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0" windowWidth="15480" windowHeight="8190" tabRatio="675" activeTab="1"/>
  </bookViews>
  <sheets>
    <sheet name="Anex A1 Frmtfor AAUM disclosure" sheetId="8" r:id="rId1"/>
    <sheet name="Anex A2 Frmt AAUM stateUT wise " sheetId="9" r:id="rId2"/>
  </sheets>
  <definedNames>
    <definedName name="_xlnm._FilterDatabase" localSheetId="1" hidden="1">'Anex A2 Frmt AAUM stateUT wise '!$B$4:$L$43</definedName>
  </definedNames>
  <calcPr calcId="144525"/>
</workbook>
</file>

<file path=xl/calcChain.xml><?xml version="1.0" encoding="utf-8"?>
<calcChain xmlns="http://schemas.openxmlformats.org/spreadsheetml/2006/main">
  <c r="BK39" i="8" l="1"/>
  <c r="I42" i="9"/>
  <c r="L42" i="9"/>
  <c r="K7" i="9" l="1"/>
  <c r="K13" i="9"/>
  <c r="K15" i="9"/>
  <c r="H42" i="9"/>
  <c r="J42" i="9"/>
  <c r="BK45" i="8"/>
  <c r="BJ46" i="8"/>
  <c r="BI46" i="8"/>
  <c r="BH46" i="8"/>
  <c r="BG46" i="8"/>
  <c r="BF46" i="8"/>
  <c r="BE46" i="8"/>
  <c r="BD46" i="8"/>
  <c r="BC46" i="8"/>
  <c r="BB46" i="8"/>
  <c r="BA46" i="8"/>
  <c r="AZ46" i="8"/>
  <c r="AY46" i="8"/>
  <c r="AX46" i="8"/>
  <c r="AW46" i="8"/>
  <c r="AV46" i="8"/>
  <c r="AU46" i="8"/>
  <c r="AT46" i="8"/>
  <c r="AS46" i="8"/>
  <c r="AR46" i="8"/>
  <c r="AQ46" i="8"/>
  <c r="AP46" i="8"/>
  <c r="AO46" i="8"/>
  <c r="AN46" i="8"/>
  <c r="AM46" i="8"/>
  <c r="AL46" i="8"/>
  <c r="AK46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K40" i="8"/>
  <c r="BK36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C53" i="8"/>
  <c r="BK52" i="8"/>
  <c r="BK38" i="8"/>
  <c r="BK41" i="8"/>
  <c r="K40" i="9" l="1"/>
  <c r="K38" i="9"/>
  <c r="K36" i="9"/>
  <c r="K34" i="9"/>
  <c r="K32" i="9"/>
  <c r="K30" i="9"/>
  <c r="K28" i="9"/>
  <c r="K26" i="9"/>
  <c r="K24" i="9"/>
  <c r="K22" i="9"/>
  <c r="K20" i="9"/>
  <c r="K18" i="9"/>
  <c r="K16" i="9"/>
  <c r="K14" i="9"/>
  <c r="K12" i="9"/>
  <c r="K10" i="9"/>
  <c r="K8" i="9"/>
  <c r="K6" i="9"/>
  <c r="K41" i="9"/>
  <c r="K39" i="9"/>
  <c r="K37" i="9"/>
  <c r="K35" i="9"/>
  <c r="K33" i="9"/>
  <c r="K31" i="9"/>
  <c r="K29" i="9"/>
  <c r="K27" i="9"/>
  <c r="K25" i="9"/>
  <c r="K23" i="9"/>
  <c r="K21" i="9"/>
  <c r="K19" i="9"/>
  <c r="K17" i="9"/>
  <c r="K11" i="9"/>
  <c r="K9" i="9"/>
  <c r="D42" i="9"/>
  <c r="G42" i="9"/>
  <c r="E42" i="9"/>
  <c r="F42" i="9"/>
  <c r="BK8" i="8"/>
  <c r="BK9" i="8" s="1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11" i="8"/>
  <c r="BK12" i="8" s="1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7" i="8"/>
  <c r="BK18" i="8" s="1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20" i="8"/>
  <c r="BK21" i="8" s="1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3" i="8"/>
  <c r="BK24" i="8"/>
  <c r="BK25" i="8"/>
  <c r="BK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32" i="8"/>
  <c r="BK33" i="8" s="1"/>
  <c r="C33" i="8"/>
  <c r="C47" i="8" s="1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5" i="8"/>
  <c r="BK37" i="8"/>
  <c r="BK42" i="8"/>
  <c r="BK43" i="8"/>
  <c r="BK44" i="8"/>
  <c r="N47" i="8"/>
  <c r="BK51" i="8"/>
  <c r="BK53" i="8" s="1"/>
  <c r="BK57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AZ58" i="8"/>
  <c r="BA58" i="8"/>
  <c r="BB58" i="8"/>
  <c r="BC58" i="8"/>
  <c r="BD58" i="8"/>
  <c r="BE58" i="8"/>
  <c r="BF58" i="8"/>
  <c r="BG58" i="8"/>
  <c r="BH58" i="8"/>
  <c r="BI58" i="8"/>
  <c r="BJ58" i="8"/>
  <c r="BK60" i="8"/>
  <c r="BK61" i="8" s="1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P62" i="8" s="1"/>
  <c r="Q61" i="8"/>
  <c r="R61" i="8"/>
  <c r="S61" i="8"/>
  <c r="T61" i="8"/>
  <c r="T62" i="8" s="1"/>
  <c r="U61" i="8"/>
  <c r="V61" i="8"/>
  <c r="W61" i="8"/>
  <c r="X61" i="8"/>
  <c r="X62" i="8" s="1"/>
  <c r="Y61" i="8"/>
  <c r="Z61" i="8"/>
  <c r="AA61" i="8"/>
  <c r="AB61" i="8"/>
  <c r="AB62" i="8" s="1"/>
  <c r="AC61" i="8"/>
  <c r="AD61" i="8"/>
  <c r="AE61" i="8"/>
  <c r="AF61" i="8"/>
  <c r="AF62" i="8" s="1"/>
  <c r="AG61" i="8"/>
  <c r="AH61" i="8"/>
  <c r="AI61" i="8"/>
  <c r="AJ61" i="8"/>
  <c r="AJ62" i="8" s="1"/>
  <c r="AK61" i="8"/>
  <c r="AL61" i="8"/>
  <c r="AM61" i="8"/>
  <c r="AN61" i="8"/>
  <c r="AN62" i="8" s="1"/>
  <c r="AO61" i="8"/>
  <c r="AP61" i="8"/>
  <c r="AQ61" i="8"/>
  <c r="AR61" i="8"/>
  <c r="AR62" i="8" s="1"/>
  <c r="AS61" i="8"/>
  <c r="AT61" i="8"/>
  <c r="AU61" i="8"/>
  <c r="AV61" i="8"/>
  <c r="AV62" i="8" s="1"/>
  <c r="AW61" i="8"/>
  <c r="AX61" i="8"/>
  <c r="AY61" i="8"/>
  <c r="AZ61" i="8"/>
  <c r="AZ62" i="8" s="1"/>
  <c r="BA61" i="8"/>
  <c r="BB61" i="8"/>
  <c r="BC61" i="8"/>
  <c r="BD61" i="8"/>
  <c r="BD62" i="8" s="1"/>
  <c r="BE61" i="8"/>
  <c r="BF61" i="8"/>
  <c r="BG61" i="8"/>
  <c r="BH61" i="8"/>
  <c r="BH62" i="8" s="1"/>
  <c r="BI61" i="8"/>
  <c r="BJ61" i="8"/>
  <c r="BK66" i="8"/>
  <c r="BK67" i="8" s="1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AG67" i="8"/>
  <c r="AH67" i="8"/>
  <c r="AI67" i="8"/>
  <c r="AJ67" i="8"/>
  <c r="AK67" i="8"/>
  <c r="AL67" i="8"/>
  <c r="AM67" i="8"/>
  <c r="AN67" i="8"/>
  <c r="AO67" i="8"/>
  <c r="AP67" i="8"/>
  <c r="AQ67" i="8"/>
  <c r="AR67" i="8"/>
  <c r="AS67" i="8"/>
  <c r="AT67" i="8"/>
  <c r="AU67" i="8"/>
  <c r="AV67" i="8"/>
  <c r="AW67" i="8"/>
  <c r="AX67" i="8"/>
  <c r="AY67" i="8"/>
  <c r="AZ67" i="8"/>
  <c r="BA67" i="8"/>
  <c r="BB67" i="8"/>
  <c r="BC67" i="8"/>
  <c r="BD67" i="8"/>
  <c r="BE67" i="8"/>
  <c r="BF67" i="8"/>
  <c r="BG67" i="8"/>
  <c r="BH67" i="8"/>
  <c r="BI67" i="8"/>
  <c r="BJ67" i="8"/>
  <c r="BK72" i="8"/>
  <c r="BK73" i="8" s="1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AF73" i="8"/>
  <c r="AG73" i="8"/>
  <c r="AH73" i="8"/>
  <c r="AI73" i="8"/>
  <c r="AJ73" i="8"/>
  <c r="AK73" i="8"/>
  <c r="AL73" i="8"/>
  <c r="AM73" i="8"/>
  <c r="AN73" i="8"/>
  <c r="AO73" i="8"/>
  <c r="AP73" i="8"/>
  <c r="AQ73" i="8"/>
  <c r="AR73" i="8"/>
  <c r="AS73" i="8"/>
  <c r="AT73" i="8"/>
  <c r="AU73" i="8"/>
  <c r="AV73" i="8"/>
  <c r="AW73" i="8"/>
  <c r="AX73" i="8"/>
  <c r="AY73" i="8"/>
  <c r="AZ73" i="8"/>
  <c r="BA73" i="8"/>
  <c r="BB73" i="8"/>
  <c r="BC73" i="8"/>
  <c r="BD73" i="8"/>
  <c r="BE73" i="8"/>
  <c r="BF73" i="8"/>
  <c r="BG73" i="8"/>
  <c r="BH73" i="8"/>
  <c r="BI73" i="8"/>
  <c r="BJ73" i="8"/>
  <c r="BK46" i="8" l="1"/>
  <c r="BK47" i="8" s="1"/>
  <c r="K62" i="8"/>
  <c r="G62" i="8"/>
  <c r="C62" i="8"/>
  <c r="K5" i="9"/>
  <c r="K42" i="9" s="1"/>
  <c r="G47" i="8"/>
  <c r="E62" i="8"/>
  <c r="BJ62" i="8"/>
  <c r="BF62" i="8"/>
  <c r="BB62" i="8"/>
  <c r="AX62" i="8"/>
  <c r="AT62" i="8"/>
  <c r="AP62" i="8"/>
  <c r="AL62" i="8"/>
  <c r="AH62" i="8"/>
  <c r="AD62" i="8"/>
  <c r="Z62" i="8"/>
  <c r="V62" i="8"/>
  <c r="R62" i="8"/>
  <c r="N62" i="8"/>
  <c r="BJ47" i="8"/>
  <c r="BH47" i="8"/>
  <c r="BF47" i="8"/>
  <c r="BD47" i="8"/>
  <c r="BB47" i="8"/>
  <c r="AZ47" i="8"/>
  <c r="AX47" i="8"/>
  <c r="AV47" i="8"/>
  <c r="AT47" i="8"/>
  <c r="AR47" i="8"/>
  <c r="AP47" i="8"/>
  <c r="AN47" i="8"/>
  <c r="AL47" i="8"/>
  <c r="AJ47" i="8"/>
  <c r="AH47" i="8"/>
  <c r="AF47" i="8"/>
  <c r="AD47" i="8"/>
  <c r="AB47" i="8"/>
  <c r="Z47" i="8"/>
  <c r="X47" i="8"/>
  <c r="V47" i="8"/>
  <c r="T47" i="8"/>
  <c r="R47" i="8"/>
  <c r="P47" i="8"/>
  <c r="L47" i="8"/>
  <c r="J47" i="8"/>
  <c r="H47" i="8"/>
  <c r="F47" i="8"/>
  <c r="R28" i="8"/>
  <c r="R69" i="8" s="1"/>
  <c r="I62" i="8"/>
  <c r="AE28" i="8"/>
  <c r="Y28" i="8"/>
  <c r="BK58" i="8"/>
  <c r="BK62" i="8" s="1"/>
  <c r="AL28" i="8"/>
  <c r="BI47" i="8"/>
  <c r="BG47" i="8"/>
  <c r="BE47" i="8"/>
  <c r="BC47" i="8"/>
  <c r="BA47" i="8"/>
  <c r="AY47" i="8"/>
  <c r="AW47" i="8"/>
  <c r="AU47" i="8"/>
  <c r="AS47" i="8"/>
  <c r="AQ47" i="8"/>
  <c r="AO47" i="8"/>
  <c r="AM47" i="8"/>
  <c r="AK47" i="8"/>
  <c r="AI47" i="8"/>
  <c r="AG47" i="8"/>
  <c r="AE47" i="8"/>
  <c r="AC47" i="8"/>
  <c r="AA47" i="8"/>
  <c r="Y47" i="8"/>
  <c r="W47" i="8"/>
  <c r="U47" i="8"/>
  <c r="Q47" i="8"/>
  <c r="O47" i="8"/>
  <c r="M47" i="8"/>
  <c r="K47" i="8"/>
  <c r="I47" i="8"/>
  <c r="E47" i="8"/>
  <c r="BB28" i="8"/>
  <c r="BJ28" i="8"/>
  <c r="AT28" i="8"/>
  <c r="H28" i="8"/>
  <c r="BH28" i="8"/>
  <c r="BF28" i="8"/>
  <c r="BD28" i="8"/>
  <c r="AZ28" i="8"/>
  <c r="AX28" i="8"/>
  <c r="AX69" i="8" s="1"/>
  <c r="AV28" i="8"/>
  <c r="AR28" i="8"/>
  <c r="AP28" i="8"/>
  <c r="AN28" i="8"/>
  <c r="AJ28" i="8"/>
  <c r="AH28" i="8"/>
  <c r="AH69" i="8" s="1"/>
  <c r="Z28" i="8"/>
  <c r="X28" i="8"/>
  <c r="AA28" i="8"/>
  <c r="W28" i="8"/>
  <c r="T28" i="8"/>
  <c r="P28" i="8"/>
  <c r="N28" i="8"/>
  <c r="L28" i="8"/>
  <c r="F28" i="8"/>
  <c r="J62" i="8"/>
  <c r="H62" i="8"/>
  <c r="F62" i="8"/>
  <c r="D62" i="8"/>
  <c r="BI62" i="8"/>
  <c r="BG62" i="8"/>
  <c r="BE62" i="8"/>
  <c r="BC62" i="8"/>
  <c r="BA62" i="8"/>
  <c r="AY62" i="8"/>
  <c r="AW62" i="8"/>
  <c r="AU62" i="8"/>
  <c r="AS62" i="8"/>
  <c r="AQ62" i="8"/>
  <c r="AO62" i="8"/>
  <c r="AM62" i="8"/>
  <c r="AK62" i="8"/>
  <c r="AI62" i="8"/>
  <c r="AG62" i="8"/>
  <c r="AE62" i="8"/>
  <c r="AC62" i="8"/>
  <c r="AA62" i="8"/>
  <c r="Y62" i="8"/>
  <c r="W62" i="8"/>
  <c r="U62" i="8"/>
  <c r="S62" i="8"/>
  <c r="Q62" i="8"/>
  <c r="O62" i="8"/>
  <c r="M62" i="8"/>
  <c r="AF28" i="8"/>
  <c r="AD28" i="8"/>
  <c r="AB28" i="8"/>
  <c r="J28" i="8"/>
  <c r="D28" i="8"/>
  <c r="BI28" i="8"/>
  <c r="BG28" i="8"/>
  <c r="BE28" i="8"/>
  <c r="BE69" i="8" s="1"/>
  <c r="BC28" i="8"/>
  <c r="BA28" i="8"/>
  <c r="AY28" i="8"/>
  <c r="AW28" i="8"/>
  <c r="AW69" i="8" s="1"/>
  <c r="AU28" i="8"/>
  <c r="L62" i="8"/>
  <c r="AS28" i="8"/>
  <c r="AQ28" i="8"/>
  <c r="AO28" i="8"/>
  <c r="AM28" i="8"/>
  <c r="AK28" i="8"/>
  <c r="AI28" i="8"/>
  <c r="AG28" i="8"/>
  <c r="AC28" i="8"/>
  <c r="U28" i="8"/>
  <c r="S28" i="8"/>
  <c r="Q28" i="8"/>
  <c r="O28" i="8"/>
  <c r="M28" i="8"/>
  <c r="K28" i="8"/>
  <c r="G28" i="8"/>
  <c r="E28" i="8"/>
  <c r="C28" i="8"/>
  <c r="S47" i="8"/>
  <c r="D47" i="8"/>
  <c r="V28" i="8"/>
  <c r="BK27" i="8"/>
  <c r="BK15" i="8"/>
  <c r="I28" i="8"/>
  <c r="AB69" i="8" l="1"/>
  <c r="T69" i="8"/>
  <c r="AZ69" i="8"/>
  <c r="BA69" i="8"/>
  <c r="BI69" i="8"/>
  <c r="AD69" i="8"/>
  <c r="G69" i="8"/>
  <c r="BC69" i="8"/>
  <c r="AF69" i="8"/>
  <c r="N69" i="8"/>
  <c r="AJ69" i="8"/>
  <c r="AV69" i="8"/>
  <c r="AT69" i="8"/>
  <c r="BB69" i="8"/>
  <c r="F69" i="8"/>
  <c r="BF69" i="8"/>
  <c r="U69" i="8"/>
  <c r="AG69" i="8"/>
  <c r="AK69" i="8"/>
  <c r="AO69" i="8"/>
  <c r="AS69" i="8"/>
  <c r="V69" i="8"/>
  <c r="Z69" i="8"/>
  <c r="AP69" i="8"/>
  <c r="BJ69" i="8"/>
  <c r="AL69" i="8"/>
  <c r="I69" i="8"/>
  <c r="J69" i="8"/>
  <c r="P69" i="8"/>
  <c r="X69" i="8"/>
  <c r="AN69" i="8"/>
  <c r="AR69" i="8"/>
  <c r="BD69" i="8"/>
  <c r="BH69" i="8"/>
  <c r="E69" i="8"/>
  <c r="K69" i="8"/>
  <c r="AC69" i="8"/>
  <c r="H69" i="8"/>
  <c r="Y69" i="8"/>
  <c r="AA69" i="8"/>
  <c r="C69" i="8"/>
  <c r="M69" i="8"/>
  <c r="Q69" i="8"/>
  <c r="AY69" i="8"/>
  <c r="BG69" i="8"/>
  <c r="AE69" i="8"/>
  <c r="W69" i="8"/>
  <c r="L69" i="8"/>
  <c r="AM69" i="8"/>
  <c r="D69" i="8"/>
  <c r="S69" i="8"/>
  <c r="O69" i="8"/>
  <c r="AI69" i="8"/>
  <c r="AQ69" i="8"/>
  <c r="AU69" i="8"/>
  <c r="BK28" i="8"/>
  <c r="BK69" i="8" s="1"/>
</calcChain>
</file>

<file path=xl/sharedStrings.xml><?xml version="1.0" encoding="utf-8"?>
<sst xmlns="http://schemas.openxmlformats.org/spreadsheetml/2006/main" count="177" uniqueCount="132">
  <si>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</si>
  <si>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</si>
  <si>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</si>
  <si>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</si>
  <si>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</si>
  <si>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</si>
  <si>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</si>
  <si>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</si>
  <si>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</si>
  <si>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</si>
  <si>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</si>
  <si>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</si>
  <si>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</si>
  <si>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</si>
  <si>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</si>
  <si>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</si>
  <si>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</si>
  <si>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</si>
  <si>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</si>
  <si>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</si>
  <si>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</si>
  <si>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</si>
  <si>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</si>
  <si>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</si>
  <si>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</si>
  <si>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</si>
  <si>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</si>
  <si>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</si>
  <si>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</si>
  <si>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</si>
  <si>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</si>
  <si>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</si>
  <si>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</si>
  <si>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</si>
  <si>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</si>
  <si>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</si>
  <si>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 xml:space="preserve">Scheme names 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</si>
  <si>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</si>
  <si>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</si>
  <si>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</si>
  <si>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</si>
  <si>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</si>
  <si>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</si>
  <si>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</si>
  <si>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</si>
  <si>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</si>
  <si>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</si>
  <si>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</si>
  <si>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</si>
  <si>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</si>
  <si>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</si>
  <si>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</si>
  <si>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</si>
  <si>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</si>
  <si>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</si>
  <si>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</si>
  <si>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</si>
  <si>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</si>
  <si>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</si>
  <si>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</si>
  <si>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</si>
  <si>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</si>
  <si>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</si>
  <si>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</si>
  <si>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</si>
  <si>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</si>
  <si>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</si>
  <si>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</si>
  <si>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</si>
  <si>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</si>
  <si>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</si>
  <si>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</si>
  <si>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</si>
  <si>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</si>
  <si>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</si>
  <si>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</si>
  <si>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</si>
  <si>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</si>
  <si>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</si>
  <si>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</si>
  <si>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</si>
  <si>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</si>
  <si>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</si>
  <si>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</si>
  <si>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</si>
  <si>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</si>
  <si>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</si>
  <si>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</si>
  <si>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</si>
  <si>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</si>
  <si>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</si>
  <si>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</si>
  <si>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</si>
  <si>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</si>
  <si>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</si>
  <si>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</si>
  <si>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</si>
  <si>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</si>
  <si>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</si>
  <si>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</si>
  <si>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</si>
  <si>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IDBI Liquid Fund</t>
  </si>
  <si>
    <t>IDBI Gilt Fund</t>
  </si>
  <si>
    <t>IDBI Dynamic Bond Fund</t>
  </si>
  <si>
    <t>IDBI Short Term Bond Fund</t>
  </si>
  <si>
    <t>IDBI Ultra Short Term Fund</t>
  </si>
  <si>
    <t>IDBI Equity Advantage Fund</t>
  </si>
  <si>
    <t>IDBI Diversified Equity Fund</t>
  </si>
  <si>
    <t>IDBI India Top 100 Equity Fund</t>
  </si>
  <si>
    <t>IDBI Nifty Index Fund</t>
  </si>
  <si>
    <t>IDBI Nifty Junior Index Fund</t>
  </si>
  <si>
    <t>IDBI Gold Exchange Traded Fund</t>
  </si>
  <si>
    <t>IDBI Gold Fund</t>
  </si>
  <si>
    <t>IDBI Mutual Fund (All figures in Rs. Crore)</t>
  </si>
  <si>
    <t>Telangana</t>
  </si>
  <si>
    <t>IDBI Credit Risk Fund</t>
  </si>
  <si>
    <t>IDBI Equity Savings Fund</t>
  </si>
  <si>
    <t>IDBI Focused 30 Equity Fund</t>
  </si>
  <si>
    <t>IDBI Small Cap Fund</t>
  </si>
  <si>
    <t>IDBI Hybrid Equity Fund</t>
  </si>
  <si>
    <t>T30</t>
  </si>
  <si>
    <t>B30</t>
  </si>
  <si>
    <t xml:space="preserve">T30 : Top 30 cities as identified by AMFI </t>
  </si>
  <si>
    <t xml:space="preserve">B30 : Other than T30  </t>
  </si>
  <si>
    <t>IDBI Banking &amp; Financial Services Fund</t>
  </si>
  <si>
    <t>IDBI Long Term Value Fund</t>
  </si>
  <si>
    <t>IDBI Dividend Yield Fund</t>
  </si>
  <si>
    <t>IDBI Midcap Fund</t>
  </si>
  <si>
    <t>IDBI Mutual Fund: Net Average Assets Under Management (AAUM) as on 28th FEB, 2019(All figures in Rs. Crore)</t>
  </si>
  <si>
    <t>Table showing State wise /Union Territory wise contribution to AAUM of category of schemes as on 28th Feb, 2019</t>
  </si>
  <si>
    <t xml:space="preserve"> -</t>
  </si>
  <si>
    <t>IDBI Healthcare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</si>
</sst>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5" x14ac:knownFonts="1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b/>
      <sz val="12"/>
      <name val="Trebuchet MS"/>
      <family val="2"/>
    </font>
    <font>
      <sz val="12"/>
      <name val="Trebuchet MS"/>
      <family val="2"/>
    </font>
    <font>
      <i/>
      <sz val="10"/>
      <color indexed="8"/>
      <name val="Arial"/>
      <family val="2"/>
    </font>
    <font>
      <sz val="9"/>
      <color indexed="8"/>
      <name val="Arial"/>
      <family val="2"/>
      <charset val="1"/>
    </font>
    <font>
      <b/>
      <sz val="12"/>
      <color indexed="8"/>
      <name val="Arial"/>
      <family val="2"/>
    </font>
    <font>
      <b/>
      <sz val="10"/>
      <color indexed="8"/>
      <name val="Arial"/>
      <family val="2"/>
      <charset val="1"/>
    </font>
    <font>
      <b/>
      <sz val="9"/>
      <color indexed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0" fontId="3" fillId="0" borderId="0"/>
    <xf numFmtId="0" fontId="1" fillId="0" borderId="0"/>
  </cellStyleXfs>
  <cellXfs count="86">
    <xf numFmtId="0" fontId="0" fillId="0" borderId="0" xfId="0"/>
    <xf numFmtId="0" fontId="5" fillId="0" borderId="0" xfId="3" applyFont="1"/>
    <xf numFmtId="2" fontId="5" fillId="0" borderId="0" xfId="3" applyNumberFormat="1" applyFont="1"/>
    <xf numFmtId="0" fontId="0" fillId="0" borderId="0" xfId="0" applyBorder="1"/>
    <xf numFmtId="0" fontId="0" fillId="0" borderId="1" xfId="0" applyBorder="1"/>
    <xf numFmtId="0" fontId="2" fillId="0" borderId="0" xfId="0" applyFont="1" applyBorder="1"/>
    <xf numFmtId="2" fontId="6" fillId="0" borderId="0" xfId="3" applyNumberFormat="1" applyFont="1"/>
    <xf numFmtId="2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/>
    <xf numFmtId="2" fontId="9" fillId="0" borderId="0" xfId="3" applyNumberFormat="1" applyFont="1"/>
    <xf numFmtId="0" fontId="9" fillId="0" borderId="0" xfId="3" applyFont="1"/>
    <xf numFmtId="2" fontId="8" fillId="0" borderId="0" xfId="3" applyNumberFormat="1" applyFont="1"/>
    <xf numFmtId="0" fontId="8" fillId="0" borderId="0" xfId="3" applyFont="1"/>
    <xf numFmtId="0" fontId="6" fillId="0" borderId="1" xfId="3" applyNumberFormat="1" applyFont="1" applyFill="1" applyBorder="1" applyAlignment="1">
      <alignment horizontal="center" wrapText="1"/>
    </xf>
    <xf numFmtId="0" fontId="6" fillId="0" borderId="2" xfId="3" applyNumberFormat="1" applyFont="1" applyFill="1" applyBorder="1" applyAlignment="1">
      <alignment horizontal="center" wrapText="1"/>
    </xf>
    <xf numFmtId="0" fontId="6" fillId="0" borderId="3" xfId="3" applyNumberFormat="1" applyFont="1" applyFill="1" applyBorder="1" applyAlignment="1">
      <alignment horizontal="center" wrapText="1"/>
    </xf>
    <xf numFmtId="0" fontId="2" fillId="0" borderId="4" xfId="0" applyFont="1" applyBorder="1"/>
    <xf numFmtId="0" fontId="2" fillId="0" borderId="0" xfId="0" applyFont="1" applyFill="1" applyBorder="1"/>
    <xf numFmtId="0" fontId="11" fillId="0" borderId="1" xfId="2" applyFont="1" applyBorder="1" applyAlignment="1">
      <alignment horizontal="center"/>
    </xf>
    <xf numFmtId="0" fontId="11" fillId="0" borderId="1" xfId="2" applyFont="1" applyBorder="1" applyAlignment="1">
      <alignment horizontal="left"/>
    </xf>
    <xf numFmtId="0" fontId="11" fillId="0" borderId="1" xfId="2" applyFont="1" applyBorder="1"/>
    <xf numFmtId="2" fontId="6" fillId="0" borderId="1" xfId="3" applyNumberFormat="1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5" xfId="0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10" fillId="0" borderId="5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right"/>
    </xf>
    <xf numFmtId="2" fontId="6" fillId="0" borderId="6" xfId="3" applyNumberFormat="1" applyFont="1" applyFill="1" applyBorder="1"/>
    <xf numFmtId="0" fontId="2" fillId="0" borderId="7" xfId="0" applyFont="1" applyBorder="1"/>
    <xf numFmtId="0" fontId="0" fillId="0" borderId="5" xfId="0" applyBorder="1" applyAlignment="1">
      <alignment wrapText="1"/>
    </xf>
    <xf numFmtId="0" fontId="0" fillId="0" borderId="5" xfId="0" applyBorder="1" applyAlignment="1">
      <alignment horizontal="left" wrapText="1"/>
    </xf>
    <xf numFmtId="164" fontId="0" fillId="0" borderId="1" xfId="1" applyFont="1" applyBorder="1"/>
    <xf numFmtId="164" fontId="0" fillId="0" borderId="2" xfId="1" applyFont="1" applyBorder="1"/>
    <xf numFmtId="164" fontId="0" fillId="0" borderId="3" xfId="1" applyFont="1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1" xfId="1" applyFont="1" applyFill="1" applyBorder="1"/>
    <xf numFmtId="164" fontId="0" fillId="0" borderId="4" xfId="0" applyNumberFormat="1" applyFill="1" applyBorder="1"/>
    <xf numFmtId="164" fontId="0" fillId="0" borderId="0" xfId="0" applyNumberFormat="1" applyBorder="1"/>
    <xf numFmtId="164" fontId="0" fillId="0" borderId="0" xfId="1" applyFont="1" applyBorder="1"/>
    <xf numFmtId="164" fontId="0" fillId="0" borderId="1" xfId="0" applyNumberForma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 applyAlignment="1">
      <alignment horizontal="left" wrapText="1"/>
    </xf>
    <xf numFmtId="164" fontId="3" fillId="0" borderId="4" xfId="1" applyFont="1" applyBorder="1"/>
    <xf numFmtId="0" fontId="3" fillId="0" borderId="0" xfId="0" applyFont="1" applyBorder="1"/>
    <xf numFmtId="4" fontId="0" fillId="0" borderId="0" xfId="0" applyNumberFormat="1" applyBorder="1"/>
    <xf numFmtId="4" fontId="0" fillId="0" borderId="0" xfId="0" applyNumberFormat="1"/>
    <xf numFmtId="164" fontId="0" fillId="0" borderId="6" xfId="1" applyFont="1" applyFill="1" applyBorder="1"/>
    <xf numFmtId="0" fontId="13" fillId="0" borderId="1" xfId="0" applyFont="1" applyBorder="1"/>
    <xf numFmtId="164" fontId="14" fillId="0" borderId="1" xfId="1" applyFont="1" applyBorder="1" applyAlignment="1">
      <alignment horizontal="left"/>
    </xf>
    <xf numFmtId="164" fontId="13" fillId="0" borderId="1" xfId="1" applyFont="1" applyBorder="1"/>
    <xf numFmtId="164" fontId="13" fillId="0" borderId="1" xfId="0" applyNumberFormat="1" applyFont="1" applyBorder="1"/>
    <xf numFmtId="0" fontId="13" fillId="0" borderId="0" xfId="0" applyFont="1"/>
    <xf numFmtId="49" fontId="12" fillId="0" borderId="11" xfId="2" applyNumberFormat="1" applyFont="1" applyFill="1" applyBorder="1" applyAlignment="1">
      <alignment horizontal="center" vertical="center" wrapText="1"/>
    </xf>
    <xf numFmtId="49" fontId="12" fillId="0" borderId="4" xfId="2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4" fillId="0" borderId="18" xfId="3" applyNumberFormat="1" applyFont="1" applyFill="1" applyBorder="1" applyAlignment="1">
      <alignment horizontal="center" vertical="top" wrapText="1"/>
    </xf>
    <xf numFmtId="2" fontId="4" fillId="0" borderId="19" xfId="3" applyNumberFormat="1" applyFont="1" applyFill="1" applyBorder="1" applyAlignment="1">
      <alignment horizontal="center" vertical="top" wrapText="1"/>
    </xf>
    <xf numFmtId="2" fontId="4" fillId="0" borderId="20" xfId="3" applyNumberFormat="1" applyFont="1" applyFill="1" applyBorder="1" applyAlignment="1">
      <alignment horizontal="center" vertical="top" wrapText="1"/>
    </xf>
    <xf numFmtId="2" fontId="8" fillId="0" borderId="18" xfId="3" applyNumberFormat="1" applyFont="1" applyFill="1" applyBorder="1" applyAlignment="1">
      <alignment horizontal="center"/>
    </xf>
    <xf numFmtId="2" fontId="8" fillId="0" borderId="19" xfId="3" applyNumberFormat="1" applyFont="1" applyFill="1" applyBorder="1" applyAlignment="1">
      <alignment horizontal="center"/>
    </xf>
    <xf numFmtId="2" fontId="8" fillId="0" borderId="20" xfId="3" applyNumberFormat="1" applyFont="1" applyFill="1" applyBorder="1" applyAlignment="1">
      <alignment horizontal="center"/>
    </xf>
    <xf numFmtId="3" fontId="8" fillId="0" borderId="15" xfId="3" applyNumberFormat="1" applyFont="1" applyFill="1" applyBorder="1" applyAlignment="1">
      <alignment horizontal="center" vertical="center" wrapText="1"/>
    </xf>
    <xf numFmtId="3" fontId="8" fillId="0" borderId="16" xfId="3" applyNumberFormat="1" applyFont="1" applyFill="1" applyBorder="1" applyAlignment="1">
      <alignment horizontal="center" vertical="center" wrapText="1"/>
    </xf>
    <xf numFmtId="3" fontId="8" fillId="0" borderId="17" xfId="3" applyNumberFormat="1" applyFont="1" applyFill="1" applyBorder="1" applyAlignment="1">
      <alignment horizontal="center" vertical="center" wrapText="1"/>
    </xf>
    <xf numFmtId="2" fontId="8" fillId="0" borderId="8" xfId="3" applyNumberFormat="1" applyFont="1" applyFill="1" applyBorder="1" applyAlignment="1">
      <alignment horizontal="center" vertical="top" wrapText="1"/>
    </xf>
    <xf numFmtId="2" fontId="8" fillId="0" borderId="9" xfId="3" applyNumberFormat="1" applyFont="1" applyFill="1" applyBorder="1" applyAlignment="1">
      <alignment horizontal="center" vertical="top" wrapText="1"/>
    </xf>
    <xf numFmtId="2" fontId="8" fillId="0" borderId="10" xfId="3" applyNumberFormat="1" applyFont="1" applyFill="1" applyBorder="1" applyAlignment="1">
      <alignment horizontal="center" vertical="top" wrapText="1"/>
    </xf>
    <xf numFmtId="49" fontId="12" fillId="0" borderId="10" xfId="2" applyNumberFormat="1" applyFont="1" applyFill="1" applyBorder="1" applyAlignment="1">
      <alignment horizontal="center" vertical="center" wrapText="1"/>
    </xf>
    <xf numFmtId="49" fontId="12" fillId="0" borderId="5" xfId="2" applyNumberFormat="1" applyFont="1" applyFill="1" applyBorder="1" applyAlignment="1">
      <alignment horizontal="center" vertical="center" wrapText="1"/>
    </xf>
    <xf numFmtId="2" fontId="8" fillId="0" borderId="18" xfId="3" applyNumberFormat="1" applyFont="1" applyFill="1" applyBorder="1" applyAlignment="1">
      <alignment horizontal="center" vertical="top" wrapText="1"/>
    </xf>
    <xf numFmtId="2" fontId="8" fillId="0" borderId="19" xfId="3" applyNumberFormat="1" applyFont="1" applyFill="1" applyBorder="1" applyAlignment="1">
      <alignment horizontal="center" vertical="top" wrapText="1"/>
    </xf>
    <xf numFmtId="2" fontId="8" fillId="0" borderId="20" xfId="3" applyNumberFormat="1" applyFont="1" applyFill="1" applyBorder="1" applyAlignment="1">
      <alignment horizontal="center" vertical="top" wrapText="1"/>
    </xf>
    <xf numFmtId="0" fontId="2" fillId="0" borderId="14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5">
    <cellStyle name="Comma" xfId="1" builtinId="3"/>
    <cellStyle name="Normal" xfId="0" builtinId="0"/>
    <cellStyle name="Normal 2" xfId="2"/>
    <cellStyle name="Normal 2 2" xfId="3"/>
    <cellStyle name="Normal 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C88"/>
  <sheetViews>
    <sheetView showGridLines="0" zoomScale="85" zoomScaleNormal="85" workbookViewId="0">
      <pane xSplit="2" ySplit="5" topLeftCell="C15" activePane="bottomRight" state="frozen"/>
      <selection activeCell="F20" sqref="F20"/>
      <selection pane="topRight" activeCell="F20" sqref="F20"/>
      <selection pane="bottomLeft" activeCell="F20" sqref="F20"/>
      <selection pane="bottomRight" activeCell="C40" sqref="C40"/>
    </sheetView>
  </sheetViews>
  <sheetFormatPr defaultRowHeight="12.75" x14ac:dyDescent="0.2"/>
  <cols>
    <col min="1" max="1" width="5" style="3" customWidth="1"/>
    <col min="2" max="2" width="47.5703125" style="3" customWidth="1"/>
    <col min="3" max="3" width="15.42578125" style="3" customWidth="1"/>
    <col min="4" max="4" width="15.42578125" style="3" bestFit="1" customWidth="1"/>
    <col min="5" max="62" width="15.42578125" style="3" customWidth="1"/>
    <col min="63" max="63" width="15.140625" style="3" customWidth="1"/>
    <col min="64" max="64" width="16.7109375" style="3" bestFit="1" customWidth="1"/>
    <col min="65" max="65" width="18" style="3" bestFit="1" customWidth="1"/>
    <col min="66" max="66" width="24.85546875" style="3" bestFit="1" customWidth="1"/>
    <col min="67" max="67" width="12.42578125" style="3" bestFit="1" customWidth="1"/>
    <col min="68" max="16384" width="9.140625" style="3"/>
  </cols>
  <sheetData>
    <row r="1" spans="1:107" s="1" customFormat="1" ht="19.5" customHeight="1" thickBot="1" x14ac:dyDescent="0.35">
      <c r="A1" s="57" t="s">
        <v>75</v>
      </c>
      <c r="B1" s="79" t="s">
        <v>28</v>
      </c>
      <c r="C1" s="67" t="s">
        <v>128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9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</row>
    <row r="2" spans="1:107" s="11" customFormat="1" ht="18.75" customHeight="1" thickBot="1" x14ac:dyDescent="0.4">
      <c r="A2" s="58"/>
      <c r="B2" s="80"/>
      <c r="C2" s="81" t="s">
        <v>27</v>
      </c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3"/>
      <c r="W2" s="81" t="s">
        <v>25</v>
      </c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3"/>
      <c r="AQ2" s="81" t="s">
        <v>26</v>
      </c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3"/>
      <c r="BK2" s="73" t="s">
        <v>23</v>
      </c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</row>
    <row r="3" spans="1:107" s="13" customFormat="1" ht="18.75" thickBot="1" x14ac:dyDescent="0.4">
      <c r="A3" s="58"/>
      <c r="B3" s="80"/>
      <c r="C3" s="70" t="s">
        <v>120</v>
      </c>
      <c r="D3" s="71"/>
      <c r="E3" s="71"/>
      <c r="F3" s="71"/>
      <c r="G3" s="71"/>
      <c r="H3" s="71"/>
      <c r="I3" s="71"/>
      <c r="J3" s="71"/>
      <c r="K3" s="71"/>
      <c r="L3" s="72"/>
      <c r="M3" s="70" t="s">
        <v>121</v>
      </c>
      <c r="N3" s="71"/>
      <c r="O3" s="71"/>
      <c r="P3" s="71"/>
      <c r="Q3" s="71"/>
      <c r="R3" s="71"/>
      <c r="S3" s="71"/>
      <c r="T3" s="71"/>
      <c r="U3" s="71"/>
      <c r="V3" s="72"/>
      <c r="W3" s="70" t="s">
        <v>120</v>
      </c>
      <c r="X3" s="71"/>
      <c r="Y3" s="71"/>
      <c r="Z3" s="71"/>
      <c r="AA3" s="71"/>
      <c r="AB3" s="71"/>
      <c r="AC3" s="71"/>
      <c r="AD3" s="71"/>
      <c r="AE3" s="71"/>
      <c r="AF3" s="72"/>
      <c r="AG3" s="70" t="s">
        <v>121</v>
      </c>
      <c r="AH3" s="71"/>
      <c r="AI3" s="71"/>
      <c r="AJ3" s="71"/>
      <c r="AK3" s="71"/>
      <c r="AL3" s="71"/>
      <c r="AM3" s="71"/>
      <c r="AN3" s="71"/>
      <c r="AO3" s="71"/>
      <c r="AP3" s="72"/>
      <c r="AQ3" s="70" t="s">
        <v>120</v>
      </c>
      <c r="AR3" s="71"/>
      <c r="AS3" s="71"/>
      <c r="AT3" s="71"/>
      <c r="AU3" s="71"/>
      <c r="AV3" s="71"/>
      <c r="AW3" s="71"/>
      <c r="AX3" s="71"/>
      <c r="AY3" s="71"/>
      <c r="AZ3" s="72"/>
      <c r="BA3" s="70" t="s">
        <v>121</v>
      </c>
      <c r="BB3" s="71"/>
      <c r="BC3" s="71"/>
      <c r="BD3" s="71"/>
      <c r="BE3" s="71"/>
      <c r="BF3" s="71"/>
      <c r="BG3" s="71"/>
      <c r="BH3" s="71"/>
      <c r="BI3" s="71"/>
      <c r="BJ3" s="72"/>
      <c r="BK3" s="74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</row>
    <row r="4" spans="1:107" s="13" customFormat="1" ht="18" x14ac:dyDescent="0.35">
      <c r="A4" s="58"/>
      <c r="B4" s="80"/>
      <c r="C4" s="76" t="s">
        <v>34</v>
      </c>
      <c r="D4" s="77"/>
      <c r="E4" s="77"/>
      <c r="F4" s="77"/>
      <c r="G4" s="78"/>
      <c r="H4" s="76" t="s">
        <v>35</v>
      </c>
      <c r="I4" s="77"/>
      <c r="J4" s="77"/>
      <c r="K4" s="77"/>
      <c r="L4" s="78"/>
      <c r="M4" s="76" t="s">
        <v>34</v>
      </c>
      <c r="N4" s="77"/>
      <c r="O4" s="77"/>
      <c r="P4" s="77"/>
      <c r="Q4" s="78"/>
      <c r="R4" s="76" t="s">
        <v>35</v>
      </c>
      <c r="S4" s="77"/>
      <c r="T4" s="77"/>
      <c r="U4" s="77"/>
      <c r="V4" s="78"/>
      <c r="W4" s="76" t="s">
        <v>34</v>
      </c>
      <c r="X4" s="77"/>
      <c r="Y4" s="77"/>
      <c r="Z4" s="77"/>
      <c r="AA4" s="78"/>
      <c r="AB4" s="76" t="s">
        <v>35</v>
      </c>
      <c r="AC4" s="77"/>
      <c r="AD4" s="77"/>
      <c r="AE4" s="77"/>
      <c r="AF4" s="78"/>
      <c r="AG4" s="76" t="s">
        <v>34</v>
      </c>
      <c r="AH4" s="77"/>
      <c r="AI4" s="77"/>
      <c r="AJ4" s="77"/>
      <c r="AK4" s="78"/>
      <c r="AL4" s="76" t="s">
        <v>35</v>
      </c>
      <c r="AM4" s="77"/>
      <c r="AN4" s="77"/>
      <c r="AO4" s="77"/>
      <c r="AP4" s="78"/>
      <c r="AQ4" s="76" t="s">
        <v>34</v>
      </c>
      <c r="AR4" s="77"/>
      <c r="AS4" s="77"/>
      <c r="AT4" s="77"/>
      <c r="AU4" s="78"/>
      <c r="AV4" s="76" t="s">
        <v>35</v>
      </c>
      <c r="AW4" s="77"/>
      <c r="AX4" s="77"/>
      <c r="AY4" s="77"/>
      <c r="AZ4" s="78"/>
      <c r="BA4" s="76" t="s">
        <v>34</v>
      </c>
      <c r="BB4" s="77"/>
      <c r="BC4" s="77"/>
      <c r="BD4" s="77"/>
      <c r="BE4" s="78"/>
      <c r="BF4" s="76" t="s">
        <v>35</v>
      </c>
      <c r="BG4" s="77"/>
      <c r="BH4" s="77"/>
      <c r="BI4" s="77"/>
      <c r="BJ4" s="78"/>
      <c r="BK4" s="74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</row>
    <row r="5" spans="1:107" s="9" customFormat="1" ht="15" customHeight="1" x14ac:dyDescent="0.3">
      <c r="A5" s="58"/>
      <c r="B5" s="80"/>
      <c r="C5" s="15">
        <v>1</v>
      </c>
      <c r="D5" s="14">
        <v>2</v>
      </c>
      <c r="E5" s="14">
        <v>3</v>
      </c>
      <c r="F5" s="14">
        <v>4</v>
      </c>
      <c r="G5" s="16">
        <v>5</v>
      </c>
      <c r="H5" s="15">
        <v>1</v>
      </c>
      <c r="I5" s="14">
        <v>2</v>
      </c>
      <c r="J5" s="14">
        <v>3</v>
      </c>
      <c r="K5" s="14">
        <v>4</v>
      </c>
      <c r="L5" s="16">
        <v>5</v>
      </c>
      <c r="M5" s="15">
        <v>1</v>
      </c>
      <c r="N5" s="14">
        <v>2</v>
      </c>
      <c r="O5" s="14">
        <v>3</v>
      </c>
      <c r="P5" s="14">
        <v>4</v>
      </c>
      <c r="Q5" s="16">
        <v>5</v>
      </c>
      <c r="R5" s="15">
        <v>1</v>
      </c>
      <c r="S5" s="14">
        <v>2</v>
      </c>
      <c r="T5" s="14">
        <v>3</v>
      </c>
      <c r="U5" s="14">
        <v>4</v>
      </c>
      <c r="V5" s="16">
        <v>5</v>
      </c>
      <c r="W5" s="15">
        <v>1</v>
      </c>
      <c r="X5" s="14">
        <v>2</v>
      </c>
      <c r="Y5" s="14">
        <v>3</v>
      </c>
      <c r="Z5" s="14">
        <v>4</v>
      </c>
      <c r="AA5" s="16">
        <v>5</v>
      </c>
      <c r="AB5" s="15">
        <v>1</v>
      </c>
      <c r="AC5" s="14">
        <v>2</v>
      </c>
      <c r="AD5" s="14">
        <v>3</v>
      </c>
      <c r="AE5" s="14">
        <v>4</v>
      </c>
      <c r="AF5" s="16">
        <v>5</v>
      </c>
      <c r="AG5" s="15">
        <v>1</v>
      </c>
      <c r="AH5" s="14">
        <v>2</v>
      </c>
      <c r="AI5" s="14">
        <v>3</v>
      </c>
      <c r="AJ5" s="14">
        <v>4</v>
      </c>
      <c r="AK5" s="16">
        <v>5</v>
      </c>
      <c r="AL5" s="15">
        <v>1</v>
      </c>
      <c r="AM5" s="14">
        <v>2</v>
      </c>
      <c r="AN5" s="14">
        <v>3</v>
      </c>
      <c r="AO5" s="14">
        <v>4</v>
      </c>
      <c r="AP5" s="16">
        <v>5</v>
      </c>
      <c r="AQ5" s="15">
        <v>1</v>
      </c>
      <c r="AR5" s="14">
        <v>2</v>
      </c>
      <c r="AS5" s="14">
        <v>3</v>
      </c>
      <c r="AT5" s="14">
        <v>4</v>
      </c>
      <c r="AU5" s="16">
        <v>5</v>
      </c>
      <c r="AV5" s="15">
        <v>1</v>
      </c>
      <c r="AW5" s="14">
        <v>2</v>
      </c>
      <c r="AX5" s="14">
        <v>3</v>
      </c>
      <c r="AY5" s="14">
        <v>4</v>
      </c>
      <c r="AZ5" s="16">
        <v>5</v>
      </c>
      <c r="BA5" s="15">
        <v>1</v>
      </c>
      <c r="BB5" s="14">
        <v>2</v>
      </c>
      <c r="BC5" s="14">
        <v>3</v>
      </c>
      <c r="BD5" s="14">
        <v>4</v>
      </c>
      <c r="BE5" s="16">
        <v>5</v>
      </c>
      <c r="BF5" s="15">
        <v>1</v>
      </c>
      <c r="BG5" s="14">
        <v>2</v>
      </c>
      <c r="BH5" s="14">
        <v>3</v>
      </c>
      <c r="BI5" s="14">
        <v>4</v>
      </c>
      <c r="BJ5" s="16">
        <v>5</v>
      </c>
      <c r="BK5" s="75"/>
      <c r="BL5" s="6"/>
      <c r="BM5" s="6"/>
      <c r="BN5" s="6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</row>
    <row r="6" spans="1:107" x14ac:dyDescent="0.2">
      <c r="A6" s="17" t="s">
        <v>0</v>
      </c>
      <c r="B6" s="24" t="s">
        <v>6</v>
      </c>
      <c r="C6" s="62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60"/>
      <c r="BK6" s="63"/>
    </row>
    <row r="7" spans="1:107" x14ac:dyDescent="0.2">
      <c r="A7" s="17" t="s">
        <v>76</v>
      </c>
      <c r="B7" s="24" t="s">
        <v>12</v>
      </c>
      <c r="C7" s="62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60"/>
      <c r="BK7" s="63"/>
    </row>
    <row r="8" spans="1:107" x14ac:dyDescent="0.2">
      <c r="A8" s="17"/>
      <c r="B8" s="34" t="s">
        <v>101</v>
      </c>
      <c r="C8" s="40">
        <v>0</v>
      </c>
      <c r="D8" s="40">
        <v>111.6341070072496</v>
      </c>
      <c r="E8" s="40">
        <v>77.304862229178497</v>
      </c>
      <c r="F8" s="40">
        <v>0</v>
      </c>
      <c r="G8" s="40">
        <v>0</v>
      </c>
      <c r="H8" s="40">
        <v>5.3831567241275007</v>
      </c>
      <c r="I8" s="40">
        <v>2241.1110124035827</v>
      </c>
      <c r="J8" s="40">
        <v>1582.4933255073552</v>
      </c>
      <c r="K8" s="40">
        <v>0</v>
      </c>
      <c r="L8" s="40">
        <v>88.178505058386676</v>
      </c>
      <c r="M8" s="40">
        <v>0</v>
      </c>
      <c r="N8" s="40">
        <v>0.98063965924999996</v>
      </c>
      <c r="O8" s="40">
        <v>0</v>
      </c>
      <c r="P8" s="40">
        <v>0</v>
      </c>
      <c r="Q8" s="40">
        <v>0</v>
      </c>
      <c r="R8" s="40">
        <v>1.7877764684158004</v>
      </c>
      <c r="S8" s="40">
        <v>381.10477683214231</v>
      </c>
      <c r="T8" s="40">
        <v>285.57682726960593</v>
      </c>
      <c r="U8" s="40">
        <v>0</v>
      </c>
      <c r="V8" s="40">
        <v>4.3665666732476014</v>
      </c>
      <c r="W8" s="40">
        <v>6.2499975000000004E-4</v>
      </c>
      <c r="X8" s="40">
        <v>0</v>
      </c>
      <c r="Y8" s="40">
        <v>0</v>
      </c>
      <c r="Z8" s="40">
        <v>0</v>
      </c>
      <c r="AA8" s="40">
        <v>0</v>
      </c>
      <c r="AB8" s="40">
        <v>5.659068751551902</v>
      </c>
      <c r="AC8" s="40">
        <v>90.81485359760218</v>
      </c>
      <c r="AD8" s="40">
        <v>27.5925601189278</v>
      </c>
      <c r="AE8" s="40">
        <v>0</v>
      </c>
      <c r="AF8" s="40">
        <v>115.77590446908913</v>
      </c>
      <c r="AG8" s="40">
        <v>0</v>
      </c>
      <c r="AH8" s="40">
        <v>0</v>
      </c>
      <c r="AI8" s="40">
        <v>0</v>
      </c>
      <c r="AJ8" s="40">
        <v>0</v>
      </c>
      <c r="AK8" s="40">
        <v>0</v>
      </c>
      <c r="AL8" s="40">
        <v>4.4407268537673978</v>
      </c>
      <c r="AM8" s="40">
        <v>35.237440177711811</v>
      </c>
      <c r="AN8" s="40">
        <v>582.65792574424677</v>
      </c>
      <c r="AO8" s="40">
        <v>0</v>
      </c>
      <c r="AP8" s="40">
        <v>42.297326267524895</v>
      </c>
      <c r="AQ8" s="40">
        <v>0</v>
      </c>
      <c r="AR8" s="40">
        <v>0</v>
      </c>
      <c r="AS8" s="40">
        <v>0</v>
      </c>
      <c r="AT8" s="40">
        <v>0</v>
      </c>
      <c r="AU8" s="40">
        <v>0</v>
      </c>
      <c r="AV8" s="40">
        <v>6.1610846047260948</v>
      </c>
      <c r="AW8" s="40">
        <v>42.285368146605109</v>
      </c>
      <c r="AX8" s="40">
        <v>3.8027226748925007</v>
      </c>
      <c r="AY8" s="40">
        <v>0</v>
      </c>
      <c r="AZ8" s="40">
        <v>46.647276798745217</v>
      </c>
      <c r="BA8" s="40">
        <v>0</v>
      </c>
      <c r="BB8" s="40">
        <v>0</v>
      </c>
      <c r="BC8" s="40">
        <v>0</v>
      </c>
      <c r="BD8" s="40">
        <v>0</v>
      </c>
      <c r="BE8" s="40">
        <v>0</v>
      </c>
      <c r="BF8" s="40">
        <v>1.3547109087405</v>
      </c>
      <c r="BG8" s="40">
        <v>0.12053960492849999</v>
      </c>
      <c r="BH8" s="40">
        <v>24.621478047071101</v>
      </c>
      <c r="BI8" s="40">
        <v>0</v>
      </c>
      <c r="BJ8" s="40">
        <v>2.7233918954275995</v>
      </c>
      <c r="BK8" s="41">
        <f>SUM(C8:BJ8)</f>
        <v>5812.1145594938489</v>
      </c>
    </row>
    <row r="9" spans="1:107" x14ac:dyDescent="0.2">
      <c r="A9" s="17"/>
      <c r="B9" s="26" t="s">
        <v>85</v>
      </c>
      <c r="C9" s="38">
        <f t="shared" ref="C9:BJ9" si="0">SUM(C8)</f>
        <v>0</v>
      </c>
      <c r="D9" s="38">
        <f t="shared" si="0"/>
        <v>111.6341070072496</v>
      </c>
      <c r="E9" s="38">
        <f t="shared" si="0"/>
        <v>77.304862229178497</v>
      </c>
      <c r="F9" s="38">
        <f t="shared" si="0"/>
        <v>0</v>
      </c>
      <c r="G9" s="38">
        <f t="shared" si="0"/>
        <v>0</v>
      </c>
      <c r="H9" s="38">
        <f t="shared" si="0"/>
        <v>5.3831567241275007</v>
      </c>
      <c r="I9" s="38">
        <f t="shared" si="0"/>
        <v>2241.1110124035827</v>
      </c>
      <c r="J9" s="38">
        <f t="shared" si="0"/>
        <v>1582.4933255073552</v>
      </c>
      <c r="K9" s="38">
        <f t="shared" si="0"/>
        <v>0</v>
      </c>
      <c r="L9" s="38">
        <f t="shared" si="0"/>
        <v>88.178505058386676</v>
      </c>
      <c r="M9" s="38">
        <f t="shared" si="0"/>
        <v>0</v>
      </c>
      <c r="N9" s="38">
        <f t="shared" si="0"/>
        <v>0.98063965924999996</v>
      </c>
      <c r="O9" s="38">
        <f t="shared" si="0"/>
        <v>0</v>
      </c>
      <c r="P9" s="38">
        <f t="shared" si="0"/>
        <v>0</v>
      </c>
      <c r="Q9" s="38">
        <f t="shared" si="0"/>
        <v>0</v>
      </c>
      <c r="R9" s="38">
        <f t="shared" si="0"/>
        <v>1.7877764684158004</v>
      </c>
      <c r="S9" s="38">
        <f t="shared" si="0"/>
        <v>381.10477683214231</v>
      </c>
      <c r="T9" s="38">
        <f t="shared" si="0"/>
        <v>285.57682726960593</v>
      </c>
      <c r="U9" s="38">
        <f t="shared" si="0"/>
        <v>0</v>
      </c>
      <c r="V9" s="38">
        <f t="shared" si="0"/>
        <v>4.3665666732476014</v>
      </c>
      <c r="W9" s="38">
        <f t="shared" si="0"/>
        <v>6.2499975000000004E-4</v>
      </c>
      <c r="X9" s="38">
        <f t="shared" si="0"/>
        <v>0</v>
      </c>
      <c r="Y9" s="38">
        <f t="shared" si="0"/>
        <v>0</v>
      </c>
      <c r="Z9" s="38">
        <f t="shared" si="0"/>
        <v>0</v>
      </c>
      <c r="AA9" s="38">
        <f t="shared" si="0"/>
        <v>0</v>
      </c>
      <c r="AB9" s="38">
        <f t="shared" si="0"/>
        <v>5.659068751551902</v>
      </c>
      <c r="AC9" s="38">
        <f t="shared" si="0"/>
        <v>90.81485359760218</v>
      </c>
      <c r="AD9" s="38">
        <f t="shared" si="0"/>
        <v>27.5925601189278</v>
      </c>
      <c r="AE9" s="38">
        <f t="shared" si="0"/>
        <v>0</v>
      </c>
      <c r="AF9" s="38">
        <f t="shared" si="0"/>
        <v>115.77590446908913</v>
      </c>
      <c r="AG9" s="38">
        <f t="shared" si="0"/>
        <v>0</v>
      </c>
      <c r="AH9" s="38">
        <f t="shared" si="0"/>
        <v>0</v>
      </c>
      <c r="AI9" s="38">
        <f t="shared" si="0"/>
        <v>0</v>
      </c>
      <c r="AJ9" s="38">
        <f t="shared" si="0"/>
        <v>0</v>
      </c>
      <c r="AK9" s="38">
        <f t="shared" si="0"/>
        <v>0</v>
      </c>
      <c r="AL9" s="38">
        <f t="shared" si="0"/>
        <v>4.4407268537673978</v>
      </c>
      <c r="AM9" s="38">
        <f t="shared" si="0"/>
        <v>35.237440177711811</v>
      </c>
      <c r="AN9" s="38">
        <f t="shared" si="0"/>
        <v>582.65792574424677</v>
      </c>
      <c r="AO9" s="38">
        <f t="shared" si="0"/>
        <v>0</v>
      </c>
      <c r="AP9" s="38">
        <f t="shared" si="0"/>
        <v>42.297326267524895</v>
      </c>
      <c r="AQ9" s="38">
        <f t="shared" si="0"/>
        <v>0</v>
      </c>
      <c r="AR9" s="38">
        <f t="shared" si="0"/>
        <v>0</v>
      </c>
      <c r="AS9" s="38">
        <f t="shared" si="0"/>
        <v>0</v>
      </c>
      <c r="AT9" s="38">
        <f t="shared" si="0"/>
        <v>0</v>
      </c>
      <c r="AU9" s="38">
        <f t="shared" si="0"/>
        <v>0</v>
      </c>
      <c r="AV9" s="38">
        <f>(SUM(AV8))</f>
        <v>6.1610846047260948</v>
      </c>
      <c r="AW9" s="38">
        <f>(SUM(AW8))</f>
        <v>42.285368146605109</v>
      </c>
      <c r="AX9" s="38">
        <f t="shared" si="0"/>
        <v>3.8027226748925007</v>
      </c>
      <c r="AY9" s="38">
        <f t="shared" si="0"/>
        <v>0</v>
      </c>
      <c r="AZ9" s="38">
        <f t="shared" si="0"/>
        <v>46.647276798745217</v>
      </c>
      <c r="BA9" s="38">
        <f t="shared" si="0"/>
        <v>0</v>
      </c>
      <c r="BB9" s="38">
        <f t="shared" si="0"/>
        <v>0</v>
      </c>
      <c r="BC9" s="38">
        <f t="shared" si="0"/>
        <v>0</v>
      </c>
      <c r="BD9" s="38">
        <f t="shared" si="0"/>
        <v>0</v>
      </c>
      <c r="BE9" s="38">
        <f t="shared" si="0"/>
        <v>0</v>
      </c>
      <c r="BF9" s="38">
        <f t="shared" si="0"/>
        <v>1.3547109087405</v>
      </c>
      <c r="BG9" s="38">
        <f t="shared" si="0"/>
        <v>0.12053960492849999</v>
      </c>
      <c r="BH9" s="38">
        <f t="shared" si="0"/>
        <v>24.621478047071101</v>
      </c>
      <c r="BI9" s="38">
        <f t="shared" si="0"/>
        <v>0</v>
      </c>
      <c r="BJ9" s="38">
        <f t="shared" si="0"/>
        <v>2.7233918954275995</v>
      </c>
      <c r="BK9" s="36">
        <f>SUM(BK8)</f>
        <v>5812.1145594938489</v>
      </c>
    </row>
    <row r="10" spans="1:107" x14ac:dyDescent="0.2">
      <c r="A10" s="17" t="s">
        <v>77</v>
      </c>
      <c r="B10" s="25" t="s">
        <v>3</v>
      </c>
      <c r="C10" s="62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3"/>
    </row>
    <row r="11" spans="1:107" x14ac:dyDescent="0.2">
      <c r="A11" s="17"/>
      <c r="B11" s="34" t="s">
        <v>102</v>
      </c>
      <c r="C11" s="40">
        <v>0</v>
      </c>
      <c r="D11" s="40">
        <v>6.2436157124641003</v>
      </c>
      <c r="E11" s="40">
        <v>0</v>
      </c>
      <c r="F11" s="40">
        <v>0</v>
      </c>
      <c r="G11" s="40">
        <v>0</v>
      </c>
      <c r="H11" s="40">
        <v>0.16584950482079996</v>
      </c>
      <c r="I11" s="40">
        <v>0</v>
      </c>
      <c r="J11" s="40">
        <v>0</v>
      </c>
      <c r="K11" s="40">
        <v>0</v>
      </c>
      <c r="L11" s="40">
        <v>1.4988836763214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0.10875673653499998</v>
      </c>
      <c r="S11" s="40">
        <v>0</v>
      </c>
      <c r="T11" s="40">
        <v>3.0885012182142</v>
      </c>
      <c r="U11" s="40">
        <v>0</v>
      </c>
      <c r="V11" s="40">
        <v>0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40">
        <v>0.85361704788729975</v>
      </c>
      <c r="AC11" s="40">
        <v>0.13869729203559999</v>
      </c>
      <c r="AD11" s="40">
        <v>0</v>
      </c>
      <c r="AE11" s="40">
        <v>0</v>
      </c>
      <c r="AF11" s="40">
        <v>0.75521430453530003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0.77713859374449989</v>
      </c>
      <c r="AM11" s="40">
        <v>5.0319941892800001E-2</v>
      </c>
      <c r="AN11" s="40">
        <v>2.9111181139641999</v>
      </c>
      <c r="AO11" s="40">
        <v>0</v>
      </c>
      <c r="AP11" s="40">
        <v>0.38759523042839999</v>
      </c>
      <c r="AQ11" s="40">
        <v>0</v>
      </c>
      <c r="AR11" s="40">
        <v>0</v>
      </c>
      <c r="AS11" s="40">
        <v>0</v>
      </c>
      <c r="AT11" s="40">
        <v>0</v>
      </c>
      <c r="AU11" s="40">
        <v>0</v>
      </c>
      <c r="AV11" s="40">
        <v>0.49592541806869989</v>
      </c>
      <c r="AW11" s="40">
        <v>5.4004176294638002</v>
      </c>
      <c r="AX11" s="40">
        <v>0</v>
      </c>
      <c r="AY11" s="40">
        <v>0</v>
      </c>
      <c r="AZ11" s="40">
        <v>0.45399801385670008</v>
      </c>
      <c r="BA11" s="40">
        <v>0</v>
      </c>
      <c r="BB11" s="40">
        <v>0</v>
      </c>
      <c r="BC11" s="40">
        <v>0</v>
      </c>
      <c r="BD11" s="40">
        <v>0</v>
      </c>
      <c r="BE11" s="40">
        <v>0</v>
      </c>
      <c r="BF11" s="40">
        <v>4.6784799463599994E-2</v>
      </c>
      <c r="BG11" s="40">
        <v>7.3941732499999994E-3</v>
      </c>
      <c r="BH11" s="40">
        <v>0</v>
      </c>
      <c r="BI11" s="40">
        <v>0</v>
      </c>
      <c r="BJ11" s="40">
        <v>0</v>
      </c>
      <c r="BK11" s="41">
        <f>SUM(C11:BJ11)</f>
        <v>23.383827406946398</v>
      </c>
      <c r="BL11" s="42"/>
      <c r="BO11" s="42"/>
    </row>
    <row r="12" spans="1:107" x14ac:dyDescent="0.2">
      <c r="A12" s="17"/>
      <c r="B12" s="26" t="s">
        <v>86</v>
      </c>
      <c r="C12" s="38">
        <f t="shared" ref="C12:BJ12" si="1">SUM(C11)</f>
        <v>0</v>
      </c>
      <c r="D12" s="38">
        <f t="shared" si="1"/>
        <v>6.2436157124641003</v>
      </c>
      <c r="E12" s="38">
        <f t="shared" si="1"/>
        <v>0</v>
      </c>
      <c r="F12" s="38">
        <f t="shared" si="1"/>
        <v>0</v>
      </c>
      <c r="G12" s="38">
        <f t="shared" si="1"/>
        <v>0</v>
      </c>
      <c r="H12" s="38">
        <f t="shared" si="1"/>
        <v>0.16584950482079996</v>
      </c>
      <c r="I12" s="38">
        <f t="shared" si="1"/>
        <v>0</v>
      </c>
      <c r="J12" s="38">
        <f t="shared" si="1"/>
        <v>0</v>
      </c>
      <c r="K12" s="38">
        <f t="shared" si="1"/>
        <v>0</v>
      </c>
      <c r="L12" s="38">
        <f t="shared" si="1"/>
        <v>1.4988836763214</v>
      </c>
      <c r="M12" s="38">
        <f t="shared" si="1"/>
        <v>0</v>
      </c>
      <c r="N12" s="38">
        <f t="shared" si="1"/>
        <v>0</v>
      </c>
      <c r="O12" s="38">
        <f t="shared" si="1"/>
        <v>0</v>
      </c>
      <c r="P12" s="38">
        <f t="shared" si="1"/>
        <v>0</v>
      </c>
      <c r="Q12" s="38">
        <f t="shared" si="1"/>
        <v>0</v>
      </c>
      <c r="R12" s="38">
        <f t="shared" si="1"/>
        <v>0.10875673653499998</v>
      </c>
      <c r="S12" s="38">
        <f t="shared" si="1"/>
        <v>0</v>
      </c>
      <c r="T12" s="38">
        <f t="shared" si="1"/>
        <v>3.0885012182142</v>
      </c>
      <c r="U12" s="38">
        <f t="shared" si="1"/>
        <v>0</v>
      </c>
      <c r="V12" s="38">
        <f t="shared" si="1"/>
        <v>0</v>
      </c>
      <c r="W12" s="38">
        <f t="shared" si="1"/>
        <v>0</v>
      </c>
      <c r="X12" s="38">
        <f t="shared" si="1"/>
        <v>0</v>
      </c>
      <c r="Y12" s="38">
        <f t="shared" si="1"/>
        <v>0</v>
      </c>
      <c r="Z12" s="38">
        <f t="shared" si="1"/>
        <v>0</v>
      </c>
      <c r="AA12" s="38">
        <f t="shared" si="1"/>
        <v>0</v>
      </c>
      <c r="AB12" s="38">
        <f t="shared" si="1"/>
        <v>0.85361704788729975</v>
      </c>
      <c r="AC12" s="38">
        <f t="shared" si="1"/>
        <v>0.13869729203559999</v>
      </c>
      <c r="AD12" s="38">
        <f t="shared" si="1"/>
        <v>0</v>
      </c>
      <c r="AE12" s="38">
        <f t="shared" si="1"/>
        <v>0</v>
      </c>
      <c r="AF12" s="38">
        <f t="shared" si="1"/>
        <v>0.75521430453530003</v>
      </c>
      <c r="AG12" s="38">
        <f t="shared" si="1"/>
        <v>0</v>
      </c>
      <c r="AH12" s="38">
        <f t="shared" si="1"/>
        <v>0</v>
      </c>
      <c r="AI12" s="38">
        <f t="shared" si="1"/>
        <v>0</v>
      </c>
      <c r="AJ12" s="38">
        <f t="shared" si="1"/>
        <v>0</v>
      </c>
      <c r="AK12" s="38">
        <f t="shared" si="1"/>
        <v>0</v>
      </c>
      <c r="AL12" s="38">
        <f t="shared" si="1"/>
        <v>0.77713859374449989</v>
      </c>
      <c r="AM12" s="38">
        <f t="shared" si="1"/>
        <v>5.0319941892800001E-2</v>
      </c>
      <c r="AN12" s="38">
        <f t="shared" si="1"/>
        <v>2.9111181139641999</v>
      </c>
      <c r="AO12" s="38">
        <f t="shared" si="1"/>
        <v>0</v>
      </c>
      <c r="AP12" s="38">
        <f t="shared" si="1"/>
        <v>0.38759523042839999</v>
      </c>
      <c r="AQ12" s="38">
        <f t="shared" si="1"/>
        <v>0</v>
      </c>
      <c r="AR12" s="38">
        <f t="shared" si="1"/>
        <v>0</v>
      </c>
      <c r="AS12" s="38">
        <f t="shared" si="1"/>
        <v>0</v>
      </c>
      <c r="AT12" s="38">
        <f t="shared" si="1"/>
        <v>0</v>
      </c>
      <c r="AU12" s="38">
        <f t="shared" si="1"/>
        <v>0</v>
      </c>
      <c r="AV12" s="38">
        <f>(SUM(AV11))</f>
        <v>0.49592541806869989</v>
      </c>
      <c r="AW12" s="38">
        <f>(SUM(AW11))</f>
        <v>5.4004176294638002</v>
      </c>
      <c r="AX12" s="38">
        <f t="shared" si="1"/>
        <v>0</v>
      </c>
      <c r="AY12" s="38">
        <f t="shared" si="1"/>
        <v>0</v>
      </c>
      <c r="AZ12" s="38">
        <f t="shared" si="1"/>
        <v>0.45399801385670008</v>
      </c>
      <c r="BA12" s="38">
        <f t="shared" si="1"/>
        <v>0</v>
      </c>
      <c r="BB12" s="38">
        <f t="shared" si="1"/>
        <v>0</v>
      </c>
      <c r="BC12" s="38">
        <f t="shared" si="1"/>
        <v>0</v>
      </c>
      <c r="BD12" s="38">
        <f t="shared" si="1"/>
        <v>0</v>
      </c>
      <c r="BE12" s="38">
        <f t="shared" si="1"/>
        <v>0</v>
      </c>
      <c r="BF12" s="38">
        <f t="shared" si="1"/>
        <v>4.6784799463599994E-2</v>
      </c>
      <c r="BG12" s="38">
        <f t="shared" si="1"/>
        <v>7.3941732499999994E-3</v>
      </c>
      <c r="BH12" s="38">
        <f t="shared" si="1"/>
        <v>0</v>
      </c>
      <c r="BI12" s="38">
        <f t="shared" si="1"/>
        <v>0</v>
      </c>
      <c r="BJ12" s="38">
        <f t="shared" si="1"/>
        <v>0</v>
      </c>
      <c r="BK12" s="39">
        <f>SUM(BK11)</f>
        <v>23.383827406946398</v>
      </c>
    </row>
    <row r="13" spans="1:107" x14ac:dyDescent="0.2">
      <c r="A13" s="17" t="s">
        <v>78</v>
      </c>
      <c r="B13" s="25" t="s">
        <v>10</v>
      </c>
      <c r="C13" s="62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3"/>
    </row>
    <row r="14" spans="1:107" x14ac:dyDescent="0.2">
      <c r="A14" s="17"/>
      <c r="B14" s="26" t="s">
        <v>36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0">
        <v>0</v>
      </c>
      <c r="Z14" s="40">
        <v>0</v>
      </c>
      <c r="AA14" s="40">
        <v>0</v>
      </c>
      <c r="AB14" s="40">
        <v>0</v>
      </c>
      <c r="AC14" s="40">
        <v>0</v>
      </c>
      <c r="AD14" s="40">
        <v>0</v>
      </c>
      <c r="AE14" s="40">
        <v>0</v>
      </c>
      <c r="AF14" s="40">
        <v>0</v>
      </c>
      <c r="AG14" s="40">
        <v>0</v>
      </c>
      <c r="AH14" s="40">
        <v>0</v>
      </c>
      <c r="AI14" s="40">
        <v>0</v>
      </c>
      <c r="AJ14" s="40">
        <v>0</v>
      </c>
      <c r="AK14" s="40">
        <v>0</v>
      </c>
      <c r="AL14" s="40">
        <v>0</v>
      </c>
      <c r="AM14" s="40">
        <v>0</v>
      </c>
      <c r="AN14" s="40">
        <v>0</v>
      </c>
      <c r="AO14" s="40">
        <v>0</v>
      </c>
      <c r="AP14" s="40">
        <v>0</v>
      </c>
      <c r="AQ14" s="40">
        <v>0</v>
      </c>
      <c r="AR14" s="40">
        <v>0</v>
      </c>
      <c r="AS14" s="40">
        <v>0</v>
      </c>
      <c r="AT14" s="40">
        <v>0</v>
      </c>
      <c r="AU14" s="40">
        <v>0</v>
      </c>
      <c r="AV14" s="40">
        <v>0</v>
      </c>
      <c r="AW14" s="40">
        <v>0</v>
      </c>
      <c r="AX14" s="40">
        <v>0</v>
      </c>
      <c r="AY14" s="40">
        <v>0</v>
      </c>
      <c r="AZ14" s="40">
        <v>0</v>
      </c>
      <c r="BA14" s="40">
        <v>0</v>
      </c>
      <c r="BB14" s="40">
        <v>0</v>
      </c>
      <c r="BC14" s="40">
        <v>0</v>
      </c>
      <c r="BD14" s="40">
        <v>0</v>
      </c>
      <c r="BE14" s="40">
        <v>0</v>
      </c>
      <c r="BF14" s="40">
        <v>0</v>
      </c>
      <c r="BG14" s="40">
        <v>0</v>
      </c>
      <c r="BH14" s="40">
        <v>0</v>
      </c>
      <c r="BI14" s="40">
        <v>0</v>
      </c>
      <c r="BJ14" s="40">
        <v>0</v>
      </c>
      <c r="BK14" s="41">
        <f t="shared" ref="BK14" si="2">SUM(C14:BJ14)</f>
        <v>0</v>
      </c>
    </row>
    <row r="15" spans="1:107" x14ac:dyDescent="0.2">
      <c r="A15" s="17"/>
      <c r="B15" s="26" t="s">
        <v>93</v>
      </c>
      <c r="C15" s="39">
        <f t="shared" ref="C15:AH15" si="3">SUM(C14:C14)</f>
        <v>0</v>
      </c>
      <c r="D15" s="39">
        <f t="shared" si="3"/>
        <v>0</v>
      </c>
      <c r="E15" s="39">
        <f t="shared" si="3"/>
        <v>0</v>
      </c>
      <c r="F15" s="39">
        <f t="shared" si="3"/>
        <v>0</v>
      </c>
      <c r="G15" s="39">
        <f t="shared" si="3"/>
        <v>0</v>
      </c>
      <c r="H15" s="39">
        <f t="shared" si="3"/>
        <v>0</v>
      </c>
      <c r="I15" s="39">
        <f t="shared" si="3"/>
        <v>0</v>
      </c>
      <c r="J15" s="39">
        <f t="shared" si="3"/>
        <v>0</v>
      </c>
      <c r="K15" s="39">
        <f t="shared" si="3"/>
        <v>0</v>
      </c>
      <c r="L15" s="39">
        <f t="shared" si="3"/>
        <v>0</v>
      </c>
      <c r="M15" s="39">
        <f t="shared" si="3"/>
        <v>0</v>
      </c>
      <c r="N15" s="39">
        <f t="shared" si="3"/>
        <v>0</v>
      </c>
      <c r="O15" s="39">
        <f t="shared" si="3"/>
        <v>0</v>
      </c>
      <c r="P15" s="39">
        <f t="shared" si="3"/>
        <v>0</v>
      </c>
      <c r="Q15" s="39">
        <f t="shared" si="3"/>
        <v>0</v>
      </c>
      <c r="R15" s="39">
        <f t="shared" si="3"/>
        <v>0</v>
      </c>
      <c r="S15" s="39">
        <f t="shared" si="3"/>
        <v>0</v>
      </c>
      <c r="T15" s="39">
        <f t="shared" si="3"/>
        <v>0</v>
      </c>
      <c r="U15" s="39">
        <f t="shared" si="3"/>
        <v>0</v>
      </c>
      <c r="V15" s="39">
        <f t="shared" si="3"/>
        <v>0</v>
      </c>
      <c r="W15" s="39">
        <f t="shared" si="3"/>
        <v>0</v>
      </c>
      <c r="X15" s="39">
        <f t="shared" si="3"/>
        <v>0</v>
      </c>
      <c r="Y15" s="39">
        <f t="shared" si="3"/>
        <v>0</v>
      </c>
      <c r="Z15" s="39">
        <f t="shared" si="3"/>
        <v>0</v>
      </c>
      <c r="AA15" s="39">
        <f t="shared" si="3"/>
        <v>0</v>
      </c>
      <c r="AB15" s="39">
        <f t="shared" si="3"/>
        <v>0</v>
      </c>
      <c r="AC15" s="39">
        <f t="shared" si="3"/>
        <v>0</v>
      </c>
      <c r="AD15" s="39">
        <f t="shared" si="3"/>
        <v>0</v>
      </c>
      <c r="AE15" s="39">
        <f t="shared" si="3"/>
        <v>0</v>
      </c>
      <c r="AF15" s="39">
        <f t="shared" si="3"/>
        <v>0</v>
      </c>
      <c r="AG15" s="39">
        <f t="shared" si="3"/>
        <v>0</v>
      </c>
      <c r="AH15" s="39">
        <f t="shared" si="3"/>
        <v>0</v>
      </c>
      <c r="AI15" s="39">
        <f t="shared" ref="AI15:BK15" si="4">SUM(AI14:AI14)</f>
        <v>0</v>
      </c>
      <c r="AJ15" s="39">
        <f t="shared" si="4"/>
        <v>0</v>
      </c>
      <c r="AK15" s="39">
        <f t="shared" si="4"/>
        <v>0</v>
      </c>
      <c r="AL15" s="39">
        <f t="shared" si="4"/>
        <v>0</v>
      </c>
      <c r="AM15" s="39">
        <f t="shared" si="4"/>
        <v>0</v>
      </c>
      <c r="AN15" s="39">
        <f t="shared" si="4"/>
        <v>0</v>
      </c>
      <c r="AO15" s="39">
        <f t="shared" si="4"/>
        <v>0</v>
      </c>
      <c r="AP15" s="39">
        <f t="shared" si="4"/>
        <v>0</v>
      </c>
      <c r="AQ15" s="39">
        <f t="shared" si="4"/>
        <v>0</v>
      </c>
      <c r="AR15" s="39">
        <f t="shared" si="4"/>
        <v>0</v>
      </c>
      <c r="AS15" s="39">
        <f t="shared" si="4"/>
        <v>0</v>
      </c>
      <c r="AT15" s="39">
        <f t="shared" si="4"/>
        <v>0</v>
      </c>
      <c r="AU15" s="39">
        <f t="shared" si="4"/>
        <v>0</v>
      </c>
      <c r="AV15" s="39">
        <f t="shared" si="4"/>
        <v>0</v>
      </c>
      <c r="AW15" s="39">
        <f t="shared" si="4"/>
        <v>0</v>
      </c>
      <c r="AX15" s="39">
        <f t="shared" si="4"/>
        <v>0</v>
      </c>
      <c r="AY15" s="39">
        <f t="shared" si="4"/>
        <v>0</v>
      </c>
      <c r="AZ15" s="39">
        <f t="shared" si="4"/>
        <v>0</v>
      </c>
      <c r="BA15" s="39">
        <f t="shared" si="4"/>
        <v>0</v>
      </c>
      <c r="BB15" s="39">
        <f t="shared" si="4"/>
        <v>0</v>
      </c>
      <c r="BC15" s="39">
        <f t="shared" si="4"/>
        <v>0</v>
      </c>
      <c r="BD15" s="39">
        <f t="shared" si="4"/>
        <v>0</v>
      </c>
      <c r="BE15" s="39">
        <f t="shared" si="4"/>
        <v>0</v>
      </c>
      <c r="BF15" s="39">
        <f t="shared" si="4"/>
        <v>0</v>
      </c>
      <c r="BG15" s="39">
        <f t="shared" si="4"/>
        <v>0</v>
      </c>
      <c r="BH15" s="39">
        <f t="shared" si="4"/>
        <v>0</v>
      </c>
      <c r="BI15" s="39">
        <f t="shared" si="4"/>
        <v>0</v>
      </c>
      <c r="BJ15" s="39">
        <f t="shared" si="4"/>
        <v>0</v>
      </c>
      <c r="BK15" s="39">
        <f t="shared" si="4"/>
        <v>0</v>
      </c>
    </row>
    <row r="16" spans="1:107" x14ac:dyDescent="0.2">
      <c r="A16" s="17" t="s">
        <v>79</v>
      </c>
      <c r="B16" s="25" t="s">
        <v>13</v>
      </c>
      <c r="C16" s="62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3"/>
    </row>
    <row r="17" spans="1:67" x14ac:dyDescent="0.2">
      <c r="A17" s="17"/>
      <c r="B17" s="26" t="s">
        <v>36</v>
      </c>
      <c r="C17" s="36">
        <v>0</v>
      </c>
      <c r="D17" s="35">
        <v>0</v>
      </c>
      <c r="E17" s="35">
        <v>0</v>
      </c>
      <c r="F17" s="35">
        <v>0</v>
      </c>
      <c r="G17" s="37">
        <v>0</v>
      </c>
      <c r="H17" s="36">
        <v>0</v>
      </c>
      <c r="I17" s="35">
        <v>0</v>
      </c>
      <c r="J17" s="35">
        <v>0</v>
      </c>
      <c r="K17" s="35">
        <v>0</v>
      </c>
      <c r="L17" s="37">
        <v>0</v>
      </c>
      <c r="M17" s="36">
        <v>0</v>
      </c>
      <c r="N17" s="35">
        <v>0</v>
      </c>
      <c r="O17" s="35">
        <v>0</v>
      </c>
      <c r="P17" s="35">
        <v>0</v>
      </c>
      <c r="Q17" s="37">
        <v>0</v>
      </c>
      <c r="R17" s="36">
        <v>0</v>
      </c>
      <c r="S17" s="35">
        <v>0</v>
      </c>
      <c r="T17" s="35">
        <v>0</v>
      </c>
      <c r="U17" s="35">
        <v>0</v>
      </c>
      <c r="V17" s="37">
        <v>0</v>
      </c>
      <c r="W17" s="36">
        <v>0</v>
      </c>
      <c r="X17" s="35">
        <v>0</v>
      </c>
      <c r="Y17" s="35">
        <v>0</v>
      </c>
      <c r="Z17" s="35">
        <v>0</v>
      </c>
      <c r="AA17" s="37">
        <v>0</v>
      </c>
      <c r="AB17" s="36">
        <v>0</v>
      </c>
      <c r="AC17" s="35">
        <v>0</v>
      </c>
      <c r="AD17" s="35">
        <v>0</v>
      </c>
      <c r="AE17" s="35">
        <v>0</v>
      </c>
      <c r="AF17" s="37">
        <v>0</v>
      </c>
      <c r="AG17" s="36">
        <v>0</v>
      </c>
      <c r="AH17" s="35">
        <v>0</v>
      </c>
      <c r="AI17" s="35">
        <v>0</v>
      </c>
      <c r="AJ17" s="35">
        <v>0</v>
      </c>
      <c r="AK17" s="37">
        <v>0</v>
      </c>
      <c r="AL17" s="36">
        <v>0</v>
      </c>
      <c r="AM17" s="35">
        <v>0</v>
      </c>
      <c r="AN17" s="35">
        <v>0</v>
      </c>
      <c r="AO17" s="35">
        <v>0</v>
      </c>
      <c r="AP17" s="37">
        <v>0</v>
      </c>
      <c r="AQ17" s="36">
        <v>0</v>
      </c>
      <c r="AR17" s="35">
        <v>0</v>
      </c>
      <c r="AS17" s="35">
        <v>0</v>
      </c>
      <c r="AT17" s="35">
        <v>0</v>
      </c>
      <c r="AU17" s="37">
        <v>0</v>
      </c>
      <c r="AV17" s="36">
        <v>0</v>
      </c>
      <c r="AW17" s="35">
        <v>0</v>
      </c>
      <c r="AX17" s="35">
        <v>0</v>
      </c>
      <c r="AY17" s="35">
        <v>0</v>
      </c>
      <c r="AZ17" s="37">
        <v>0</v>
      </c>
      <c r="BA17" s="36">
        <v>0</v>
      </c>
      <c r="BB17" s="35">
        <v>0</v>
      </c>
      <c r="BC17" s="35">
        <v>0</v>
      </c>
      <c r="BD17" s="35">
        <v>0</v>
      </c>
      <c r="BE17" s="37">
        <v>0</v>
      </c>
      <c r="BF17" s="36">
        <v>0</v>
      </c>
      <c r="BG17" s="35">
        <v>0</v>
      </c>
      <c r="BH17" s="35">
        <v>0</v>
      </c>
      <c r="BI17" s="35">
        <v>0</v>
      </c>
      <c r="BJ17" s="37">
        <v>0</v>
      </c>
      <c r="BK17" s="41">
        <f>SUM(C17:BJ17)</f>
        <v>0</v>
      </c>
    </row>
    <row r="18" spans="1:67" x14ac:dyDescent="0.2">
      <c r="A18" s="17"/>
      <c r="B18" s="26" t="s">
        <v>92</v>
      </c>
      <c r="C18" s="38">
        <f t="shared" ref="C18:BJ18" si="5">SUM(C17)</f>
        <v>0</v>
      </c>
      <c r="D18" s="38">
        <f t="shared" si="5"/>
        <v>0</v>
      </c>
      <c r="E18" s="38">
        <f t="shared" si="5"/>
        <v>0</v>
      </c>
      <c r="F18" s="38">
        <f t="shared" si="5"/>
        <v>0</v>
      </c>
      <c r="G18" s="38">
        <f t="shared" si="5"/>
        <v>0</v>
      </c>
      <c r="H18" s="38">
        <f t="shared" si="5"/>
        <v>0</v>
      </c>
      <c r="I18" s="38">
        <f t="shared" si="5"/>
        <v>0</v>
      </c>
      <c r="J18" s="38">
        <f t="shared" si="5"/>
        <v>0</v>
      </c>
      <c r="K18" s="38">
        <f t="shared" si="5"/>
        <v>0</v>
      </c>
      <c r="L18" s="38">
        <f t="shared" si="5"/>
        <v>0</v>
      </c>
      <c r="M18" s="38">
        <f t="shared" si="5"/>
        <v>0</v>
      </c>
      <c r="N18" s="38">
        <f t="shared" si="5"/>
        <v>0</v>
      </c>
      <c r="O18" s="38">
        <f t="shared" si="5"/>
        <v>0</v>
      </c>
      <c r="P18" s="38">
        <f t="shared" si="5"/>
        <v>0</v>
      </c>
      <c r="Q18" s="38">
        <f t="shared" si="5"/>
        <v>0</v>
      </c>
      <c r="R18" s="38">
        <f t="shared" si="5"/>
        <v>0</v>
      </c>
      <c r="S18" s="38">
        <f t="shared" si="5"/>
        <v>0</v>
      </c>
      <c r="T18" s="38">
        <f t="shared" si="5"/>
        <v>0</v>
      </c>
      <c r="U18" s="38">
        <f t="shared" si="5"/>
        <v>0</v>
      </c>
      <c r="V18" s="38">
        <f t="shared" si="5"/>
        <v>0</v>
      </c>
      <c r="W18" s="38">
        <f t="shared" si="5"/>
        <v>0</v>
      </c>
      <c r="X18" s="38">
        <f t="shared" si="5"/>
        <v>0</v>
      </c>
      <c r="Y18" s="38">
        <f t="shared" si="5"/>
        <v>0</v>
      </c>
      <c r="Z18" s="38">
        <f t="shared" si="5"/>
        <v>0</v>
      </c>
      <c r="AA18" s="38">
        <f t="shared" si="5"/>
        <v>0</v>
      </c>
      <c r="AB18" s="38">
        <f t="shared" si="5"/>
        <v>0</v>
      </c>
      <c r="AC18" s="38">
        <f t="shared" si="5"/>
        <v>0</v>
      </c>
      <c r="AD18" s="38">
        <f t="shared" si="5"/>
        <v>0</v>
      </c>
      <c r="AE18" s="38">
        <f t="shared" si="5"/>
        <v>0</v>
      </c>
      <c r="AF18" s="38">
        <f t="shared" si="5"/>
        <v>0</v>
      </c>
      <c r="AG18" s="38">
        <f t="shared" si="5"/>
        <v>0</v>
      </c>
      <c r="AH18" s="38">
        <f t="shared" si="5"/>
        <v>0</v>
      </c>
      <c r="AI18" s="38">
        <f t="shared" si="5"/>
        <v>0</v>
      </c>
      <c r="AJ18" s="38">
        <f t="shared" si="5"/>
        <v>0</v>
      </c>
      <c r="AK18" s="38">
        <f t="shared" si="5"/>
        <v>0</v>
      </c>
      <c r="AL18" s="38">
        <f t="shared" si="5"/>
        <v>0</v>
      </c>
      <c r="AM18" s="38">
        <f t="shared" si="5"/>
        <v>0</v>
      </c>
      <c r="AN18" s="38">
        <f t="shared" si="5"/>
        <v>0</v>
      </c>
      <c r="AO18" s="38">
        <f t="shared" si="5"/>
        <v>0</v>
      </c>
      <c r="AP18" s="38">
        <f t="shared" si="5"/>
        <v>0</v>
      </c>
      <c r="AQ18" s="38">
        <f t="shared" si="5"/>
        <v>0</v>
      </c>
      <c r="AR18" s="38">
        <f t="shared" si="5"/>
        <v>0</v>
      </c>
      <c r="AS18" s="38">
        <f t="shared" si="5"/>
        <v>0</v>
      </c>
      <c r="AT18" s="38">
        <f t="shared" si="5"/>
        <v>0</v>
      </c>
      <c r="AU18" s="38">
        <f t="shared" si="5"/>
        <v>0</v>
      </c>
      <c r="AV18" s="38">
        <f t="shared" si="5"/>
        <v>0</v>
      </c>
      <c r="AW18" s="38">
        <f t="shared" si="5"/>
        <v>0</v>
      </c>
      <c r="AX18" s="38">
        <f t="shared" si="5"/>
        <v>0</v>
      </c>
      <c r="AY18" s="38">
        <f t="shared" si="5"/>
        <v>0</v>
      </c>
      <c r="AZ18" s="38">
        <f t="shared" si="5"/>
        <v>0</v>
      </c>
      <c r="BA18" s="38">
        <f t="shared" si="5"/>
        <v>0</v>
      </c>
      <c r="BB18" s="38">
        <f t="shared" si="5"/>
        <v>0</v>
      </c>
      <c r="BC18" s="38">
        <f t="shared" si="5"/>
        <v>0</v>
      </c>
      <c r="BD18" s="38">
        <f t="shared" si="5"/>
        <v>0</v>
      </c>
      <c r="BE18" s="38">
        <f t="shared" si="5"/>
        <v>0</v>
      </c>
      <c r="BF18" s="38">
        <f t="shared" si="5"/>
        <v>0</v>
      </c>
      <c r="BG18" s="38">
        <f t="shared" si="5"/>
        <v>0</v>
      </c>
      <c r="BH18" s="38">
        <f t="shared" si="5"/>
        <v>0</v>
      </c>
      <c r="BI18" s="38">
        <f t="shared" si="5"/>
        <v>0</v>
      </c>
      <c r="BJ18" s="38">
        <f t="shared" si="5"/>
        <v>0</v>
      </c>
      <c r="BK18" s="39">
        <f>SUM(BK17)</f>
        <v>0</v>
      </c>
    </row>
    <row r="19" spans="1:67" x14ac:dyDescent="0.2">
      <c r="A19" s="17" t="s">
        <v>81</v>
      </c>
      <c r="B19" s="33" t="s">
        <v>97</v>
      </c>
      <c r="C19" s="62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3"/>
    </row>
    <row r="20" spans="1:67" x14ac:dyDescent="0.2">
      <c r="A20" s="17"/>
      <c r="B20" s="26" t="s">
        <v>36</v>
      </c>
      <c r="C20" s="36">
        <v>0</v>
      </c>
      <c r="D20" s="35">
        <v>0</v>
      </c>
      <c r="E20" s="35">
        <v>0</v>
      </c>
      <c r="F20" s="35">
        <v>0</v>
      </c>
      <c r="G20" s="37">
        <v>0</v>
      </c>
      <c r="H20" s="36">
        <v>0</v>
      </c>
      <c r="I20" s="35">
        <v>0</v>
      </c>
      <c r="J20" s="35">
        <v>0</v>
      </c>
      <c r="K20" s="35">
        <v>0</v>
      </c>
      <c r="L20" s="37">
        <v>0</v>
      </c>
      <c r="M20" s="36">
        <v>0</v>
      </c>
      <c r="N20" s="35">
        <v>0</v>
      </c>
      <c r="O20" s="35">
        <v>0</v>
      </c>
      <c r="P20" s="35">
        <v>0</v>
      </c>
      <c r="Q20" s="37">
        <v>0</v>
      </c>
      <c r="R20" s="36">
        <v>0</v>
      </c>
      <c r="S20" s="35">
        <v>0</v>
      </c>
      <c r="T20" s="35">
        <v>0</v>
      </c>
      <c r="U20" s="35">
        <v>0</v>
      </c>
      <c r="V20" s="37">
        <v>0</v>
      </c>
      <c r="W20" s="36">
        <v>0</v>
      </c>
      <c r="X20" s="35">
        <v>0</v>
      </c>
      <c r="Y20" s="35">
        <v>0</v>
      </c>
      <c r="Z20" s="35">
        <v>0</v>
      </c>
      <c r="AA20" s="37">
        <v>0</v>
      </c>
      <c r="AB20" s="36">
        <v>0</v>
      </c>
      <c r="AC20" s="35">
        <v>0</v>
      </c>
      <c r="AD20" s="35">
        <v>0</v>
      </c>
      <c r="AE20" s="35">
        <v>0</v>
      </c>
      <c r="AF20" s="37">
        <v>0</v>
      </c>
      <c r="AG20" s="36">
        <v>0</v>
      </c>
      <c r="AH20" s="35">
        <v>0</v>
      </c>
      <c r="AI20" s="35">
        <v>0</v>
      </c>
      <c r="AJ20" s="35">
        <v>0</v>
      </c>
      <c r="AK20" s="37">
        <v>0</v>
      </c>
      <c r="AL20" s="36">
        <v>0</v>
      </c>
      <c r="AM20" s="35">
        <v>0</v>
      </c>
      <c r="AN20" s="35">
        <v>0</v>
      </c>
      <c r="AO20" s="35">
        <v>0</v>
      </c>
      <c r="AP20" s="37">
        <v>0</v>
      </c>
      <c r="AQ20" s="36">
        <v>0</v>
      </c>
      <c r="AR20" s="35">
        <v>0</v>
      </c>
      <c r="AS20" s="35">
        <v>0</v>
      </c>
      <c r="AT20" s="35">
        <v>0</v>
      </c>
      <c r="AU20" s="37">
        <v>0</v>
      </c>
      <c r="AV20" s="36">
        <v>0</v>
      </c>
      <c r="AW20" s="35">
        <v>0</v>
      </c>
      <c r="AX20" s="35">
        <v>0</v>
      </c>
      <c r="AY20" s="35">
        <v>0</v>
      </c>
      <c r="AZ20" s="37">
        <v>0</v>
      </c>
      <c r="BA20" s="36">
        <v>0</v>
      </c>
      <c r="BB20" s="35">
        <v>0</v>
      </c>
      <c r="BC20" s="35">
        <v>0</v>
      </c>
      <c r="BD20" s="35">
        <v>0</v>
      </c>
      <c r="BE20" s="37">
        <v>0</v>
      </c>
      <c r="BF20" s="36">
        <v>0</v>
      </c>
      <c r="BG20" s="35">
        <v>0</v>
      </c>
      <c r="BH20" s="35">
        <v>0</v>
      </c>
      <c r="BI20" s="35">
        <v>0</v>
      </c>
      <c r="BJ20" s="37">
        <v>0</v>
      </c>
      <c r="BK20" s="41">
        <f>SUM(C20:BJ20)</f>
        <v>0</v>
      </c>
    </row>
    <row r="21" spans="1:67" x14ac:dyDescent="0.2">
      <c r="A21" s="17"/>
      <c r="B21" s="26" t="s">
        <v>91</v>
      </c>
      <c r="C21" s="38">
        <f t="shared" ref="C21:BJ21" si="6">SUM(C20)</f>
        <v>0</v>
      </c>
      <c r="D21" s="38">
        <f t="shared" si="6"/>
        <v>0</v>
      </c>
      <c r="E21" s="38">
        <f t="shared" si="6"/>
        <v>0</v>
      </c>
      <c r="F21" s="38">
        <f t="shared" si="6"/>
        <v>0</v>
      </c>
      <c r="G21" s="38">
        <f t="shared" si="6"/>
        <v>0</v>
      </c>
      <c r="H21" s="38">
        <f t="shared" si="6"/>
        <v>0</v>
      </c>
      <c r="I21" s="38">
        <f t="shared" si="6"/>
        <v>0</v>
      </c>
      <c r="J21" s="38">
        <f t="shared" si="6"/>
        <v>0</v>
      </c>
      <c r="K21" s="38">
        <f t="shared" si="6"/>
        <v>0</v>
      </c>
      <c r="L21" s="38">
        <f t="shared" si="6"/>
        <v>0</v>
      </c>
      <c r="M21" s="38">
        <f t="shared" si="6"/>
        <v>0</v>
      </c>
      <c r="N21" s="38">
        <f t="shared" si="6"/>
        <v>0</v>
      </c>
      <c r="O21" s="38">
        <f t="shared" si="6"/>
        <v>0</v>
      </c>
      <c r="P21" s="38">
        <f t="shared" si="6"/>
        <v>0</v>
      </c>
      <c r="Q21" s="38">
        <f t="shared" si="6"/>
        <v>0</v>
      </c>
      <c r="R21" s="38">
        <f t="shared" si="6"/>
        <v>0</v>
      </c>
      <c r="S21" s="38">
        <f t="shared" si="6"/>
        <v>0</v>
      </c>
      <c r="T21" s="38">
        <f t="shared" si="6"/>
        <v>0</v>
      </c>
      <c r="U21" s="38">
        <f t="shared" si="6"/>
        <v>0</v>
      </c>
      <c r="V21" s="38">
        <f t="shared" si="6"/>
        <v>0</v>
      </c>
      <c r="W21" s="38">
        <f t="shared" si="6"/>
        <v>0</v>
      </c>
      <c r="X21" s="38">
        <f t="shared" si="6"/>
        <v>0</v>
      </c>
      <c r="Y21" s="38">
        <f t="shared" si="6"/>
        <v>0</v>
      </c>
      <c r="Z21" s="38">
        <f t="shared" si="6"/>
        <v>0</v>
      </c>
      <c r="AA21" s="38">
        <f t="shared" si="6"/>
        <v>0</v>
      </c>
      <c r="AB21" s="38">
        <f t="shared" si="6"/>
        <v>0</v>
      </c>
      <c r="AC21" s="38">
        <f t="shared" si="6"/>
        <v>0</v>
      </c>
      <c r="AD21" s="38">
        <f t="shared" si="6"/>
        <v>0</v>
      </c>
      <c r="AE21" s="38">
        <f t="shared" si="6"/>
        <v>0</v>
      </c>
      <c r="AF21" s="38">
        <f t="shared" si="6"/>
        <v>0</v>
      </c>
      <c r="AG21" s="38">
        <f t="shared" si="6"/>
        <v>0</v>
      </c>
      <c r="AH21" s="38">
        <f t="shared" si="6"/>
        <v>0</v>
      </c>
      <c r="AI21" s="38">
        <f t="shared" si="6"/>
        <v>0</v>
      </c>
      <c r="AJ21" s="38">
        <f t="shared" si="6"/>
        <v>0</v>
      </c>
      <c r="AK21" s="38">
        <f t="shared" si="6"/>
        <v>0</v>
      </c>
      <c r="AL21" s="38">
        <f t="shared" si="6"/>
        <v>0</v>
      </c>
      <c r="AM21" s="38">
        <f t="shared" si="6"/>
        <v>0</v>
      </c>
      <c r="AN21" s="38">
        <f t="shared" si="6"/>
        <v>0</v>
      </c>
      <c r="AO21" s="38">
        <f t="shared" si="6"/>
        <v>0</v>
      </c>
      <c r="AP21" s="38">
        <f t="shared" si="6"/>
        <v>0</v>
      </c>
      <c r="AQ21" s="38">
        <f t="shared" si="6"/>
        <v>0</v>
      </c>
      <c r="AR21" s="38">
        <f t="shared" si="6"/>
        <v>0</v>
      </c>
      <c r="AS21" s="38">
        <f t="shared" si="6"/>
        <v>0</v>
      </c>
      <c r="AT21" s="38">
        <f t="shared" si="6"/>
        <v>0</v>
      </c>
      <c r="AU21" s="38">
        <f t="shared" si="6"/>
        <v>0</v>
      </c>
      <c r="AV21" s="38">
        <f t="shared" si="6"/>
        <v>0</v>
      </c>
      <c r="AW21" s="38">
        <f t="shared" si="6"/>
        <v>0</v>
      </c>
      <c r="AX21" s="38">
        <f t="shared" si="6"/>
        <v>0</v>
      </c>
      <c r="AY21" s="38">
        <f t="shared" si="6"/>
        <v>0</v>
      </c>
      <c r="AZ21" s="38">
        <f t="shared" si="6"/>
        <v>0</v>
      </c>
      <c r="BA21" s="38">
        <f t="shared" si="6"/>
        <v>0</v>
      </c>
      <c r="BB21" s="38">
        <f t="shared" si="6"/>
        <v>0</v>
      </c>
      <c r="BC21" s="38">
        <f t="shared" si="6"/>
        <v>0</v>
      </c>
      <c r="BD21" s="38">
        <f t="shared" si="6"/>
        <v>0</v>
      </c>
      <c r="BE21" s="38">
        <f t="shared" si="6"/>
        <v>0</v>
      </c>
      <c r="BF21" s="38">
        <f t="shared" si="6"/>
        <v>0</v>
      </c>
      <c r="BG21" s="38">
        <f t="shared" si="6"/>
        <v>0</v>
      </c>
      <c r="BH21" s="38">
        <f t="shared" si="6"/>
        <v>0</v>
      </c>
      <c r="BI21" s="38">
        <f t="shared" si="6"/>
        <v>0</v>
      </c>
      <c r="BJ21" s="38">
        <f t="shared" si="6"/>
        <v>0</v>
      </c>
      <c r="BK21" s="39">
        <f>SUM(BK20)</f>
        <v>0</v>
      </c>
    </row>
    <row r="22" spans="1:67" x14ac:dyDescent="0.2">
      <c r="A22" s="17" t="s">
        <v>82</v>
      </c>
      <c r="B22" s="25" t="s">
        <v>14</v>
      </c>
      <c r="C22" s="62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3"/>
    </row>
    <row r="23" spans="1:67" x14ac:dyDescent="0.2">
      <c r="A23" s="17"/>
      <c r="B23" s="34" t="s">
        <v>103</v>
      </c>
      <c r="C23" s="40">
        <v>0</v>
      </c>
      <c r="D23" s="40">
        <v>0.63901661735710003</v>
      </c>
      <c r="E23" s="40">
        <v>0</v>
      </c>
      <c r="F23" s="40">
        <v>0</v>
      </c>
      <c r="G23" s="40">
        <v>0</v>
      </c>
      <c r="H23" s="40">
        <v>0.13087853496340002</v>
      </c>
      <c r="I23" s="40">
        <v>0</v>
      </c>
      <c r="J23" s="40">
        <v>0</v>
      </c>
      <c r="K23" s="40">
        <v>0</v>
      </c>
      <c r="L23" s="40">
        <v>0.25159191535709996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9.3128033213299988E-2</v>
      </c>
      <c r="S23" s="40">
        <v>0</v>
      </c>
      <c r="T23" s="40">
        <v>0.4172876110357</v>
      </c>
      <c r="U23" s="40">
        <v>0</v>
      </c>
      <c r="V23" s="40">
        <v>7.1406961928500004E-2</v>
      </c>
      <c r="W23" s="40">
        <v>0</v>
      </c>
      <c r="X23" s="40">
        <v>0</v>
      </c>
      <c r="Y23" s="40">
        <v>0</v>
      </c>
      <c r="Z23" s="40">
        <v>0</v>
      </c>
      <c r="AA23" s="40">
        <v>0</v>
      </c>
      <c r="AB23" s="40">
        <v>2.8465119176634048</v>
      </c>
      <c r="AC23" s="40">
        <v>1.5112654571070001</v>
      </c>
      <c r="AD23" s="40">
        <v>0</v>
      </c>
      <c r="AE23" s="40">
        <v>0</v>
      </c>
      <c r="AF23" s="40">
        <v>3.1418872630701005</v>
      </c>
      <c r="AG23" s="40">
        <v>0</v>
      </c>
      <c r="AH23" s="40">
        <v>0</v>
      </c>
      <c r="AI23" s="40">
        <v>0</v>
      </c>
      <c r="AJ23" s="40">
        <v>0</v>
      </c>
      <c r="AK23" s="40">
        <v>0</v>
      </c>
      <c r="AL23" s="40">
        <v>1.596927230236501</v>
      </c>
      <c r="AM23" s="40">
        <v>6.5370952856999998E-3</v>
      </c>
      <c r="AN23" s="40">
        <v>7.4625517857100004E-2</v>
      </c>
      <c r="AO23" s="40">
        <v>0</v>
      </c>
      <c r="AP23" s="40">
        <v>0.99090758292820003</v>
      </c>
      <c r="AQ23" s="40">
        <v>0</v>
      </c>
      <c r="AR23" s="40">
        <v>0</v>
      </c>
      <c r="AS23" s="40">
        <v>0</v>
      </c>
      <c r="AT23" s="40">
        <v>0</v>
      </c>
      <c r="AU23" s="40">
        <v>0</v>
      </c>
      <c r="AV23" s="40">
        <v>2.7231982748091998</v>
      </c>
      <c r="AW23" s="40">
        <v>5.2054306706426994</v>
      </c>
      <c r="AX23" s="40">
        <v>0</v>
      </c>
      <c r="AY23" s="40">
        <v>0</v>
      </c>
      <c r="AZ23" s="40">
        <v>2.0884987875347005</v>
      </c>
      <c r="BA23" s="40">
        <v>0</v>
      </c>
      <c r="BB23" s="40">
        <v>0</v>
      </c>
      <c r="BC23" s="40">
        <v>0</v>
      </c>
      <c r="BD23" s="40">
        <v>0</v>
      </c>
      <c r="BE23" s="40">
        <v>0</v>
      </c>
      <c r="BF23" s="40">
        <v>0.33046315156689987</v>
      </c>
      <c r="BG23" s="40">
        <v>0.24413930407130002</v>
      </c>
      <c r="BH23" s="40">
        <v>0</v>
      </c>
      <c r="BI23" s="40">
        <v>0</v>
      </c>
      <c r="BJ23" s="40">
        <v>0.34232120085700002</v>
      </c>
      <c r="BK23" s="41">
        <f>SUM(C23:BJ23)</f>
        <v>22.706023127484904</v>
      </c>
      <c r="BL23" s="42"/>
      <c r="BN23" s="42"/>
    </row>
    <row r="24" spans="1:67" x14ac:dyDescent="0.2">
      <c r="A24" s="17"/>
      <c r="B24" s="34" t="s">
        <v>115</v>
      </c>
      <c r="C24" s="40">
        <v>0</v>
      </c>
      <c r="D24" s="40">
        <v>0.68864236592849992</v>
      </c>
      <c r="E24" s="40">
        <v>0</v>
      </c>
      <c r="F24" s="40">
        <v>0</v>
      </c>
      <c r="G24" s="40">
        <v>0</v>
      </c>
      <c r="H24" s="40">
        <v>0.75866985228319983</v>
      </c>
      <c r="I24" s="40">
        <v>3.4032068249999999E-2</v>
      </c>
      <c r="J24" s="40">
        <v>1.0516655993213999</v>
      </c>
      <c r="K24" s="40">
        <v>0</v>
      </c>
      <c r="L24" s="40">
        <v>0.7586091916065999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0.35987000585599999</v>
      </c>
      <c r="S24" s="40">
        <v>0</v>
      </c>
      <c r="T24" s="40">
        <v>0</v>
      </c>
      <c r="U24" s="40">
        <v>0</v>
      </c>
      <c r="V24" s="40">
        <v>6.6870603285700006E-2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3.6100633654863992</v>
      </c>
      <c r="AC24" s="40">
        <v>3.574196801249701</v>
      </c>
      <c r="AD24" s="40">
        <v>0.64431303028560005</v>
      </c>
      <c r="AE24" s="40">
        <v>0</v>
      </c>
      <c r="AF24" s="40">
        <v>9.2903492891032062</v>
      </c>
      <c r="AG24" s="40">
        <v>0</v>
      </c>
      <c r="AH24" s="40">
        <v>0</v>
      </c>
      <c r="AI24" s="40">
        <v>0</v>
      </c>
      <c r="AJ24" s="40">
        <v>0</v>
      </c>
      <c r="AK24" s="40">
        <v>0</v>
      </c>
      <c r="AL24" s="40">
        <v>4.7901294630882045</v>
      </c>
      <c r="AM24" s="40">
        <v>7.3935221601783994</v>
      </c>
      <c r="AN24" s="40">
        <v>7.8558068056785002</v>
      </c>
      <c r="AO24" s="40">
        <v>0</v>
      </c>
      <c r="AP24" s="40">
        <v>4.7435170188190989</v>
      </c>
      <c r="AQ24" s="40">
        <v>0</v>
      </c>
      <c r="AR24" s="40">
        <v>0</v>
      </c>
      <c r="AS24" s="40">
        <v>0</v>
      </c>
      <c r="AT24" s="40">
        <v>0</v>
      </c>
      <c r="AU24" s="40">
        <v>0</v>
      </c>
      <c r="AV24" s="40">
        <v>5.5324273690558057</v>
      </c>
      <c r="AW24" s="40">
        <v>28.69613696653499</v>
      </c>
      <c r="AX24" s="40">
        <v>0</v>
      </c>
      <c r="AY24" s="40">
        <v>0</v>
      </c>
      <c r="AZ24" s="40">
        <v>14.322392906068206</v>
      </c>
      <c r="BA24" s="40">
        <v>0</v>
      </c>
      <c r="BB24" s="40">
        <v>0</v>
      </c>
      <c r="BC24" s="40">
        <v>0</v>
      </c>
      <c r="BD24" s="40">
        <v>0</v>
      </c>
      <c r="BE24" s="40">
        <v>0</v>
      </c>
      <c r="BF24" s="40">
        <v>0.83273924878190031</v>
      </c>
      <c r="BG24" s="40">
        <v>6.3210724035700008E-2</v>
      </c>
      <c r="BH24" s="40">
        <v>1.6747704661784999</v>
      </c>
      <c r="BI24" s="40">
        <v>0</v>
      </c>
      <c r="BJ24" s="40">
        <v>1.2160758734279</v>
      </c>
      <c r="BK24" s="41">
        <f>SUM(C24:BJ24)</f>
        <v>97.958011174503497</v>
      </c>
      <c r="BL24" s="42"/>
      <c r="BM24" s="43"/>
      <c r="BN24" s="42"/>
    </row>
    <row r="25" spans="1:67" x14ac:dyDescent="0.2">
      <c r="A25" s="17"/>
      <c r="B25" s="34" t="s">
        <v>104</v>
      </c>
      <c r="C25" s="40">
        <v>0</v>
      </c>
      <c r="D25" s="40">
        <v>8.6033612019641996</v>
      </c>
      <c r="E25" s="40">
        <v>0</v>
      </c>
      <c r="F25" s="40">
        <v>0</v>
      </c>
      <c r="G25" s="40">
        <v>0</v>
      </c>
      <c r="H25" s="40">
        <v>0.35204839571189994</v>
      </c>
      <c r="I25" s="40">
        <v>1.1178928764284</v>
      </c>
      <c r="J25" s="40">
        <v>3.7071883382142001</v>
      </c>
      <c r="K25" s="40">
        <v>0</v>
      </c>
      <c r="L25" s="40">
        <v>0.7593058869639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0.25234440442720002</v>
      </c>
      <c r="S25" s="40">
        <v>1.8096442422499002</v>
      </c>
      <c r="T25" s="40">
        <v>17.055854856857099</v>
      </c>
      <c r="U25" s="40">
        <v>0</v>
      </c>
      <c r="V25" s="40">
        <v>1.1867524104998999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40">
        <v>0.5305563761055001</v>
      </c>
      <c r="AC25" s="40">
        <v>10.127390210535602</v>
      </c>
      <c r="AD25" s="40">
        <v>0.14997115842850001</v>
      </c>
      <c r="AE25" s="40">
        <v>0</v>
      </c>
      <c r="AF25" s="40">
        <v>4.0525514855348002</v>
      </c>
      <c r="AG25" s="40">
        <v>0</v>
      </c>
      <c r="AH25" s="40">
        <v>0</v>
      </c>
      <c r="AI25" s="40">
        <v>0</v>
      </c>
      <c r="AJ25" s="40">
        <v>0</v>
      </c>
      <c r="AK25" s="40">
        <v>0</v>
      </c>
      <c r="AL25" s="40">
        <v>0.52908931710620011</v>
      </c>
      <c r="AM25" s="40">
        <v>1.3244067536783999</v>
      </c>
      <c r="AN25" s="40">
        <v>3.5107217472141996</v>
      </c>
      <c r="AO25" s="40">
        <v>0</v>
      </c>
      <c r="AP25" s="40">
        <v>0.77501467046389994</v>
      </c>
      <c r="AQ25" s="40">
        <v>0</v>
      </c>
      <c r="AR25" s="40">
        <v>0</v>
      </c>
      <c r="AS25" s="40">
        <v>0</v>
      </c>
      <c r="AT25" s="40">
        <v>0</v>
      </c>
      <c r="AU25" s="40">
        <v>0</v>
      </c>
      <c r="AV25" s="40">
        <v>1.8486776019589994</v>
      </c>
      <c r="AW25" s="40">
        <v>23.078190395713801</v>
      </c>
      <c r="AX25" s="40">
        <v>12.6483032401428</v>
      </c>
      <c r="AY25" s="40">
        <v>0</v>
      </c>
      <c r="AZ25" s="40">
        <v>3.6043359931414001</v>
      </c>
      <c r="BA25" s="40">
        <v>0</v>
      </c>
      <c r="BB25" s="40">
        <v>0</v>
      </c>
      <c r="BC25" s="40">
        <v>0</v>
      </c>
      <c r="BD25" s="40">
        <v>0</v>
      </c>
      <c r="BE25" s="40">
        <v>0</v>
      </c>
      <c r="BF25" s="40">
        <v>0.26741039510560005</v>
      </c>
      <c r="BG25" s="40">
        <v>0</v>
      </c>
      <c r="BH25" s="40">
        <v>0</v>
      </c>
      <c r="BI25" s="40">
        <v>0</v>
      </c>
      <c r="BJ25" s="40">
        <v>0.76096556985700003</v>
      </c>
      <c r="BK25" s="41">
        <f>SUM(C25:BJ25)</f>
        <v>98.051977528303397</v>
      </c>
      <c r="BM25" s="42"/>
      <c r="BO25" s="42"/>
    </row>
    <row r="26" spans="1:67" x14ac:dyDescent="0.2">
      <c r="A26" s="17"/>
      <c r="B26" s="34" t="s">
        <v>105</v>
      </c>
      <c r="C26" s="40">
        <v>0</v>
      </c>
      <c r="D26" s="40">
        <v>0.69662364103560004</v>
      </c>
      <c r="E26" s="40">
        <v>0</v>
      </c>
      <c r="F26" s="40">
        <v>0</v>
      </c>
      <c r="G26" s="40">
        <v>0</v>
      </c>
      <c r="H26" s="40">
        <v>1.3078992245286996</v>
      </c>
      <c r="I26" s="40">
        <v>58.232315064959252</v>
      </c>
      <c r="J26" s="40">
        <v>38.1630478958214</v>
      </c>
      <c r="K26" s="40">
        <v>0</v>
      </c>
      <c r="L26" s="40">
        <v>8.563467267676101</v>
      </c>
      <c r="M26" s="40">
        <v>0</v>
      </c>
      <c r="N26" s="40">
        <v>0</v>
      </c>
      <c r="O26" s="40">
        <v>0</v>
      </c>
      <c r="P26" s="40">
        <v>0</v>
      </c>
      <c r="Q26" s="40">
        <v>0</v>
      </c>
      <c r="R26" s="40">
        <v>0.90676439356580008</v>
      </c>
      <c r="S26" s="40">
        <v>9.5316227244282015</v>
      </c>
      <c r="T26" s="40">
        <v>25.8953347904285</v>
      </c>
      <c r="U26" s="40">
        <v>0</v>
      </c>
      <c r="V26" s="40">
        <v>1.1705097539278999</v>
      </c>
      <c r="W26" s="40">
        <v>0</v>
      </c>
      <c r="X26" s="40">
        <v>0</v>
      </c>
      <c r="Y26" s="40">
        <v>0</v>
      </c>
      <c r="Z26" s="40">
        <v>0</v>
      </c>
      <c r="AA26" s="40">
        <v>0</v>
      </c>
      <c r="AB26" s="40">
        <v>3.1073936477771995</v>
      </c>
      <c r="AC26" s="40">
        <v>19.344214269712698</v>
      </c>
      <c r="AD26" s="40">
        <v>1.5947382141785</v>
      </c>
      <c r="AE26" s="40">
        <v>0</v>
      </c>
      <c r="AF26" s="40">
        <v>70.191219565134247</v>
      </c>
      <c r="AG26" s="40">
        <v>0</v>
      </c>
      <c r="AH26" s="40">
        <v>0</v>
      </c>
      <c r="AI26" s="40">
        <v>0</v>
      </c>
      <c r="AJ26" s="40">
        <v>0</v>
      </c>
      <c r="AK26" s="40">
        <v>0</v>
      </c>
      <c r="AL26" s="40">
        <v>3.9248092645964019</v>
      </c>
      <c r="AM26" s="40">
        <v>12.664586272249201</v>
      </c>
      <c r="AN26" s="40">
        <v>3.7914445522854998</v>
      </c>
      <c r="AO26" s="40">
        <v>0</v>
      </c>
      <c r="AP26" s="40">
        <v>18.678126378995199</v>
      </c>
      <c r="AQ26" s="40">
        <v>0</v>
      </c>
      <c r="AR26" s="40">
        <v>0</v>
      </c>
      <c r="AS26" s="40">
        <v>0</v>
      </c>
      <c r="AT26" s="40">
        <v>0</v>
      </c>
      <c r="AU26" s="40">
        <v>0</v>
      </c>
      <c r="AV26" s="40">
        <v>6.9085631219004897</v>
      </c>
      <c r="AW26" s="40">
        <v>38.492282147890812</v>
      </c>
      <c r="AX26" s="40">
        <v>1.0389395757141999</v>
      </c>
      <c r="AY26" s="40">
        <v>0</v>
      </c>
      <c r="AZ26" s="40">
        <v>23.597253193886402</v>
      </c>
      <c r="BA26" s="40">
        <v>0</v>
      </c>
      <c r="BB26" s="40">
        <v>0</v>
      </c>
      <c r="BC26" s="40">
        <v>0</v>
      </c>
      <c r="BD26" s="40">
        <v>0</v>
      </c>
      <c r="BE26" s="40">
        <v>0</v>
      </c>
      <c r="BF26" s="40">
        <v>1.4042102501323988</v>
      </c>
      <c r="BG26" s="40">
        <v>4.9186249781064992</v>
      </c>
      <c r="BH26" s="40">
        <v>8.1388965475712993</v>
      </c>
      <c r="BI26" s="40">
        <v>0</v>
      </c>
      <c r="BJ26" s="40">
        <v>6.0517419036051008</v>
      </c>
      <c r="BK26" s="41">
        <f>SUM(C26:BJ26)</f>
        <v>368.31462864010763</v>
      </c>
      <c r="BL26" s="42"/>
      <c r="BN26" s="42"/>
    </row>
    <row r="27" spans="1:67" x14ac:dyDescent="0.2">
      <c r="A27" s="17"/>
      <c r="B27" s="26" t="s">
        <v>90</v>
      </c>
      <c r="C27" s="38">
        <f>SUM(C23:C26)</f>
        <v>0</v>
      </c>
      <c r="D27" s="38">
        <f t="shared" ref="D27:BJ27" si="7">SUM(D23:D26)</f>
        <v>10.6276438262854</v>
      </c>
      <c r="E27" s="38">
        <f t="shared" si="7"/>
        <v>0</v>
      </c>
      <c r="F27" s="38">
        <f t="shared" si="7"/>
        <v>0</v>
      </c>
      <c r="G27" s="38">
        <f t="shared" si="7"/>
        <v>0</v>
      </c>
      <c r="H27" s="38">
        <f t="shared" si="7"/>
        <v>2.5494960074871993</v>
      </c>
      <c r="I27" s="38">
        <f t="shared" si="7"/>
        <v>59.384240009637651</v>
      </c>
      <c r="J27" s="38">
        <f t="shared" si="7"/>
        <v>42.921901833356998</v>
      </c>
      <c r="K27" s="38">
        <f t="shared" si="7"/>
        <v>0</v>
      </c>
      <c r="L27" s="38">
        <f t="shared" si="7"/>
        <v>10.332974261603701</v>
      </c>
      <c r="M27" s="38">
        <f t="shared" si="7"/>
        <v>0</v>
      </c>
      <c r="N27" s="38">
        <f t="shared" si="7"/>
        <v>0</v>
      </c>
      <c r="O27" s="38">
        <f t="shared" si="7"/>
        <v>0</v>
      </c>
      <c r="P27" s="38">
        <f t="shared" si="7"/>
        <v>0</v>
      </c>
      <c r="Q27" s="38">
        <f t="shared" si="7"/>
        <v>0</v>
      </c>
      <c r="R27" s="38">
        <f t="shared" si="7"/>
        <v>1.6121068370623002</v>
      </c>
      <c r="S27" s="38">
        <f t="shared" si="7"/>
        <v>11.341266966678102</v>
      </c>
      <c r="T27" s="38">
        <f t="shared" si="7"/>
        <v>43.368477258321299</v>
      </c>
      <c r="U27" s="38">
        <f t="shared" si="7"/>
        <v>0</v>
      </c>
      <c r="V27" s="38">
        <f t="shared" si="7"/>
        <v>2.4955397296420001</v>
      </c>
      <c r="W27" s="38">
        <f t="shared" si="7"/>
        <v>0</v>
      </c>
      <c r="X27" s="38">
        <f t="shared" si="7"/>
        <v>0</v>
      </c>
      <c r="Y27" s="38">
        <f t="shared" si="7"/>
        <v>0</v>
      </c>
      <c r="Z27" s="38">
        <f t="shared" si="7"/>
        <v>0</v>
      </c>
      <c r="AA27" s="38">
        <f t="shared" si="7"/>
        <v>0</v>
      </c>
      <c r="AB27" s="38">
        <f t="shared" si="7"/>
        <v>10.094525307032503</v>
      </c>
      <c r="AC27" s="38">
        <f t="shared" si="7"/>
        <v>34.557066738605002</v>
      </c>
      <c r="AD27" s="38">
        <f t="shared" si="7"/>
        <v>2.3890224028925999</v>
      </c>
      <c r="AE27" s="38">
        <f t="shared" si="7"/>
        <v>0</v>
      </c>
      <c r="AF27" s="38">
        <f t="shared" si="7"/>
        <v>86.676007602842361</v>
      </c>
      <c r="AG27" s="38">
        <f t="shared" si="7"/>
        <v>0</v>
      </c>
      <c r="AH27" s="38">
        <f t="shared" si="7"/>
        <v>0</v>
      </c>
      <c r="AI27" s="38">
        <f t="shared" si="7"/>
        <v>0</v>
      </c>
      <c r="AJ27" s="38">
        <f t="shared" si="7"/>
        <v>0</v>
      </c>
      <c r="AK27" s="38">
        <f t="shared" si="7"/>
        <v>0</v>
      </c>
      <c r="AL27" s="38">
        <f t="shared" si="7"/>
        <v>10.840955275027307</v>
      </c>
      <c r="AM27" s="38">
        <f t="shared" si="7"/>
        <v>21.389052281391699</v>
      </c>
      <c r="AN27" s="38">
        <f t="shared" si="7"/>
        <v>15.232598623035299</v>
      </c>
      <c r="AO27" s="38">
        <f t="shared" si="7"/>
        <v>0</v>
      </c>
      <c r="AP27" s="38">
        <f t="shared" si="7"/>
        <v>25.187565651206398</v>
      </c>
      <c r="AQ27" s="38">
        <f t="shared" si="7"/>
        <v>0</v>
      </c>
      <c r="AR27" s="38">
        <f t="shared" si="7"/>
        <v>0</v>
      </c>
      <c r="AS27" s="38">
        <f t="shared" si="7"/>
        <v>0</v>
      </c>
      <c r="AT27" s="38">
        <f t="shared" si="7"/>
        <v>0</v>
      </c>
      <c r="AU27" s="38">
        <f t="shared" si="7"/>
        <v>0</v>
      </c>
      <c r="AV27" s="38">
        <f t="shared" si="7"/>
        <v>17.012866367724495</v>
      </c>
      <c r="AW27" s="38">
        <f t="shared" si="7"/>
        <v>95.472040180782301</v>
      </c>
      <c r="AX27" s="38">
        <f t="shared" si="7"/>
        <v>13.687242815857001</v>
      </c>
      <c r="AY27" s="38">
        <f t="shared" si="7"/>
        <v>0</v>
      </c>
      <c r="AZ27" s="38">
        <f t="shared" si="7"/>
        <v>43.612480880630713</v>
      </c>
      <c r="BA27" s="38">
        <f t="shared" si="7"/>
        <v>0</v>
      </c>
      <c r="BB27" s="38">
        <f t="shared" si="7"/>
        <v>0</v>
      </c>
      <c r="BC27" s="38">
        <f t="shared" si="7"/>
        <v>0</v>
      </c>
      <c r="BD27" s="38">
        <f t="shared" si="7"/>
        <v>0</v>
      </c>
      <c r="BE27" s="38">
        <f t="shared" si="7"/>
        <v>0</v>
      </c>
      <c r="BF27" s="38">
        <f t="shared" si="7"/>
        <v>2.8348230455867989</v>
      </c>
      <c r="BG27" s="38">
        <f t="shared" si="7"/>
        <v>5.2259750062134991</v>
      </c>
      <c r="BH27" s="38">
        <f t="shared" si="7"/>
        <v>9.8136670137498001</v>
      </c>
      <c r="BI27" s="38">
        <f t="shared" si="7"/>
        <v>0</v>
      </c>
      <c r="BJ27" s="38">
        <f t="shared" si="7"/>
        <v>8.3711045477470005</v>
      </c>
      <c r="BK27" s="38">
        <f>SUM(BK23:BK26)</f>
        <v>587.03064047039948</v>
      </c>
    </row>
    <row r="28" spans="1:67" x14ac:dyDescent="0.2">
      <c r="A28" s="17"/>
      <c r="B28" s="27" t="s">
        <v>80</v>
      </c>
      <c r="C28" s="38">
        <f t="shared" ref="C28:AH28" si="8">C9+C12+C15+C18+C21+C27</f>
        <v>0</v>
      </c>
      <c r="D28" s="38">
        <f t="shared" si="8"/>
        <v>128.5053665459991</v>
      </c>
      <c r="E28" s="38">
        <f t="shared" si="8"/>
        <v>77.304862229178497</v>
      </c>
      <c r="F28" s="38">
        <f t="shared" si="8"/>
        <v>0</v>
      </c>
      <c r="G28" s="38">
        <f t="shared" si="8"/>
        <v>0</v>
      </c>
      <c r="H28" s="38">
        <f t="shared" si="8"/>
        <v>8.0985022364355004</v>
      </c>
      <c r="I28" s="38">
        <f t="shared" si="8"/>
        <v>2300.4952524132204</v>
      </c>
      <c r="J28" s="38">
        <f t="shared" si="8"/>
        <v>1625.4152273407121</v>
      </c>
      <c r="K28" s="38">
        <f t="shared" si="8"/>
        <v>0</v>
      </c>
      <c r="L28" s="38">
        <f t="shared" si="8"/>
        <v>100.01036299631177</v>
      </c>
      <c r="M28" s="38">
        <f t="shared" si="8"/>
        <v>0</v>
      </c>
      <c r="N28" s="38">
        <f t="shared" si="8"/>
        <v>0.98063965924999996</v>
      </c>
      <c r="O28" s="38">
        <f t="shared" si="8"/>
        <v>0</v>
      </c>
      <c r="P28" s="38">
        <f t="shared" si="8"/>
        <v>0</v>
      </c>
      <c r="Q28" s="38">
        <f t="shared" si="8"/>
        <v>0</v>
      </c>
      <c r="R28" s="38">
        <f t="shared" si="8"/>
        <v>3.5086400420131003</v>
      </c>
      <c r="S28" s="38">
        <f t="shared" si="8"/>
        <v>392.44604379882043</v>
      </c>
      <c r="T28" s="38">
        <f t="shared" si="8"/>
        <v>332.03380574614147</v>
      </c>
      <c r="U28" s="38">
        <f t="shared" si="8"/>
        <v>0</v>
      </c>
      <c r="V28" s="38">
        <f t="shared" si="8"/>
        <v>6.8621064028896015</v>
      </c>
      <c r="W28" s="38">
        <f t="shared" si="8"/>
        <v>6.2499975000000004E-4</v>
      </c>
      <c r="X28" s="38">
        <f t="shared" si="8"/>
        <v>0</v>
      </c>
      <c r="Y28" s="38">
        <f t="shared" si="8"/>
        <v>0</v>
      </c>
      <c r="Z28" s="38">
        <f t="shared" si="8"/>
        <v>0</v>
      </c>
      <c r="AA28" s="38">
        <f t="shared" si="8"/>
        <v>0</v>
      </c>
      <c r="AB28" s="38">
        <f t="shared" si="8"/>
        <v>16.607211106471706</v>
      </c>
      <c r="AC28" s="38">
        <f t="shared" si="8"/>
        <v>125.51061762824278</v>
      </c>
      <c r="AD28" s="38">
        <f t="shared" si="8"/>
        <v>29.9815825218204</v>
      </c>
      <c r="AE28" s="38">
        <f t="shared" si="8"/>
        <v>0</v>
      </c>
      <c r="AF28" s="38">
        <f t="shared" si="8"/>
        <v>203.20712637646679</v>
      </c>
      <c r="AG28" s="38">
        <f t="shared" si="8"/>
        <v>0</v>
      </c>
      <c r="AH28" s="38">
        <f t="shared" si="8"/>
        <v>0</v>
      </c>
      <c r="AI28" s="38">
        <f t="shared" ref="AI28:BK28" si="9">AI9+AI12+AI15+AI18+AI21+AI27</f>
        <v>0</v>
      </c>
      <c r="AJ28" s="38">
        <f t="shared" si="9"/>
        <v>0</v>
      </c>
      <c r="AK28" s="38">
        <f t="shared" si="9"/>
        <v>0</v>
      </c>
      <c r="AL28" s="38">
        <f t="shared" si="9"/>
        <v>16.058820722539203</v>
      </c>
      <c r="AM28" s="38">
        <f t="shared" si="9"/>
        <v>56.676812400996312</v>
      </c>
      <c r="AN28" s="38">
        <f t="shared" si="9"/>
        <v>600.80164248124629</v>
      </c>
      <c r="AO28" s="38">
        <f t="shared" si="9"/>
        <v>0</v>
      </c>
      <c r="AP28" s="38">
        <f t="shared" si="9"/>
        <v>67.872487149159696</v>
      </c>
      <c r="AQ28" s="38">
        <f t="shared" si="9"/>
        <v>0</v>
      </c>
      <c r="AR28" s="38">
        <f t="shared" si="9"/>
        <v>0</v>
      </c>
      <c r="AS28" s="38">
        <f t="shared" si="9"/>
        <v>0</v>
      </c>
      <c r="AT28" s="38">
        <f t="shared" si="9"/>
        <v>0</v>
      </c>
      <c r="AU28" s="38">
        <f t="shared" si="9"/>
        <v>0</v>
      </c>
      <c r="AV28" s="38">
        <f t="shared" si="9"/>
        <v>23.669876390519292</v>
      </c>
      <c r="AW28" s="38">
        <f t="shared" si="9"/>
        <v>143.15782595685121</v>
      </c>
      <c r="AX28" s="38">
        <f t="shared" si="9"/>
        <v>17.489965490749501</v>
      </c>
      <c r="AY28" s="38">
        <f t="shared" si="9"/>
        <v>0</v>
      </c>
      <c r="AZ28" s="38">
        <f t="shared" si="9"/>
        <v>90.713755693232628</v>
      </c>
      <c r="BA28" s="38">
        <f t="shared" si="9"/>
        <v>0</v>
      </c>
      <c r="BB28" s="38">
        <f t="shared" si="9"/>
        <v>0</v>
      </c>
      <c r="BC28" s="38">
        <f t="shared" si="9"/>
        <v>0</v>
      </c>
      <c r="BD28" s="38">
        <f t="shared" si="9"/>
        <v>0</v>
      </c>
      <c r="BE28" s="38">
        <f t="shared" si="9"/>
        <v>0</v>
      </c>
      <c r="BF28" s="38">
        <f t="shared" si="9"/>
        <v>4.2363187537908988</v>
      </c>
      <c r="BG28" s="38">
        <f t="shared" si="9"/>
        <v>5.353908784391999</v>
      </c>
      <c r="BH28" s="38">
        <f t="shared" si="9"/>
        <v>34.435145060820901</v>
      </c>
      <c r="BI28" s="38">
        <f t="shared" si="9"/>
        <v>0</v>
      </c>
      <c r="BJ28" s="38">
        <f t="shared" si="9"/>
        <v>11.0944964431746</v>
      </c>
      <c r="BK28" s="38">
        <f t="shared" si="9"/>
        <v>6422.5290273711953</v>
      </c>
    </row>
    <row r="29" spans="1:67" ht="3.75" customHeight="1" x14ac:dyDescent="0.2">
      <c r="A29" s="17"/>
      <c r="B29" s="28"/>
      <c r="C29" s="62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3"/>
    </row>
    <row r="30" spans="1:67" x14ac:dyDescent="0.2">
      <c r="A30" s="17" t="s">
        <v>1</v>
      </c>
      <c r="B30" s="24" t="s">
        <v>7</v>
      </c>
      <c r="C30" s="62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K30" s="63"/>
    </row>
    <row r="31" spans="1:67" s="5" customFormat="1" x14ac:dyDescent="0.2">
      <c r="A31" s="17" t="s">
        <v>76</v>
      </c>
      <c r="B31" s="25" t="s">
        <v>2</v>
      </c>
      <c r="C31" s="64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65"/>
      <c r="BK31" s="66"/>
    </row>
    <row r="32" spans="1:67" s="48" customFormat="1" x14ac:dyDescent="0.2">
      <c r="A32" s="45"/>
      <c r="B32" s="46" t="s">
        <v>106</v>
      </c>
      <c r="C32" s="40">
        <v>0</v>
      </c>
      <c r="D32" s="40">
        <v>0.68116566360710007</v>
      </c>
      <c r="E32" s="40">
        <v>0</v>
      </c>
      <c r="F32" s="40">
        <v>0</v>
      </c>
      <c r="G32" s="40">
        <v>0</v>
      </c>
      <c r="H32" s="40">
        <v>13.49760612099224</v>
      </c>
      <c r="I32" s="40">
        <v>3.3355474392700001E-2</v>
      </c>
      <c r="J32" s="40">
        <v>0</v>
      </c>
      <c r="K32" s="40">
        <v>0</v>
      </c>
      <c r="L32" s="40">
        <v>1.471149449891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8.8887311399121103</v>
      </c>
      <c r="S32" s="40">
        <v>0</v>
      </c>
      <c r="T32" s="40">
        <v>0</v>
      </c>
      <c r="U32" s="40">
        <v>0</v>
      </c>
      <c r="V32" s="40">
        <v>0.4478902404279001</v>
      </c>
      <c r="W32" s="40">
        <v>0</v>
      </c>
      <c r="X32" s="40">
        <v>0</v>
      </c>
      <c r="Y32" s="40">
        <v>0</v>
      </c>
      <c r="Z32" s="40">
        <v>0</v>
      </c>
      <c r="AA32" s="40">
        <v>0</v>
      </c>
      <c r="AB32" s="40">
        <v>81.32884322145226</v>
      </c>
      <c r="AC32" s="40">
        <v>1.1311892285706999</v>
      </c>
      <c r="AD32" s="40">
        <v>0</v>
      </c>
      <c r="AE32" s="40">
        <v>0</v>
      </c>
      <c r="AF32" s="40">
        <v>21.131057665415106</v>
      </c>
      <c r="AG32" s="40">
        <v>0</v>
      </c>
      <c r="AH32" s="40">
        <v>0</v>
      </c>
      <c r="AI32" s="40">
        <v>0</v>
      </c>
      <c r="AJ32" s="40">
        <v>0</v>
      </c>
      <c r="AK32" s="40">
        <v>0</v>
      </c>
      <c r="AL32" s="40">
        <v>67.068316248079967</v>
      </c>
      <c r="AM32" s="40">
        <v>0.56255973189279995</v>
      </c>
      <c r="AN32" s="40">
        <v>0</v>
      </c>
      <c r="AO32" s="40">
        <v>0</v>
      </c>
      <c r="AP32" s="40">
        <v>8.2456953024567028</v>
      </c>
      <c r="AQ32" s="40">
        <v>0</v>
      </c>
      <c r="AR32" s="40">
        <v>0</v>
      </c>
      <c r="AS32" s="40">
        <v>0</v>
      </c>
      <c r="AT32" s="40">
        <v>0</v>
      </c>
      <c r="AU32" s="40">
        <v>0</v>
      </c>
      <c r="AV32" s="40">
        <v>276.49450783806907</v>
      </c>
      <c r="AW32" s="40">
        <v>4.8791464197486993</v>
      </c>
      <c r="AX32" s="40">
        <v>0</v>
      </c>
      <c r="AY32" s="40">
        <v>0</v>
      </c>
      <c r="AZ32" s="40">
        <v>48.444352734330856</v>
      </c>
      <c r="BA32" s="40">
        <v>0</v>
      </c>
      <c r="BB32" s="40">
        <v>0</v>
      </c>
      <c r="BC32" s="40">
        <v>0</v>
      </c>
      <c r="BD32" s="40">
        <v>0</v>
      </c>
      <c r="BE32" s="40">
        <v>0</v>
      </c>
      <c r="BF32" s="40">
        <v>52.269929716855863</v>
      </c>
      <c r="BG32" s="40">
        <v>0.21907516103560001</v>
      </c>
      <c r="BH32" s="40">
        <v>0</v>
      </c>
      <c r="BI32" s="40">
        <v>0</v>
      </c>
      <c r="BJ32" s="40">
        <v>2.9449215040685006</v>
      </c>
      <c r="BK32" s="47">
        <f>SUM(C32:BJ32)</f>
        <v>589.73949286119898</v>
      </c>
    </row>
    <row r="33" spans="1:67" s="5" customFormat="1" x14ac:dyDescent="0.2">
      <c r="A33" s="17"/>
      <c r="B33" s="26" t="s">
        <v>85</v>
      </c>
      <c r="C33" s="38">
        <f>SUM(C32)</f>
        <v>0</v>
      </c>
      <c r="D33" s="38">
        <f t="shared" ref="D33:BJ33" si="10">SUM(D32)</f>
        <v>0.68116566360710007</v>
      </c>
      <c r="E33" s="38">
        <f t="shared" si="10"/>
        <v>0</v>
      </c>
      <c r="F33" s="38">
        <f t="shared" si="10"/>
        <v>0</v>
      </c>
      <c r="G33" s="38">
        <f t="shared" si="10"/>
        <v>0</v>
      </c>
      <c r="H33" s="38">
        <f t="shared" si="10"/>
        <v>13.49760612099224</v>
      </c>
      <c r="I33" s="38">
        <f t="shared" si="10"/>
        <v>3.3355474392700001E-2</v>
      </c>
      <c r="J33" s="38">
        <f t="shared" si="10"/>
        <v>0</v>
      </c>
      <c r="K33" s="38">
        <f t="shared" si="10"/>
        <v>0</v>
      </c>
      <c r="L33" s="38">
        <f t="shared" si="10"/>
        <v>1.471149449891</v>
      </c>
      <c r="M33" s="38">
        <f t="shared" si="10"/>
        <v>0</v>
      </c>
      <c r="N33" s="38">
        <f t="shared" si="10"/>
        <v>0</v>
      </c>
      <c r="O33" s="38">
        <f t="shared" si="10"/>
        <v>0</v>
      </c>
      <c r="P33" s="38">
        <f t="shared" si="10"/>
        <v>0</v>
      </c>
      <c r="Q33" s="38">
        <f t="shared" si="10"/>
        <v>0</v>
      </c>
      <c r="R33" s="38">
        <f t="shared" si="10"/>
        <v>8.8887311399121103</v>
      </c>
      <c r="S33" s="38">
        <f t="shared" si="10"/>
        <v>0</v>
      </c>
      <c r="T33" s="38">
        <f t="shared" si="10"/>
        <v>0</v>
      </c>
      <c r="U33" s="38">
        <f t="shared" si="10"/>
        <v>0</v>
      </c>
      <c r="V33" s="38">
        <f t="shared" si="10"/>
        <v>0.4478902404279001</v>
      </c>
      <c r="W33" s="38">
        <f t="shared" si="10"/>
        <v>0</v>
      </c>
      <c r="X33" s="38">
        <f t="shared" si="10"/>
        <v>0</v>
      </c>
      <c r="Y33" s="38">
        <f t="shared" si="10"/>
        <v>0</v>
      </c>
      <c r="Z33" s="38">
        <f t="shared" si="10"/>
        <v>0</v>
      </c>
      <c r="AA33" s="38">
        <f t="shared" si="10"/>
        <v>0</v>
      </c>
      <c r="AB33" s="38">
        <f t="shared" si="10"/>
        <v>81.32884322145226</v>
      </c>
      <c r="AC33" s="38">
        <f t="shared" si="10"/>
        <v>1.1311892285706999</v>
      </c>
      <c r="AD33" s="38">
        <f t="shared" si="10"/>
        <v>0</v>
      </c>
      <c r="AE33" s="38">
        <f t="shared" si="10"/>
        <v>0</v>
      </c>
      <c r="AF33" s="38">
        <f t="shared" si="10"/>
        <v>21.131057665415106</v>
      </c>
      <c r="AG33" s="38">
        <f t="shared" si="10"/>
        <v>0</v>
      </c>
      <c r="AH33" s="38">
        <f t="shared" si="10"/>
        <v>0</v>
      </c>
      <c r="AI33" s="38">
        <f t="shared" si="10"/>
        <v>0</v>
      </c>
      <c r="AJ33" s="38">
        <f t="shared" si="10"/>
        <v>0</v>
      </c>
      <c r="AK33" s="38">
        <f t="shared" si="10"/>
        <v>0</v>
      </c>
      <c r="AL33" s="38">
        <f t="shared" si="10"/>
        <v>67.068316248079967</v>
      </c>
      <c r="AM33" s="38">
        <f t="shared" si="10"/>
        <v>0.56255973189279995</v>
      </c>
      <c r="AN33" s="38">
        <f t="shared" si="10"/>
        <v>0</v>
      </c>
      <c r="AO33" s="38">
        <f t="shared" si="10"/>
        <v>0</v>
      </c>
      <c r="AP33" s="38">
        <f t="shared" si="10"/>
        <v>8.2456953024567028</v>
      </c>
      <c r="AQ33" s="38">
        <f t="shared" si="10"/>
        <v>0</v>
      </c>
      <c r="AR33" s="38">
        <f t="shared" si="10"/>
        <v>0</v>
      </c>
      <c r="AS33" s="38">
        <f t="shared" si="10"/>
        <v>0</v>
      </c>
      <c r="AT33" s="38">
        <f t="shared" si="10"/>
        <v>0</v>
      </c>
      <c r="AU33" s="38">
        <f t="shared" si="10"/>
        <v>0</v>
      </c>
      <c r="AV33" s="38">
        <f t="shared" si="10"/>
        <v>276.49450783806907</v>
      </c>
      <c r="AW33" s="38">
        <f t="shared" si="10"/>
        <v>4.8791464197486993</v>
      </c>
      <c r="AX33" s="38">
        <f t="shared" si="10"/>
        <v>0</v>
      </c>
      <c r="AY33" s="38">
        <f t="shared" si="10"/>
        <v>0</v>
      </c>
      <c r="AZ33" s="38">
        <f t="shared" si="10"/>
        <v>48.444352734330856</v>
      </c>
      <c r="BA33" s="38">
        <f t="shared" si="10"/>
        <v>0</v>
      </c>
      <c r="BB33" s="38">
        <f t="shared" si="10"/>
        <v>0</v>
      </c>
      <c r="BC33" s="38">
        <f t="shared" si="10"/>
        <v>0</v>
      </c>
      <c r="BD33" s="38">
        <f t="shared" si="10"/>
        <v>0</v>
      </c>
      <c r="BE33" s="38">
        <f t="shared" si="10"/>
        <v>0</v>
      </c>
      <c r="BF33" s="38">
        <f t="shared" si="10"/>
        <v>52.269929716855863</v>
      </c>
      <c r="BG33" s="38">
        <f t="shared" si="10"/>
        <v>0.21907516103560001</v>
      </c>
      <c r="BH33" s="38">
        <f t="shared" si="10"/>
        <v>0</v>
      </c>
      <c r="BI33" s="38">
        <f t="shared" si="10"/>
        <v>0</v>
      </c>
      <c r="BJ33" s="38">
        <f t="shared" si="10"/>
        <v>2.9449215040685006</v>
      </c>
      <c r="BK33" s="38">
        <f>SUM(BK32)</f>
        <v>589.73949286119898</v>
      </c>
    </row>
    <row r="34" spans="1:67" x14ac:dyDescent="0.2">
      <c r="A34" s="17" t="s">
        <v>77</v>
      </c>
      <c r="B34" s="25" t="s">
        <v>15</v>
      </c>
      <c r="C34" s="62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3"/>
    </row>
    <row r="35" spans="1:67" x14ac:dyDescent="0.2">
      <c r="A35" s="17"/>
      <c r="B35" s="34" t="s">
        <v>107</v>
      </c>
      <c r="C35" s="40">
        <v>0</v>
      </c>
      <c r="D35" s="40">
        <v>0.66692988071420001</v>
      </c>
      <c r="E35" s="40">
        <v>0</v>
      </c>
      <c r="F35" s="40">
        <v>0</v>
      </c>
      <c r="G35" s="40">
        <v>0</v>
      </c>
      <c r="H35" s="40">
        <v>5.0249772261820969</v>
      </c>
      <c r="I35" s="40">
        <v>1.405625509714</v>
      </c>
      <c r="J35" s="40">
        <v>0</v>
      </c>
      <c r="K35" s="40">
        <v>0</v>
      </c>
      <c r="L35" s="40">
        <v>2.6917449346413997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1.8500698710869004</v>
      </c>
      <c r="S35" s="40">
        <v>0</v>
      </c>
      <c r="T35" s="40">
        <v>0</v>
      </c>
      <c r="U35" s="40">
        <v>0</v>
      </c>
      <c r="V35" s="40">
        <v>0.72655278071340001</v>
      </c>
      <c r="W35" s="40">
        <v>0</v>
      </c>
      <c r="X35" s="40">
        <v>0</v>
      </c>
      <c r="Y35" s="40">
        <v>0</v>
      </c>
      <c r="Z35" s="40">
        <v>0</v>
      </c>
      <c r="AA35" s="40">
        <v>0</v>
      </c>
      <c r="AB35" s="40">
        <v>39.906274377892643</v>
      </c>
      <c r="AC35" s="40">
        <v>2.7736330800703999</v>
      </c>
      <c r="AD35" s="40">
        <v>0</v>
      </c>
      <c r="AE35" s="40">
        <v>0</v>
      </c>
      <c r="AF35" s="40">
        <v>17.3241851838809</v>
      </c>
      <c r="AG35" s="40">
        <v>0</v>
      </c>
      <c r="AH35" s="40">
        <v>0</v>
      </c>
      <c r="AI35" s="40">
        <v>0</v>
      </c>
      <c r="AJ35" s="40">
        <v>0</v>
      </c>
      <c r="AK35" s="40">
        <v>0</v>
      </c>
      <c r="AL35" s="40">
        <v>35.0422160012509</v>
      </c>
      <c r="AM35" s="40">
        <v>3.5368237285499995E-2</v>
      </c>
      <c r="AN35" s="40">
        <v>0</v>
      </c>
      <c r="AO35" s="40">
        <v>0</v>
      </c>
      <c r="AP35" s="40">
        <v>4.5101980722802999</v>
      </c>
      <c r="AQ35" s="40">
        <v>0</v>
      </c>
      <c r="AR35" s="40">
        <v>0</v>
      </c>
      <c r="AS35" s="40">
        <v>0</v>
      </c>
      <c r="AT35" s="40">
        <v>0</v>
      </c>
      <c r="AU35" s="40">
        <v>0</v>
      </c>
      <c r="AV35" s="40">
        <v>122.60770504473918</v>
      </c>
      <c r="AW35" s="40">
        <v>7.9386752950325992</v>
      </c>
      <c r="AX35" s="40">
        <v>0</v>
      </c>
      <c r="AY35" s="40">
        <v>0</v>
      </c>
      <c r="AZ35" s="40">
        <v>63.835570075836372</v>
      </c>
      <c r="BA35" s="40">
        <v>0</v>
      </c>
      <c r="BB35" s="40">
        <v>0</v>
      </c>
      <c r="BC35" s="40">
        <v>0</v>
      </c>
      <c r="BD35" s="40">
        <v>0</v>
      </c>
      <c r="BE35" s="40">
        <v>0</v>
      </c>
      <c r="BF35" s="40">
        <v>20.465125587987764</v>
      </c>
      <c r="BG35" s="40">
        <v>5.4900691491067999</v>
      </c>
      <c r="BH35" s="40">
        <v>0</v>
      </c>
      <c r="BI35" s="40">
        <v>0</v>
      </c>
      <c r="BJ35" s="40">
        <v>3.9400637184621008</v>
      </c>
      <c r="BK35" s="41">
        <f>SUM(C35:BJ35)</f>
        <v>336.23498402687744</v>
      </c>
      <c r="BM35" s="42"/>
      <c r="BO35" s="42"/>
    </row>
    <row r="36" spans="1:67" x14ac:dyDescent="0.2">
      <c r="A36" s="17"/>
      <c r="B36" s="34" t="s">
        <v>126</v>
      </c>
      <c r="C36" s="40">
        <v>0</v>
      </c>
      <c r="D36" s="40">
        <v>0.50334710182140008</v>
      </c>
      <c r="E36" s="40">
        <v>0</v>
      </c>
      <c r="F36" s="40">
        <v>0</v>
      </c>
      <c r="G36" s="40">
        <v>0</v>
      </c>
      <c r="H36" s="40">
        <v>0.34219064403030042</v>
      </c>
      <c r="I36" s="40">
        <v>0</v>
      </c>
      <c r="J36" s="40">
        <v>0</v>
      </c>
      <c r="K36" s="40">
        <v>0</v>
      </c>
      <c r="L36" s="40">
        <v>0.45649046532109994</v>
      </c>
      <c r="M36" s="40">
        <v>0</v>
      </c>
      <c r="N36" s="40">
        <v>0</v>
      </c>
      <c r="O36" s="40">
        <v>0</v>
      </c>
      <c r="P36" s="40">
        <v>0</v>
      </c>
      <c r="Q36" s="40">
        <v>0</v>
      </c>
      <c r="R36" s="40">
        <v>0.22994015338900001</v>
      </c>
      <c r="S36" s="40">
        <v>0</v>
      </c>
      <c r="T36" s="40">
        <v>0</v>
      </c>
      <c r="U36" s="40">
        <v>0</v>
      </c>
      <c r="V36" s="40">
        <v>0.18481421260690001</v>
      </c>
      <c r="W36" s="40">
        <v>0</v>
      </c>
      <c r="X36" s="40">
        <v>0</v>
      </c>
      <c r="Y36" s="40">
        <v>0</v>
      </c>
      <c r="Z36" s="40">
        <v>0</v>
      </c>
      <c r="AA36" s="40">
        <v>0</v>
      </c>
      <c r="AB36" s="40">
        <v>28.875806320424509</v>
      </c>
      <c r="AC36" s="40">
        <v>2.8325846616411008</v>
      </c>
      <c r="AD36" s="40">
        <v>0</v>
      </c>
      <c r="AE36" s="40">
        <v>0</v>
      </c>
      <c r="AF36" s="40">
        <v>34.503943183758793</v>
      </c>
      <c r="AG36" s="40">
        <v>0</v>
      </c>
      <c r="AH36" s="40">
        <v>0</v>
      </c>
      <c r="AI36" s="40">
        <v>0</v>
      </c>
      <c r="AJ36" s="40">
        <v>0</v>
      </c>
      <c r="AK36" s="40">
        <v>0</v>
      </c>
      <c r="AL36" s="40">
        <v>28.687140041240387</v>
      </c>
      <c r="AM36" s="40">
        <v>1.7570742647128996</v>
      </c>
      <c r="AN36" s="40">
        <v>7.5722160642800004E-2</v>
      </c>
      <c r="AO36" s="40">
        <v>0</v>
      </c>
      <c r="AP36" s="40">
        <v>19.5466839804476</v>
      </c>
      <c r="AQ36" s="40">
        <v>0</v>
      </c>
      <c r="AR36" s="40">
        <v>0</v>
      </c>
      <c r="AS36" s="40">
        <v>0</v>
      </c>
      <c r="AT36" s="40">
        <v>0</v>
      </c>
      <c r="AU36" s="40">
        <v>0</v>
      </c>
      <c r="AV36" s="40">
        <v>1.4775204618753019</v>
      </c>
      <c r="AW36" s="40">
        <v>0.52795167317849989</v>
      </c>
      <c r="AX36" s="40">
        <v>0</v>
      </c>
      <c r="AY36" s="40">
        <v>0</v>
      </c>
      <c r="AZ36" s="40">
        <v>0.8563705232494</v>
      </c>
      <c r="BA36" s="40">
        <v>0</v>
      </c>
      <c r="BB36" s="40">
        <v>0</v>
      </c>
      <c r="BC36" s="40">
        <v>0</v>
      </c>
      <c r="BD36" s="40">
        <v>0</v>
      </c>
      <c r="BE36" s="40">
        <v>0</v>
      </c>
      <c r="BF36" s="40">
        <v>0.82281673056130133</v>
      </c>
      <c r="BG36" s="40">
        <v>0</v>
      </c>
      <c r="BH36" s="40">
        <v>0</v>
      </c>
      <c r="BI36" s="40">
        <v>0</v>
      </c>
      <c r="BJ36" s="40">
        <v>0.28983749999960001</v>
      </c>
      <c r="BK36" s="41">
        <f>SUM(C36:BJ36)</f>
        <v>121.97023407890089</v>
      </c>
      <c r="BM36" s="42"/>
      <c r="BO36" s="42"/>
    </row>
    <row r="37" spans="1:67" x14ac:dyDescent="0.2">
      <c r="A37" s="17"/>
      <c r="B37" s="34" t="s">
        <v>117</v>
      </c>
      <c r="C37" s="40">
        <v>0</v>
      </c>
      <c r="D37" s="40">
        <v>0.48096546367849996</v>
      </c>
      <c r="E37" s="40">
        <v>0</v>
      </c>
      <c r="F37" s="40">
        <v>0</v>
      </c>
      <c r="G37" s="40">
        <v>0</v>
      </c>
      <c r="H37" s="40">
        <v>2.4024824870070112</v>
      </c>
      <c r="I37" s="40">
        <v>0.24072321428570001</v>
      </c>
      <c r="J37" s="40">
        <v>0</v>
      </c>
      <c r="K37" s="40">
        <v>0</v>
      </c>
      <c r="L37" s="40">
        <v>0.77692398207040003</v>
      </c>
      <c r="M37" s="40">
        <v>0</v>
      </c>
      <c r="N37" s="40">
        <v>0</v>
      </c>
      <c r="O37" s="40">
        <v>0</v>
      </c>
      <c r="P37" s="40">
        <v>0</v>
      </c>
      <c r="Q37" s="40">
        <v>0</v>
      </c>
      <c r="R37" s="40">
        <v>2.6614100560056175</v>
      </c>
      <c r="S37" s="40">
        <v>1.1497668535714001</v>
      </c>
      <c r="T37" s="40">
        <v>0</v>
      </c>
      <c r="U37" s="40">
        <v>0</v>
      </c>
      <c r="V37" s="40">
        <v>0.18518108182119999</v>
      </c>
      <c r="W37" s="40">
        <v>0</v>
      </c>
      <c r="X37" s="40">
        <v>0</v>
      </c>
      <c r="Y37" s="40">
        <v>0</v>
      </c>
      <c r="Z37" s="40">
        <v>0</v>
      </c>
      <c r="AA37" s="40">
        <v>0</v>
      </c>
      <c r="AB37" s="40">
        <v>57.222983577826938</v>
      </c>
      <c r="AC37" s="40">
        <v>6.7193544927830029</v>
      </c>
      <c r="AD37" s="40">
        <v>0</v>
      </c>
      <c r="AE37" s="40">
        <v>0</v>
      </c>
      <c r="AF37" s="40">
        <v>55.02442420293044</v>
      </c>
      <c r="AG37" s="40">
        <v>0</v>
      </c>
      <c r="AH37" s="40">
        <v>0</v>
      </c>
      <c r="AI37" s="40">
        <v>0</v>
      </c>
      <c r="AJ37" s="40">
        <v>0</v>
      </c>
      <c r="AK37" s="40">
        <v>0</v>
      </c>
      <c r="AL37" s="40">
        <v>71.869966289651515</v>
      </c>
      <c r="AM37" s="40">
        <v>4.5254116168197012</v>
      </c>
      <c r="AN37" s="40">
        <v>0.34266428571399998</v>
      </c>
      <c r="AO37" s="40">
        <v>0</v>
      </c>
      <c r="AP37" s="40">
        <v>33.39272740986943</v>
      </c>
      <c r="AQ37" s="40">
        <v>0</v>
      </c>
      <c r="AR37" s="40">
        <v>0</v>
      </c>
      <c r="AS37" s="40">
        <v>0</v>
      </c>
      <c r="AT37" s="40">
        <v>0</v>
      </c>
      <c r="AU37" s="40">
        <v>0</v>
      </c>
      <c r="AV37" s="40">
        <v>12.142823506965616</v>
      </c>
      <c r="AW37" s="40">
        <v>3.7529448089991004</v>
      </c>
      <c r="AX37" s="40">
        <v>0</v>
      </c>
      <c r="AY37" s="40">
        <v>0</v>
      </c>
      <c r="AZ37" s="40">
        <v>8.4115357824600032</v>
      </c>
      <c r="BA37" s="40">
        <v>0</v>
      </c>
      <c r="BB37" s="40">
        <v>0</v>
      </c>
      <c r="BC37" s="40">
        <v>0</v>
      </c>
      <c r="BD37" s="40">
        <v>0</v>
      </c>
      <c r="BE37" s="40">
        <v>0</v>
      </c>
      <c r="BF37" s="40">
        <v>5.5077818512551513</v>
      </c>
      <c r="BG37" s="40">
        <v>0.4750285714284001</v>
      </c>
      <c r="BH37" s="40">
        <v>0</v>
      </c>
      <c r="BI37" s="40">
        <v>0</v>
      </c>
      <c r="BJ37" s="40">
        <v>2.667896996962801</v>
      </c>
      <c r="BK37" s="41">
        <f>SUM(C37:BJ37)</f>
        <v>269.95299653210594</v>
      </c>
      <c r="BM37" s="42"/>
      <c r="BO37" s="42"/>
    </row>
    <row r="38" spans="1:67" x14ac:dyDescent="0.2">
      <c r="A38" s="17"/>
      <c r="B38" s="34" t="s">
        <v>124</v>
      </c>
      <c r="C38" s="40">
        <v>0</v>
      </c>
      <c r="D38" s="40">
        <v>0.48759623600000002</v>
      </c>
      <c r="E38" s="40">
        <v>0</v>
      </c>
      <c r="F38" s="40">
        <v>0</v>
      </c>
      <c r="G38" s="40">
        <v>0</v>
      </c>
      <c r="H38" s="40">
        <v>1.1158741219469022</v>
      </c>
      <c r="I38" s="40">
        <v>9.7714285714200003E-2</v>
      </c>
      <c r="J38" s="40">
        <v>0</v>
      </c>
      <c r="K38" s="40">
        <v>0</v>
      </c>
      <c r="L38" s="40">
        <v>1.7517330717137001</v>
      </c>
      <c r="M38" s="40">
        <v>0</v>
      </c>
      <c r="N38" s="40">
        <v>0</v>
      </c>
      <c r="O38" s="40">
        <v>0</v>
      </c>
      <c r="P38" s="40">
        <v>0</v>
      </c>
      <c r="Q38" s="40">
        <v>0</v>
      </c>
      <c r="R38" s="40">
        <v>0.80009532066330169</v>
      </c>
      <c r="S38" s="40">
        <v>0</v>
      </c>
      <c r="T38" s="40">
        <v>0</v>
      </c>
      <c r="U38" s="40">
        <v>0</v>
      </c>
      <c r="V38" s="40">
        <v>0.25719543928540001</v>
      </c>
      <c r="W38" s="40">
        <v>0</v>
      </c>
      <c r="X38" s="40">
        <v>0</v>
      </c>
      <c r="Y38" s="40">
        <v>0</v>
      </c>
      <c r="Z38" s="40">
        <v>0</v>
      </c>
      <c r="AA38" s="40">
        <v>0</v>
      </c>
      <c r="AB38" s="40">
        <v>36.789319831371756</v>
      </c>
      <c r="AC38" s="40">
        <v>5.8717233171045038</v>
      </c>
      <c r="AD38" s="40">
        <v>0</v>
      </c>
      <c r="AE38" s="40">
        <v>0</v>
      </c>
      <c r="AF38" s="40">
        <v>36.644119493544913</v>
      </c>
      <c r="AG38" s="40">
        <v>0</v>
      </c>
      <c r="AH38" s="40">
        <v>0</v>
      </c>
      <c r="AI38" s="40">
        <v>0</v>
      </c>
      <c r="AJ38" s="40">
        <v>0</v>
      </c>
      <c r="AK38" s="40">
        <v>0</v>
      </c>
      <c r="AL38" s="40">
        <v>37.059222474721651</v>
      </c>
      <c r="AM38" s="40">
        <v>3.8186891245340018</v>
      </c>
      <c r="AN38" s="40">
        <v>0</v>
      </c>
      <c r="AO38" s="40">
        <v>0</v>
      </c>
      <c r="AP38" s="40">
        <v>20.352861413483648</v>
      </c>
      <c r="AQ38" s="40">
        <v>0</v>
      </c>
      <c r="AR38" s="40">
        <v>0</v>
      </c>
      <c r="AS38" s="40">
        <v>0</v>
      </c>
      <c r="AT38" s="40">
        <v>0</v>
      </c>
      <c r="AU38" s="40">
        <v>0</v>
      </c>
      <c r="AV38" s="40">
        <v>7.1672162741330858</v>
      </c>
      <c r="AW38" s="40">
        <v>0.3740527775711</v>
      </c>
      <c r="AX38" s="40">
        <v>0</v>
      </c>
      <c r="AY38" s="40">
        <v>0</v>
      </c>
      <c r="AZ38" s="40">
        <v>3.1558260724622023</v>
      </c>
      <c r="BA38" s="40">
        <v>0</v>
      </c>
      <c r="BB38" s="40">
        <v>0</v>
      </c>
      <c r="BC38" s="40">
        <v>0</v>
      </c>
      <c r="BD38" s="40">
        <v>0</v>
      </c>
      <c r="BE38" s="40">
        <v>0</v>
      </c>
      <c r="BF38" s="40">
        <v>3.9913115853678494</v>
      </c>
      <c r="BG38" s="40">
        <v>1.5445809309642</v>
      </c>
      <c r="BH38" s="40">
        <v>0</v>
      </c>
      <c r="BI38" s="40">
        <v>0</v>
      </c>
      <c r="BJ38" s="40">
        <v>1.0761313738203999</v>
      </c>
      <c r="BK38" s="41">
        <f t="shared" ref="BK38:BK41" si="11">SUM(C38:BJ38)</f>
        <v>162.35526314440281</v>
      </c>
      <c r="BM38" s="42"/>
      <c r="BO38" s="42"/>
    </row>
    <row r="39" spans="1:67" x14ac:dyDescent="0.2">
      <c r="A39" s="17"/>
      <c r="B39" s="34" t="s">
        <v>131</v>
      </c>
      <c r="C39" s="40">
        <v>0</v>
      </c>
      <c r="D39" s="40">
        <v>0</v>
      </c>
      <c r="E39" s="40">
        <v>0</v>
      </c>
      <c r="F39" s="40">
        <v>0</v>
      </c>
      <c r="G39" s="40">
        <v>0</v>
      </c>
      <c r="H39" s="40">
        <v>8.0181341785714299E-3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8.074374178571429E-3</v>
      </c>
      <c r="S39" s="40">
        <v>0</v>
      </c>
      <c r="T39" s="40">
        <v>0</v>
      </c>
      <c r="U39" s="40">
        <v>0</v>
      </c>
      <c r="V39" s="40">
        <v>0</v>
      </c>
      <c r="W39" s="40">
        <v>0</v>
      </c>
      <c r="X39" s="40">
        <v>0</v>
      </c>
      <c r="Y39" s="40">
        <v>0</v>
      </c>
      <c r="Z39" s="40">
        <v>0</v>
      </c>
      <c r="AA39" s="40">
        <v>0</v>
      </c>
      <c r="AB39" s="40">
        <v>0.319570052142857</v>
      </c>
      <c r="AC39" s="40">
        <v>3.2678571428571432E-2</v>
      </c>
      <c r="AD39" s="40">
        <v>0</v>
      </c>
      <c r="AE39" s="40">
        <v>0</v>
      </c>
      <c r="AF39" s="40">
        <v>0.2750089395357142</v>
      </c>
      <c r="AG39" s="40">
        <v>0</v>
      </c>
      <c r="AH39" s="40">
        <v>0</v>
      </c>
      <c r="AI39" s="40">
        <v>0</v>
      </c>
      <c r="AJ39" s="40">
        <v>0</v>
      </c>
      <c r="AK39" s="40">
        <v>0</v>
      </c>
      <c r="AL39" s="40">
        <v>0.32762240703571416</v>
      </c>
      <c r="AM39" s="40">
        <v>3.7900930785714285E-2</v>
      </c>
      <c r="AN39" s="40">
        <v>3.5749070357142853E-3</v>
      </c>
      <c r="AO39" s="40">
        <v>0</v>
      </c>
      <c r="AP39" s="40">
        <v>0.17435149978571429</v>
      </c>
      <c r="AQ39" s="40">
        <v>0</v>
      </c>
      <c r="AR39" s="40">
        <v>0</v>
      </c>
      <c r="AS39" s="40">
        <v>0</v>
      </c>
      <c r="AT39" s="40">
        <v>0</v>
      </c>
      <c r="AU39" s="40">
        <v>0</v>
      </c>
      <c r="AV39" s="40">
        <v>4.0695904750000005E-2</v>
      </c>
      <c r="AW39" s="40">
        <v>0</v>
      </c>
      <c r="AX39" s="40">
        <v>0</v>
      </c>
      <c r="AY39" s="40">
        <v>0</v>
      </c>
      <c r="AZ39" s="40">
        <v>1.3373312142857143E-2</v>
      </c>
      <c r="BA39" s="40">
        <v>0</v>
      </c>
      <c r="BB39" s="40">
        <v>0</v>
      </c>
      <c r="BC39" s="40">
        <v>0</v>
      </c>
      <c r="BD39" s="40">
        <v>0</v>
      </c>
      <c r="BE39" s="40">
        <v>0</v>
      </c>
      <c r="BF39" s="40">
        <v>1.6844034107142854E-2</v>
      </c>
      <c r="BG39" s="40">
        <v>0</v>
      </c>
      <c r="BH39" s="40">
        <v>0</v>
      </c>
      <c r="BI39" s="40">
        <v>0</v>
      </c>
      <c r="BJ39" s="40">
        <v>5.3571428571428572E-3</v>
      </c>
      <c r="BK39" s="41">
        <f t="shared" si="11"/>
        <v>1.2630702099642852</v>
      </c>
      <c r="BM39" s="42"/>
      <c r="BO39" s="42"/>
    </row>
    <row r="40" spans="1:67" x14ac:dyDescent="0.2">
      <c r="A40" s="17"/>
      <c r="B40" s="34" t="s">
        <v>108</v>
      </c>
      <c r="C40" s="40">
        <v>0</v>
      </c>
      <c r="D40" s="40">
        <v>0.63151761935710005</v>
      </c>
      <c r="E40" s="40">
        <v>0</v>
      </c>
      <c r="F40" s="40">
        <v>0</v>
      </c>
      <c r="G40" s="40">
        <v>0</v>
      </c>
      <c r="H40" s="40">
        <v>5.6674927338468972</v>
      </c>
      <c r="I40" s="40">
        <v>4.3057944867135012</v>
      </c>
      <c r="J40" s="40">
        <v>0</v>
      </c>
      <c r="K40" s="40">
        <v>0</v>
      </c>
      <c r="L40" s="40">
        <v>1.1929553687131</v>
      </c>
      <c r="M40" s="40">
        <v>0</v>
      </c>
      <c r="N40" s="40">
        <v>0</v>
      </c>
      <c r="O40" s="40">
        <v>0</v>
      </c>
      <c r="P40" s="40">
        <v>0</v>
      </c>
      <c r="Q40" s="40">
        <v>0</v>
      </c>
      <c r="R40" s="40">
        <v>2.5788996886101017</v>
      </c>
      <c r="S40" s="40">
        <v>3.163297313857</v>
      </c>
      <c r="T40" s="40">
        <v>0</v>
      </c>
      <c r="U40" s="40">
        <v>0</v>
      </c>
      <c r="V40" s="40">
        <v>0.53025508253500009</v>
      </c>
      <c r="W40" s="40">
        <v>0</v>
      </c>
      <c r="X40" s="40">
        <v>0</v>
      </c>
      <c r="Y40" s="40">
        <v>0</v>
      </c>
      <c r="Z40" s="40">
        <v>0</v>
      </c>
      <c r="AA40" s="40">
        <v>0</v>
      </c>
      <c r="AB40" s="40">
        <v>76.201543337720693</v>
      </c>
      <c r="AC40" s="40">
        <v>8.4480704955701977</v>
      </c>
      <c r="AD40" s="40">
        <v>0</v>
      </c>
      <c r="AE40" s="40">
        <v>0</v>
      </c>
      <c r="AF40" s="40">
        <v>23.917109874020674</v>
      </c>
      <c r="AG40" s="40">
        <v>0</v>
      </c>
      <c r="AH40" s="40">
        <v>0</v>
      </c>
      <c r="AI40" s="40">
        <v>0</v>
      </c>
      <c r="AJ40" s="40">
        <v>0</v>
      </c>
      <c r="AK40" s="40">
        <v>0</v>
      </c>
      <c r="AL40" s="40">
        <v>72.610221551610692</v>
      </c>
      <c r="AM40" s="40">
        <v>0.75849409024960013</v>
      </c>
      <c r="AN40" s="40">
        <v>0</v>
      </c>
      <c r="AO40" s="40">
        <v>0</v>
      </c>
      <c r="AP40" s="40">
        <v>8.4336284076715042</v>
      </c>
      <c r="AQ40" s="40">
        <v>0</v>
      </c>
      <c r="AR40" s="40">
        <v>0</v>
      </c>
      <c r="AS40" s="40">
        <v>0</v>
      </c>
      <c r="AT40" s="40">
        <v>0</v>
      </c>
      <c r="AU40" s="40">
        <v>0</v>
      </c>
      <c r="AV40" s="40">
        <v>95.341523024077304</v>
      </c>
      <c r="AW40" s="40">
        <v>5.9319081963184015</v>
      </c>
      <c r="AX40" s="40">
        <v>0</v>
      </c>
      <c r="AY40" s="40">
        <v>0</v>
      </c>
      <c r="AZ40" s="40">
        <v>37.87958010744962</v>
      </c>
      <c r="BA40" s="40">
        <v>0</v>
      </c>
      <c r="BB40" s="40">
        <v>0</v>
      </c>
      <c r="BC40" s="40">
        <v>0</v>
      </c>
      <c r="BD40" s="40">
        <v>0</v>
      </c>
      <c r="BE40" s="40">
        <v>0</v>
      </c>
      <c r="BF40" s="40">
        <v>18.557949011980487</v>
      </c>
      <c r="BG40" s="40">
        <v>0.38370458271410002</v>
      </c>
      <c r="BH40" s="40">
        <v>0</v>
      </c>
      <c r="BI40" s="40">
        <v>0</v>
      </c>
      <c r="BJ40" s="40">
        <v>2.6058724041056003</v>
      </c>
      <c r="BK40" s="41">
        <f t="shared" ref="BK40" si="12">SUM(C40:BJ40)</f>
        <v>369.13981737712146</v>
      </c>
      <c r="BM40" s="42"/>
      <c r="BO40" s="42"/>
    </row>
    <row r="41" spans="1:67" x14ac:dyDescent="0.2">
      <c r="A41" s="17"/>
      <c r="B41" s="34" t="s">
        <v>125</v>
      </c>
      <c r="C41" s="40">
        <v>0</v>
      </c>
      <c r="D41" s="40">
        <v>0.50162175650000007</v>
      </c>
      <c r="E41" s="40">
        <v>0</v>
      </c>
      <c r="F41" s="40">
        <v>0</v>
      </c>
      <c r="G41" s="40">
        <v>0</v>
      </c>
      <c r="H41" s="40">
        <v>0.66621711128350003</v>
      </c>
      <c r="I41" s="40">
        <v>4.0210000000000003E-2</v>
      </c>
      <c r="J41" s="40">
        <v>0</v>
      </c>
      <c r="K41" s="40">
        <v>0</v>
      </c>
      <c r="L41" s="40">
        <v>0.72300191932110003</v>
      </c>
      <c r="M41" s="40">
        <v>0</v>
      </c>
      <c r="N41" s="40">
        <v>0</v>
      </c>
      <c r="O41" s="40">
        <v>0</v>
      </c>
      <c r="P41" s="40">
        <v>0</v>
      </c>
      <c r="Q41" s="40">
        <v>0</v>
      </c>
      <c r="R41" s="40">
        <v>0.68104872414050033</v>
      </c>
      <c r="S41" s="40">
        <v>0</v>
      </c>
      <c r="T41" s="40">
        <v>0</v>
      </c>
      <c r="U41" s="40">
        <v>0</v>
      </c>
      <c r="V41" s="40">
        <v>0.1829171538928</v>
      </c>
      <c r="W41" s="40">
        <v>0</v>
      </c>
      <c r="X41" s="40">
        <v>0</v>
      </c>
      <c r="Y41" s="40">
        <v>0</v>
      </c>
      <c r="Z41" s="40">
        <v>0</v>
      </c>
      <c r="AA41" s="40">
        <v>0</v>
      </c>
      <c r="AB41" s="40">
        <v>34.661978424128513</v>
      </c>
      <c r="AC41" s="40">
        <v>4.403665166176701</v>
      </c>
      <c r="AD41" s="40">
        <v>0</v>
      </c>
      <c r="AE41" s="40">
        <v>0</v>
      </c>
      <c r="AF41" s="40">
        <v>42.910259705892081</v>
      </c>
      <c r="AG41" s="40">
        <v>0</v>
      </c>
      <c r="AH41" s="40">
        <v>0</v>
      </c>
      <c r="AI41" s="40">
        <v>0</v>
      </c>
      <c r="AJ41" s="40">
        <v>0</v>
      </c>
      <c r="AK41" s="40">
        <v>0</v>
      </c>
      <c r="AL41" s="40">
        <v>39.856541493655875</v>
      </c>
      <c r="AM41" s="40">
        <v>5.055946500070001</v>
      </c>
      <c r="AN41" s="40">
        <v>4.9689285714199997E-2</v>
      </c>
      <c r="AO41" s="40">
        <v>0</v>
      </c>
      <c r="AP41" s="40">
        <v>25.264964421868953</v>
      </c>
      <c r="AQ41" s="40">
        <v>0</v>
      </c>
      <c r="AR41" s="40">
        <v>0</v>
      </c>
      <c r="AS41" s="40">
        <v>0</v>
      </c>
      <c r="AT41" s="40">
        <v>0</v>
      </c>
      <c r="AU41" s="40">
        <v>0</v>
      </c>
      <c r="AV41" s="40">
        <v>3.4431228891777255</v>
      </c>
      <c r="AW41" s="40">
        <v>0.48811050410700002</v>
      </c>
      <c r="AX41" s="40">
        <v>0</v>
      </c>
      <c r="AY41" s="40">
        <v>0</v>
      </c>
      <c r="AZ41" s="40">
        <v>1.5851468393556996</v>
      </c>
      <c r="BA41" s="40">
        <v>0</v>
      </c>
      <c r="BB41" s="40">
        <v>0</v>
      </c>
      <c r="BC41" s="40">
        <v>0</v>
      </c>
      <c r="BD41" s="40">
        <v>0</v>
      </c>
      <c r="BE41" s="40">
        <v>0</v>
      </c>
      <c r="BF41" s="40">
        <v>1.4153857188363037</v>
      </c>
      <c r="BG41" s="40">
        <v>0.49689285714280002</v>
      </c>
      <c r="BH41" s="40">
        <v>0</v>
      </c>
      <c r="BI41" s="40">
        <v>0</v>
      </c>
      <c r="BJ41" s="40">
        <v>0.97152101203499996</v>
      </c>
      <c r="BK41" s="41">
        <f t="shared" si="11"/>
        <v>163.39824148329876</v>
      </c>
      <c r="BM41" s="42"/>
      <c r="BO41" s="42"/>
    </row>
    <row r="42" spans="1:67" x14ac:dyDescent="0.2">
      <c r="A42" s="17"/>
      <c r="B42" s="34" t="s">
        <v>127</v>
      </c>
      <c r="C42" s="40">
        <v>0</v>
      </c>
      <c r="D42" s="40">
        <v>0.52933546564279998</v>
      </c>
      <c r="E42" s="40">
        <v>0</v>
      </c>
      <c r="F42" s="40">
        <v>0</v>
      </c>
      <c r="G42" s="40">
        <v>0</v>
      </c>
      <c r="H42" s="40">
        <v>3.184178466710808</v>
      </c>
      <c r="I42" s="40">
        <v>1.4376495035599998E-2</v>
      </c>
      <c r="J42" s="40">
        <v>0</v>
      </c>
      <c r="K42" s="40">
        <v>0</v>
      </c>
      <c r="L42" s="40">
        <v>0.59332497253500005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2.3051452160353021</v>
      </c>
      <c r="S42" s="40">
        <v>4.2810426785000006E-3</v>
      </c>
      <c r="T42" s="40">
        <v>0</v>
      </c>
      <c r="U42" s="40">
        <v>0</v>
      </c>
      <c r="V42" s="40">
        <v>0.23525006428539999</v>
      </c>
      <c r="W42" s="40">
        <v>1.066869285E-4</v>
      </c>
      <c r="X42" s="40">
        <v>0</v>
      </c>
      <c r="Y42" s="40">
        <v>0</v>
      </c>
      <c r="Z42" s="40">
        <v>0</v>
      </c>
      <c r="AA42" s="40">
        <v>0</v>
      </c>
      <c r="AB42" s="40">
        <v>58.440951251087967</v>
      </c>
      <c r="AC42" s="40">
        <v>4.9627806754620023</v>
      </c>
      <c r="AD42" s="40">
        <v>0</v>
      </c>
      <c r="AE42" s="40">
        <v>0</v>
      </c>
      <c r="AF42" s="40">
        <v>35.918290961474177</v>
      </c>
      <c r="AG42" s="40">
        <v>0</v>
      </c>
      <c r="AH42" s="40">
        <v>0</v>
      </c>
      <c r="AI42" s="40">
        <v>0</v>
      </c>
      <c r="AJ42" s="40">
        <v>0</v>
      </c>
      <c r="AK42" s="40">
        <v>0</v>
      </c>
      <c r="AL42" s="40">
        <v>60.527971836769751</v>
      </c>
      <c r="AM42" s="40">
        <v>1.4638414397131998</v>
      </c>
      <c r="AN42" s="40">
        <v>0.1011857142857</v>
      </c>
      <c r="AO42" s="40">
        <v>0</v>
      </c>
      <c r="AP42" s="40">
        <v>18.22911927598361</v>
      </c>
      <c r="AQ42" s="40">
        <v>0</v>
      </c>
      <c r="AR42" s="40">
        <v>0</v>
      </c>
      <c r="AS42" s="40">
        <v>0</v>
      </c>
      <c r="AT42" s="40">
        <v>0</v>
      </c>
      <c r="AU42" s="40">
        <v>0</v>
      </c>
      <c r="AV42" s="40">
        <v>11.422449737064658</v>
      </c>
      <c r="AW42" s="40">
        <v>1.4807543668564005</v>
      </c>
      <c r="AX42" s="40">
        <v>0</v>
      </c>
      <c r="AY42" s="40">
        <v>0</v>
      </c>
      <c r="AZ42" s="40">
        <v>5.5514121596747001</v>
      </c>
      <c r="BA42" s="40">
        <v>0</v>
      </c>
      <c r="BB42" s="40">
        <v>0</v>
      </c>
      <c r="BC42" s="40">
        <v>0</v>
      </c>
      <c r="BD42" s="40">
        <v>0</v>
      </c>
      <c r="BE42" s="40">
        <v>0</v>
      </c>
      <c r="BF42" s="40">
        <v>5.8856523519294299</v>
      </c>
      <c r="BG42" s="40">
        <v>6.0711431571300004E-2</v>
      </c>
      <c r="BH42" s="40">
        <v>0.4688470337142</v>
      </c>
      <c r="BI42" s="40">
        <v>0</v>
      </c>
      <c r="BJ42" s="40">
        <v>1.5586019103558999</v>
      </c>
      <c r="BK42" s="41">
        <f>SUM(C42:BJ42)</f>
        <v>212.93856855579486</v>
      </c>
      <c r="BM42" s="42"/>
      <c r="BO42" s="42"/>
    </row>
    <row r="43" spans="1:67" x14ac:dyDescent="0.2">
      <c r="A43" s="17"/>
      <c r="B43" s="34" t="s">
        <v>109</v>
      </c>
      <c r="C43" s="40">
        <v>0</v>
      </c>
      <c r="D43" s="40">
        <v>2.0689942131784997</v>
      </c>
      <c r="E43" s="40">
        <v>0</v>
      </c>
      <c r="F43" s="40">
        <v>0</v>
      </c>
      <c r="G43" s="40">
        <v>0</v>
      </c>
      <c r="H43" s="40">
        <v>2.4409503994143003</v>
      </c>
      <c r="I43" s="40">
        <v>53.970596624106896</v>
      </c>
      <c r="J43" s="40">
        <v>0</v>
      </c>
      <c r="K43" s="40">
        <v>0</v>
      </c>
      <c r="L43" s="40">
        <v>0.69906518282079999</v>
      </c>
      <c r="M43" s="40">
        <v>0</v>
      </c>
      <c r="N43" s="40">
        <v>0</v>
      </c>
      <c r="O43" s="40">
        <v>0</v>
      </c>
      <c r="P43" s="40">
        <v>0</v>
      </c>
      <c r="Q43" s="40">
        <v>0</v>
      </c>
      <c r="R43" s="40">
        <v>0.75079244113159993</v>
      </c>
      <c r="S43" s="40">
        <v>6.2937843048211999</v>
      </c>
      <c r="T43" s="40">
        <v>0</v>
      </c>
      <c r="U43" s="40">
        <v>0</v>
      </c>
      <c r="V43" s="40">
        <v>2.7117845499800002E-2</v>
      </c>
      <c r="W43" s="40">
        <v>0</v>
      </c>
      <c r="X43" s="40">
        <v>0</v>
      </c>
      <c r="Y43" s="40">
        <v>0</v>
      </c>
      <c r="Z43" s="40">
        <v>0</v>
      </c>
      <c r="AA43" s="40">
        <v>0</v>
      </c>
      <c r="AB43" s="40">
        <v>19.662897116373649</v>
      </c>
      <c r="AC43" s="40">
        <v>2.0185287818919</v>
      </c>
      <c r="AD43" s="40">
        <v>0</v>
      </c>
      <c r="AE43" s="40">
        <v>0</v>
      </c>
      <c r="AF43" s="40">
        <v>5.0532391973549995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15.939188148518777</v>
      </c>
      <c r="AM43" s="40">
        <v>8.1030145528565001</v>
      </c>
      <c r="AN43" s="40">
        <v>0</v>
      </c>
      <c r="AO43" s="40">
        <v>0</v>
      </c>
      <c r="AP43" s="40">
        <v>0.95329849449949988</v>
      </c>
      <c r="AQ43" s="40">
        <v>0</v>
      </c>
      <c r="AR43" s="40">
        <v>0</v>
      </c>
      <c r="AS43" s="40">
        <v>0</v>
      </c>
      <c r="AT43" s="40">
        <v>0</v>
      </c>
      <c r="AU43" s="40">
        <v>0</v>
      </c>
      <c r="AV43" s="40">
        <v>21.351926474613755</v>
      </c>
      <c r="AW43" s="40">
        <v>67.469226961856293</v>
      </c>
      <c r="AX43" s="40">
        <v>0</v>
      </c>
      <c r="AY43" s="40">
        <v>0</v>
      </c>
      <c r="AZ43" s="40">
        <v>2.1956321005346999</v>
      </c>
      <c r="BA43" s="40">
        <v>0</v>
      </c>
      <c r="BB43" s="40">
        <v>0</v>
      </c>
      <c r="BC43" s="40">
        <v>0</v>
      </c>
      <c r="BD43" s="40">
        <v>0</v>
      </c>
      <c r="BE43" s="40">
        <v>0</v>
      </c>
      <c r="BF43" s="40">
        <v>6.2196079194484026</v>
      </c>
      <c r="BG43" s="40">
        <v>4.9913616054284002</v>
      </c>
      <c r="BH43" s="40">
        <v>0</v>
      </c>
      <c r="BI43" s="40">
        <v>0</v>
      </c>
      <c r="BJ43" s="40">
        <v>0.1005624966428</v>
      </c>
      <c r="BK43" s="41">
        <f>SUM(C43:BJ43)</f>
        <v>220.30978486099278</v>
      </c>
      <c r="BM43" s="42"/>
      <c r="BO43" s="42"/>
    </row>
    <row r="44" spans="1:67" x14ac:dyDescent="0.2">
      <c r="A44" s="17"/>
      <c r="B44" s="34" t="s">
        <v>110</v>
      </c>
      <c r="C44" s="40">
        <v>0</v>
      </c>
      <c r="D44" s="40">
        <v>0.70429456582140004</v>
      </c>
      <c r="E44" s="40">
        <v>0</v>
      </c>
      <c r="F44" s="40">
        <v>0</v>
      </c>
      <c r="G44" s="40">
        <v>0</v>
      </c>
      <c r="H44" s="40">
        <v>3.6115425326122037</v>
      </c>
      <c r="I44" s="40">
        <v>0</v>
      </c>
      <c r="J44" s="40">
        <v>0</v>
      </c>
      <c r="K44" s="40">
        <v>0</v>
      </c>
      <c r="L44" s="40">
        <v>2.6003869525345995</v>
      </c>
      <c r="M44" s="40">
        <v>0</v>
      </c>
      <c r="N44" s="40">
        <v>0</v>
      </c>
      <c r="O44" s="40">
        <v>0</v>
      </c>
      <c r="P44" s="40">
        <v>0</v>
      </c>
      <c r="Q44" s="40">
        <v>0</v>
      </c>
      <c r="R44" s="40">
        <v>2.0614489575808008</v>
      </c>
      <c r="S44" s="40">
        <v>0</v>
      </c>
      <c r="T44" s="40">
        <v>0</v>
      </c>
      <c r="U44" s="40">
        <v>0</v>
      </c>
      <c r="V44" s="40">
        <v>0.12092894560670001</v>
      </c>
      <c r="W44" s="40">
        <v>0</v>
      </c>
      <c r="X44" s="40">
        <v>0</v>
      </c>
      <c r="Y44" s="40">
        <v>0</v>
      </c>
      <c r="Z44" s="40">
        <v>0</v>
      </c>
      <c r="AA44" s="40">
        <v>0</v>
      </c>
      <c r="AB44" s="40">
        <v>6.6133680183734054</v>
      </c>
      <c r="AC44" s="40">
        <v>0.21072393439270001</v>
      </c>
      <c r="AD44" s="40">
        <v>0</v>
      </c>
      <c r="AE44" s="40">
        <v>0</v>
      </c>
      <c r="AF44" s="40">
        <v>0.99268676667760014</v>
      </c>
      <c r="AG44" s="40">
        <v>0</v>
      </c>
      <c r="AH44" s="40">
        <v>0</v>
      </c>
      <c r="AI44" s="40">
        <v>0</v>
      </c>
      <c r="AJ44" s="40">
        <v>0</v>
      </c>
      <c r="AK44" s="40">
        <v>0</v>
      </c>
      <c r="AL44" s="40">
        <v>4.4650979181569879</v>
      </c>
      <c r="AM44" s="40">
        <v>0.1197600674998</v>
      </c>
      <c r="AN44" s="40">
        <v>0</v>
      </c>
      <c r="AO44" s="40">
        <v>0</v>
      </c>
      <c r="AP44" s="40">
        <v>0.67576942139240015</v>
      </c>
      <c r="AQ44" s="40">
        <v>0</v>
      </c>
      <c r="AR44" s="40">
        <v>0</v>
      </c>
      <c r="AS44" s="40">
        <v>0</v>
      </c>
      <c r="AT44" s="40">
        <v>0</v>
      </c>
      <c r="AU44" s="40">
        <v>0</v>
      </c>
      <c r="AV44" s="40">
        <v>10.970397600586178</v>
      </c>
      <c r="AW44" s="40">
        <v>0.97546214014229993</v>
      </c>
      <c r="AX44" s="40">
        <v>0</v>
      </c>
      <c r="AY44" s="40">
        <v>0</v>
      </c>
      <c r="AZ44" s="40">
        <v>8.6704087791413986</v>
      </c>
      <c r="BA44" s="40">
        <v>0</v>
      </c>
      <c r="BB44" s="40">
        <v>0</v>
      </c>
      <c r="BC44" s="40">
        <v>0</v>
      </c>
      <c r="BD44" s="40">
        <v>0</v>
      </c>
      <c r="BE44" s="40">
        <v>0</v>
      </c>
      <c r="BF44" s="40">
        <v>2.6856858963602996</v>
      </c>
      <c r="BG44" s="40">
        <v>1.9377221833570999</v>
      </c>
      <c r="BH44" s="40">
        <v>0</v>
      </c>
      <c r="BI44" s="40">
        <v>0</v>
      </c>
      <c r="BJ44" s="40">
        <v>0.13427355314270001</v>
      </c>
      <c r="BK44" s="41">
        <f>SUM(C44:BJ44)</f>
        <v>47.549958233378568</v>
      </c>
      <c r="BM44" s="42"/>
      <c r="BO44" s="42"/>
    </row>
    <row r="45" spans="1:67" x14ac:dyDescent="0.2">
      <c r="A45" s="17"/>
      <c r="B45" s="34" t="s">
        <v>118</v>
      </c>
      <c r="C45" s="51">
        <v>0</v>
      </c>
      <c r="D45" s="51">
        <v>0.45512546300000001</v>
      </c>
      <c r="E45" s="51">
        <v>0</v>
      </c>
      <c r="F45" s="51">
        <v>0</v>
      </c>
      <c r="G45" s="51">
        <v>0</v>
      </c>
      <c r="H45" s="51">
        <v>2.3599134753135096</v>
      </c>
      <c r="I45" s="51">
        <v>3.7759117856999997E-3</v>
      </c>
      <c r="J45" s="51">
        <v>0</v>
      </c>
      <c r="K45" s="51">
        <v>0</v>
      </c>
      <c r="L45" s="51">
        <v>1.4640281952134002</v>
      </c>
      <c r="M45" s="51">
        <v>0</v>
      </c>
      <c r="N45" s="51">
        <v>0</v>
      </c>
      <c r="O45" s="51">
        <v>0</v>
      </c>
      <c r="P45" s="51">
        <v>0</v>
      </c>
      <c r="Q45" s="51">
        <v>0</v>
      </c>
      <c r="R45" s="51">
        <v>2.101282395921201</v>
      </c>
      <c r="S45" s="51">
        <v>6.1856540285600004E-2</v>
      </c>
      <c r="T45" s="51">
        <v>0</v>
      </c>
      <c r="U45" s="51">
        <v>0</v>
      </c>
      <c r="V45" s="51">
        <v>0.14881255289260001</v>
      </c>
      <c r="W45" s="51">
        <v>0</v>
      </c>
      <c r="X45" s="51">
        <v>0</v>
      </c>
      <c r="Y45" s="51">
        <v>0</v>
      </c>
      <c r="Z45" s="51">
        <v>0</v>
      </c>
      <c r="AA45" s="51">
        <v>0</v>
      </c>
      <c r="AB45" s="51">
        <v>32.779152308798515</v>
      </c>
      <c r="AC45" s="51">
        <v>1.6870621008918003</v>
      </c>
      <c r="AD45" s="51">
        <v>0</v>
      </c>
      <c r="AE45" s="51">
        <v>0</v>
      </c>
      <c r="AF45" s="51">
        <v>20.617024291089759</v>
      </c>
      <c r="AG45" s="51">
        <v>0</v>
      </c>
      <c r="AH45" s="51">
        <v>0</v>
      </c>
      <c r="AI45" s="51">
        <v>0</v>
      </c>
      <c r="AJ45" s="51">
        <v>0</v>
      </c>
      <c r="AK45" s="51">
        <v>0</v>
      </c>
      <c r="AL45" s="51">
        <v>43.295181114870068</v>
      </c>
      <c r="AM45" s="51">
        <v>1.0992953807849004</v>
      </c>
      <c r="AN45" s="51">
        <v>0</v>
      </c>
      <c r="AO45" s="51">
        <v>0</v>
      </c>
      <c r="AP45" s="51">
        <v>14.445185525380593</v>
      </c>
      <c r="AQ45" s="51">
        <v>0</v>
      </c>
      <c r="AR45" s="51">
        <v>0</v>
      </c>
      <c r="AS45" s="51">
        <v>0</v>
      </c>
      <c r="AT45" s="51">
        <v>0</v>
      </c>
      <c r="AU45" s="51">
        <v>0</v>
      </c>
      <c r="AV45" s="51">
        <v>11.322123047378732</v>
      </c>
      <c r="AW45" s="51">
        <v>9.2206396463700005E-2</v>
      </c>
      <c r="AX45" s="51">
        <v>0</v>
      </c>
      <c r="AY45" s="51">
        <v>0</v>
      </c>
      <c r="AZ45" s="51">
        <v>2.7180920902115018</v>
      </c>
      <c r="BA45" s="51">
        <v>0</v>
      </c>
      <c r="BB45" s="51">
        <v>0</v>
      </c>
      <c r="BC45" s="51">
        <v>0</v>
      </c>
      <c r="BD45" s="51">
        <v>0</v>
      </c>
      <c r="BE45" s="51">
        <v>0</v>
      </c>
      <c r="BF45" s="51">
        <v>6.9086421431174649</v>
      </c>
      <c r="BG45" s="51">
        <v>2.5282266821199998E-2</v>
      </c>
      <c r="BH45" s="51">
        <v>0</v>
      </c>
      <c r="BI45" s="51">
        <v>0</v>
      </c>
      <c r="BJ45" s="51">
        <v>1.9032752764988006</v>
      </c>
      <c r="BK45" s="41">
        <f>SUM(C45:BJ45)</f>
        <v>143.48731647671906</v>
      </c>
      <c r="BM45" s="42"/>
      <c r="BO45" s="42"/>
    </row>
    <row r="46" spans="1:67" x14ac:dyDescent="0.2">
      <c r="A46" s="17"/>
      <c r="B46" s="26" t="s">
        <v>86</v>
      </c>
      <c r="C46" s="36">
        <f>SUM(C35:C45)</f>
        <v>0</v>
      </c>
      <c r="D46" s="36">
        <f t="shared" ref="D46:BK46" si="13">SUM(D35:D45)</f>
        <v>7.0297277657138997</v>
      </c>
      <c r="E46" s="36">
        <f t="shared" si="13"/>
        <v>0</v>
      </c>
      <c r="F46" s="36">
        <f t="shared" si="13"/>
        <v>0</v>
      </c>
      <c r="G46" s="36">
        <f t="shared" si="13"/>
        <v>0</v>
      </c>
      <c r="H46" s="36">
        <f t="shared" si="13"/>
        <v>26.823837332526104</v>
      </c>
      <c r="I46" s="36">
        <f t="shared" si="13"/>
        <v>60.078816527355599</v>
      </c>
      <c r="J46" s="36">
        <f t="shared" si="13"/>
        <v>0</v>
      </c>
      <c r="K46" s="36">
        <f t="shared" si="13"/>
        <v>0</v>
      </c>
      <c r="L46" s="36">
        <f t="shared" si="13"/>
        <v>12.949655044884599</v>
      </c>
      <c r="M46" s="36">
        <f t="shared" si="13"/>
        <v>0</v>
      </c>
      <c r="N46" s="36">
        <f t="shared" si="13"/>
        <v>0</v>
      </c>
      <c r="O46" s="36">
        <f t="shared" si="13"/>
        <v>0</v>
      </c>
      <c r="P46" s="36">
        <f t="shared" si="13"/>
        <v>0</v>
      </c>
      <c r="Q46" s="36">
        <f t="shared" si="13"/>
        <v>0</v>
      </c>
      <c r="R46" s="36">
        <f t="shared" si="13"/>
        <v>16.028207198742898</v>
      </c>
      <c r="S46" s="36">
        <f t="shared" si="13"/>
        <v>10.672986055213698</v>
      </c>
      <c r="T46" s="36">
        <f t="shared" si="13"/>
        <v>0</v>
      </c>
      <c r="U46" s="36">
        <f t="shared" si="13"/>
        <v>0</v>
      </c>
      <c r="V46" s="36">
        <f t="shared" si="13"/>
        <v>2.5990251591392002</v>
      </c>
      <c r="W46" s="36">
        <f t="shared" si="13"/>
        <v>1.066869285E-4</v>
      </c>
      <c r="X46" s="36">
        <f t="shared" si="13"/>
        <v>0</v>
      </c>
      <c r="Y46" s="36">
        <f t="shared" si="13"/>
        <v>0</v>
      </c>
      <c r="Z46" s="36">
        <f t="shared" si="13"/>
        <v>0</v>
      </c>
      <c r="AA46" s="36">
        <f t="shared" si="13"/>
        <v>0</v>
      </c>
      <c r="AB46" s="36">
        <f t="shared" si="13"/>
        <v>391.47384461614149</v>
      </c>
      <c r="AC46" s="36">
        <f t="shared" si="13"/>
        <v>39.960805277412881</v>
      </c>
      <c r="AD46" s="36">
        <f t="shared" si="13"/>
        <v>0</v>
      </c>
      <c r="AE46" s="36">
        <f t="shared" si="13"/>
        <v>0</v>
      </c>
      <c r="AF46" s="36">
        <f t="shared" si="13"/>
        <v>273.18029180016003</v>
      </c>
      <c r="AG46" s="36">
        <f t="shared" si="13"/>
        <v>0</v>
      </c>
      <c r="AH46" s="36">
        <f t="shared" si="13"/>
        <v>0</v>
      </c>
      <c r="AI46" s="36">
        <f t="shared" si="13"/>
        <v>0</v>
      </c>
      <c r="AJ46" s="36">
        <f t="shared" si="13"/>
        <v>0</v>
      </c>
      <c r="AK46" s="36">
        <f t="shared" si="13"/>
        <v>0</v>
      </c>
      <c r="AL46" s="36">
        <f t="shared" si="13"/>
        <v>409.68036927748227</v>
      </c>
      <c r="AM46" s="36">
        <f t="shared" si="13"/>
        <v>26.774796205311819</v>
      </c>
      <c r="AN46" s="36">
        <f t="shared" si="13"/>
        <v>0.57283635339241434</v>
      </c>
      <c r="AO46" s="36">
        <f t="shared" si="13"/>
        <v>0</v>
      </c>
      <c r="AP46" s="36">
        <f t="shared" si="13"/>
        <v>145.97878792266326</v>
      </c>
      <c r="AQ46" s="36">
        <f t="shared" si="13"/>
        <v>0</v>
      </c>
      <c r="AR46" s="36">
        <f t="shared" si="13"/>
        <v>0</v>
      </c>
      <c r="AS46" s="36">
        <f t="shared" si="13"/>
        <v>0</v>
      </c>
      <c r="AT46" s="36">
        <f t="shared" si="13"/>
        <v>0</v>
      </c>
      <c r="AU46" s="36">
        <f t="shared" si="13"/>
        <v>0</v>
      </c>
      <c r="AV46" s="36">
        <f t="shared" si="13"/>
        <v>297.28750396536157</v>
      </c>
      <c r="AW46" s="36">
        <f t="shared" si="13"/>
        <v>89.03129312052539</v>
      </c>
      <c r="AX46" s="36">
        <f t="shared" si="13"/>
        <v>0</v>
      </c>
      <c r="AY46" s="36">
        <f t="shared" si="13"/>
        <v>0</v>
      </c>
      <c r="AZ46" s="36">
        <f t="shared" si="13"/>
        <v>134.87294784251847</v>
      </c>
      <c r="BA46" s="36">
        <f t="shared" si="13"/>
        <v>0</v>
      </c>
      <c r="BB46" s="36">
        <f t="shared" si="13"/>
        <v>0</v>
      </c>
      <c r="BC46" s="36">
        <f t="shared" si="13"/>
        <v>0</v>
      </c>
      <c r="BD46" s="36">
        <f t="shared" si="13"/>
        <v>0</v>
      </c>
      <c r="BE46" s="36">
        <f t="shared" si="13"/>
        <v>0</v>
      </c>
      <c r="BF46" s="36">
        <f t="shared" si="13"/>
        <v>72.476802830951598</v>
      </c>
      <c r="BG46" s="36">
        <f t="shared" si="13"/>
        <v>15.405353578534299</v>
      </c>
      <c r="BH46" s="36">
        <f t="shared" si="13"/>
        <v>0.4688470337142</v>
      </c>
      <c r="BI46" s="36">
        <f t="shared" si="13"/>
        <v>0</v>
      </c>
      <c r="BJ46" s="36">
        <f t="shared" si="13"/>
        <v>15.253393384882845</v>
      </c>
      <c r="BK46" s="38">
        <f t="shared" si="13"/>
        <v>2048.6002349795572</v>
      </c>
    </row>
    <row r="47" spans="1:67" x14ac:dyDescent="0.2">
      <c r="A47" s="17"/>
      <c r="B47" s="27" t="s">
        <v>84</v>
      </c>
      <c r="C47" s="36">
        <f>C33+C46</f>
        <v>0</v>
      </c>
      <c r="D47" s="36">
        <f t="shared" ref="D47:BJ47" si="14">D33+D46</f>
        <v>7.7108934293209996</v>
      </c>
      <c r="E47" s="36">
        <f t="shared" si="14"/>
        <v>0</v>
      </c>
      <c r="F47" s="36">
        <f t="shared" si="14"/>
        <v>0</v>
      </c>
      <c r="G47" s="36">
        <f t="shared" si="14"/>
        <v>0</v>
      </c>
      <c r="H47" s="36">
        <f t="shared" si="14"/>
        <v>40.321443453518341</v>
      </c>
      <c r="I47" s="36">
        <f t="shared" si="14"/>
        <v>60.112172001748299</v>
      </c>
      <c r="J47" s="36">
        <f t="shared" si="14"/>
        <v>0</v>
      </c>
      <c r="K47" s="36">
        <f t="shared" si="14"/>
        <v>0</v>
      </c>
      <c r="L47" s="36">
        <f t="shared" si="14"/>
        <v>14.420804494775599</v>
      </c>
      <c r="M47" s="36">
        <f t="shared" si="14"/>
        <v>0</v>
      </c>
      <c r="N47" s="36">
        <f t="shared" si="14"/>
        <v>0</v>
      </c>
      <c r="O47" s="36">
        <f t="shared" si="14"/>
        <v>0</v>
      </c>
      <c r="P47" s="36">
        <f t="shared" si="14"/>
        <v>0</v>
      </c>
      <c r="Q47" s="36">
        <f t="shared" si="14"/>
        <v>0</v>
      </c>
      <c r="R47" s="36">
        <f t="shared" si="14"/>
        <v>24.916938338655008</v>
      </c>
      <c r="S47" s="36">
        <f t="shared" si="14"/>
        <v>10.672986055213698</v>
      </c>
      <c r="T47" s="36">
        <f t="shared" si="14"/>
        <v>0</v>
      </c>
      <c r="U47" s="36">
        <f t="shared" si="14"/>
        <v>0</v>
      </c>
      <c r="V47" s="36">
        <f t="shared" si="14"/>
        <v>3.0469153995671001</v>
      </c>
      <c r="W47" s="36">
        <f t="shared" si="14"/>
        <v>1.066869285E-4</v>
      </c>
      <c r="X47" s="36">
        <f t="shared" si="14"/>
        <v>0</v>
      </c>
      <c r="Y47" s="36">
        <f t="shared" si="14"/>
        <v>0</v>
      </c>
      <c r="Z47" s="36">
        <f t="shared" si="14"/>
        <v>0</v>
      </c>
      <c r="AA47" s="36">
        <f t="shared" si="14"/>
        <v>0</v>
      </c>
      <c r="AB47" s="36">
        <f t="shared" si="14"/>
        <v>472.80268783759374</v>
      </c>
      <c r="AC47" s="36">
        <f t="shared" si="14"/>
        <v>41.091994505983578</v>
      </c>
      <c r="AD47" s="36">
        <f t="shared" si="14"/>
        <v>0</v>
      </c>
      <c r="AE47" s="36">
        <f t="shared" si="14"/>
        <v>0</v>
      </c>
      <c r="AF47" s="36">
        <f t="shared" si="14"/>
        <v>294.31134946557512</v>
      </c>
      <c r="AG47" s="36">
        <f t="shared" si="14"/>
        <v>0</v>
      </c>
      <c r="AH47" s="36">
        <f t="shared" si="14"/>
        <v>0</v>
      </c>
      <c r="AI47" s="36">
        <f t="shared" si="14"/>
        <v>0</v>
      </c>
      <c r="AJ47" s="36">
        <f t="shared" si="14"/>
        <v>0</v>
      </c>
      <c r="AK47" s="36">
        <f t="shared" si="14"/>
        <v>0</v>
      </c>
      <c r="AL47" s="36">
        <f t="shared" si="14"/>
        <v>476.74868552556222</v>
      </c>
      <c r="AM47" s="36">
        <f t="shared" si="14"/>
        <v>27.33735593720462</v>
      </c>
      <c r="AN47" s="36">
        <f t="shared" si="14"/>
        <v>0.57283635339241434</v>
      </c>
      <c r="AO47" s="36">
        <f t="shared" si="14"/>
        <v>0</v>
      </c>
      <c r="AP47" s="36">
        <f t="shared" si="14"/>
        <v>154.22448322511997</v>
      </c>
      <c r="AQ47" s="36">
        <f t="shared" si="14"/>
        <v>0</v>
      </c>
      <c r="AR47" s="36">
        <f t="shared" si="14"/>
        <v>0</v>
      </c>
      <c r="AS47" s="36">
        <f t="shared" si="14"/>
        <v>0</v>
      </c>
      <c r="AT47" s="36">
        <f t="shared" si="14"/>
        <v>0</v>
      </c>
      <c r="AU47" s="36">
        <f t="shared" si="14"/>
        <v>0</v>
      </c>
      <c r="AV47" s="36">
        <f t="shared" si="14"/>
        <v>573.78201180343058</v>
      </c>
      <c r="AW47" s="36">
        <f t="shared" si="14"/>
        <v>93.910439540274083</v>
      </c>
      <c r="AX47" s="36">
        <f t="shared" si="14"/>
        <v>0</v>
      </c>
      <c r="AY47" s="36">
        <f t="shared" si="14"/>
        <v>0</v>
      </c>
      <c r="AZ47" s="36">
        <f t="shared" si="14"/>
        <v>183.31730057684933</v>
      </c>
      <c r="BA47" s="36">
        <f t="shared" si="14"/>
        <v>0</v>
      </c>
      <c r="BB47" s="36">
        <f t="shared" si="14"/>
        <v>0</v>
      </c>
      <c r="BC47" s="36">
        <f t="shared" si="14"/>
        <v>0</v>
      </c>
      <c r="BD47" s="36">
        <f t="shared" si="14"/>
        <v>0</v>
      </c>
      <c r="BE47" s="36">
        <f t="shared" si="14"/>
        <v>0</v>
      </c>
      <c r="BF47" s="36">
        <f t="shared" si="14"/>
        <v>124.74673254780745</v>
      </c>
      <c r="BG47" s="36">
        <f t="shared" si="14"/>
        <v>15.624428739569899</v>
      </c>
      <c r="BH47" s="36">
        <f t="shared" si="14"/>
        <v>0.4688470337142</v>
      </c>
      <c r="BI47" s="36">
        <f t="shared" si="14"/>
        <v>0</v>
      </c>
      <c r="BJ47" s="36">
        <f t="shared" si="14"/>
        <v>18.198314888951344</v>
      </c>
      <c r="BK47" s="38">
        <f>BK46+BK33</f>
        <v>2638.339727840756</v>
      </c>
    </row>
    <row r="48" spans="1:67" ht="3" customHeight="1" x14ac:dyDescent="0.2">
      <c r="A48" s="17"/>
      <c r="B48" s="25"/>
      <c r="C48" s="62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60"/>
      <c r="BK48" s="63"/>
    </row>
    <row r="49" spans="1:67" x14ac:dyDescent="0.2">
      <c r="A49" s="17" t="s">
        <v>16</v>
      </c>
      <c r="B49" s="24" t="s">
        <v>8</v>
      </c>
      <c r="C49" s="62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60"/>
      <c r="BK49" s="63"/>
    </row>
    <row r="50" spans="1:67" x14ac:dyDescent="0.2">
      <c r="A50" s="17" t="s">
        <v>76</v>
      </c>
      <c r="B50" s="25" t="s">
        <v>17</v>
      </c>
      <c r="C50" s="62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60"/>
      <c r="BK50" s="63"/>
    </row>
    <row r="51" spans="1:67" x14ac:dyDescent="0.2">
      <c r="A51" s="17"/>
      <c r="B51" s="26" t="s">
        <v>116</v>
      </c>
      <c r="C51" s="36">
        <v>0</v>
      </c>
      <c r="D51" s="36">
        <v>0.61163079192850001</v>
      </c>
      <c r="E51" s="36">
        <v>0</v>
      </c>
      <c r="F51" s="36">
        <v>0</v>
      </c>
      <c r="G51" s="36">
        <v>0</v>
      </c>
      <c r="H51" s="36">
        <v>0.1071164899275</v>
      </c>
      <c r="I51" s="36">
        <v>0</v>
      </c>
      <c r="J51" s="36">
        <v>0</v>
      </c>
      <c r="K51" s="36">
        <v>0</v>
      </c>
      <c r="L51" s="36">
        <v>0</v>
      </c>
      <c r="M51" s="36">
        <v>0</v>
      </c>
      <c r="N51" s="36">
        <v>0</v>
      </c>
      <c r="O51" s="36">
        <v>0</v>
      </c>
      <c r="P51" s="36">
        <v>0</v>
      </c>
      <c r="Q51" s="36">
        <v>0</v>
      </c>
      <c r="R51" s="36">
        <v>3.1682585391999994E-2</v>
      </c>
      <c r="S51" s="36">
        <v>0</v>
      </c>
      <c r="T51" s="36">
        <v>0</v>
      </c>
      <c r="U51" s="36">
        <v>0</v>
      </c>
      <c r="V51" s="36">
        <v>2.0093709464200003E-2</v>
      </c>
      <c r="W51" s="36">
        <v>0</v>
      </c>
      <c r="X51" s="36">
        <v>0</v>
      </c>
      <c r="Y51" s="36">
        <v>0</v>
      </c>
      <c r="Z51" s="36">
        <v>0</v>
      </c>
      <c r="AA51" s="36">
        <v>0</v>
      </c>
      <c r="AB51" s="36">
        <v>1.4087861222773013</v>
      </c>
      <c r="AC51" s="36">
        <v>0.2614817963569</v>
      </c>
      <c r="AD51" s="36">
        <v>0</v>
      </c>
      <c r="AE51" s="36">
        <v>0</v>
      </c>
      <c r="AF51" s="36">
        <v>1.322202378142</v>
      </c>
      <c r="AG51" s="36">
        <v>0</v>
      </c>
      <c r="AH51" s="36">
        <v>0</v>
      </c>
      <c r="AI51" s="36">
        <v>0</v>
      </c>
      <c r="AJ51" s="36">
        <v>0</v>
      </c>
      <c r="AK51" s="36">
        <v>0</v>
      </c>
      <c r="AL51" s="36">
        <v>1.410419241238799</v>
      </c>
      <c r="AM51" s="36">
        <v>4.7871364285714</v>
      </c>
      <c r="AN51" s="36">
        <v>0</v>
      </c>
      <c r="AO51" s="36">
        <v>0</v>
      </c>
      <c r="AP51" s="36">
        <v>1.1268988557851998</v>
      </c>
      <c r="AQ51" s="36">
        <v>0</v>
      </c>
      <c r="AR51" s="36">
        <v>0</v>
      </c>
      <c r="AS51" s="36">
        <v>0</v>
      </c>
      <c r="AT51" s="36">
        <v>0</v>
      </c>
      <c r="AU51" s="36">
        <v>0</v>
      </c>
      <c r="AV51" s="36">
        <v>2.6740791123820986</v>
      </c>
      <c r="AW51" s="36">
        <v>0.67925296207109997</v>
      </c>
      <c r="AX51" s="36">
        <v>1.5023463265714001</v>
      </c>
      <c r="AY51" s="36">
        <v>0</v>
      </c>
      <c r="AZ51" s="36">
        <v>3.1524734328556998</v>
      </c>
      <c r="BA51" s="36">
        <v>0</v>
      </c>
      <c r="BB51" s="36">
        <v>0</v>
      </c>
      <c r="BC51" s="36">
        <v>0</v>
      </c>
      <c r="BD51" s="36">
        <v>0</v>
      </c>
      <c r="BE51" s="36">
        <v>0</v>
      </c>
      <c r="BF51" s="36">
        <v>0.47857152199569997</v>
      </c>
      <c r="BG51" s="36">
        <v>0.2947378323214</v>
      </c>
      <c r="BH51" s="36">
        <v>0</v>
      </c>
      <c r="BI51" s="36">
        <v>0</v>
      </c>
      <c r="BJ51" s="36">
        <v>0.25215527589260001</v>
      </c>
      <c r="BK51" s="39">
        <f>SUM(C51:BJ51)</f>
        <v>20.1210648631738</v>
      </c>
    </row>
    <row r="52" spans="1:67" x14ac:dyDescent="0.2">
      <c r="A52" s="17"/>
      <c r="B52" s="26" t="s">
        <v>119</v>
      </c>
      <c r="C52" s="36">
        <v>0</v>
      </c>
      <c r="D52" s="36">
        <v>0.57188787125000007</v>
      </c>
      <c r="E52" s="36">
        <v>0</v>
      </c>
      <c r="F52" s="36">
        <v>0</v>
      </c>
      <c r="G52" s="36">
        <v>0</v>
      </c>
      <c r="H52" s="36">
        <v>2.4863290169129986</v>
      </c>
      <c r="I52" s="36">
        <v>1.5900267594996003</v>
      </c>
      <c r="J52" s="36">
        <v>0</v>
      </c>
      <c r="K52" s="36">
        <v>0</v>
      </c>
      <c r="L52" s="36">
        <v>0.80249136257070008</v>
      </c>
      <c r="M52" s="36">
        <v>0</v>
      </c>
      <c r="N52" s="36">
        <v>0</v>
      </c>
      <c r="O52" s="36">
        <v>0</v>
      </c>
      <c r="P52" s="36">
        <v>0</v>
      </c>
      <c r="Q52" s="36">
        <v>0</v>
      </c>
      <c r="R52" s="36">
        <v>2.1474690224480999</v>
      </c>
      <c r="S52" s="36">
        <v>0.2419616479285</v>
      </c>
      <c r="T52" s="36">
        <v>0</v>
      </c>
      <c r="U52" s="36">
        <v>0</v>
      </c>
      <c r="V52" s="36">
        <v>0.63605978689250009</v>
      </c>
      <c r="W52" s="36">
        <v>0</v>
      </c>
      <c r="X52" s="36">
        <v>0</v>
      </c>
      <c r="Y52" s="36">
        <v>0</v>
      </c>
      <c r="Z52" s="36">
        <v>0</v>
      </c>
      <c r="AA52" s="36">
        <v>0</v>
      </c>
      <c r="AB52" s="36">
        <v>70.818475047206263</v>
      </c>
      <c r="AC52" s="36">
        <v>4.581170563497702</v>
      </c>
      <c r="AD52" s="36">
        <v>0.13489628782140001</v>
      </c>
      <c r="AE52" s="36">
        <v>0</v>
      </c>
      <c r="AF52" s="36">
        <v>78.966879730070048</v>
      </c>
      <c r="AG52" s="36">
        <v>0</v>
      </c>
      <c r="AH52" s="36">
        <v>0</v>
      </c>
      <c r="AI52" s="36">
        <v>0</v>
      </c>
      <c r="AJ52" s="36">
        <v>0</v>
      </c>
      <c r="AK52" s="36">
        <v>0</v>
      </c>
      <c r="AL52" s="36">
        <v>78.489407763056448</v>
      </c>
      <c r="AM52" s="36">
        <v>3.4522468452487001</v>
      </c>
      <c r="AN52" s="36">
        <v>0.45273177792849995</v>
      </c>
      <c r="AO52" s="36">
        <v>0</v>
      </c>
      <c r="AP52" s="36">
        <v>42.027304430975484</v>
      </c>
      <c r="AQ52" s="36">
        <v>0</v>
      </c>
      <c r="AR52" s="36">
        <v>0</v>
      </c>
      <c r="AS52" s="36">
        <v>0</v>
      </c>
      <c r="AT52" s="36">
        <v>0</v>
      </c>
      <c r="AU52" s="36">
        <v>0</v>
      </c>
      <c r="AV52" s="36">
        <v>25.108434684001928</v>
      </c>
      <c r="AW52" s="36">
        <v>4.8940831937851001</v>
      </c>
      <c r="AX52" s="36">
        <v>0</v>
      </c>
      <c r="AY52" s="36">
        <v>0</v>
      </c>
      <c r="AZ52" s="36">
        <v>23.594095505847864</v>
      </c>
      <c r="BA52" s="36">
        <v>0</v>
      </c>
      <c r="BB52" s="36">
        <v>0</v>
      </c>
      <c r="BC52" s="36">
        <v>0</v>
      </c>
      <c r="BD52" s="36">
        <v>0</v>
      </c>
      <c r="BE52" s="36">
        <v>0</v>
      </c>
      <c r="BF52" s="36">
        <v>9.9539954547148319</v>
      </c>
      <c r="BG52" s="36">
        <v>0.78818720796409991</v>
      </c>
      <c r="BH52" s="36">
        <v>0</v>
      </c>
      <c r="BI52" s="36">
        <v>0</v>
      </c>
      <c r="BJ52" s="36">
        <v>6.9243695422826992</v>
      </c>
      <c r="BK52" s="39">
        <f>SUM(C52:BJ52)</f>
        <v>358.66250350190347</v>
      </c>
    </row>
    <row r="53" spans="1:67" x14ac:dyDescent="0.2">
      <c r="A53" s="17"/>
      <c r="B53" s="27" t="s">
        <v>83</v>
      </c>
      <c r="C53" s="36">
        <f>SUM(C51:C52)</f>
        <v>0</v>
      </c>
      <c r="D53" s="36">
        <f t="shared" ref="D53:BK53" si="15">SUM(D51:D52)</f>
        <v>1.1835186631785</v>
      </c>
      <c r="E53" s="36">
        <f t="shared" si="15"/>
        <v>0</v>
      </c>
      <c r="F53" s="36">
        <f t="shared" si="15"/>
        <v>0</v>
      </c>
      <c r="G53" s="36">
        <f t="shared" si="15"/>
        <v>0</v>
      </c>
      <c r="H53" s="36">
        <f t="shared" si="15"/>
        <v>2.5934455068404985</v>
      </c>
      <c r="I53" s="36">
        <f t="shared" si="15"/>
        <v>1.5900267594996003</v>
      </c>
      <c r="J53" s="36">
        <f t="shared" si="15"/>
        <v>0</v>
      </c>
      <c r="K53" s="36">
        <f t="shared" si="15"/>
        <v>0</v>
      </c>
      <c r="L53" s="36">
        <f t="shared" si="15"/>
        <v>0.80249136257070008</v>
      </c>
      <c r="M53" s="36">
        <f t="shared" si="15"/>
        <v>0</v>
      </c>
      <c r="N53" s="36">
        <f t="shared" si="15"/>
        <v>0</v>
      </c>
      <c r="O53" s="36">
        <f t="shared" si="15"/>
        <v>0</v>
      </c>
      <c r="P53" s="36">
        <f t="shared" si="15"/>
        <v>0</v>
      </c>
      <c r="Q53" s="36">
        <f t="shared" si="15"/>
        <v>0</v>
      </c>
      <c r="R53" s="36">
        <f t="shared" si="15"/>
        <v>2.1791516078401001</v>
      </c>
      <c r="S53" s="36">
        <f t="shared" si="15"/>
        <v>0.2419616479285</v>
      </c>
      <c r="T53" s="36">
        <f t="shared" si="15"/>
        <v>0</v>
      </c>
      <c r="U53" s="36">
        <f t="shared" si="15"/>
        <v>0</v>
      </c>
      <c r="V53" s="36">
        <f t="shared" si="15"/>
        <v>0.65615349635670006</v>
      </c>
      <c r="W53" s="36">
        <f t="shared" si="15"/>
        <v>0</v>
      </c>
      <c r="X53" s="36">
        <f t="shared" si="15"/>
        <v>0</v>
      </c>
      <c r="Y53" s="36">
        <f t="shared" si="15"/>
        <v>0</v>
      </c>
      <c r="Z53" s="36">
        <f t="shared" si="15"/>
        <v>0</v>
      </c>
      <c r="AA53" s="36">
        <f t="shared" si="15"/>
        <v>0</v>
      </c>
      <c r="AB53" s="36">
        <f t="shared" si="15"/>
        <v>72.227261169483569</v>
      </c>
      <c r="AC53" s="36">
        <f t="shared" si="15"/>
        <v>4.8426523598546023</v>
      </c>
      <c r="AD53" s="36">
        <f t="shared" si="15"/>
        <v>0.13489628782140001</v>
      </c>
      <c r="AE53" s="36">
        <f t="shared" si="15"/>
        <v>0</v>
      </c>
      <c r="AF53" s="36">
        <f t="shared" si="15"/>
        <v>80.289082108212042</v>
      </c>
      <c r="AG53" s="36">
        <f t="shared" si="15"/>
        <v>0</v>
      </c>
      <c r="AH53" s="36">
        <f t="shared" si="15"/>
        <v>0</v>
      </c>
      <c r="AI53" s="36">
        <f t="shared" si="15"/>
        <v>0</v>
      </c>
      <c r="AJ53" s="36">
        <f t="shared" si="15"/>
        <v>0</v>
      </c>
      <c r="AK53" s="36">
        <f t="shared" si="15"/>
        <v>0</v>
      </c>
      <c r="AL53" s="36">
        <f t="shared" si="15"/>
        <v>79.899827004295247</v>
      </c>
      <c r="AM53" s="36">
        <f t="shared" si="15"/>
        <v>8.2393832738200992</v>
      </c>
      <c r="AN53" s="36">
        <f t="shared" si="15"/>
        <v>0.45273177792849995</v>
      </c>
      <c r="AO53" s="36">
        <f t="shared" si="15"/>
        <v>0</v>
      </c>
      <c r="AP53" s="36">
        <f t="shared" si="15"/>
        <v>43.154203286760684</v>
      </c>
      <c r="AQ53" s="36">
        <f t="shared" si="15"/>
        <v>0</v>
      </c>
      <c r="AR53" s="36">
        <f t="shared" si="15"/>
        <v>0</v>
      </c>
      <c r="AS53" s="36">
        <f t="shared" si="15"/>
        <v>0</v>
      </c>
      <c r="AT53" s="36">
        <f t="shared" si="15"/>
        <v>0</v>
      </c>
      <c r="AU53" s="36">
        <f t="shared" si="15"/>
        <v>0</v>
      </c>
      <c r="AV53" s="36">
        <f t="shared" si="15"/>
        <v>27.782513796384027</v>
      </c>
      <c r="AW53" s="36">
        <f t="shared" si="15"/>
        <v>5.5733361558562002</v>
      </c>
      <c r="AX53" s="36">
        <f t="shared" si="15"/>
        <v>1.5023463265714001</v>
      </c>
      <c r="AY53" s="36">
        <f t="shared" si="15"/>
        <v>0</v>
      </c>
      <c r="AZ53" s="36">
        <f t="shared" si="15"/>
        <v>26.746568938703565</v>
      </c>
      <c r="BA53" s="36">
        <f t="shared" si="15"/>
        <v>0</v>
      </c>
      <c r="BB53" s="36">
        <f t="shared" si="15"/>
        <v>0</v>
      </c>
      <c r="BC53" s="36">
        <f t="shared" si="15"/>
        <v>0</v>
      </c>
      <c r="BD53" s="36">
        <f t="shared" si="15"/>
        <v>0</v>
      </c>
      <c r="BE53" s="36">
        <f t="shared" si="15"/>
        <v>0</v>
      </c>
      <c r="BF53" s="36">
        <f t="shared" si="15"/>
        <v>10.432566976710532</v>
      </c>
      <c r="BG53" s="36">
        <f t="shared" si="15"/>
        <v>1.0829250402855</v>
      </c>
      <c r="BH53" s="36">
        <f t="shared" si="15"/>
        <v>0</v>
      </c>
      <c r="BI53" s="36">
        <f t="shared" si="15"/>
        <v>0</v>
      </c>
      <c r="BJ53" s="36">
        <f t="shared" si="15"/>
        <v>7.1765248181752987</v>
      </c>
      <c r="BK53" s="36">
        <f t="shared" si="15"/>
        <v>378.78356836507726</v>
      </c>
    </row>
    <row r="54" spans="1:67" ht="2.25" customHeight="1" x14ac:dyDescent="0.2">
      <c r="A54" s="17"/>
      <c r="B54" s="25"/>
      <c r="C54" s="62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3"/>
    </row>
    <row r="55" spans="1:67" x14ac:dyDescent="0.2">
      <c r="A55" s="17" t="s">
        <v>4</v>
      </c>
      <c r="B55" s="24" t="s">
        <v>9</v>
      </c>
      <c r="C55" s="62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3"/>
    </row>
    <row r="56" spans="1:67" x14ac:dyDescent="0.2">
      <c r="A56" s="17" t="s">
        <v>76</v>
      </c>
      <c r="B56" s="25" t="s">
        <v>18</v>
      </c>
      <c r="C56" s="62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60"/>
      <c r="BK56" s="63"/>
    </row>
    <row r="57" spans="1:67" x14ac:dyDescent="0.2">
      <c r="A57" s="17"/>
      <c r="B57" s="34" t="s">
        <v>111</v>
      </c>
      <c r="C57" s="40">
        <v>0</v>
      </c>
      <c r="D57" s="40">
        <v>32.571666068766426</v>
      </c>
      <c r="E57" s="40">
        <v>0</v>
      </c>
      <c r="F57" s="40">
        <v>0</v>
      </c>
      <c r="G57" s="40">
        <v>0</v>
      </c>
      <c r="H57" s="40">
        <v>14.481719892596841</v>
      </c>
      <c r="I57" s="40">
        <v>0.80148248240906628</v>
      </c>
      <c r="J57" s="40">
        <v>0</v>
      </c>
      <c r="K57" s="40">
        <v>0</v>
      </c>
      <c r="L57" s="40">
        <v>8.7049468987242697</v>
      </c>
      <c r="M57" s="40">
        <v>0</v>
      </c>
      <c r="N57" s="40">
        <v>0</v>
      </c>
      <c r="O57" s="40">
        <v>0</v>
      </c>
      <c r="P57" s="40">
        <v>0</v>
      </c>
      <c r="Q57" s="40">
        <v>0</v>
      </c>
      <c r="R57" s="40">
        <v>5.8958000000000004</v>
      </c>
      <c r="S57" s="40">
        <v>0.1103</v>
      </c>
      <c r="T57" s="40">
        <v>0</v>
      </c>
      <c r="U57" s="40">
        <v>0</v>
      </c>
      <c r="V57" s="40">
        <v>1.6543000000000001</v>
      </c>
      <c r="W57" s="40">
        <v>0</v>
      </c>
      <c r="X57" s="40">
        <v>0</v>
      </c>
      <c r="Y57" s="40">
        <v>0</v>
      </c>
      <c r="Z57" s="40">
        <v>0</v>
      </c>
      <c r="AA57" s="40">
        <v>0</v>
      </c>
      <c r="AB57" s="40">
        <v>0</v>
      </c>
      <c r="AC57" s="40">
        <v>0</v>
      </c>
      <c r="AD57" s="40">
        <v>0</v>
      </c>
      <c r="AE57" s="40">
        <v>0</v>
      </c>
      <c r="AF57" s="40">
        <v>0</v>
      </c>
      <c r="AG57" s="40">
        <v>0</v>
      </c>
      <c r="AH57" s="40">
        <v>0</v>
      </c>
      <c r="AI57" s="40">
        <v>0</v>
      </c>
      <c r="AJ57" s="40">
        <v>0</v>
      </c>
      <c r="AK57" s="40">
        <v>0</v>
      </c>
      <c r="AL57" s="40">
        <v>0</v>
      </c>
      <c r="AM57" s="40">
        <v>0</v>
      </c>
      <c r="AN57" s="40">
        <v>0</v>
      </c>
      <c r="AO57" s="40">
        <v>0</v>
      </c>
      <c r="AP57" s="40">
        <v>0</v>
      </c>
      <c r="AQ57" s="40">
        <v>0</v>
      </c>
      <c r="AR57" s="40">
        <v>0</v>
      </c>
      <c r="AS57" s="40">
        <v>0</v>
      </c>
      <c r="AT57" s="40">
        <v>0</v>
      </c>
      <c r="AU57" s="40">
        <v>0</v>
      </c>
      <c r="AV57" s="40">
        <v>0</v>
      </c>
      <c r="AW57" s="40">
        <v>0</v>
      </c>
      <c r="AX57" s="40">
        <v>0</v>
      </c>
      <c r="AY57" s="40">
        <v>0</v>
      </c>
      <c r="AZ57" s="40">
        <v>0</v>
      </c>
      <c r="BA57" s="40">
        <v>0</v>
      </c>
      <c r="BB57" s="40">
        <v>0</v>
      </c>
      <c r="BC57" s="40">
        <v>0</v>
      </c>
      <c r="BD57" s="40">
        <v>0</v>
      </c>
      <c r="BE57" s="40">
        <v>0</v>
      </c>
      <c r="BF57" s="40">
        <v>0</v>
      </c>
      <c r="BG57" s="40">
        <v>0</v>
      </c>
      <c r="BH57" s="40">
        <v>0</v>
      </c>
      <c r="BI57" s="40">
        <v>0</v>
      </c>
      <c r="BJ57" s="40">
        <v>0</v>
      </c>
      <c r="BK57" s="39">
        <f>SUM(C57:BJ57)</f>
        <v>64.220215342496616</v>
      </c>
      <c r="BL57" s="49"/>
      <c r="BM57" s="49"/>
      <c r="BN57" s="49"/>
      <c r="BO57" s="49"/>
    </row>
    <row r="58" spans="1:67" x14ac:dyDescent="0.2">
      <c r="A58" s="17"/>
      <c r="B58" s="26" t="s">
        <v>85</v>
      </c>
      <c r="C58" s="36">
        <f>SUM(C57)</f>
        <v>0</v>
      </c>
      <c r="D58" s="36">
        <f t="shared" ref="D58:BJ58" si="16">SUM(D57)</f>
        <v>32.571666068766426</v>
      </c>
      <c r="E58" s="36">
        <f t="shared" si="16"/>
        <v>0</v>
      </c>
      <c r="F58" s="36">
        <f t="shared" si="16"/>
        <v>0</v>
      </c>
      <c r="G58" s="36">
        <f t="shared" si="16"/>
        <v>0</v>
      </c>
      <c r="H58" s="36">
        <f t="shared" si="16"/>
        <v>14.481719892596841</v>
      </c>
      <c r="I58" s="36">
        <f t="shared" si="16"/>
        <v>0.80148248240906628</v>
      </c>
      <c r="J58" s="36">
        <f t="shared" si="16"/>
        <v>0</v>
      </c>
      <c r="K58" s="36">
        <f t="shared" si="16"/>
        <v>0</v>
      </c>
      <c r="L58" s="36">
        <f t="shared" si="16"/>
        <v>8.7049468987242697</v>
      </c>
      <c r="M58" s="36">
        <f t="shared" si="16"/>
        <v>0</v>
      </c>
      <c r="N58" s="36">
        <f t="shared" si="16"/>
        <v>0</v>
      </c>
      <c r="O58" s="36">
        <f t="shared" si="16"/>
        <v>0</v>
      </c>
      <c r="P58" s="36">
        <f t="shared" si="16"/>
        <v>0</v>
      </c>
      <c r="Q58" s="36">
        <f t="shared" si="16"/>
        <v>0</v>
      </c>
      <c r="R58" s="36">
        <f t="shared" si="16"/>
        <v>5.8958000000000004</v>
      </c>
      <c r="S58" s="36">
        <f t="shared" si="16"/>
        <v>0.1103</v>
      </c>
      <c r="T58" s="36">
        <f t="shared" si="16"/>
        <v>0</v>
      </c>
      <c r="U58" s="36">
        <f t="shared" si="16"/>
        <v>0</v>
      </c>
      <c r="V58" s="36">
        <f t="shared" si="16"/>
        <v>1.6543000000000001</v>
      </c>
      <c r="W58" s="36">
        <f t="shared" si="16"/>
        <v>0</v>
      </c>
      <c r="X58" s="36">
        <f t="shared" si="16"/>
        <v>0</v>
      </c>
      <c r="Y58" s="36">
        <f t="shared" si="16"/>
        <v>0</v>
      </c>
      <c r="Z58" s="36">
        <f t="shared" si="16"/>
        <v>0</v>
      </c>
      <c r="AA58" s="36">
        <f t="shared" si="16"/>
        <v>0</v>
      </c>
      <c r="AB58" s="36">
        <f t="shared" si="16"/>
        <v>0</v>
      </c>
      <c r="AC58" s="36">
        <f t="shared" si="16"/>
        <v>0</v>
      </c>
      <c r="AD58" s="36">
        <f t="shared" si="16"/>
        <v>0</v>
      </c>
      <c r="AE58" s="36">
        <f t="shared" si="16"/>
        <v>0</v>
      </c>
      <c r="AF58" s="36">
        <f t="shared" si="16"/>
        <v>0</v>
      </c>
      <c r="AG58" s="36">
        <f t="shared" si="16"/>
        <v>0</v>
      </c>
      <c r="AH58" s="36">
        <f t="shared" si="16"/>
        <v>0</v>
      </c>
      <c r="AI58" s="36">
        <f t="shared" si="16"/>
        <v>0</v>
      </c>
      <c r="AJ58" s="36">
        <f t="shared" si="16"/>
        <v>0</v>
      </c>
      <c r="AK58" s="36">
        <f t="shared" si="16"/>
        <v>0</v>
      </c>
      <c r="AL58" s="36">
        <f t="shared" si="16"/>
        <v>0</v>
      </c>
      <c r="AM58" s="36">
        <f t="shared" si="16"/>
        <v>0</v>
      </c>
      <c r="AN58" s="36">
        <f t="shared" si="16"/>
        <v>0</v>
      </c>
      <c r="AO58" s="36">
        <f t="shared" si="16"/>
        <v>0</v>
      </c>
      <c r="AP58" s="36">
        <f t="shared" si="16"/>
        <v>0</v>
      </c>
      <c r="AQ58" s="36">
        <f t="shared" si="16"/>
        <v>0</v>
      </c>
      <c r="AR58" s="36">
        <f t="shared" si="16"/>
        <v>0</v>
      </c>
      <c r="AS58" s="36">
        <f t="shared" si="16"/>
        <v>0</v>
      </c>
      <c r="AT58" s="36">
        <f t="shared" si="16"/>
        <v>0</v>
      </c>
      <c r="AU58" s="36">
        <f t="shared" si="16"/>
        <v>0</v>
      </c>
      <c r="AV58" s="36">
        <f t="shared" si="16"/>
        <v>0</v>
      </c>
      <c r="AW58" s="36">
        <f t="shared" si="16"/>
        <v>0</v>
      </c>
      <c r="AX58" s="36">
        <f t="shared" si="16"/>
        <v>0</v>
      </c>
      <c r="AY58" s="36">
        <f t="shared" si="16"/>
        <v>0</v>
      </c>
      <c r="AZ58" s="36">
        <f t="shared" si="16"/>
        <v>0</v>
      </c>
      <c r="BA58" s="36">
        <f t="shared" si="16"/>
        <v>0</v>
      </c>
      <c r="BB58" s="36">
        <f t="shared" si="16"/>
        <v>0</v>
      </c>
      <c r="BC58" s="36">
        <f t="shared" si="16"/>
        <v>0</v>
      </c>
      <c r="BD58" s="36">
        <f t="shared" si="16"/>
        <v>0</v>
      </c>
      <c r="BE58" s="36">
        <f t="shared" si="16"/>
        <v>0</v>
      </c>
      <c r="BF58" s="36">
        <f t="shared" si="16"/>
        <v>0</v>
      </c>
      <c r="BG58" s="36">
        <f t="shared" si="16"/>
        <v>0</v>
      </c>
      <c r="BH58" s="36">
        <f t="shared" si="16"/>
        <v>0</v>
      </c>
      <c r="BI58" s="36">
        <f t="shared" si="16"/>
        <v>0</v>
      </c>
      <c r="BJ58" s="36">
        <f t="shared" si="16"/>
        <v>0</v>
      </c>
      <c r="BK58" s="39">
        <f>SUM(BK57)</f>
        <v>64.220215342496616</v>
      </c>
    </row>
    <row r="59" spans="1:67" x14ac:dyDescent="0.2">
      <c r="A59" s="17" t="s">
        <v>77</v>
      </c>
      <c r="B59" s="25" t="s">
        <v>19</v>
      </c>
      <c r="C59" s="62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3"/>
    </row>
    <row r="60" spans="1:67" x14ac:dyDescent="0.2">
      <c r="A60" s="17"/>
      <c r="B60" s="26" t="s">
        <v>36</v>
      </c>
      <c r="C60" s="36">
        <v>0</v>
      </c>
      <c r="D60" s="36">
        <v>0</v>
      </c>
      <c r="E60" s="36">
        <v>0</v>
      </c>
      <c r="F60" s="36">
        <v>0</v>
      </c>
      <c r="G60" s="36">
        <v>0</v>
      </c>
      <c r="H60" s="36">
        <v>0</v>
      </c>
      <c r="I60" s="36">
        <v>0</v>
      </c>
      <c r="J60" s="36">
        <v>0</v>
      </c>
      <c r="K60" s="36">
        <v>0</v>
      </c>
      <c r="L60" s="36">
        <v>0</v>
      </c>
      <c r="M60" s="36">
        <v>0</v>
      </c>
      <c r="N60" s="36">
        <v>0</v>
      </c>
      <c r="O60" s="36">
        <v>0</v>
      </c>
      <c r="P60" s="36">
        <v>0</v>
      </c>
      <c r="Q60" s="36">
        <v>0</v>
      </c>
      <c r="R60" s="36">
        <v>0</v>
      </c>
      <c r="S60" s="36">
        <v>0</v>
      </c>
      <c r="T60" s="36">
        <v>0</v>
      </c>
      <c r="U60" s="36">
        <v>0</v>
      </c>
      <c r="V60" s="36">
        <v>0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36">
        <v>0</v>
      </c>
      <c r="AD60" s="36">
        <v>0</v>
      </c>
      <c r="AE60" s="36">
        <v>0</v>
      </c>
      <c r="AF60" s="36">
        <v>0</v>
      </c>
      <c r="AG60" s="36">
        <v>0</v>
      </c>
      <c r="AH60" s="36">
        <v>0</v>
      </c>
      <c r="AI60" s="36">
        <v>0</v>
      </c>
      <c r="AJ60" s="36">
        <v>0</v>
      </c>
      <c r="AK60" s="36">
        <v>0</v>
      </c>
      <c r="AL60" s="36">
        <v>0</v>
      </c>
      <c r="AM60" s="36">
        <v>0</v>
      </c>
      <c r="AN60" s="36">
        <v>0</v>
      </c>
      <c r="AO60" s="36">
        <v>0</v>
      </c>
      <c r="AP60" s="36">
        <v>0</v>
      </c>
      <c r="AQ60" s="36">
        <v>0</v>
      </c>
      <c r="AR60" s="36">
        <v>0</v>
      </c>
      <c r="AS60" s="36">
        <v>0</v>
      </c>
      <c r="AT60" s="36">
        <v>0</v>
      </c>
      <c r="AU60" s="36">
        <v>0</v>
      </c>
      <c r="AV60" s="36">
        <v>0</v>
      </c>
      <c r="AW60" s="36">
        <v>0</v>
      </c>
      <c r="AX60" s="36">
        <v>0</v>
      </c>
      <c r="AY60" s="36">
        <v>0</v>
      </c>
      <c r="AZ60" s="36">
        <v>0</v>
      </c>
      <c r="BA60" s="36">
        <v>0</v>
      </c>
      <c r="BB60" s="36">
        <v>0</v>
      </c>
      <c r="BC60" s="36">
        <v>0</v>
      </c>
      <c r="BD60" s="36">
        <v>0</v>
      </c>
      <c r="BE60" s="36">
        <v>0</v>
      </c>
      <c r="BF60" s="36">
        <v>0</v>
      </c>
      <c r="BG60" s="36">
        <v>0</v>
      </c>
      <c r="BH60" s="36">
        <v>0</v>
      </c>
      <c r="BI60" s="36">
        <v>0</v>
      </c>
      <c r="BJ60" s="36">
        <v>0</v>
      </c>
      <c r="BK60" s="39">
        <f>SUM(C60:BJ60)</f>
        <v>0</v>
      </c>
    </row>
    <row r="61" spans="1:67" x14ac:dyDescent="0.2">
      <c r="A61" s="17"/>
      <c r="B61" s="26" t="s">
        <v>86</v>
      </c>
      <c r="C61" s="36">
        <f t="shared" ref="C61:BJ61" si="17">SUM(C60)</f>
        <v>0</v>
      </c>
      <c r="D61" s="36">
        <f t="shared" si="17"/>
        <v>0</v>
      </c>
      <c r="E61" s="36">
        <f t="shared" si="17"/>
        <v>0</v>
      </c>
      <c r="F61" s="36">
        <f t="shared" si="17"/>
        <v>0</v>
      </c>
      <c r="G61" s="36">
        <f t="shared" si="17"/>
        <v>0</v>
      </c>
      <c r="H61" s="36">
        <f t="shared" si="17"/>
        <v>0</v>
      </c>
      <c r="I61" s="36">
        <f t="shared" si="17"/>
        <v>0</v>
      </c>
      <c r="J61" s="36">
        <f t="shared" si="17"/>
        <v>0</v>
      </c>
      <c r="K61" s="36">
        <f t="shared" si="17"/>
        <v>0</v>
      </c>
      <c r="L61" s="36">
        <f t="shared" si="17"/>
        <v>0</v>
      </c>
      <c r="M61" s="36">
        <f t="shared" si="17"/>
        <v>0</v>
      </c>
      <c r="N61" s="36">
        <f t="shared" si="17"/>
        <v>0</v>
      </c>
      <c r="O61" s="36">
        <f t="shared" si="17"/>
        <v>0</v>
      </c>
      <c r="P61" s="36">
        <f t="shared" si="17"/>
        <v>0</v>
      </c>
      <c r="Q61" s="36">
        <f t="shared" si="17"/>
        <v>0</v>
      </c>
      <c r="R61" s="36">
        <f t="shared" si="17"/>
        <v>0</v>
      </c>
      <c r="S61" s="36">
        <f t="shared" si="17"/>
        <v>0</v>
      </c>
      <c r="T61" s="36">
        <f t="shared" si="17"/>
        <v>0</v>
      </c>
      <c r="U61" s="36">
        <f t="shared" si="17"/>
        <v>0</v>
      </c>
      <c r="V61" s="36">
        <f t="shared" si="17"/>
        <v>0</v>
      </c>
      <c r="W61" s="36">
        <f t="shared" si="17"/>
        <v>0</v>
      </c>
      <c r="X61" s="36">
        <f t="shared" si="17"/>
        <v>0</v>
      </c>
      <c r="Y61" s="36">
        <f t="shared" si="17"/>
        <v>0</v>
      </c>
      <c r="Z61" s="36">
        <f t="shared" si="17"/>
        <v>0</v>
      </c>
      <c r="AA61" s="36">
        <f t="shared" si="17"/>
        <v>0</v>
      </c>
      <c r="AB61" s="36">
        <f t="shared" si="17"/>
        <v>0</v>
      </c>
      <c r="AC61" s="36">
        <f t="shared" si="17"/>
        <v>0</v>
      </c>
      <c r="AD61" s="36">
        <f t="shared" si="17"/>
        <v>0</v>
      </c>
      <c r="AE61" s="36">
        <f t="shared" si="17"/>
        <v>0</v>
      </c>
      <c r="AF61" s="36">
        <f t="shared" si="17"/>
        <v>0</v>
      </c>
      <c r="AG61" s="36">
        <f t="shared" si="17"/>
        <v>0</v>
      </c>
      <c r="AH61" s="36">
        <f t="shared" si="17"/>
        <v>0</v>
      </c>
      <c r="AI61" s="36">
        <f t="shared" si="17"/>
        <v>0</v>
      </c>
      <c r="AJ61" s="36">
        <f t="shared" si="17"/>
        <v>0</v>
      </c>
      <c r="AK61" s="36">
        <f t="shared" si="17"/>
        <v>0</v>
      </c>
      <c r="AL61" s="36">
        <f t="shared" si="17"/>
        <v>0</v>
      </c>
      <c r="AM61" s="36">
        <f t="shared" si="17"/>
        <v>0</v>
      </c>
      <c r="AN61" s="36">
        <f t="shared" si="17"/>
        <v>0</v>
      </c>
      <c r="AO61" s="36">
        <f t="shared" si="17"/>
        <v>0</v>
      </c>
      <c r="AP61" s="36">
        <f t="shared" si="17"/>
        <v>0</v>
      </c>
      <c r="AQ61" s="36">
        <f t="shared" si="17"/>
        <v>0</v>
      </c>
      <c r="AR61" s="36">
        <f t="shared" si="17"/>
        <v>0</v>
      </c>
      <c r="AS61" s="36">
        <f t="shared" si="17"/>
        <v>0</v>
      </c>
      <c r="AT61" s="36">
        <f t="shared" si="17"/>
        <v>0</v>
      </c>
      <c r="AU61" s="36">
        <f t="shared" si="17"/>
        <v>0</v>
      </c>
      <c r="AV61" s="36">
        <f t="shared" si="17"/>
        <v>0</v>
      </c>
      <c r="AW61" s="36">
        <f t="shared" si="17"/>
        <v>0</v>
      </c>
      <c r="AX61" s="36">
        <f t="shared" si="17"/>
        <v>0</v>
      </c>
      <c r="AY61" s="36">
        <f t="shared" si="17"/>
        <v>0</v>
      </c>
      <c r="AZ61" s="36">
        <f t="shared" si="17"/>
        <v>0</v>
      </c>
      <c r="BA61" s="36">
        <f t="shared" si="17"/>
        <v>0</v>
      </c>
      <c r="BB61" s="36">
        <f t="shared" si="17"/>
        <v>0</v>
      </c>
      <c r="BC61" s="36">
        <f t="shared" si="17"/>
        <v>0</v>
      </c>
      <c r="BD61" s="36">
        <f t="shared" si="17"/>
        <v>0</v>
      </c>
      <c r="BE61" s="36">
        <f t="shared" si="17"/>
        <v>0</v>
      </c>
      <c r="BF61" s="36">
        <f t="shared" si="17"/>
        <v>0</v>
      </c>
      <c r="BG61" s="36">
        <f t="shared" si="17"/>
        <v>0</v>
      </c>
      <c r="BH61" s="36">
        <f t="shared" si="17"/>
        <v>0</v>
      </c>
      <c r="BI61" s="36">
        <f t="shared" si="17"/>
        <v>0</v>
      </c>
      <c r="BJ61" s="36">
        <f t="shared" si="17"/>
        <v>0</v>
      </c>
      <c r="BK61" s="39">
        <f>SUM(BK60)</f>
        <v>0</v>
      </c>
    </row>
    <row r="62" spans="1:67" x14ac:dyDescent="0.2">
      <c r="A62" s="17"/>
      <c r="B62" s="27" t="s">
        <v>84</v>
      </c>
      <c r="C62" s="38">
        <f>C61+C58</f>
        <v>0</v>
      </c>
      <c r="D62" s="38">
        <f t="shared" ref="D62:BJ62" si="18">D61+D58</f>
        <v>32.571666068766426</v>
      </c>
      <c r="E62" s="38">
        <f t="shared" si="18"/>
        <v>0</v>
      </c>
      <c r="F62" s="38">
        <f t="shared" si="18"/>
        <v>0</v>
      </c>
      <c r="G62" s="38">
        <f t="shared" si="18"/>
        <v>0</v>
      </c>
      <c r="H62" s="38">
        <f t="shared" si="18"/>
        <v>14.481719892596841</v>
      </c>
      <c r="I62" s="38">
        <f t="shared" si="18"/>
        <v>0.80148248240906628</v>
      </c>
      <c r="J62" s="38">
        <f t="shared" si="18"/>
        <v>0</v>
      </c>
      <c r="K62" s="38">
        <f t="shared" si="18"/>
        <v>0</v>
      </c>
      <c r="L62" s="38">
        <f t="shared" si="18"/>
        <v>8.7049468987242697</v>
      </c>
      <c r="M62" s="38">
        <f t="shared" si="18"/>
        <v>0</v>
      </c>
      <c r="N62" s="38">
        <f t="shared" si="18"/>
        <v>0</v>
      </c>
      <c r="O62" s="38">
        <f t="shared" si="18"/>
        <v>0</v>
      </c>
      <c r="P62" s="38">
        <f t="shared" si="18"/>
        <v>0</v>
      </c>
      <c r="Q62" s="38">
        <f t="shared" si="18"/>
        <v>0</v>
      </c>
      <c r="R62" s="38">
        <f t="shared" si="18"/>
        <v>5.8958000000000004</v>
      </c>
      <c r="S62" s="38">
        <f t="shared" si="18"/>
        <v>0.1103</v>
      </c>
      <c r="T62" s="38">
        <f t="shared" si="18"/>
        <v>0</v>
      </c>
      <c r="U62" s="38">
        <f t="shared" si="18"/>
        <v>0</v>
      </c>
      <c r="V62" s="38">
        <f t="shared" si="18"/>
        <v>1.6543000000000001</v>
      </c>
      <c r="W62" s="38">
        <f t="shared" si="18"/>
        <v>0</v>
      </c>
      <c r="X62" s="38">
        <f t="shared" si="18"/>
        <v>0</v>
      </c>
      <c r="Y62" s="38">
        <f t="shared" si="18"/>
        <v>0</v>
      </c>
      <c r="Z62" s="38">
        <f t="shared" si="18"/>
        <v>0</v>
      </c>
      <c r="AA62" s="38">
        <f t="shared" si="18"/>
        <v>0</v>
      </c>
      <c r="AB62" s="38">
        <f t="shared" si="18"/>
        <v>0</v>
      </c>
      <c r="AC62" s="38">
        <f t="shared" si="18"/>
        <v>0</v>
      </c>
      <c r="AD62" s="38">
        <f t="shared" si="18"/>
        <v>0</v>
      </c>
      <c r="AE62" s="38">
        <f t="shared" si="18"/>
        <v>0</v>
      </c>
      <c r="AF62" s="38">
        <f t="shared" si="18"/>
        <v>0</v>
      </c>
      <c r="AG62" s="38">
        <f t="shared" si="18"/>
        <v>0</v>
      </c>
      <c r="AH62" s="38">
        <f t="shared" si="18"/>
        <v>0</v>
      </c>
      <c r="AI62" s="38">
        <f t="shared" si="18"/>
        <v>0</v>
      </c>
      <c r="AJ62" s="38">
        <f t="shared" si="18"/>
        <v>0</v>
      </c>
      <c r="AK62" s="38">
        <f t="shared" si="18"/>
        <v>0</v>
      </c>
      <c r="AL62" s="38">
        <f t="shared" si="18"/>
        <v>0</v>
      </c>
      <c r="AM62" s="38">
        <f t="shared" si="18"/>
        <v>0</v>
      </c>
      <c r="AN62" s="38">
        <f t="shared" si="18"/>
        <v>0</v>
      </c>
      <c r="AO62" s="38">
        <f t="shared" si="18"/>
        <v>0</v>
      </c>
      <c r="AP62" s="38">
        <f t="shared" si="18"/>
        <v>0</v>
      </c>
      <c r="AQ62" s="38">
        <f t="shared" si="18"/>
        <v>0</v>
      </c>
      <c r="AR62" s="38">
        <f t="shared" si="18"/>
        <v>0</v>
      </c>
      <c r="AS62" s="38">
        <f t="shared" si="18"/>
        <v>0</v>
      </c>
      <c r="AT62" s="38">
        <f t="shared" si="18"/>
        <v>0</v>
      </c>
      <c r="AU62" s="38">
        <f t="shared" si="18"/>
        <v>0</v>
      </c>
      <c r="AV62" s="38">
        <f t="shared" si="18"/>
        <v>0</v>
      </c>
      <c r="AW62" s="38">
        <f t="shared" si="18"/>
        <v>0</v>
      </c>
      <c r="AX62" s="38">
        <f t="shared" si="18"/>
        <v>0</v>
      </c>
      <c r="AY62" s="38">
        <f t="shared" si="18"/>
        <v>0</v>
      </c>
      <c r="AZ62" s="38">
        <f t="shared" si="18"/>
        <v>0</v>
      </c>
      <c r="BA62" s="38">
        <f t="shared" si="18"/>
        <v>0</v>
      </c>
      <c r="BB62" s="38">
        <f t="shared" si="18"/>
        <v>0</v>
      </c>
      <c r="BC62" s="38">
        <f t="shared" si="18"/>
        <v>0</v>
      </c>
      <c r="BD62" s="38">
        <f t="shared" si="18"/>
        <v>0</v>
      </c>
      <c r="BE62" s="38">
        <f t="shared" si="18"/>
        <v>0</v>
      </c>
      <c r="BF62" s="38">
        <f t="shared" si="18"/>
        <v>0</v>
      </c>
      <c r="BG62" s="38">
        <f t="shared" si="18"/>
        <v>0</v>
      </c>
      <c r="BH62" s="38">
        <f t="shared" si="18"/>
        <v>0</v>
      </c>
      <c r="BI62" s="38">
        <f t="shared" si="18"/>
        <v>0</v>
      </c>
      <c r="BJ62" s="38">
        <f t="shared" si="18"/>
        <v>0</v>
      </c>
      <c r="BK62" s="38">
        <f>BK61+BK58</f>
        <v>64.220215342496616</v>
      </c>
    </row>
    <row r="63" spans="1:67" ht="4.5" customHeight="1" x14ac:dyDescent="0.2">
      <c r="A63" s="17"/>
      <c r="B63" s="25"/>
      <c r="C63" s="62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60"/>
      <c r="BK63" s="63"/>
    </row>
    <row r="64" spans="1:67" x14ac:dyDescent="0.2">
      <c r="A64" s="17" t="s">
        <v>20</v>
      </c>
      <c r="B64" s="24" t="s">
        <v>21</v>
      </c>
      <c r="C64" s="62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3"/>
    </row>
    <row r="65" spans="1:65" x14ac:dyDescent="0.2">
      <c r="A65" s="17" t="s">
        <v>76</v>
      </c>
      <c r="B65" s="25" t="s">
        <v>22</v>
      </c>
      <c r="C65" s="62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60"/>
      <c r="BK65" s="63"/>
    </row>
    <row r="66" spans="1:65" x14ac:dyDescent="0.2">
      <c r="A66" s="17"/>
      <c r="B66" s="26" t="s">
        <v>36</v>
      </c>
      <c r="C66" s="36">
        <v>0</v>
      </c>
      <c r="D66" s="36">
        <v>0</v>
      </c>
      <c r="E66" s="36">
        <v>0</v>
      </c>
      <c r="F66" s="36">
        <v>0</v>
      </c>
      <c r="G66" s="36">
        <v>0</v>
      </c>
      <c r="H66" s="36">
        <v>0</v>
      </c>
      <c r="I66" s="36">
        <v>0</v>
      </c>
      <c r="J66" s="36">
        <v>0</v>
      </c>
      <c r="K66" s="36">
        <v>0</v>
      </c>
      <c r="L66" s="36">
        <v>0</v>
      </c>
      <c r="M66" s="36">
        <v>0</v>
      </c>
      <c r="N66" s="36">
        <v>0</v>
      </c>
      <c r="O66" s="36">
        <v>0</v>
      </c>
      <c r="P66" s="36">
        <v>0</v>
      </c>
      <c r="Q66" s="36">
        <v>0</v>
      </c>
      <c r="R66" s="36">
        <v>0</v>
      </c>
      <c r="S66" s="36">
        <v>0</v>
      </c>
      <c r="T66" s="36">
        <v>0</v>
      </c>
      <c r="U66" s="36">
        <v>0</v>
      </c>
      <c r="V66" s="36">
        <v>0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36">
        <v>0</v>
      </c>
      <c r="AD66" s="36">
        <v>0</v>
      </c>
      <c r="AE66" s="36">
        <v>0</v>
      </c>
      <c r="AF66" s="36">
        <v>0</v>
      </c>
      <c r="AG66" s="36">
        <v>0</v>
      </c>
      <c r="AH66" s="36">
        <v>0</v>
      </c>
      <c r="AI66" s="36">
        <v>0</v>
      </c>
      <c r="AJ66" s="36">
        <v>0</v>
      </c>
      <c r="AK66" s="36">
        <v>0</v>
      </c>
      <c r="AL66" s="36">
        <v>0</v>
      </c>
      <c r="AM66" s="36">
        <v>0</v>
      </c>
      <c r="AN66" s="36">
        <v>0</v>
      </c>
      <c r="AO66" s="36">
        <v>0</v>
      </c>
      <c r="AP66" s="36">
        <v>0</v>
      </c>
      <c r="AQ66" s="36">
        <v>0</v>
      </c>
      <c r="AR66" s="36">
        <v>0</v>
      </c>
      <c r="AS66" s="36">
        <v>0</v>
      </c>
      <c r="AT66" s="36">
        <v>0</v>
      </c>
      <c r="AU66" s="36">
        <v>0</v>
      </c>
      <c r="AV66" s="36">
        <v>0</v>
      </c>
      <c r="AW66" s="36">
        <v>0</v>
      </c>
      <c r="AX66" s="36">
        <v>0</v>
      </c>
      <c r="AY66" s="36">
        <v>0</v>
      </c>
      <c r="AZ66" s="36">
        <v>0</v>
      </c>
      <c r="BA66" s="36">
        <v>0</v>
      </c>
      <c r="BB66" s="36">
        <v>0</v>
      </c>
      <c r="BC66" s="36">
        <v>0</v>
      </c>
      <c r="BD66" s="36">
        <v>0</v>
      </c>
      <c r="BE66" s="36">
        <v>0</v>
      </c>
      <c r="BF66" s="36">
        <v>0</v>
      </c>
      <c r="BG66" s="36">
        <v>0</v>
      </c>
      <c r="BH66" s="36">
        <v>0</v>
      </c>
      <c r="BI66" s="36">
        <v>0</v>
      </c>
      <c r="BJ66" s="36">
        <v>0</v>
      </c>
      <c r="BK66" s="39">
        <f>SUM(C66:BJ66)</f>
        <v>0</v>
      </c>
    </row>
    <row r="67" spans="1:65" x14ac:dyDescent="0.2">
      <c r="A67" s="17"/>
      <c r="B67" s="27" t="s">
        <v>83</v>
      </c>
      <c r="C67" s="36">
        <f t="shared" ref="C67:BJ67" si="19">SUM(C66)</f>
        <v>0</v>
      </c>
      <c r="D67" s="36">
        <f t="shared" si="19"/>
        <v>0</v>
      </c>
      <c r="E67" s="36">
        <f t="shared" si="19"/>
        <v>0</v>
      </c>
      <c r="F67" s="36">
        <f t="shared" si="19"/>
        <v>0</v>
      </c>
      <c r="G67" s="36">
        <f t="shared" si="19"/>
        <v>0</v>
      </c>
      <c r="H67" s="36">
        <f t="shared" si="19"/>
        <v>0</v>
      </c>
      <c r="I67" s="36">
        <f t="shared" si="19"/>
        <v>0</v>
      </c>
      <c r="J67" s="36">
        <f t="shared" si="19"/>
        <v>0</v>
      </c>
      <c r="K67" s="36">
        <f t="shared" si="19"/>
        <v>0</v>
      </c>
      <c r="L67" s="36">
        <f t="shared" si="19"/>
        <v>0</v>
      </c>
      <c r="M67" s="36">
        <f t="shared" si="19"/>
        <v>0</v>
      </c>
      <c r="N67" s="36">
        <f t="shared" si="19"/>
        <v>0</v>
      </c>
      <c r="O67" s="36">
        <f t="shared" si="19"/>
        <v>0</v>
      </c>
      <c r="P67" s="36">
        <f t="shared" si="19"/>
        <v>0</v>
      </c>
      <c r="Q67" s="36">
        <f t="shared" si="19"/>
        <v>0</v>
      </c>
      <c r="R67" s="36">
        <f t="shared" si="19"/>
        <v>0</v>
      </c>
      <c r="S67" s="36">
        <f t="shared" si="19"/>
        <v>0</v>
      </c>
      <c r="T67" s="36">
        <f t="shared" si="19"/>
        <v>0</v>
      </c>
      <c r="U67" s="36">
        <f t="shared" si="19"/>
        <v>0</v>
      </c>
      <c r="V67" s="36">
        <f t="shared" si="19"/>
        <v>0</v>
      </c>
      <c r="W67" s="36">
        <f t="shared" si="19"/>
        <v>0</v>
      </c>
      <c r="X67" s="36">
        <f t="shared" si="19"/>
        <v>0</v>
      </c>
      <c r="Y67" s="36">
        <f t="shared" si="19"/>
        <v>0</v>
      </c>
      <c r="Z67" s="36">
        <f t="shared" si="19"/>
        <v>0</v>
      </c>
      <c r="AA67" s="36">
        <f t="shared" si="19"/>
        <v>0</v>
      </c>
      <c r="AB67" s="36">
        <f t="shared" si="19"/>
        <v>0</v>
      </c>
      <c r="AC67" s="36">
        <f t="shared" si="19"/>
        <v>0</v>
      </c>
      <c r="AD67" s="36">
        <f t="shared" si="19"/>
        <v>0</v>
      </c>
      <c r="AE67" s="36">
        <f t="shared" si="19"/>
        <v>0</v>
      </c>
      <c r="AF67" s="36">
        <f t="shared" si="19"/>
        <v>0</v>
      </c>
      <c r="AG67" s="36">
        <f t="shared" si="19"/>
        <v>0</v>
      </c>
      <c r="AH67" s="36">
        <f t="shared" si="19"/>
        <v>0</v>
      </c>
      <c r="AI67" s="36">
        <f t="shared" si="19"/>
        <v>0</v>
      </c>
      <c r="AJ67" s="36">
        <f t="shared" si="19"/>
        <v>0</v>
      </c>
      <c r="AK67" s="36">
        <f t="shared" si="19"/>
        <v>0</v>
      </c>
      <c r="AL67" s="36">
        <f t="shared" si="19"/>
        <v>0</v>
      </c>
      <c r="AM67" s="36">
        <f t="shared" si="19"/>
        <v>0</v>
      </c>
      <c r="AN67" s="36">
        <f t="shared" si="19"/>
        <v>0</v>
      </c>
      <c r="AO67" s="36">
        <f t="shared" si="19"/>
        <v>0</v>
      </c>
      <c r="AP67" s="36">
        <f t="shared" si="19"/>
        <v>0</v>
      </c>
      <c r="AQ67" s="36">
        <f t="shared" si="19"/>
        <v>0</v>
      </c>
      <c r="AR67" s="36">
        <f t="shared" si="19"/>
        <v>0</v>
      </c>
      <c r="AS67" s="36">
        <f t="shared" si="19"/>
        <v>0</v>
      </c>
      <c r="AT67" s="36">
        <f t="shared" si="19"/>
        <v>0</v>
      </c>
      <c r="AU67" s="36">
        <f t="shared" si="19"/>
        <v>0</v>
      </c>
      <c r="AV67" s="36">
        <f t="shared" si="19"/>
        <v>0</v>
      </c>
      <c r="AW67" s="36">
        <f t="shared" si="19"/>
        <v>0</v>
      </c>
      <c r="AX67" s="36">
        <f t="shared" si="19"/>
        <v>0</v>
      </c>
      <c r="AY67" s="36">
        <f t="shared" si="19"/>
        <v>0</v>
      </c>
      <c r="AZ67" s="36">
        <f t="shared" si="19"/>
        <v>0</v>
      </c>
      <c r="BA67" s="36">
        <f t="shared" si="19"/>
        <v>0</v>
      </c>
      <c r="BB67" s="36">
        <f t="shared" si="19"/>
        <v>0</v>
      </c>
      <c r="BC67" s="36">
        <f t="shared" si="19"/>
        <v>0</v>
      </c>
      <c r="BD67" s="36">
        <f t="shared" si="19"/>
        <v>0</v>
      </c>
      <c r="BE67" s="36">
        <f t="shared" si="19"/>
        <v>0</v>
      </c>
      <c r="BF67" s="36">
        <f t="shared" si="19"/>
        <v>0</v>
      </c>
      <c r="BG67" s="36">
        <f t="shared" si="19"/>
        <v>0</v>
      </c>
      <c r="BH67" s="36">
        <f t="shared" si="19"/>
        <v>0</v>
      </c>
      <c r="BI67" s="36">
        <f t="shared" si="19"/>
        <v>0</v>
      </c>
      <c r="BJ67" s="36">
        <f t="shared" si="19"/>
        <v>0</v>
      </c>
      <c r="BK67" s="39">
        <f>SUM(BK66)</f>
        <v>0</v>
      </c>
    </row>
    <row r="68" spans="1:65" ht="4.5" customHeight="1" x14ac:dyDescent="0.2">
      <c r="A68" s="17"/>
      <c r="B68" s="29"/>
      <c r="C68" s="62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3"/>
    </row>
    <row r="69" spans="1:65" x14ac:dyDescent="0.2">
      <c r="A69" s="17"/>
      <c r="B69" s="30" t="s">
        <v>99</v>
      </c>
      <c r="C69" s="44">
        <f>C28+C47+C53+C62+C67</f>
        <v>0</v>
      </c>
      <c r="D69" s="44">
        <f t="shared" ref="D69:BJ69" si="20">D28+D47+D53+D62+D67</f>
        <v>169.97144470726502</v>
      </c>
      <c r="E69" s="44">
        <f t="shared" si="20"/>
        <v>77.304862229178497</v>
      </c>
      <c r="F69" s="44">
        <f t="shared" si="20"/>
        <v>0</v>
      </c>
      <c r="G69" s="44">
        <f t="shared" si="20"/>
        <v>0</v>
      </c>
      <c r="H69" s="44">
        <f t="shared" si="20"/>
        <v>65.495111089391173</v>
      </c>
      <c r="I69" s="44">
        <f t="shared" si="20"/>
        <v>2362.9989336568774</v>
      </c>
      <c r="J69" s="44">
        <f t="shared" si="20"/>
        <v>1625.4152273407121</v>
      </c>
      <c r="K69" s="44">
        <f t="shared" si="20"/>
        <v>0</v>
      </c>
      <c r="L69" s="44">
        <f t="shared" si="20"/>
        <v>123.93860575238234</v>
      </c>
      <c r="M69" s="44">
        <f t="shared" si="20"/>
        <v>0</v>
      </c>
      <c r="N69" s="44">
        <f t="shared" si="20"/>
        <v>0.98063965924999996</v>
      </c>
      <c r="O69" s="44">
        <f t="shared" si="20"/>
        <v>0</v>
      </c>
      <c r="P69" s="44">
        <f t="shared" si="20"/>
        <v>0</v>
      </c>
      <c r="Q69" s="44">
        <f t="shared" si="20"/>
        <v>0</v>
      </c>
      <c r="R69" s="44">
        <f t="shared" si="20"/>
        <v>36.500529988508205</v>
      </c>
      <c r="S69" s="44">
        <f t="shared" si="20"/>
        <v>403.47129150196264</v>
      </c>
      <c r="T69" s="44">
        <f t="shared" si="20"/>
        <v>332.03380574614147</v>
      </c>
      <c r="U69" s="44">
        <f t="shared" si="20"/>
        <v>0</v>
      </c>
      <c r="V69" s="44">
        <f t="shared" si="20"/>
        <v>12.2194752988134</v>
      </c>
      <c r="W69" s="44">
        <f t="shared" si="20"/>
        <v>7.3168667850000005E-4</v>
      </c>
      <c r="X69" s="44">
        <f t="shared" si="20"/>
        <v>0</v>
      </c>
      <c r="Y69" s="44">
        <f t="shared" si="20"/>
        <v>0</v>
      </c>
      <c r="Z69" s="44">
        <f t="shared" si="20"/>
        <v>0</v>
      </c>
      <c r="AA69" s="44">
        <f t="shared" si="20"/>
        <v>0</v>
      </c>
      <c r="AB69" s="44">
        <f t="shared" si="20"/>
        <v>561.63716011354904</v>
      </c>
      <c r="AC69" s="44">
        <f t="shared" si="20"/>
        <v>171.44526449408099</v>
      </c>
      <c r="AD69" s="44">
        <f t="shared" si="20"/>
        <v>30.116478809641801</v>
      </c>
      <c r="AE69" s="44">
        <f t="shared" si="20"/>
        <v>0</v>
      </c>
      <c r="AF69" s="44">
        <f t="shared" si="20"/>
        <v>577.80755795025391</v>
      </c>
      <c r="AG69" s="44">
        <f t="shared" si="20"/>
        <v>0</v>
      </c>
      <c r="AH69" s="44">
        <f t="shared" si="20"/>
        <v>0</v>
      </c>
      <c r="AI69" s="44">
        <f t="shared" si="20"/>
        <v>0</v>
      </c>
      <c r="AJ69" s="44">
        <f t="shared" si="20"/>
        <v>0</v>
      </c>
      <c r="AK69" s="44">
        <f t="shared" si="20"/>
        <v>0</v>
      </c>
      <c r="AL69" s="44">
        <f t="shared" si="20"/>
        <v>572.70733325239667</v>
      </c>
      <c r="AM69" s="44">
        <f t="shared" si="20"/>
        <v>92.253551612021027</v>
      </c>
      <c r="AN69" s="44">
        <f t="shared" si="20"/>
        <v>601.82721061256723</v>
      </c>
      <c r="AO69" s="44">
        <f t="shared" si="20"/>
        <v>0</v>
      </c>
      <c r="AP69" s="44">
        <f t="shared" si="20"/>
        <v>265.25117366104035</v>
      </c>
      <c r="AQ69" s="44">
        <f t="shared" si="20"/>
        <v>0</v>
      </c>
      <c r="AR69" s="44">
        <f t="shared" si="20"/>
        <v>0</v>
      </c>
      <c r="AS69" s="44">
        <f t="shared" si="20"/>
        <v>0</v>
      </c>
      <c r="AT69" s="44">
        <f t="shared" si="20"/>
        <v>0</v>
      </c>
      <c r="AU69" s="44">
        <f t="shared" si="20"/>
        <v>0</v>
      </c>
      <c r="AV69" s="44">
        <f t="shared" si="20"/>
        <v>625.23440199033394</v>
      </c>
      <c r="AW69" s="44">
        <f t="shared" si="20"/>
        <v>242.64160165298151</v>
      </c>
      <c r="AX69" s="44">
        <f t="shared" si="20"/>
        <v>18.9923118173209</v>
      </c>
      <c r="AY69" s="44">
        <f t="shared" si="20"/>
        <v>0</v>
      </c>
      <c r="AZ69" s="44">
        <f t="shared" si="20"/>
        <v>300.77762520878554</v>
      </c>
      <c r="BA69" s="44">
        <f t="shared" si="20"/>
        <v>0</v>
      </c>
      <c r="BB69" s="44">
        <f t="shared" si="20"/>
        <v>0</v>
      </c>
      <c r="BC69" s="44">
        <f t="shared" si="20"/>
        <v>0</v>
      </c>
      <c r="BD69" s="44">
        <f t="shared" si="20"/>
        <v>0</v>
      </c>
      <c r="BE69" s="44">
        <f t="shared" si="20"/>
        <v>0</v>
      </c>
      <c r="BF69" s="44">
        <f t="shared" si="20"/>
        <v>139.4156182783089</v>
      </c>
      <c r="BG69" s="44">
        <f t="shared" si="20"/>
        <v>22.061262564247397</v>
      </c>
      <c r="BH69" s="44">
        <f t="shared" si="20"/>
        <v>34.903992094535099</v>
      </c>
      <c r="BI69" s="44">
        <f t="shared" si="20"/>
        <v>0</v>
      </c>
      <c r="BJ69" s="44">
        <f t="shared" si="20"/>
        <v>36.469336150301245</v>
      </c>
      <c r="BK69" s="44">
        <f>BK28+BK47+BK53+BK62+BK67</f>
        <v>9503.8725389195261</v>
      </c>
      <c r="BM69" s="42"/>
    </row>
    <row r="70" spans="1:65" ht="4.5" customHeight="1" x14ac:dyDescent="0.2">
      <c r="A70" s="17"/>
      <c r="B70" s="30"/>
      <c r="C70" s="59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60"/>
      <c r="BK70" s="61"/>
    </row>
    <row r="71" spans="1:65" ht="14.25" customHeight="1" x14ac:dyDescent="0.3">
      <c r="A71" s="17" t="s">
        <v>5</v>
      </c>
      <c r="B71" s="31" t="s">
        <v>24</v>
      </c>
      <c r="C71" s="59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60"/>
      <c r="BK71" s="61"/>
    </row>
    <row r="72" spans="1:65" x14ac:dyDescent="0.2">
      <c r="A72" s="17"/>
      <c r="B72" s="34" t="s">
        <v>112</v>
      </c>
      <c r="C72" s="40">
        <v>0</v>
      </c>
      <c r="D72" s="40">
        <v>0.57677305346419994</v>
      </c>
      <c r="E72" s="40">
        <v>0</v>
      </c>
      <c r="F72" s="40">
        <v>0</v>
      </c>
      <c r="G72" s="40">
        <v>0</v>
      </c>
      <c r="H72" s="40">
        <v>0.35805638635179993</v>
      </c>
      <c r="I72" s="40">
        <v>2.9692724357099999E-2</v>
      </c>
      <c r="J72" s="40">
        <v>0</v>
      </c>
      <c r="K72" s="40">
        <v>0</v>
      </c>
      <c r="L72" s="40">
        <v>0</v>
      </c>
      <c r="M72" s="40">
        <v>0</v>
      </c>
      <c r="N72" s="40">
        <v>0</v>
      </c>
      <c r="O72" s="40">
        <v>0</v>
      </c>
      <c r="P72" s="40">
        <v>0</v>
      </c>
      <c r="Q72" s="40">
        <v>0</v>
      </c>
      <c r="R72" s="40">
        <v>0.17210423267509994</v>
      </c>
      <c r="S72" s="40">
        <v>0</v>
      </c>
      <c r="T72" s="40">
        <v>0</v>
      </c>
      <c r="U72" s="40">
        <v>0</v>
      </c>
      <c r="V72" s="40">
        <v>4.1668844641999997E-3</v>
      </c>
      <c r="W72" s="40">
        <v>0</v>
      </c>
      <c r="X72" s="40">
        <v>0</v>
      </c>
      <c r="Y72" s="40">
        <v>0</v>
      </c>
      <c r="Z72" s="40">
        <v>0</v>
      </c>
      <c r="AA72" s="40">
        <v>0</v>
      </c>
      <c r="AB72" s="40">
        <v>12.851409268606959</v>
      </c>
      <c r="AC72" s="40">
        <v>2.7800099321400002E-2</v>
      </c>
      <c r="AD72" s="40">
        <v>0</v>
      </c>
      <c r="AE72" s="40">
        <v>0</v>
      </c>
      <c r="AF72" s="40">
        <v>1.4177934312495</v>
      </c>
      <c r="AG72" s="40">
        <v>0</v>
      </c>
      <c r="AH72" s="40">
        <v>0</v>
      </c>
      <c r="AI72" s="40">
        <v>0</v>
      </c>
      <c r="AJ72" s="40">
        <v>0</v>
      </c>
      <c r="AK72" s="40">
        <v>0</v>
      </c>
      <c r="AL72" s="40">
        <v>9.3240979463400819</v>
      </c>
      <c r="AM72" s="40">
        <v>9.1770291607099999E-2</v>
      </c>
      <c r="AN72" s="40">
        <v>0</v>
      </c>
      <c r="AO72" s="40">
        <v>0</v>
      </c>
      <c r="AP72" s="40">
        <v>0.30277345532139999</v>
      </c>
      <c r="AQ72" s="40">
        <v>0</v>
      </c>
      <c r="AR72" s="40">
        <v>0</v>
      </c>
      <c r="AS72" s="40">
        <v>0</v>
      </c>
      <c r="AT72" s="40">
        <v>0</v>
      </c>
      <c r="AU72" s="40">
        <v>0</v>
      </c>
      <c r="AV72" s="40">
        <v>4.4392533241366996</v>
      </c>
      <c r="AW72" s="40">
        <v>4.27184548214E-2</v>
      </c>
      <c r="AX72" s="40">
        <v>0</v>
      </c>
      <c r="AY72" s="40">
        <v>0</v>
      </c>
      <c r="AZ72" s="40">
        <v>0.8467430940709999</v>
      </c>
      <c r="BA72" s="40">
        <v>0</v>
      </c>
      <c r="BB72" s="40">
        <v>0</v>
      </c>
      <c r="BC72" s="40">
        <v>0</v>
      </c>
      <c r="BD72" s="40">
        <v>0</v>
      </c>
      <c r="BE72" s="40">
        <v>0</v>
      </c>
      <c r="BF72" s="40">
        <v>1.5021493732635025</v>
      </c>
      <c r="BG72" s="40">
        <v>0</v>
      </c>
      <c r="BH72" s="40">
        <v>0</v>
      </c>
      <c r="BI72" s="40">
        <v>0</v>
      </c>
      <c r="BJ72" s="40">
        <v>4.1637872571400003E-2</v>
      </c>
      <c r="BK72" s="39">
        <f>SUM(C72:BJ72)</f>
        <v>32.028939892622851</v>
      </c>
      <c r="BM72" s="42"/>
    </row>
    <row r="73" spans="1:65" ht="13.5" thickBot="1" x14ac:dyDescent="0.25">
      <c r="A73" s="32"/>
      <c r="B73" s="27" t="s">
        <v>83</v>
      </c>
      <c r="C73" s="36">
        <f t="shared" ref="C73:BJ73" si="21">SUM(C72)</f>
        <v>0</v>
      </c>
      <c r="D73" s="36">
        <f t="shared" si="21"/>
        <v>0.57677305346419994</v>
      </c>
      <c r="E73" s="36">
        <f t="shared" si="21"/>
        <v>0</v>
      </c>
      <c r="F73" s="36">
        <f t="shared" si="21"/>
        <v>0</v>
      </c>
      <c r="G73" s="36">
        <f t="shared" si="21"/>
        <v>0</v>
      </c>
      <c r="H73" s="36">
        <f t="shared" si="21"/>
        <v>0.35805638635179993</v>
      </c>
      <c r="I73" s="36">
        <f t="shared" si="21"/>
        <v>2.9692724357099999E-2</v>
      </c>
      <c r="J73" s="36">
        <f t="shared" si="21"/>
        <v>0</v>
      </c>
      <c r="K73" s="36">
        <f t="shared" si="21"/>
        <v>0</v>
      </c>
      <c r="L73" s="36">
        <f t="shared" si="21"/>
        <v>0</v>
      </c>
      <c r="M73" s="36">
        <f t="shared" si="21"/>
        <v>0</v>
      </c>
      <c r="N73" s="36">
        <f t="shared" si="21"/>
        <v>0</v>
      </c>
      <c r="O73" s="36">
        <f t="shared" si="21"/>
        <v>0</v>
      </c>
      <c r="P73" s="36">
        <f t="shared" si="21"/>
        <v>0</v>
      </c>
      <c r="Q73" s="36">
        <f t="shared" si="21"/>
        <v>0</v>
      </c>
      <c r="R73" s="36">
        <f t="shared" si="21"/>
        <v>0.17210423267509994</v>
      </c>
      <c r="S73" s="36">
        <f t="shared" si="21"/>
        <v>0</v>
      </c>
      <c r="T73" s="36">
        <f t="shared" si="21"/>
        <v>0</v>
      </c>
      <c r="U73" s="36">
        <f t="shared" si="21"/>
        <v>0</v>
      </c>
      <c r="V73" s="36">
        <f t="shared" si="21"/>
        <v>4.1668844641999997E-3</v>
      </c>
      <c r="W73" s="36">
        <f t="shared" si="21"/>
        <v>0</v>
      </c>
      <c r="X73" s="36">
        <f t="shared" si="21"/>
        <v>0</v>
      </c>
      <c r="Y73" s="36">
        <f t="shared" si="21"/>
        <v>0</v>
      </c>
      <c r="Z73" s="36">
        <f t="shared" si="21"/>
        <v>0</v>
      </c>
      <c r="AA73" s="36">
        <f t="shared" si="21"/>
        <v>0</v>
      </c>
      <c r="AB73" s="36">
        <f t="shared" si="21"/>
        <v>12.851409268606959</v>
      </c>
      <c r="AC73" s="36">
        <f t="shared" si="21"/>
        <v>2.7800099321400002E-2</v>
      </c>
      <c r="AD73" s="36">
        <f t="shared" si="21"/>
        <v>0</v>
      </c>
      <c r="AE73" s="36">
        <f t="shared" si="21"/>
        <v>0</v>
      </c>
      <c r="AF73" s="36">
        <f t="shared" si="21"/>
        <v>1.4177934312495</v>
      </c>
      <c r="AG73" s="36">
        <f t="shared" si="21"/>
        <v>0</v>
      </c>
      <c r="AH73" s="36">
        <f t="shared" si="21"/>
        <v>0</v>
      </c>
      <c r="AI73" s="36">
        <f t="shared" si="21"/>
        <v>0</v>
      </c>
      <c r="AJ73" s="36">
        <f t="shared" si="21"/>
        <v>0</v>
      </c>
      <c r="AK73" s="36">
        <f t="shared" si="21"/>
        <v>0</v>
      </c>
      <c r="AL73" s="36">
        <f t="shared" si="21"/>
        <v>9.3240979463400819</v>
      </c>
      <c r="AM73" s="36">
        <f t="shared" si="21"/>
        <v>9.1770291607099999E-2</v>
      </c>
      <c r="AN73" s="36">
        <f t="shared" si="21"/>
        <v>0</v>
      </c>
      <c r="AO73" s="36">
        <f t="shared" si="21"/>
        <v>0</v>
      </c>
      <c r="AP73" s="36">
        <f t="shared" si="21"/>
        <v>0.30277345532139999</v>
      </c>
      <c r="AQ73" s="36">
        <f t="shared" si="21"/>
        <v>0</v>
      </c>
      <c r="AR73" s="36">
        <f t="shared" si="21"/>
        <v>0</v>
      </c>
      <c r="AS73" s="36">
        <f t="shared" si="21"/>
        <v>0</v>
      </c>
      <c r="AT73" s="36">
        <f t="shared" si="21"/>
        <v>0</v>
      </c>
      <c r="AU73" s="36">
        <f t="shared" si="21"/>
        <v>0</v>
      </c>
      <c r="AV73" s="36">
        <f t="shared" si="21"/>
        <v>4.4392533241366996</v>
      </c>
      <c r="AW73" s="36">
        <f t="shared" si="21"/>
        <v>4.27184548214E-2</v>
      </c>
      <c r="AX73" s="36">
        <f t="shared" si="21"/>
        <v>0</v>
      </c>
      <c r="AY73" s="36">
        <f t="shared" si="21"/>
        <v>0</v>
      </c>
      <c r="AZ73" s="36">
        <f t="shared" si="21"/>
        <v>0.8467430940709999</v>
      </c>
      <c r="BA73" s="36">
        <f t="shared" si="21"/>
        <v>0</v>
      </c>
      <c r="BB73" s="36">
        <f t="shared" si="21"/>
        <v>0</v>
      </c>
      <c r="BC73" s="36">
        <f t="shared" si="21"/>
        <v>0</v>
      </c>
      <c r="BD73" s="36">
        <f t="shared" si="21"/>
        <v>0</v>
      </c>
      <c r="BE73" s="36">
        <f t="shared" si="21"/>
        <v>0</v>
      </c>
      <c r="BF73" s="36">
        <f t="shared" si="21"/>
        <v>1.5021493732635025</v>
      </c>
      <c r="BG73" s="36">
        <f t="shared" si="21"/>
        <v>0</v>
      </c>
      <c r="BH73" s="36">
        <f t="shared" si="21"/>
        <v>0</v>
      </c>
      <c r="BI73" s="36">
        <f t="shared" si="21"/>
        <v>0</v>
      </c>
      <c r="BJ73" s="36">
        <f t="shared" si="21"/>
        <v>4.1637872571400003E-2</v>
      </c>
      <c r="BK73" s="39">
        <f>SUM(BK72)</f>
        <v>32.028939892622851</v>
      </c>
    </row>
    <row r="74" spans="1:65" ht="6" customHeight="1" x14ac:dyDescent="0.2">
      <c r="A74" s="5"/>
      <c r="B74" s="23"/>
    </row>
    <row r="75" spans="1:65" x14ac:dyDescent="0.2">
      <c r="A75" s="5"/>
      <c r="B75" s="5" t="s">
        <v>122</v>
      </c>
      <c r="L75" s="18" t="s">
        <v>37</v>
      </c>
    </row>
    <row r="76" spans="1:65" x14ac:dyDescent="0.2">
      <c r="A76" s="5"/>
      <c r="B76" s="5" t="s">
        <v>123</v>
      </c>
      <c r="L76" s="5" t="s">
        <v>29</v>
      </c>
    </row>
    <row r="77" spans="1:65" x14ac:dyDescent="0.2">
      <c r="L77" s="5" t="s">
        <v>30</v>
      </c>
    </row>
    <row r="78" spans="1:65" x14ac:dyDescent="0.2">
      <c r="B78" s="5" t="s">
        <v>32</v>
      </c>
      <c r="L78" s="5" t="s">
        <v>98</v>
      </c>
      <c r="BK78" s="49"/>
    </row>
    <row r="79" spans="1:65" x14ac:dyDescent="0.2">
      <c r="B79" s="5" t="s">
        <v>33</v>
      </c>
      <c r="L79" s="5" t="s">
        <v>100</v>
      </c>
      <c r="BK79" s="49"/>
    </row>
    <row r="80" spans="1:65" x14ac:dyDescent="0.2">
      <c r="B80" s="5"/>
      <c r="L80" s="5" t="s">
        <v>31</v>
      </c>
    </row>
    <row r="88" spans="2:2" x14ac:dyDescent="0.2">
      <c r="B88" s="5"/>
    </row>
  </sheetData>
  <mergeCells count="49">
    <mergeCell ref="B1:B5"/>
    <mergeCell ref="C2:V2"/>
    <mergeCell ref="W2:AP2"/>
    <mergeCell ref="AQ2:BJ2"/>
    <mergeCell ref="AV4:AZ4"/>
    <mergeCell ref="C4:G4"/>
    <mergeCell ref="M4:Q4"/>
    <mergeCell ref="C3:L3"/>
    <mergeCell ref="H4:L4"/>
    <mergeCell ref="R4:V4"/>
    <mergeCell ref="M3:V3"/>
    <mergeCell ref="W3:AF3"/>
    <mergeCell ref="AG3:AP3"/>
    <mergeCell ref="AQ3:AZ3"/>
    <mergeCell ref="BF4:BJ4"/>
    <mergeCell ref="W4:AA4"/>
    <mergeCell ref="C30:BK30"/>
    <mergeCell ref="C29:BK29"/>
    <mergeCell ref="C1:BK1"/>
    <mergeCell ref="BA3:BJ3"/>
    <mergeCell ref="BK2:BK5"/>
    <mergeCell ref="C7:BK7"/>
    <mergeCell ref="C6:BK6"/>
    <mergeCell ref="AQ4:AU4"/>
    <mergeCell ref="BA4:BE4"/>
    <mergeCell ref="AB4:AF4"/>
    <mergeCell ref="AL4:AP4"/>
    <mergeCell ref="AG4:AK4"/>
    <mergeCell ref="C50:BK50"/>
    <mergeCell ref="C49:BK49"/>
    <mergeCell ref="C48:BK48"/>
    <mergeCell ref="C34:BK34"/>
    <mergeCell ref="C31:BK31"/>
    <mergeCell ref="A1:A5"/>
    <mergeCell ref="C71:BK71"/>
    <mergeCell ref="C55:BK55"/>
    <mergeCell ref="C56:BK56"/>
    <mergeCell ref="C59:BK59"/>
    <mergeCell ref="C63:BK63"/>
    <mergeCell ref="C64:BK64"/>
    <mergeCell ref="C65:BK65"/>
    <mergeCell ref="C68:BK68"/>
    <mergeCell ref="C70:BK70"/>
    <mergeCell ref="C54:BK54"/>
    <mergeCell ref="C10:BK10"/>
    <mergeCell ref="C13:BK13"/>
    <mergeCell ref="C16:BK16"/>
    <mergeCell ref="C19:BK19"/>
    <mergeCell ref="C22:BK22"/>
  </mergeCells>
  <phoneticPr fontId="0" type="noConversion"/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L49"/>
  <sheetViews>
    <sheetView tabSelected="1" topLeftCell="B1" workbookViewId="0">
      <selection activeCell="D20" sqref="D20"/>
    </sheetView>
  </sheetViews>
  <sheetFormatPr defaultRowHeight="12.75" x14ac:dyDescent="0.2"/>
  <cols>
    <col min="1" max="1" width="2.28515625" customWidth="1"/>
    <col min="3" max="3" width="25.28515625" bestFit="1" customWidth="1"/>
    <col min="4" max="6" width="18.28515625" bestFit="1" customWidth="1"/>
    <col min="7" max="7" width="17.28515625" bestFit="1" customWidth="1"/>
    <col min="8" max="8" width="19.85546875" bestFit="1" customWidth="1"/>
    <col min="9" max="9" width="15.85546875" bestFit="1" customWidth="1"/>
    <col min="10" max="10" width="17" bestFit="1" customWidth="1"/>
    <col min="11" max="12" width="19.85546875" bestFit="1" customWidth="1"/>
  </cols>
  <sheetData>
    <row r="2" spans="2:12" x14ac:dyDescent="0.2">
      <c r="B2" s="84" t="s">
        <v>129</v>
      </c>
      <c r="C2" s="65"/>
      <c r="D2" s="65"/>
      <c r="E2" s="65"/>
      <c r="F2" s="65"/>
      <c r="G2" s="65"/>
      <c r="H2" s="65"/>
      <c r="I2" s="65"/>
      <c r="J2" s="65"/>
      <c r="K2" s="65"/>
      <c r="L2" s="85"/>
    </row>
    <row r="3" spans="2:12" x14ac:dyDescent="0.2">
      <c r="B3" s="84" t="s">
        <v>113</v>
      </c>
      <c r="C3" s="65"/>
      <c r="D3" s="65"/>
      <c r="E3" s="65"/>
      <c r="F3" s="65"/>
      <c r="G3" s="65"/>
      <c r="H3" s="65"/>
      <c r="I3" s="65"/>
      <c r="J3" s="65"/>
      <c r="K3" s="65"/>
      <c r="L3" s="85"/>
    </row>
    <row r="4" spans="2:12" ht="30" x14ac:dyDescent="0.2">
      <c r="B4" s="4" t="s">
        <v>75</v>
      </c>
      <c r="C4" s="22" t="s">
        <v>38</v>
      </c>
      <c r="D4" s="22" t="s">
        <v>87</v>
      </c>
      <c r="E4" s="22" t="s">
        <v>88</v>
      </c>
      <c r="F4" s="22" t="s">
        <v>7</v>
      </c>
      <c r="G4" s="22" t="s">
        <v>8</v>
      </c>
      <c r="H4" s="22" t="s">
        <v>21</v>
      </c>
      <c r="I4" s="22" t="s">
        <v>94</v>
      </c>
      <c r="J4" s="22" t="s">
        <v>95</v>
      </c>
      <c r="K4" s="22" t="s">
        <v>74</v>
      </c>
      <c r="L4" s="22" t="s">
        <v>96</v>
      </c>
    </row>
    <row r="5" spans="2:12" x14ac:dyDescent="0.2">
      <c r="B5" s="19">
        <v>1</v>
      </c>
      <c r="C5" s="20" t="s">
        <v>39</v>
      </c>
      <c r="D5" s="40">
        <v>0</v>
      </c>
      <c r="E5" s="35">
        <v>0</v>
      </c>
      <c r="F5" s="35">
        <v>0.3084665557488</v>
      </c>
      <c r="G5" s="35">
        <v>0.10243448485690002</v>
      </c>
      <c r="H5" s="35">
        <v>0</v>
      </c>
      <c r="I5" s="35" t="s">
        <v>130</v>
      </c>
      <c r="J5" s="35">
        <v>0</v>
      </c>
      <c r="K5" s="35">
        <f>SUM(D5:J5)</f>
        <v>0.41090104060569999</v>
      </c>
      <c r="L5" s="35">
        <v>0</v>
      </c>
    </row>
    <row r="6" spans="2:12" x14ac:dyDescent="0.2">
      <c r="B6" s="19">
        <v>2</v>
      </c>
      <c r="C6" s="21" t="s">
        <v>40</v>
      </c>
      <c r="D6" s="40">
        <v>12.098548766712797</v>
      </c>
      <c r="E6" s="35">
        <v>1.0993735210334998</v>
      </c>
      <c r="F6" s="35">
        <v>30.875628878473972</v>
      </c>
      <c r="G6" s="35">
        <v>3.1493753891863121</v>
      </c>
      <c r="H6" s="35">
        <v>0</v>
      </c>
      <c r="I6" s="35">
        <v>0.3417</v>
      </c>
      <c r="J6" s="35">
        <v>0</v>
      </c>
      <c r="K6" s="35">
        <f t="shared" ref="K6:K41" si="0">SUM(D6:J6)</f>
        <v>47.564626555406583</v>
      </c>
      <c r="L6" s="35">
        <v>0.28004289106669994</v>
      </c>
    </row>
    <row r="7" spans="2:12" x14ac:dyDescent="0.2">
      <c r="B7" s="19">
        <v>3</v>
      </c>
      <c r="C7" s="20" t="s">
        <v>41</v>
      </c>
      <c r="D7" s="40">
        <v>0</v>
      </c>
      <c r="E7" s="35">
        <v>8.2346219642000004E-3</v>
      </c>
      <c r="F7" s="35">
        <v>0.66729604660427178</v>
      </c>
      <c r="G7" s="35">
        <v>9.2588838570999994E-3</v>
      </c>
      <c r="H7" s="35">
        <v>0</v>
      </c>
      <c r="I7" s="35">
        <v>4.1999999999999997E-3</v>
      </c>
      <c r="J7" s="35">
        <v>0</v>
      </c>
      <c r="K7" s="35">
        <f t="shared" si="0"/>
        <v>0.68898955242557181</v>
      </c>
      <c r="L7" s="35">
        <v>5.8041074464099993E-2</v>
      </c>
    </row>
    <row r="8" spans="2:12" x14ac:dyDescent="0.2">
      <c r="B8" s="19">
        <v>4</v>
      </c>
      <c r="C8" s="21" t="s">
        <v>42</v>
      </c>
      <c r="D8" s="40">
        <v>8.8204467574625998</v>
      </c>
      <c r="E8" s="35">
        <v>4.6563551076402998</v>
      </c>
      <c r="F8" s="35">
        <v>14.03652836146505</v>
      </c>
      <c r="G8" s="35">
        <v>3.7470968869576966</v>
      </c>
      <c r="H8" s="35">
        <v>0</v>
      </c>
      <c r="I8" s="35">
        <v>0.1784</v>
      </c>
      <c r="J8" s="35">
        <v>0</v>
      </c>
      <c r="K8" s="35">
        <f t="shared" si="0"/>
        <v>31.438827113525647</v>
      </c>
      <c r="L8" s="35">
        <v>0.41559860028059992</v>
      </c>
    </row>
    <row r="9" spans="2:12" x14ac:dyDescent="0.2">
      <c r="B9" s="19">
        <v>5</v>
      </c>
      <c r="C9" s="21" t="s">
        <v>43</v>
      </c>
      <c r="D9" s="40">
        <v>1.2319593228905994</v>
      </c>
      <c r="E9" s="35">
        <v>1.6639606733175998</v>
      </c>
      <c r="F9" s="35">
        <v>42.126914384750542</v>
      </c>
      <c r="G9" s="35">
        <v>9.8220815834853212</v>
      </c>
      <c r="H9" s="35">
        <v>0</v>
      </c>
      <c r="I9" s="35">
        <v>0.80969999999999998</v>
      </c>
      <c r="J9" s="35">
        <v>0</v>
      </c>
      <c r="K9" s="35">
        <f t="shared" si="0"/>
        <v>55.654615964444062</v>
      </c>
      <c r="L9" s="35">
        <v>0.65083841367059991</v>
      </c>
    </row>
    <row r="10" spans="2:12" x14ac:dyDescent="0.2">
      <c r="B10" s="19">
        <v>6</v>
      </c>
      <c r="C10" s="21" t="s">
        <v>44</v>
      </c>
      <c r="D10" s="40">
        <v>74.258051019106489</v>
      </c>
      <c r="E10" s="35">
        <v>1.6798268282130997</v>
      </c>
      <c r="F10" s="35">
        <v>15.143869039808287</v>
      </c>
      <c r="G10" s="35">
        <v>2.7066204724231016</v>
      </c>
      <c r="H10" s="35">
        <v>0</v>
      </c>
      <c r="I10" s="35">
        <v>0.14419999999999999</v>
      </c>
      <c r="J10" s="35">
        <v>0</v>
      </c>
      <c r="K10" s="35">
        <f t="shared" si="0"/>
        <v>93.932567359550973</v>
      </c>
      <c r="L10" s="35">
        <v>0.24802061610430004</v>
      </c>
    </row>
    <row r="11" spans="2:12" x14ac:dyDescent="0.2">
      <c r="B11" s="19">
        <v>7</v>
      </c>
      <c r="C11" s="21" t="s">
        <v>45</v>
      </c>
      <c r="D11" s="40">
        <v>19.939491442353905</v>
      </c>
      <c r="E11" s="35">
        <v>12.763963842489606</v>
      </c>
      <c r="F11" s="35">
        <v>36.650807157376349</v>
      </c>
      <c r="G11" s="35">
        <v>11.199653604137035</v>
      </c>
      <c r="H11" s="35">
        <v>0</v>
      </c>
      <c r="I11" s="35" t="s">
        <v>130</v>
      </c>
      <c r="J11" s="35">
        <v>0</v>
      </c>
      <c r="K11" s="35">
        <f t="shared" si="0"/>
        <v>80.553916046356903</v>
      </c>
      <c r="L11" s="35">
        <v>0.40456121999459954</v>
      </c>
    </row>
    <row r="12" spans="2:12" x14ac:dyDescent="0.2">
      <c r="B12" s="19">
        <v>8</v>
      </c>
      <c r="C12" s="20" t="s">
        <v>46</v>
      </c>
      <c r="D12" s="40">
        <v>0</v>
      </c>
      <c r="E12" s="35">
        <v>0</v>
      </c>
      <c r="F12" s="35">
        <v>0</v>
      </c>
      <c r="G12" s="35">
        <v>0</v>
      </c>
      <c r="H12" s="35">
        <v>0</v>
      </c>
      <c r="I12" s="35" t="s">
        <v>130</v>
      </c>
      <c r="J12" s="35">
        <v>0</v>
      </c>
      <c r="K12" s="35">
        <f t="shared" si="0"/>
        <v>0</v>
      </c>
      <c r="L12" s="35">
        <v>0</v>
      </c>
    </row>
    <row r="13" spans="2:12" x14ac:dyDescent="0.2">
      <c r="B13" s="19">
        <v>9</v>
      </c>
      <c r="C13" s="20" t="s">
        <v>47</v>
      </c>
      <c r="D13" s="40">
        <v>0</v>
      </c>
      <c r="E13" s="35">
        <v>0</v>
      </c>
      <c r="F13" s="35">
        <v>0</v>
      </c>
      <c r="G13" s="35">
        <v>0</v>
      </c>
      <c r="H13" s="35">
        <v>0</v>
      </c>
      <c r="I13" s="35" t="s">
        <v>130</v>
      </c>
      <c r="J13" s="35">
        <v>0</v>
      </c>
      <c r="K13" s="35">
        <f t="shared" si="0"/>
        <v>0</v>
      </c>
      <c r="L13" s="35">
        <v>0</v>
      </c>
    </row>
    <row r="14" spans="2:12" x14ac:dyDescent="0.2">
      <c r="B14" s="19">
        <v>10</v>
      </c>
      <c r="C14" s="21" t="s">
        <v>48</v>
      </c>
      <c r="D14" s="40">
        <v>0.78858656042839992</v>
      </c>
      <c r="E14" s="35">
        <v>0.30390418396390001</v>
      </c>
      <c r="F14" s="35">
        <v>8.5000902426381977</v>
      </c>
      <c r="G14" s="35">
        <v>1.6709425671022997</v>
      </c>
      <c r="H14" s="35">
        <v>0</v>
      </c>
      <c r="I14" s="35">
        <v>7.4099999999999999E-2</v>
      </c>
      <c r="J14" s="35">
        <v>0</v>
      </c>
      <c r="K14" s="35">
        <f t="shared" si="0"/>
        <v>11.337623554132797</v>
      </c>
      <c r="L14" s="35">
        <v>0.35569169889059993</v>
      </c>
    </row>
    <row r="15" spans="2:12" x14ac:dyDescent="0.2">
      <c r="B15" s="19">
        <v>11</v>
      </c>
      <c r="C15" s="21" t="s">
        <v>49</v>
      </c>
      <c r="D15" s="40">
        <v>145.60253134781257</v>
      </c>
      <c r="E15" s="35">
        <v>46.713788072055088</v>
      </c>
      <c r="F15" s="35">
        <v>120.43539684807074</v>
      </c>
      <c r="G15" s="35">
        <v>16.368493263085806</v>
      </c>
      <c r="H15" s="35">
        <v>0</v>
      </c>
      <c r="I15" s="35">
        <v>0.80390000000000006</v>
      </c>
      <c r="J15" s="35">
        <v>0</v>
      </c>
      <c r="K15" s="35">
        <f t="shared" si="0"/>
        <v>329.92410953102416</v>
      </c>
      <c r="L15" s="35">
        <v>1.8051560590912989</v>
      </c>
    </row>
    <row r="16" spans="2:12" x14ac:dyDescent="0.2">
      <c r="B16" s="19">
        <v>12</v>
      </c>
      <c r="C16" s="21" t="s">
        <v>50</v>
      </c>
      <c r="D16" s="40">
        <v>529.93878823258081</v>
      </c>
      <c r="E16" s="35">
        <v>6.1153475801389012</v>
      </c>
      <c r="F16" s="35">
        <v>58.504212543091711</v>
      </c>
      <c r="G16" s="35">
        <v>9.5757976627534038</v>
      </c>
      <c r="H16" s="35">
        <v>0</v>
      </c>
      <c r="I16" s="35">
        <v>0.64419999999999999</v>
      </c>
      <c r="J16" s="35">
        <v>0</v>
      </c>
      <c r="K16" s="35">
        <f t="shared" si="0"/>
        <v>604.77834601856478</v>
      </c>
      <c r="L16" s="35">
        <v>0.80362586149419979</v>
      </c>
    </row>
    <row r="17" spans="2:12" x14ac:dyDescent="0.2">
      <c r="B17" s="19">
        <v>13</v>
      </c>
      <c r="C17" s="21" t="s">
        <v>51</v>
      </c>
      <c r="D17" s="40">
        <v>15.816489894892301</v>
      </c>
      <c r="E17" s="35">
        <v>0.84558257053469976</v>
      </c>
      <c r="F17" s="35">
        <v>15.530060913570219</v>
      </c>
      <c r="G17" s="35">
        <v>1.9452437493883006</v>
      </c>
      <c r="H17" s="35">
        <v>0</v>
      </c>
      <c r="I17" s="35">
        <v>4.2200000000000001E-2</v>
      </c>
      <c r="J17" s="35">
        <v>0</v>
      </c>
      <c r="K17" s="35">
        <f t="shared" si="0"/>
        <v>34.179577128385525</v>
      </c>
      <c r="L17" s="35">
        <v>0.29285866199660004</v>
      </c>
    </row>
    <row r="18" spans="2:12" x14ac:dyDescent="0.2">
      <c r="B18" s="19">
        <v>14</v>
      </c>
      <c r="C18" s="21" t="s">
        <v>52</v>
      </c>
      <c r="D18" s="40">
        <v>4.7528500000000004E-5</v>
      </c>
      <c r="E18" s="35">
        <v>0.2239300924638</v>
      </c>
      <c r="F18" s="35">
        <v>10.675649768697756</v>
      </c>
      <c r="G18" s="35">
        <v>1.5204570031743996</v>
      </c>
      <c r="H18" s="35">
        <v>0</v>
      </c>
      <c r="I18" s="35">
        <v>2.01E-2</v>
      </c>
      <c r="J18" s="35">
        <v>0</v>
      </c>
      <c r="K18" s="35">
        <f t="shared" si="0"/>
        <v>12.440184392835954</v>
      </c>
      <c r="L18" s="35">
        <v>5.4465486392100006E-2</v>
      </c>
    </row>
    <row r="19" spans="2:12" x14ac:dyDescent="0.2">
      <c r="B19" s="19">
        <v>15</v>
      </c>
      <c r="C19" s="21" t="s">
        <v>53</v>
      </c>
      <c r="D19" s="40">
        <v>3.940306307284501</v>
      </c>
      <c r="E19" s="35">
        <v>0.47642105174720006</v>
      </c>
      <c r="F19" s="35">
        <v>35.055279256534256</v>
      </c>
      <c r="G19" s="35">
        <v>4.7670404329751044</v>
      </c>
      <c r="H19" s="35">
        <v>0</v>
      </c>
      <c r="I19" s="35">
        <v>1.5299999999999999E-2</v>
      </c>
      <c r="J19" s="35">
        <v>0</v>
      </c>
      <c r="K19" s="35">
        <f t="shared" si="0"/>
        <v>44.254347048541071</v>
      </c>
      <c r="L19" s="35">
        <v>0.37509425717230005</v>
      </c>
    </row>
    <row r="20" spans="2:12" x14ac:dyDescent="0.2">
      <c r="B20" s="19">
        <v>16</v>
      </c>
      <c r="C20" s="21" t="s">
        <v>54</v>
      </c>
      <c r="D20" s="40">
        <v>494.43845352431032</v>
      </c>
      <c r="E20" s="35">
        <v>56.016180550159277</v>
      </c>
      <c r="F20" s="35">
        <v>169.88745596916448</v>
      </c>
      <c r="G20" s="35">
        <v>28.938788480750329</v>
      </c>
      <c r="H20" s="35">
        <v>0</v>
      </c>
      <c r="I20" s="35">
        <v>2.2401</v>
      </c>
      <c r="J20" s="35">
        <v>0</v>
      </c>
      <c r="K20" s="35">
        <f t="shared" si="0"/>
        <v>751.5209785243843</v>
      </c>
      <c r="L20" s="35">
        <v>1.9300965257714995</v>
      </c>
    </row>
    <row r="21" spans="2:12" x14ac:dyDescent="0.2">
      <c r="B21" s="19">
        <v>17</v>
      </c>
      <c r="C21" s="21" t="s">
        <v>55</v>
      </c>
      <c r="D21" s="40">
        <v>747.203796464319</v>
      </c>
      <c r="E21" s="35">
        <v>3.8353021201049993</v>
      </c>
      <c r="F21" s="35">
        <v>45.084592914528649</v>
      </c>
      <c r="G21" s="35">
        <v>9.0118758327884123</v>
      </c>
      <c r="H21" s="35">
        <v>0</v>
      </c>
      <c r="I21" s="35">
        <v>0.4425</v>
      </c>
      <c r="J21" s="35">
        <v>0</v>
      </c>
      <c r="K21" s="35">
        <f t="shared" si="0"/>
        <v>805.57806733174107</v>
      </c>
      <c r="L21" s="35">
        <v>0.58580623377709906</v>
      </c>
    </row>
    <row r="22" spans="2:12" x14ac:dyDescent="0.2">
      <c r="B22" s="19">
        <v>18</v>
      </c>
      <c r="C22" s="20" t="s">
        <v>56</v>
      </c>
      <c r="D22" s="40">
        <v>0</v>
      </c>
      <c r="E22" s="35">
        <v>0</v>
      </c>
      <c r="F22" s="35">
        <v>7.1428571428571429E-4</v>
      </c>
      <c r="G22" s="35">
        <v>0</v>
      </c>
      <c r="H22" s="35">
        <v>0</v>
      </c>
      <c r="I22" s="35" t="s">
        <v>130</v>
      </c>
      <c r="J22" s="35">
        <v>0</v>
      </c>
      <c r="K22" s="35">
        <f t="shared" si="0"/>
        <v>7.1428571428571429E-4</v>
      </c>
      <c r="L22" s="35">
        <v>0</v>
      </c>
    </row>
    <row r="23" spans="2:12" x14ac:dyDescent="0.2">
      <c r="B23" s="19">
        <v>19</v>
      </c>
      <c r="C23" s="21" t="s">
        <v>57</v>
      </c>
      <c r="D23" s="40">
        <v>57.806772679884567</v>
      </c>
      <c r="E23" s="35">
        <v>54.877869943050705</v>
      </c>
      <c r="F23" s="35">
        <v>100.05858765861828</v>
      </c>
      <c r="G23" s="35">
        <v>21.696319359929667</v>
      </c>
      <c r="H23" s="35">
        <v>0</v>
      </c>
      <c r="I23" s="35">
        <v>1.7869999999999999</v>
      </c>
      <c r="J23" s="35">
        <v>0</v>
      </c>
      <c r="K23" s="35">
        <f t="shared" si="0"/>
        <v>236.22654964148325</v>
      </c>
      <c r="L23" s="35">
        <v>0.85745979045059906</v>
      </c>
    </row>
    <row r="24" spans="2:12" x14ac:dyDescent="0.2">
      <c r="B24" s="19">
        <v>20</v>
      </c>
      <c r="C24" s="21" t="s">
        <v>58</v>
      </c>
      <c r="D24" s="40">
        <v>1720.801010285139</v>
      </c>
      <c r="E24" s="35">
        <v>284.90270182314532</v>
      </c>
      <c r="F24" s="35">
        <v>978.25477514377553</v>
      </c>
      <c r="G24" s="35">
        <v>101.38523672255477</v>
      </c>
      <c r="H24" s="35">
        <v>0</v>
      </c>
      <c r="I24" s="35">
        <v>43.424715342496611</v>
      </c>
      <c r="J24" s="35">
        <v>0</v>
      </c>
      <c r="K24" s="35">
        <f t="shared" si="0"/>
        <v>3128.7684393171116</v>
      </c>
      <c r="L24" s="35">
        <v>10.465335718955975</v>
      </c>
    </row>
    <row r="25" spans="2:12" x14ac:dyDescent="0.2">
      <c r="B25" s="19">
        <v>21</v>
      </c>
      <c r="C25" s="20" t="s">
        <v>59</v>
      </c>
      <c r="D25" s="40">
        <v>0</v>
      </c>
      <c r="E25" s="35">
        <v>1.813927142E-4</v>
      </c>
      <c r="F25" s="35">
        <v>0.49583119335212883</v>
      </c>
      <c r="G25" s="35">
        <v>8.7760799856899996E-2</v>
      </c>
      <c r="H25" s="35">
        <v>0</v>
      </c>
      <c r="I25" s="35" t="s">
        <v>130</v>
      </c>
      <c r="J25" s="35">
        <v>0</v>
      </c>
      <c r="K25" s="35">
        <f t="shared" si="0"/>
        <v>0.5837733859232288</v>
      </c>
      <c r="L25" s="35">
        <v>1.9175000000000001E-7</v>
      </c>
    </row>
    <row r="26" spans="2:12" x14ac:dyDescent="0.2">
      <c r="B26" s="19">
        <v>22</v>
      </c>
      <c r="C26" s="21" t="s">
        <v>60</v>
      </c>
      <c r="D26" s="40">
        <v>3.3239681678400003E-2</v>
      </c>
      <c r="E26" s="35">
        <v>2.7549714821299996E-2</v>
      </c>
      <c r="F26" s="35">
        <v>1.0951569162753154</v>
      </c>
      <c r="G26" s="35">
        <v>9.4125560710999999E-3</v>
      </c>
      <c r="H26" s="35">
        <v>0</v>
      </c>
      <c r="I26" s="35">
        <v>0.25619999999999998</v>
      </c>
      <c r="J26" s="35">
        <v>0</v>
      </c>
      <c r="K26" s="35">
        <f t="shared" si="0"/>
        <v>1.4215588688461154</v>
      </c>
      <c r="L26" s="35">
        <v>3.7449606285300002E-2</v>
      </c>
    </row>
    <row r="27" spans="2:12" x14ac:dyDescent="0.2">
      <c r="B27" s="19">
        <v>23</v>
      </c>
      <c r="C27" s="20" t="s">
        <v>61</v>
      </c>
      <c r="D27" s="40">
        <v>0</v>
      </c>
      <c r="E27" s="35">
        <v>1.2537642800000001E-5</v>
      </c>
      <c r="F27" s="35">
        <v>8.9342857139999995E-4</v>
      </c>
      <c r="G27" s="35">
        <v>0</v>
      </c>
      <c r="H27" s="35">
        <v>0</v>
      </c>
      <c r="I27" s="35" t="s">
        <v>130</v>
      </c>
      <c r="J27" s="35">
        <v>0</v>
      </c>
      <c r="K27" s="35">
        <f t="shared" si="0"/>
        <v>9.0596621419999999E-4</v>
      </c>
      <c r="L27" s="35">
        <v>2.7122031428E-3</v>
      </c>
    </row>
    <row r="28" spans="2:12" x14ac:dyDescent="0.2">
      <c r="B28" s="19">
        <v>24</v>
      </c>
      <c r="C28" s="20" t="s">
        <v>62</v>
      </c>
      <c r="D28" s="40">
        <v>5.4454658927999998E-3</v>
      </c>
      <c r="E28" s="35">
        <v>2.0835505357E-3</v>
      </c>
      <c r="F28" s="35">
        <v>3.7847644531671896</v>
      </c>
      <c r="G28" s="35">
        <v>0.30542814528539997</v>
      </c>
      <c r="H28" s="35">
        <v>0</v>
      </c>
      <c r="I28" s="35">
        <v>0.109</v>
      </c>
      <c r="J28" s="35">
        <v>0</v>
      </c>
      <c r="K28" s="35">
        <f t="shared" si="0"/>
        <v>4.2067216148810891</v>
      </c>
      <c r="L28" s="35">
        <v>1.5235712178500003E-2</v>
      </c>
    </row>
    <row r="29" spans="2:12" x14ac:dyDescent="0.2">
      <c r="B29" s="19">
        <v>25</v>
      </c>
      <c r="C29" s="21" t="s">
        <v>63</v>
      </c>
      <c r="D29" s="40">
        <v>847.98542254491804</v>
      </c>
      <c r="E29" s="35">
        <v>16.131277027703302</v>
      </c>
      <c r="F29" s="35">
        <v>222.06639421388022</v>
      </c>
      <c r="G29" s="35">
        <v>21.732519759802777</v>
      </c>
      <c r="H29" s="35">
        <v>0</v>
      </c>
      <c r="I29" s="35">
        <v>2.3506999999999998</v>
      </c>
      <c r="J29" s="35">
        <v>0</v>
      </c>
      <c r="K29" s="35">
        <f t="shared" si="0"/>
        <v>1110.2663135463042</v>
      </c>
      <c r="L29" s="35">
        <v>1.5988968577021982</v>
      </c>
    </row>
    <row r="30" spans="2:12" x14ac:dyDescent="0.2">
      <c r="B30" s="19">
        <v>26</v>
      </c>
      <c r="C30" s="21" t="s">
        <v>64</v>
      </c>
      <c r="D30" s="40">
        <v>445.11441260934561</v>
      </c>
      <c r="E30" s="35">
        <v>3.0899856601341993</v>
      </c>
      <c r="F30" s="35">
        <v>38.985143952932283</v>
      </c>
      <c r="G30" s="35">
        <v>13.499315303455708</v>
      </c>
      <c r="H30" s="35">
        <v>0</v>
      </c>
      <c r="I30" s="35">
        <v>0.67269999999999996</v>
      </c>
      <c r="J30" s="35">
        <v>0</v>
      </c>
      <c r="K30" s="35">
        <f t="shared" si="0"/>
        <v>501.36155752586779</v>
      </c>
      <c r="L30" s="35">
        <v>0.57828054035160015</v>
      </c>
    </row>
    <row r="31" spans="2:12" x14ac:dyDescent="0.2">
      <c r="B31" s="19">
        <v>27</v>
      </c>
      <c r="C31" s="21" t="s">
        <v>15</v>
      </c>
      <c r="D31" s="40">
        <v>2.9451643285699998E-2</v>
      </c>
      <c r="E31" s="35">
        <v>9.6858790857100002E-2</v>
      </c>
      <c r="F31" s="35">
        <v>2.710838303956788</v>
      </c>
      <c r="G31" s="35">
        <v>0.24214444971349999</v>
      </c>
      <c r="H31" s="35">
        <v>0</v>
      </c>
      <c r="I31" s="35">
        <v>0.89339999999999997</v>
      </c>
      <c r="J31" s="35">
        <v>0</v>
      </c>
      <c r="K31" s="35">
        <f t="shared" si="0"/>
        <v>3.9726931878130882</v>
      </c>
      <c r="L31" s="35">
        <v>5.4093575071299999E-2</v>
      </c>
    </row>
    <row r="32" spans="2:12" x14ac:dyDescent="0.2">
      <c r="B32" s="19">
        <v>28</v>
      </c>
      <c r="C32" s="21" t="s">
        <v>65</v>
      </c>
      <c r="D32" s="40">
        <v>2.7153611249700001E-2</v>
      </c>
      <c r="E32" s="35">
        <v>1.7042612141999999E-3</v>
      </c>
      <c r="F32" s="35">
        <v>2.259301440419673</v>
      </c>
      <c r="G32" s="35">
        <v>0.11545693135589997</v>
      </c>
      <c r="H32" s="35">
        <v>0</v>
      </c>
      <c r="I32" s="35" t="s">
        <v>130</v>
      </c>
      <c r="J32" s="35">
        <v>0</v>
      </c>
      <c r="K32" s="35">
        <f t="shared" si="0"/>
        <v>2.4036162442394731</v>
      </c>
      <c r="L32" s="35">
        <v>2.03096594284E-2</v>
      </c>
    </row>
    <row r="33" spans="2:12" x14ac:dyDescent="0.2">
      <c r="B33" s="19">
        <v>29</v>
      </c>
      <c r="C33" s="21" t="s">
        <v>66</v>
      </c>
      <c r="D33" s="40">
        <v>6.8470060003544004</v>
      </c>
      <c r="E33" s="35">
        <v>4.1977007349221021</v>
      </c>
      <c r="F33" s="35">
        <v>33.503329301801507</v>
      </c>
      <c r="G33" s="35">
        <v>5.3126327152596051</v>
      </c>
      <c r="H33" s="35">
        <v>0</v>
      </c>
      <c r="I33" s="35">
        <v>0.2087</v>
      </c>
      <c r="J33" s="35">
        <v>0</v>
      </c>
      <c r="K33" s="35">
        <f t="shared" si="0"/>
        <v>50.06936875233761</v>
      </c>
      <c r="L33" s="35">
        <v>0.60032677174439975</v>
      </c>
    </row>
    <row r="34" spans="2:12" x14ac:dyDescent="0.2">
      <c r="B34" s="19">
        <v>30</v>
      </c>
      <c r="C34" s="21" t="s">
        <v>67</v>
      </c>
      <c r="D34" s="40">
        <v>11.507563635350804</v>
      </c>
      <c r="E34" s="35">
        <v>2.3447876549591005</v>
      </c>
      <c r="F34" s="35">
        <v>66.799857102413412</v>
      </c>
      <c r="G34" s="35">
        <v>8.1583804291235111</v>
      </c>
      <c r="H34" s="35">
        <v>0</v>
      </c>
      <c r="I34" s="35">
        <v>0.97920000000000007</v>
      </c>
      <c r="J34" s="35">
        <v>0</v>
      </c>
      <c r="K34" s="35">
        <f t="shared" si="0"/>
        <v>89.789788821846827</v>
      </c>
      <c r="L34" s="35">
        <v>1.1377150902039006</v>
      </c>
    </row>
    <row r="35" spans="2:12" x14ac:dyDescent="0.2">
      <c r="B35" s="19">
        <v>31</v>
      </c>
      <c r="C35" s="20" t="s">
        <v>68</v>
      </c>
      <c r="D35" s="40">
        <v>0.33479670860709998</v>
      </c>
      <c r="E35" s="35">
        <v>0.33681927914269999</v>
      </c>
      <c r="F35" s="35">
        <v>0.88786099249380024</v>
      </c>
      <c r="G35" s="35">
        <v>0.1874894073202</v>
      </c>
      <c r="H35" s="35">
        <v>0</v>
      </c>
      <c r="I35" s="35" t="s">
        <v>130</v>
      </c>
      <c r="J35" s="35">
        <v>0</v>
      </c>
      <c r="K35" s="35">
        <f t="shared" si="0"/>
        <v>1.7469663875638002</v>
      </c>
      <c r="L35" s="35">
        <v>5.4499754463599996E-2</v>
      </c>
    </row>
    <row r="36" spans="2:12" x14ac:dyDescent="0.2">
      <c r="B36" s="19">
        <v>32</v>
      </c>
      <c r="C36" s="21" t="s">
        <v>69</v>
      </c>
      <c r="D36" s="40">
        <v>106.58550854566977</v>
      </c>
      <c r="E36" s="35">
        <v>18.714126594953008</v>
      </c>
      <c r="F36" s="35">
        <v>95.151705857946453</v>
      </c>
      <c r="G36" s="35">
        <v>15.977888279551831</v>
      </c>
      <c r="H36" s="35">
        <v>0</v>
      </c>
      <c r="I36" s="35">
        <v>1.9665000000000001</v>
      </c>
      <c r="J36" s="35">
        <v>0</v>
      </c>
      <c r="K36" s="35">
        <f t="shared" si="0"/>
        <v>238.39572927812102</v>
      </c>
      <c r="L36" s="35">
        <v>1.8431221180085049</v>
      </c>
    </row>
    <row r="37" spans="2:12" x14ac:dyDescent="0.2">
      <c r="B37" s="19">
        <v>33</v>
      </c>
      <c r="C37" s="21" t="s">
        <v>114</v>
      </c>
      <c r="D37" s="40">
        <v>355.18301751337276</v>
      </c>
      <c r="E37" s="35">
        <v>10.019516379376604</v>
      </c>
      <c r="F37" s="35">
        <v>106.67789716983702</v>
      </c>
      <c r="G37" s="35">
        <v>13.102906327830439</v>
      </c>
      <c r="H37" s="35">
        <v>0</v>
      </c>
      <c r="I37" s="35">
        <v>0.71170000000000011</v>
      </c>
      <c r="J37" s="35">
        <v>0</v>
      </c>
      <c r="K37" s="35">
        <f t="shared" si="0"/>
        <v>485.69503739041687</v>
      </c>
      <c r="L37" s="35">
        <v>1.4157938868786</v>
      </c>
    </row>
    <row r="38" spans="2:12" x14ac:dyDescent="0.2">
      <c r="B38" s="19">
        <v>34</v>
      </c>
      <c r="C38" s="21" t="s">
        <v>70</v>
      </c>
      <c r="D38" s="40">
        <v>0.17612385724980001</v>
      </c>
      <c r="E38" s="35">
        <v>9.8709530428500003E-2</v>
      </c>
      <c r="F38" s="35">
        <v>4.1167348793714122</v>
      </c>
      <c r="G38" s="35">
        <v>2.1589105391743018</v>
      </c>
      <c r="H38" s="35">
        <v>0</v>
      </c>
      <c r="I38" s="35">
        <v>4.6899999999999997E-2</v>
      </c>
      <c r="J38" s="35">
        <v>0</v>
      </c>
      <c r="K38" s="35">
        <f t="shared" si="0"/>
        <v>6.5973788062240137</v>
      </c>
      <c r="L38" s="35">
        <v>1.29866455713E-2</v>
      </c>
    </row>
    <row r="39" spans="2:12" x14ac:dyDescent="0.2">
      <c r="B39" s="19">
        <v>35</v>
      </c>
      <c r="C39" s="21" t="s">
        <v>71</v>
      </c>
      <c r="D39" s="40">
        <v>140.79489711881351</v>
      </c>
      <c r="E39" s="35">
        <v>54.312431284510922</v>
      </c>
      <c r="F39" s="35">
        <v>218.85359637567123</v>
      </c>
      <c r="G39" s="35">
        <v>40.553450480055872</v>
      </c>
      <c r="H39" s="35">
        <v>0</v>
      </c>
      <c r="I39" s="35">
        <v>1.2757000000000001</v>
      </c>
      <c r="J39" s="35">
        <v>0</v>
      </c>
      <c r="K39" s="35">
        <f t="shared" si="0"/>
        <v>455.79007525905149</v>
      </c>
      <c r="L39" s="35">
        <v>1.661053673082296</v>
      </c>
    </row>
    <row r="40" spans="2:12" x14ac:dyDescent="0.2">
      <c r="B40" s="19">
        <v>36</v>
      </c>
      <c r="C40" s="21" t="s">
        <v>72</v>
      </c>
      <c r="D40" s="40">
        <v>14.146776546427803</v>
      </c>
      <c r="E40" s="35">
        <v>1.3208601882486002</v>
      </c>
      <c r="F40" s="35">
        <v>15.430083773426377</v>
      </c>
      <c r="G40" s="35">
        <v>1.550384518207</v>
      </c>
      <c r="H40" s="35">
        <v>0</v>
      </c>
      <c r="I40" s="35" t="s">
        <v>130</v>
      </c>
      <c r="J40" s="35">
        <v>0</v>
      </c>
      <c r="K40" s="35">
        <f t="shared" si="0"/>
        <v>32.448105026309776</v>
      </c>
      <c r="L40" s="35">
        <v>0.30930800063950004</v>
      </c>
    </row>
    <row r="41" spans="2:12" x14ac:dyDescent="0.2">
      <c r="B41" s="19">
        <v>37</v>
      </c>
      <c r="C41" s="21" t="s">
        <v>73</v>
      </c>
      <c r="D41" s="40">
        <v>50.658463877954674</v>
      </c>
      <c r="E41" s="35">
        <v>23.537120713159183</v>
      </c>
      <c r="F41" s="35">
        <v>143.72401251662313</v>
      </c>
      <c r="G41" s="35">
        <v>28.172771343607742</v>
      </c>
      <c r="H41" s="35">
        <v>0</v>
      </c>
      <c r="I41" s="35">
        <v>3.7772000000000001</v>
      </c>
      <c r="J41" s="35">
        <v>0</v>
      </c>
      <c r="K41" s="35">
        <f t="shared" si="0"/>
        <v>249.86956845134472</v>
      </c>
      <c r="L41" s="35">
        <v>3.1044624965475025</v>
      </c>
    </row>
    <row r="42" spans="2:12" s="56" customFormat="1" ht="15" x14ac:dyDescent="0.2">
      <c r="B42" s="22" t="s">
        <v>11</v>
      </c>
      <c r="C42" s="52"/>
      <c r="D42" s="53">
        <f t="shared" ref="D42:L42" si="1">SUM(D5:D41)</f>
        <v>5812.1145594938498</v>
      </c>
      <c r="E42" s="54">
        <f>SUM(E5:E41)</f>
        <v>610.4144678773456</v>
      </c>
      <c r="F42" s="54">
        <f t="shared" si="1"/>
        <v>2638.3397278407706</v>
      </c>
      <c r="G42" s="54">
        <f>SUM(G5:G41)</f>
        <v>378.78356836507777</v>
      </c>
      <c r="H42" s="55">
        <f t="shared" si="1"/>
        <v>0</v>
      </c>
      <c r="I42" s="55">
        <f t="shared" si="1"/>
        <v>64.220215342496616</v>
      </c>
      <c r="J42" s="55">
        <f t="shared" si="1"/>
        <v>0</v>
      </c>
      <c r="K42" s="55">
        <f t="shared" si="1"/>
        <v>9503.8725389195406</v>
      </c>
      <c r="L42" s="55">
        <f t="shared" si="1"/>
        <v>32.028939892622873</v>
      </c>
    </row>
    <row r="43" spans="2:12" x14ac:dyDescent="0.2">
      <c r="B43" t="s">
        <v>89</v>
      </c>
    </row>
    <row r="44" spans="2:12" x14ac:dyDescent="0.2">
      <c r="K44" s="50"/>
      <c r="L44" s="50"/>
    </row>
    <row r="45" spans="2:12" s="50" customFormat="1" x14ac:dyDescent="0.2"/>
    <row r="46" spans="2:12" s="50" customFormat="1" x14ac:dyDescent="0.2"/>
    <row r="47" spans="2:12" s="50" customFormat="1" x14ac:dyDescent="0.2"/>
    <row r="48" spans="2:12" x14ac:dyDescent="0.2">
      <c r="I48" s="50"/>
    </row>
    <row r="49" spans="9:9" x14ac:dyDescent="0.2">
      <c r="I49" s="50"/>
    </row>
  </sheetData>
  <mergeCells count="2">
    <mergeCell ref="B2:L2"/>
    <mergeCell ref="B3:L3"/>
  </mergeCells>
  <phoneticPr fontId="0" type="noConversion"/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Frmtfor AAUM disclosure</vt:lpstr>
      <vt:lpstr>Anex A2 Frmt AAUM stateUT wise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Asmit Lodha</cp:lastModifiedBy>
  <cp:lastPrinted>2014-03-24T10:58:12Z</cp:lastPrinted>
  <dcterms:created xsi:type="dcterms:W3CDTF">2014-01-06T04:43:23Z</dcterms:created>
  <dcterms:modified xsi:type="dcterms:W3CDTF">2019-03-12T08:53:54Z</dcterms:modified>
</cp:coreProperties>
</file>