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5480" windowHeight="8190" tabRatio="675" activeTab="1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44525"/>
</workbook>
</file>

<file path=xl/calcChain.xml><?xml version="1.0" encoding="utf-8"?>
<calcChain xmlns="http://schemas.openxmlformats.org/spreadsheetml/2006/main">
  <c r="C27" i="8" l="1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39" i="8"/>
  <c r="I42" i="9" l="1"/>
  <c r="L42" i="9"/>
  <c r="K7" i="9"/>
  <c r="K13" i="9"/>
  <c r="K15" i="9"/>
  <c r="H42" i="9"/>
  <c r="J42" i="9"/>
  <c r="BK45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K40" i="8"/>
  <c r="BK36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52" i="8"/>
  <c r="BK38" i="8"/>
  <c r="BK41" i="8"/>
  <c r="K40" i="9" l="1"/>
  <c r="K38" i="9"/>
  <c r="K36" i="9"/>
  <c r="K34" i="9"/>
  <c r="K32" i="9"/>
  <c r="K30" i="9"/>
  <c r="K28" i="9"/>
  <c r="K26" i="9"/>
  <c r="K24" i="9"/>
  <c r="K22" i="9"/>
  <c r="K20" i="9"/>
  <c r="K18" i="9"/>
  <c r="K16" i="9"/>
  <c r="K14" i="9"/>
  <c r="K12" i="9"/>
  <c r="K10" i="9"/>
  <c r="K8" i="9"/>
  <c r="K6" i="9"/>
  <c r="K41" i="9"/>
  <c r="K39" i="9"/>
  <c r="K37" i="9"/>
  <c r="K35" i="9"/>
  <c r="K33" i="9"/>
  <c r="K31" i="9"/>
  <c r="K29" i="9"/>
  <c r="K27" i="9"/>
  <c r="K25" i="9"/>
  <c r="K23" i="9"/>
  <c r="K21" i="9"/>
  <c r="K19" i="9"/>
  <c r="K17" i="9"/>
  <c r="K11" i="9"/>
  <c r="K9" i="9"/>
  <c r="D42" i="9"/>
  <c r="G42" i="9"/>
  <c r="E42" i="9"/>
  <c r="F42" i="9"/>
  <c r="BK8" i="8"/>
  <c r="BK9" i="8" s="1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11" i="8"/>
  <c r="BK12" i="8" s="1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7" i="8"/>
  <c r="BK18" i="8" s="1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20" i="8"/>
  <c r="BK21" i="8" s="1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3" i="8"/>
  <c r="BK24" i="8"/>
  <c r="BK25" i="8"/>
  <c r="BK26" i="8"/>
  <c r="BK32" i="8"/>
  <c r="BK33" i="8" s="1"/>
  <c r="C33" i="8"/>
  <c r="C47" i="8" s="1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5" i="8"/>
  <c r="BK37" i="8"/>
  <c r="BK42" i="8"/>
  <c r="BK43" i="8"/>
  <c r="BK44" i="8"/>
  <c r="N47" i="8"/>
  <c r="BK51" i="8"/>
  <c r="BK53" i="8" s="1"/>
  <c r="BK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60" i="8"/>
  <c r="BK61" i="8" s="1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6" i="8"/>
  <c r="BK67" i="8" s="1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72" i="8"/>
  <c r="BK73" i="8" s="1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H62" i="8" l="1"/>
  <c r="BD62" i="8"/>
  <c r="AZ62" i="8"/>
  <c r="AV62" i="8"/>
  <c r="AR62" i="8"/>
  <c r="AN62" i="8"/>
  <c r="AJ62" i="8"/>
  <c r="AF62" i="8"/>
  <c r="AB62" i="8"/>
  <c r="X62" i="8"/>
  <c r="T62" i="8"/>
  <c r="P62" i="8"/>
  <c r="BK46" i="8"/>
  <c r="K62" i="8"/>
  <c r="G62" i="8"/>
  <c r="C62" i="8"/>
  <c r="K5" i="9"/>
  <c r="K42" i="9" s="1"/>
  <c r="G47" i="8"/>
  <c r="E62" i="8"/>
  <c r="BJ62" i="8"/>
  <c r="BF62" i="8"/>
  <c r="BB62" i="8"/>
  <c r="AX62" i="8"/>
  <c r="AT62" i="8"/>
  <c r="AP62" i="8"/>
  <c r="AL62" i="8"/>
  <c r="AH62" i="8"/>
  <c r="AD62" i="8"/>
  <c r="Z62" i="8"/>
  <c r="V62" i="8"/>
  <c r="R62" i="8"/>
  <c r="N62" i="8"/>
  <c r="BJ47" i="8"/>
  <c r="BH47" i="8"/>
  <c r="BF47" i="8"/>
  <c r="BD47" i="8"/>
  <c r="BB47" i="8"/>
  <c r="AZ47" i="8"/>
  <c r="AX47" i="8"/>
  <c r="AV47" i="8"/>
  <c r="AT47" i="8"/>
  <c r="AR47" i="8"/>
  <c r="AP47" i="8"/>
  <c r="AN47" i="8"/>
  <c r="AL47" i="8"/>
  <c r="AJ47" i="8"/>
  <c r="AH47" i="8"/>
  <c r="AF47" i="8"/>
  <c r="AD47" i="8"/>
  <c r="AB47" i="8"/>
  <c r="Z47" i="8"/>
  <c r="X47" i="8"/>
  <c r="V47" i="8"/>
  <c r="T47" i="8"/>
  <c r="R47" i="8"/>
  <c r="P47" i="8"/>
  <c r="L47" i="8"/>
  <c r="J47" i="8"/>
  <c r="H47" i="8"/>
  <c r="F47" i="8"/>
  <c r="R28" i="8"/>
  <c r="R69" i="8" s="1"/>
  <c r="I62" i="8"/>
  <c r="AE28" i="8"/>
  <c r="Y28" i="8"/>
  <c r="BK58" i="8"/>
  <c r="BK62" i="8" s="1"/>
  <c r="AL28" i="8"/>
  <c r="BI47" i="8"/>
  <c r="BG47" i="8"/>
  <c r="BE47" i="8"/>
  <c r="BC47" i="8"/>
  <c r="BA47" i="8"/>
  <c r="AY47" i="8"/>
  <c r="AW47" i="8"/>
  <c r="AU47" i="8"/>
  <c r="AS47" i="8"/>
  <c r="AQ47" i="8"/>
  <c r="AO47" i="8"/>
  <c r="AM47" i="8"/>
  <c r="AK47" i="8"/>
  <c r="AI47" i="8"/>
  <c r="AG47" i="8"/>
  <c r="AE47" i="8"/>
  <c r="AC47" i="8"/>
  <c r="AA47" i="8"/>
  <c r="Y47" i="8"/>
  <c r="W47" i="8"/>
  <c r="U47" i="8"/>
  <c r="Q47" i="8"/>
  <c r="O47" i="8"/>
  <c r="M47" i="8"/>
  <c r="K47" i="8"/>
  <c r="I47" i="8"/>
  <c r="E47" i="8"/>
  <c r="BB28" i="8"/>
  <c r="BJ28" i="8"/>
  <c r="AT28" i="8"/>
  <c r="H28" i="8"/>
  <c r="BH28" i="8"/>
  <c r="BF28" i="8"/>
  <c r="BD28" i="8"/>
  <c r="AZ28" i="8"/>
  <c r="AX28" i="8"/>
  <c r="AV28" i="8"/>
  <c r="AR28" i="8"/>
  <c r="AP28" i="8"/>
  <c r="AN28" i="8"/>
  <c r="AJ28" i="8"/>
  <c r="AH28" i="8"/>
  <c r="Z28" i="8"/>
  <c r="X28" i="8"/>
  <c r="AA28" i="8"/>
  <c r="W28" i="8"/>
  <c r="T28" i="8"/>
  <c r="P28" i="8"/>
  <c r="N28" i="8"/>
  <c r="L28" i="8"/>
  <c r="F28" i="8"/>
  <c r="J62" i="8"/>
  <c r="H62" i="8"/>
  <c r="F62" i="8"/>
  <c r="D62" i="8"/>
  <c r="BI62" i="8"/>
  <c r="BG62" i="8"/>
  <c r="BE62" i="8"/>
  <c r="BC62" i="8"/>
  <c r="BA62" i="8"/>
  <c r="AY62" i="8"/>
  <c r="AW62" i="8"/>
  <c r="AU62" i="8"/>
  <c r="AS62" i="8"/>
  <c r="AQ62" i="8"/>
  <c r="AO62" i="8"/>
  <c r="AM62" i="8"/>
  <c r="AK62" i="8"/>
  <c r="AI62" i="8"/>
  <c r="AG62" i="8"/>
  <c r="AE62" i="8"/>
  <c r="AC62" i="8"/>
  <c r="AA62" i="8"/>
  <c r="Y62" i="8"/>
  <c r="W62" i="8"/>
  <c r="U62" i="8"/>
  <c r="S62" i="8"/>
  <c r="Q62" i="8"/>
  <c r="O62" i="8"/>
  <c r="M62" i="8"/>
  <c r="AF28" i="8"/>
  <c r="AD28" i="8"/>
  <c r="AB28" i="8"/>
  <c r="J28" i="8"/>
  <c r="D28" i="8"/>
  <c r="BI28" i="8"/>
  <c r="BG28" i="8"/>
  <c r="BE28" i="8"/>
  <c r="BC28" i="8"/>
  <c r="BA28" i="8"/>
  <c r="AY28" i="8"/>
  <c r="AW28" i="8"/>
  <c r="AU28" i="8"/>
  <c r="L62" i="8"/>
  <c r="AS28" i="8"/>
  <c r="AQ28" i="8"/>
  <c r="AO28" i="8"/>
  <c r="AM28" i="8"/>
  <c r="AK28" i="8"/>
  <c r="AI28" i="8"/>
  <c r="AG28" i="8"/>
  <c r="AC28" i="8"/>
  <c r="U28" i="8"/>
  <c r="S28" i="8"/>
  <c r="Q28" i="8"/>
  <c r="O28" i="8"/>
  <c r="M28" i="8"/>
  <c r="K28" i="8"/>
  <c r="G28" i="8"/>
  <c r="E28" i="8"/>
  <c r="C28" i="8"/>
  <c r="S47" i="8"/>
  <c r="BK47" i="8"/>
  <c r="D47" i="8"/>
  <c r="V28" i="8"/>
  <c r="BK27" i="8"/>
  <c r="BK15" i="8"/>
  <c r="I28" i="8"/>
  <c r="G69" i="8" l="1"/>
  <c r="AW69" i="8"/>
  <c r="BA69" i="8"/>
  <c r="BE69" i="8"/>
  <c r="BI69" i="8"/>
  <c r="AD69" i="8"/>
  <c r="AH69" i="8"/>
  <c r="AX69" i="8"/>
  <c r="AB69" i="8"/>
  <c r="AF69" i="8"/>
  <c r="N69" i="8"/>
  <c r="BC69" i="8"/>
  <c r="T69" i="8"/>
  <c r="AJ69" i="8"/>
  <c r="AV69" i="8"/>
  <c r="AZ69" i="8"/>
  <c r="AT69" i="8"/>
  <c r="BB69" i="8"/>
  <c r="F69" i="8"/>
  <c r="BF69" i="8"/>
  <c r="U69" i="8"/>
  <c r="AG69" i="8"/>
  <c r="AK69" i="8"/>
  <c r="AO69" i="8"/>
  <c r="AS69" i="8"/>
  <c r="V69" i="8"/>
  <c r="Z69" i="8"/>
  <c r="AP69" i="8"/>
  <c r="BJ69" i="8"/>
  <c r="AL69" i="8"/>
  <c r="I69" i="8"/>
  <c r="J69" i="8"/>
  <c r="P69" i="8"/>
  <c r="X69" i="8"/>
  <c r="AN69" i="8"/>
  <c r="AR69" i="8"/>
  <c r="BD69" i="8"/>
  <c r="BH69" i="8"/>
  <c r="E69" i="8"/>
  <c r="K69" i="8"/>
  <c r="AC69" i="8"/>
  <c r="H69" i="8"/>
  <c r="Y69" i="8"/>
  <c r="AA69" i="8"/>
  <c r="C69" i="8"/>
  <c r="M69" i="8"/>
  <c r="Q69" i="8"/>
  <c r="AY69" i="8"/>
  <c r="BG69" i="8"/>
  <c r="AE69" i="8"/>
  <c r="W69" i="8"/>
  <c r="L69" i="8"/>
  <c r="AM69" i="8"/>
  <c r="D69" i="8"/>
  <c r="S69" i="8"/>
  <c r="O69" i="8"/>
  <c r="AI69" i="8"/>
  <c r="AQ69" i="8"/>
  <c r="AU69" i="8"/>
  <c r="BK28" i="8"/>
  <c r="BK69" i="8" s="1"/>
</calcChain>
</file>

<file path=xl/sharedStrings.xml><?xml version="1.0" encoding="utf-8"?>
<sst xmlns="http://schemas.openxmlformats.org/spreadsheetml/2006/main" count="174" uniqueCount="132">
  <si>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</si>
  <si>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</si>
  <si>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</si>
  <si>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</si>
  <si>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</si>
  <si>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</si>
  <si>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</si>
  <si>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</si>
  <si>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</si>
  <si>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</si>
  <si>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</si>
  <si>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</si>
  <si>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</si>
  <si>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</si>
  <si>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</si>
  <si>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</si>
  <si>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</si>
  <si>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</si>
  <si>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</si>
  <si>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</si>
  <si>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</si>
  <si>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</si>
  <si>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</si>
  <si>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</si>
  <si>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</si>
  <si>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</si>
  <si>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</si>
  <si>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</si>
  <si>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</si>
  <si>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</si>
  <si>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</si>
  <si>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</si>
  <si>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</si>
  <si>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</si>
  <si>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</si>
  <si>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</si>
  <si>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</si>
  <si>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</si>
  <si>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</si>
  <si>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</si>
  <si>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</si>
  <si>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</si>
  <si>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</si>
  <si>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</si>
  <si>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</si>
  <si>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</si>
  <si>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</si>
  <si>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</si>
  <si>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</si>
  <si>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</si>
  <si>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</si>
  <si>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</si>
  <si>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</si>
  <si>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</si>
  <si>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</si>
  <si>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</si>
  <si>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</si>
  <si>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</si>
  <si>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</si>
  <si>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</si>
  <si>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</si>
  <si>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</si>
  <si>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</si>
  <si>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</si>
  <si>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</si>
  <si>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</si>
  <si>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</si>
  <si>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</si>
  <si>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</si>
  <si>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</si>
  <si>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</si>
  <si>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</si>
  <si>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</si>
  <si>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</si>
  <si>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</si>
  <si>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</si>
  <si>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</si>
  <si>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</si>
  <si>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</si>
  <si>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</si>
  <si>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</si>
  <si>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</si>
  <si>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</si>
  <si>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</si>
  <si>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</si>
  <si>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</si>
  <si>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</si>
  <si>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</si>
  <si>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</si>
  <si>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</si>
  <si>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</si>
  <si>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</si>
  <si>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</si>
  <si>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</si>
  <si>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</si>
  <si>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</si>
  <si>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</si>
  <si>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</si>
  <si>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</si>
  <si>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</si>
  <si>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</si>
  <si>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</si>
  <si>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</si>
  <si>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Dynamic Bond Fund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</si>
  <si>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</si>
  <si>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</si>
  <si>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</si>
  <si>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</si>
  <si>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</si>
  <si>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</si>
  <si>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</si>
  <si>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</si>
  <si>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</si>
  <si>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</si>
  <si>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</si>
  <si>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Credit Risk Fund</t>
  </si>
  <si>
    <t>IDBI Equity Savings Fund</t>
  </si>
  <si>
    <t>IDBI Focused 30 Equity Fund</t>
  </si>
  <si>
    <t>IDBI Small Cap Fund</t>
  </si>
  <si>
    <t>IDBI Hybrid Equity Fund</t>
  </si>
  <si>
    <t>T30</t>
  </si>
  <si>
    <t>B30</t>
  </si>
  <si>
    <t xml:space="preserve">T30 : Top 30 cities as identified by AMFI </t>
  </si>
  <si>
    <t xml:space="preserve">B30 : Other than T30  </t>
  </si>
  <si>
    <t>IDBI Banking &amp; Financial Services Fund</t>
  </si>
  <si>
    <t>IDBI Long Term Value Fund</t>
  </si>
  <si>
    <t>IDBI Dividend Yield Fund</t>
  </si>
  <si>
    <t>IDBI Midcap Fund</t>
  </si>
  <si>
    <t>IDBI Healthcare Fund</t>
  </si>
  <si>
    <t>IDBI Mutual Fund: Net Average Assets Under Management (AAUM) as on 30-June-2019
(All figures in Rs. Crore)</t>
  </si>
  <si>
    <t>Table showing State wise /Union Territory wise contribution to AAUM of category of schemes as on 30-June-2019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</si>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</sst>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15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  <font>
      <b/>
      <sz val="10"/>
      <color indexed="8"/>
      <name val="Arial"/>
      <family val="2"/>
      <charset val="1"/>
    </font>
    <font>
      <b/>
      <sz val="9"/>
      <color indexed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9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4" fontId="0" fillId="0" borderId="0" xfId="0" applyNumberFormat="1" applyBorder="1"/>
    <xf numFmtId="164" fontId="0" fillId="0" borderId="6" xfId="1" applyFont="1" applyFill="1" applyBorder="1"/>
    <xf numFmtId="43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6" fillId="0" borderId="1" xfId="3" applyNumberFormat="1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164" fontId="0" fillId="0" borderId="1" xfId="1" applyFont="1" applyFill="1" applyBorder="1" applyAlignment="1">
      <alignment vertical="center"/>
    </xf>
    <xf numFmtId="164" fontId="0" fillId="0" borderId="1" xfId="1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64" fontId="14" fillId="0" borderId="1" xfId="1" applyFont="1" applyBorder="1" applyAlignment="1">
      <alignment horizontal="left" vertical="center"/>
    </xf>
    <xf numFmtId="164" fontId="13" fillId="0" borderId="1" xfId="1" applyFont="1" applyBorder="1" applyAlignment="1">
      <alignment vertical="center"/>
    </xf>
    <xf numFmtId="164" fontId="13" fillId="0" borderId="1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4" fontId="0" fillId="0" borderId="0" xfId="0" applyNumberFormat="1" applyAlignment="1">
      <alignment vertic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C88"/>
  <sheetViews>
    <sheetView showGridLines="0" topLeftCell="A7" zoomScale="85" zoomScaleNormal="85" workbookViewId="0">
      <selection activeCell="B1" sqref="B1:B5"/>
    </sheetView>
  </sheetViews>
  <sheetFormatPr defaultRowHeight="12.75" x14ac:dyDescent="0.2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15.1406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67" width="12.42578125" style="3" bestFit="1" customWidth="1"/>
    <col min="68" max="16384" width="9.140625" style="3"/>
  </cols>
  <sheetData>
    <row r="1" spans="1:107" s="1" customFormat="1" ht="19.5" customHeight="1" thickBot="1" x14ac:dyDescent="0.35">
      <c r="A1" s="61" t="s">
        <v>75</v>
      </c>
      <c r="B1" s="83" t="s">
        <v>28</v>
      </c>
      <c r="C1" s="71" t="s">
        <v>129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3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0" customFormat="1" ht="18.75" customHeight="1" thickBot="1" x14ac:dyDescent="0.4">
      <c r="A2" s="62"/>
      <c r="B2" s="84"/>
      <c r="C2" s="85" t="s">
        <v>27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7"/>
      <c r="W2" s="85" t="s">
        <v>25</v>
      </c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7"/>
      <c r="AQ2" s="85" t="s">
        <v>26</v>
      </c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7"/>
      <c r="BK2" s="77" t="s">
        <v>23</v>
      </c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</row>
    <row r="3" spans="1:107" s="12" customFormat="1" ht="18.75" thickBot="1" x14ac:dyDescent="0.4">
      <c r="A3" s="62"/>
      <c r="B3" s="84"/>
      <c r="C3" s="74" t="s">
        <v>120</v>
      </c>
      <c r="D3" s="75"/>
      <c r="E3" s="75"/>
      <c r="F3" s="75"/>
      <c r="G3" s="75"/>
      <c r="H3" s="75"/>
      <c r="I3" s="75"/>
      <c r="J3" s="75"/>
      <c r="K3" s="75"/>
      <c r="L3" s="76"/>
      <c r="M3" s="74" t="s">
        <v>121</v>
      </c>
      <c r="N3" s="75"/>
      <c r="O3" s="75"/>
      <c r="P3" s="75"/>
      <c r="Q3" s="75"/>
      <c r="R3" s="75"/>
      <c r="S3" s="75"/>
      <c r="T3" s="75"/>
      <c r="U3" s="75"/>
      <c r="V3" s="76"/>
      <c r="W3" s="74" t="s">
        <v>120</v>
      </c>
      <c r="X3" s="75"/>
      <c r="Y3" s="75"/>
      <c r="Z3" s="75"/>
      <c r="AA3" s="75"/>
      <c r="AB3" s="75"/>
      <c r="AC3" s="75"/>
      <c r="AD3" s="75"/>
      <c r="AE3" s="75"/>
      <c r="AF3" s="76"/>
      <c r="AG3" s="74" t="s">
        <v>121</v>
      </c>
      <c r="AH3" s="75"/>
      <c r="AI3" s="75"/>
      <c r="AJ3" s="75"/>
      <c r="AK3" s="75"/>
      <c r="AL3" s="75"/>
      <c r="AM3" s="75"/>
      <c r="AN3" s="75"/>
      <c r="AO3" s="75"/>
      <c r="AP3" s="76"/>
      <c r="AQ3" s="74" t="s">
        <v>120</v>
      </c>
      <c r="AR3" s="75"/>
      <c r="AS3" s="75"/>
      <c r="AT3" s="75"/>
      <c r="AU3" s="75"/>
      <c r="AV3" s="75"/>
      <c r="AW3" s="75"/>
      <c r="AX3" s="75"/>
      <c r="AY3" s="75"/>
      <c r="AZ3" s="76"/>
      <c r="BA3" s="74" t="s">
        <v>121</v>
      </c>
      <c r="BB3" s="75"/>
      <c r="BC3" s="75"/>
      <c r="BD3" s="75"/>
      <c r="BE3" s="75"/>
      <c r="BF3" s="75"/>
      <c r="BG3" s="75"/>
      <c r="BH3" s="75"/>
      <c r="BI3" s="75"/>
      <c r="BJ3" s="76"/>
      <c r="BK3" s="78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</row>
    <row r="4" spans="1:107" s="12" customFormat="1" ht="18" x14ac:dyDescent="0.35">
      <c r="A4" s="62"/>
      <c r="B4" s="84"/>
      <c r="C4" s="80" t="s">
        <v>34</v>
      </c>
      <c r="D4" s="81"/>
      <c r="E4" s="81"/>
      <c r="F4" s="81"/>
      <c r="G4" s="82"/>
      <c r="H4" s="80" t="s">
        <v>35</v>
      </c>
      <c r="I4" s="81"/>
      <c r="J4" s="81"/>
      <c r="K4" s="81"/>
      <c r="L4" s="82"/>
      <c r="M4" s="80" t="s">
        <v>34</v>
      </c>
      <c r="N4" s="81"/>
      <c r="O4" s="81"/>
      <c r="P4" s="81"/>
      <c r="Q4" s="82"/>
      <c r="R4" s="80" t="s">
        <v>35</v>
      </c>
      <c r="S4" s="81"/>
      <c r="T4" s="81"/>
      <c r="U4" s="81"/>
      <c r="V4" s="82"/>
      <c r="W4" s="80" t="s">
        <v>34</v>
      </c>
      <c r="X4" s="81"/>
      <c r="Y4" s="81"/>
      <c r="Z4" s="81"/>
      <c r="AA4" s="82"/>
      <c r="AB4" s="80" t="s">
        <v>35</v>
      </c>
      <c r="AC4" s="81"/>
      <c r="AD4" s="81"/>
      <c r="AE4" s="81"/>
      <c r="AF4" s="82"/>
      <c r="AG4" s="80" t="s">
        <v>34</v>
      </c>
      <c r="AH4" s="81"/>
      <c r="AI4" s="81"/>
      <c r="AJ4" s="81"/>
      <c r="AK4" s="82"/>
      <c r="AL4" s="80" t="s">
        <v>35</v>
      </c>
      <c r="AM4" s="81"/>
      <c r="AN4" s="81"/>
      <c r="AO4" s="81"/>
      <c r="AP4" s="82"/>
      <c r="AQ4" s="80" t="s">
        <v>34</v>
      </c>
      <c r="AR4" s="81"/>
      <c r="AS4" s="81"/>
      <c r="AT4" s="81"/>
      <c r="AU4" s="82"/>
      <c r="AV4" s="80" t="s">
        <v>35</v>
      </c>
      <c r="AW4" s="81"/>
      <c r="AX4" s="81"/>
      <c r="AY4" s="81"/>
      <c r="AZ4" s="82"/>
      <c r="BA4" s="80" t="s">
        <v>34</v>
      </c>
      <c r="BB4" s="81"/>
      <c r="BC4" s="81"/>
      <c r="BD4" s="81"/>
      <c r="BE4" s="82"/>
      <c r="BF4" s="80" t="s">
        <v>35</v>
      </c>
      <c r="BG4" s="81"/>
      <c r="BH4" s="81"/>
      <c r="BI4" s="81"/>
      <c r="BJ4" s="82"/>
      <c r="BK4" s="78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</row>
    <row r="5" spans="1:107" s="8" customFormat="1" ht="15" customHeight="1" x14ac:dyDescent="0.3">
      <c r="A5" s="62"/>
      <c r="B5" s="84"/>
      <c r="C5" s="14">
        <v>1</v>
      </c>
      <c r="D5" s="13">
        <v>2</v>
      </c>
      <c r="E5" s="13">
        <v>3</v>
      </c>
      <c r="F5" s="13">
        <v>4</v>
      </c>
      <c r="G5" s="15">
        <v>5</v>
      </c>
      <c r="H5" s="14">
        <v>1</v>
      </c>
      <c r="I5" s="13">
        <v>2</v>
      </c>
      <c r="J5" s="13">
        <v>3</v>
      </c>
      <c r="K5" s="13">
        <v>4</v>
      </c>
      <c r="L5" s="15">
        <v>5</v>
      </c>
      <c r="M5" s="14">
        <v>1</v>
      </c>
      <c r="N5" s="13">
        <v>2</v>
      </c>
      <c r="O5" s="13">
        <v>3</v>
      </c>
      <c r="P5" s="13">
        <v>4</v>
      </c>
      <c r="Q5" s="15">
        <v>5</v>
      </c>
      <c r="R5" s="14">
        <v>1</v>
      </c>
      <c r="S5" s="13">
        <v>2</v>
      </c>
      <c r="T5" s="13">
        <v>3</v>
      </c>
      <c r="U5" s="13">
        <v>4</v>
      </c>
      <c r="V5" s="15">
        <v>5</v>
      </c>
      <c r="W5" s="14">
        <v>1</v>
      </c>
      <c r="X5" s="13">
        <v>2</v>
      </c>
      <c r="Y5" s="13">
        <v>3</v>
      </c>
      <c r="Z5" s="13">
        <v>4</v>
      </c>
      <c r="AA5" s="15">
        <v>5</v>
      </c>
      <c r="AB5" s="14">
        <v>1</v>
      </c>
      <c r="AC5" s="13">
        <v>2</v>
      </c>
      <c r="AD5" s="13">
        <v>3</v>
      </c>
      <c r="AE5" s="13">
        <v>4</v>
      </c>
      <c r="AF5" s="15">
        <v>5</v>
      </c>
      <c r="AG5" s="14">
        <v>1</v>
      </c>
      <c r="AH5" s="13">
        <v>2</v>
      </c>
      <c r="AI5" s="13">
        <v>3</v>
      </c>
      <c r="AJ5" s="13">
        <v>4</v>
      </c>
      <c r="AK5" s="15">
        <v>5</v>
      </c>
      <c r="AL5" s="14">
        <v>1</v>
      </c>
      <c r="AM5" s="13">
        <v>2</v>
      </c>
      <c r="AN5" s="13">
        <v>3</v>
      </c>
      <c r="AO5" s="13">
        <v>4</v>
      </c>
      <c r="AP5" s="15">
        <v>5</v>
      </c>
      <c r="AQ5" s="14">
        <v>1</v>
      </c>
      <c r="AR5" s="13">
        <v>2</v>
      </c>
      <c r="AS5" s="13">
        <v>3</v>
      </c>
      <c r="AT5" s="13">
        <v>4</v>
      </c>
      <c r="AU5" s="15">
        <v>5</v>
      </c>
      <c r="AV5" s="14">
        <v>1</v>
      </c>
      <c r="AW5" s="13">
        <v>2</v>
      </c>
      <c r="AX5" s="13">
        <v>3</v>
      </c>
      <c r="AY5" s="13">
        <v>4</v>
      </c>
      <c r="AZ5" s="15">
        <v>5</v>
      </c>
      <c r="BA5" s="14">
        <v>1</v>
      </c>
      <c r="BB5" s="13">
        <v>2</v>
      </c>
      <c r="BC5" s="13">
        <v>3</v>
      </c>
      <c r="BD5" s="13">
        <v>4</v>
      </c>
      <c r="BE5" s="15">
        <v>5</v>
      </c>
      <c r="BF5" s="14">
        <v>1</v>
      </c>
      <c r="BG5" s="13">
        <v>2</v>
      </c>
      <c r="BH5" s="13">
        <v>3</v>
      </c>
      <c r="BI5" s="13">
        <v>4</v>
      </c>
      <c r="BJ5" s="15">
        <v>5</v>
      </c>
      <c r="BK5" s="79"/>
      <c r="BL5" s="5"/>
      <c r="BM5" s="5"/>
      <c r="BN5" s="5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</row>
    <row r="6" spans="1:107" x14ac:dyDescent="0.2">
      <c r="A6" s="16" t="s">
        <v>0</v>
      </c>
      <c r="B6" s="19" t="s">
        <v>6</v>
      </c>
      <c r="C6" s="66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7"/>
    </row>
    <row r="7" spans="1:107" x14ac:dyDescent="0.2">
      <c r="A7" s="16" t="s">
        <v>76</v>
      </c>
      <c r="B7" s="19" t="s">
        <v>12</v>
      </c>
      <c r="C7" s="66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7"/>
    </row>
    <row r="8" spans="1:107" x14ac:dyDescent="0.2">
      <c r="A8" s="16"/>
      <c r="B8" s="29" t="s">
        <v>101</v>
      </c>
      <c r="C8" s="35">
        <v>0</v>
      </c>
      <c r="D8" s="35">
        <v>69.01740291513309</v>
      </c>
      <c r="E8" s="35">
        <v>105.32619086770001</v>
      </c>
      <c r="F8" s="35">
        <v>0</v>
      </c>
      <c r="G8" s="35">
        <v>0</v>
      </c>
      <c r="H8" s="35">
        <v>6.4225452543513084</v>
      </c>
      <c r="I8" s="35">
        <v>301.02492923416241</v>
      </c>
      <c r="J8" s="35">
        <v>447.86575238939838</v>
      </c>
      <c r="K8" s="35">
        <v>0</v>
      </c>
      <c r="L8" s="35">
        <v>78.370841590595106</v>
      </c>
      <c r="M8" s="35">
        <v>0</v>
      </c>
      <c r="N8" s="35">
        <v>6.7398059357333002</v>
      </c>
      <c r="O8" s="35">
        <v>0</v>
      </c>
      <c r="P8" s="35">
        <v>0</v>
      </c>
      <c r="Q8" s="35">
        <v>0</v>
      </c>
      <c r="R8" s="35">
        <v>2.3068158913195984</v>
      </c>
      <c r="S8" s="35">
        <v>21.903823009766494</v>
      </c>
      <c r="T8" s="35">
        <v>221.65674653006496</v>
      </c>
      <c r="U8" s="35">
        <v>0</v>
      </c>
      <c r="V8" s="35">
        <v>6.182925167764501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5.6497707767183067</v>
      </c>
      <c r="AC8" s="35">
        <v>88.055278979862919</v>
      </c>
      <c r="AD8" s="35">
        <v>38.249467342966206</v>
      </c>
      <c r="AE8" s="35">
        <v>0</v>
      </c>
      <c r="AF8" s="35">
        <v>96.943703950853944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4.8383603840193086</v>
      </c>
      <c r="AM8" s="35">
        <v>79.943445275264708</v>
      </c>
      <c r="AN8" s="35">
        <v>401.61721757213115</v>
      </c>
      <c r="AO8" s="35">
        <v>0</v>
      </c>
      <c r="AP8" s="35">
        <v>34.173938008491319</v>
      </c>
      <c r="AQ8" s="35">
        <v>0</v>
      </c>
      <c r="AR8" s="35">
        <v>0</v>
      </c>
      <c r="AS8" s="35">
        <v>0</v>
      </c>
      <c r="AT8" s="35">
        <v>0</v>
      </c>
      <c r="AU8" s="35">
        <v>0</v>
      </c>
      <c r="AV8" s="35">
        <v>7.1270704160459033</v>
      </c>
      <c r="AW8" s="35">
        <v>42.205260684464996</v>
      </c>
      <c r="AX8" s="35">
        <v>4.3340000208997997</v>
      </c>
      <c r="AY8" s="35">
        <v>0</v>
      </c>
      <c r="AZ8" s="35">
        <v>52.924464178161607</v>
      </c>
      <c r="BA8" s="35">
        <v>0</v>
      </c>
      <c r="BB8" s="35">
        <v>0</v>
      </c>
      <c r="BC8" s="35">
        <v>0</v>
      </c>
      <c r="BD8" s="35">
        <v>0</v>
      </c>
      <c r="BE8" s="35">
        <v>0</v>
      </c>
      <c r="BF8" s="35">
        <v>1.4673663261238006</v>
      </c>
      <c r="BG8" s="35">
        <v>0.3155495515333</v>
      </c>
      <c r="BH8" s="35">
        <v>51.650238240366313</v>
      </c>
      <c r="BI8" s="35">
        <v>0</v>
      </c>
      <c r="BJ8" s="35">
        <v>2.3574117719326</v>
      </c>
      <c r="BK8" s="36">
        <f>SUM(C8:BJ8)</f>
        <v>2178.6703222658261</v>
      </c>
    </row>
    <row r="9" spans="1:107" x14ac:dyDescent="0.2">
      <c r="A9" s="16"/>
      <c r="B9" s="21" t="s">
        <v>85</v>
      </c>
      <c r="C9" s="33">
        <f t="shared" ref="C9:BJ9" si="0">SUM(C8)</f>
        <v>0</v>
      </c>
      <c r="D9" s="33">
        <f t="shared" si="0"/>
        <v>69.01740291513309</v>
      </c>
      <c r="E9" s="33">
        <f t="shared" si="0"/>
        <v>105.32619086770001</v>
      </c>
      <c r="F9" s="33">
        <f t="shared" si="0"/>
        <v>0</v>
      </c>
      <c r="G9" s="33">
        <f t="shared" si="0"/>
        <v>0</v>
      </c>
      <c r="H9" s="33">
        <f t="shared" si="0"/>
        <v>6.4225452543513084</v>
      </c>
      <c r="I9" s="33">
        <f t="shared" si="0"/>
        <v>301.02492923416241</v>
      </c>
      <c r="J9" s="33">
        <f t="shared" si="0"/>
        <v>447.86575238939838</v>
      </c>
      <c r="K9" s="33">
        <f t="shared" si="0"/>
        <v>0</v>
      </c>
      <c r="L9" s="33">
        <f t="shared" si="0"/>
        <v>78.370841590595106</v>
      </c>
      <c r="M9" s="33">
        <f t="shared" si="0"/>
        <v>0</v>
      </c>
      <c r="N9" s="33">
        <f t="shared" si="0"/>
        <v>6.7398059357333002</v>
      </c>
      <c r="O9" s="33">
        <f t="shared" si="0"/>
        <v>0</v>
      </c>
      <c r="P9" s="33">
        <f t="shared" si="0"/>
        <v>0</v>
      </c>
      <c r="Q9" s="33">
        <f t="shared" si="0"/>
        <v>0</v>
      </c>
      <c r="R9" s="33">
        <f t="shared" si="0"/>
        <v>2.3068158913195984</v>
      </c>
      <c r="S9" s="33">
        <f t="shared" si="0"/>
        <v>21.903823009766494</v>
      </c>
      <c r="T9" s="33">
        <f t="shared" si="0"/>
        <v>221.65674653006496</v>
      </c>
      <c r="U9" s="33">
        <f t="shared" si="0"/>
        <v>0</v>
      </c>
      <c r="V9" s="33">
        <f t="shared" si="0"/>
        <v>6.182925167764501</v>
      </c>
      <c r="W9" s="33">
        <f t="shared" si="0"/>
        <v>0</v>
      </c>
      <c r="X9" s="33">
        <f t="shared" si="0"/>
        <v>0</v>
      </c>
      <c r="Y9" s="33">
        <f t="shared" si="0"/>
        <v>0</v>
      </c>
      <c r="Z9" s="33">
        <f t="shared" si="0"/>
        <v>0</v>
      </c>
      <c r="AA9" s="33">
        <f t="shared" si="0"/>
        <v>0</v>
      </c>
      <c r="AB9" s="33">
        <f t="shared" si="0"/>
        <v>5.6497707767183067</v>
      </c>
      <c r="AC9" s="33">
        <f t="shared" si="0"/>
        <v>88.055278979862919</v>
      </c>
      <c r="AD9" s="33">
        <f t="shared" si="0"/>
        <v>38.249467342966206</v>
      </c>
      <c r="AE9" s="33">
        <f t="shared" si="0"/>
        <v>0</v>
      </c>
      <c r="AF9" s="33">
        <f t="shared" si="0"/>
        <v>96.943703950853944</v>
      </c>
      <c r="AG9" s="33">
        <f t="shared" si="0"/>
        <v>0</v>
      </c>
      <c r="AH9" s="33">
        <f t="shared" si="0"/>
        <v>0</v>
      </c>
      <c r="AI9" s="33">
        <f t="shared" si="0"/>
        <v>0</v>
      </c>
      <c r="AJ9" s="33">
        <f t="shared" si="0"/>
        <v>0</v>
      </c>
      <c r="AK9" s="33">
        <f t="shared" si="0"/>
        <v>0</v>
      </c>
      <c r="AL9" s="33">
        <f t="shared" si="0"/>
        <v>4.8383603840193086</v>
      </c>
      <c r="AM9" s="33">
        <f t="shared" si="0"/>
        <v>79.943445275264708</v>
      </c>
      <c r="AN9" s="33">
        <f t="shared" si="0"/>
        <v>401.61721757213115</v>
      </c>
      <c r="AO9" s="33">
        <f t="shared" si="0"/>
        <v>0</v>
      </c>
      <c r="AP9" s="33">
        <f t="shared" si="0"/>
        <v>34.173938008491319</v>
      </c>
      <c r="AQ9" s="33">
        <f t="shared" si="0"/>
        <v>0</v>
      </c>
      <c r="AR9" s="33">
        <f t="shared" si="0"/>
        <v>0</v>
      </c>
      <c r="AS9" s="33">
        <f t="shared" si="0"/>
        <v>0</v>
      </c>
      <c r="AT9" s="33">
        <f t="shared" si="0"/>
        <v>0</v>
      </c>
      <c r="AU9" s="33">
        <f t="shared" si="0"/>
        <v>0</v>
      </c>
      <c r="AV9" s="33">
        <f>(SUM(AV8))</f>
        <v>7.1270704160459033</v>
      </c>
      <c r="AW9" s="33">
        <f>(SUM(AW8))</f>
        <v>42.205260684464996</v>
      </c>
      <c r="AX9" s="33">
        <f t="shared" si="0"/>
        <v>4.3340000208997997</v>
      </c>
      <c r="AY9" s="33">
        <f t="shared" si="0"/>
        <v>0</v>
      </c>
      <c r="AZ9" s="33">
        <f t="shared" si="0"/>
        <v>52.924464178161607</v>
      </c>
      <c r="BA9" s="33">
        <f t="shared" si="0"/>
        <v>0</v>
      </c>
      <c r="BB9" s="33">
        <f t="shared" si="0"/>
        <v>0</v>
      </c>
      <c r="BC9" s="33">
        <f t="shared" si="0"/>
        <v>0</v>
      </c>
      <c r="BD9" s="33">
        <f t="shared" si="0"/>
        <v>0</v>
      </c>
      <c r="BE9" s="33">
        <f t="shared" si="0"/>
        <v>0</v>
      </c>
      <c r="BF9" s="33">
        <f t="shared" si="0"/>
        <v>1.4673663261238006</v>
      </c>
      <c r="BG9" s="33">
        <f t="shared" si="0"/>
        <v>0.3155495515333</v>
      </c>
      <c r="BH9" s="33">
        <f t="shared" si="0"/>
        <v>51.650238240366313</v>
      </c>
      <c r="BI9" s="33">
        <f t="shared" si="0"/>
        <v>0</v>
      </c>
      <c r="BJ9" s="33">
        <f t="shared" si="0"/>
        <v>2.3574117719326</v>
      </c>
      <c r="BK9" s="31">
        <f>SUM(BK8)</f>
        <v>2178.6703222658261</v>
      </c>
    </row>
    <row r="10" spans="1:107" x14ac:dyDescent="0.2">
      <c r="A10" s="16" t="s">
        <v>77</v>
      </c>
      <c r="B10" s="20" t="s">
        <v>3</v>
      </c>
      <c r="C10" s="66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7"/>
    </row>
    <row r="11" spans="1:107" x14ac:dyDescent="0.2">
      <c r="A11" s="16"/>
      <c r="B11" s="29" t="s">
        <v>102</v>
      </c>
      <c r="C11" s="35">
        <v>0</v>
      </c>
      <c r="D11" s="35">
        <v>5.1915459841666003</v>
      </c>
      <c r="E11" s="35">
        <v>0</v>
      </c>
      <c r="F11" s="35">
        <v>0</v>
      </c>
      <c r="G11" s="35">
        <v>0</v>
      </c>
      <c r="H11" s="35">
        <v>0.27753476286560008</v>
      </c>
      <c r="I11" s="35">
        <v>0</v>
      </c>
      <c r="J11" s="35">
        <v>0.26644401283329999</v>
      </c>
      <c r="K11" s="35">
        <v>0</v>
      </c>
      <c r="L11" s="35">
        <v>4.3677559515997997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0.29243980963209998</v>
      </c>
      <c r="S11" s="35">
        <v>0.20145810519999999</v>
      </c>
      <c r="T11" s="35">
        <v>0</v>
      </c>
      <c r="U11" s="35">
        <v>0</v>
      </c>
      <c r="V11" s="35">
        <v>1.8949356233300001E-2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1.0957795934938988</v>
      </c>
      <c r="AC11" s="35">
        <v>0.29550114063330002</v>
      </c>
      <c r="AD11" s="35">
        <v>0</v>
      </c>
      <c r="AE11" s="35">
        <v>0</v>
      </c>
      <c r="AF11" s="35">
        <v>2.4783842239659002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1.0898807530606986</v>
      </c>
      <c r="AM11" s="35">
        <v>0</v>
      </c>
      <c r="AN11" s="35">
        <v>0.34965180536659995</v>
      </c>
      <c r="AO11" s="35">
        <v>0</v>
      </c>
      <c r="AP11" s="35">
        <v>0.84830499173290019</v>
      </c>
      <c r="AQ11" s="35">
        <v>0</v>
      </c>
      <c r="AR11" s="35">
        <v>0</v>
      </c>
      <c r="AS11" s="35">
        <v>0</v>
      </c>
      <c r="AT11" s="35">
        <v>0</v>
      </c>
      <c r="AU11" s="35">
        <v>0</v>
      </c>
      <c r="AV11" s="35">
        <v>0.46691289993089996</v>
      </c>
      <c r="AW11" s="35">
        <v>3.3678282180998997</v>
      </c>
      <c r="AX11" s="35">
        <v>2.8397982826332999</v>
      </c>
      <c r="AY11" s="35">
        <v>0</v>
      </c>
      <c r="AZ11" s="35">
        <v>0.2579450861666</v>
      </c>
      <c r="BA11" s="35">
        <v>0</v>
      </c>
      <c r="BB11" s="35">
        <v>0</v>
      </c>
      <c r="BC11" s="35">
        <v>0</v>
      </c>
      <c r="BD11" s="35">
        <v>0</v>
      </c>
      <c r="BE11" s="35">
        <v>0</v>
      </c>
      <c r="BF11" s="35">
        <v>8.4156987099099995E-2</v>
      </c>
      <c r="BG11" s="35">
        <v>7.6972051332999999E-3</v>
      </c>
      <c r="BH11" s="35">
        <v>0</v>
      </c>
      <c r="BI11" s="35">
        <v>0</v>
      </c>
      <c r="BJ11" s="35">
        <v>8.645744983329999E-2</v>
      </c>
      <c r="BK11" s="36">
        <f>SUM(C11:BJ11)</f>
        <v>23.884426619680397</v>
      </c>
      <c r="BL11" s="37"/>
      <c r="BO11" s="37"/>
    </row>
    <row r="12" spans="1:107" x14ac:dyDescent="0.2">
      <c r="A12" s="16"/>
      <c r="B12" s="21" t="s">
        <v>86</v>
      </c>
      <c r="C12" s="33">
        <f t="shared" ref="C12:BJ12" si="1">SUM(C11)</f>
        <v>0</v>
      </c>
      <c r="D12" s="33">
        <f t="shared" si="1"/>
        <v>5.1915459841666003</v>
      </c>
      <c r="E12" s="33">
        <f t="shared" si="1"/>
        <v>0</v>
      </c>
      <c r="F12" s="33">
        <f t="shared" si="1"/>
        <v>0</v>
      </c>
      <c r="G12" s="33">
        <f t="shared" si="1"/>
        <v>0</v>
      </c>
      <c r="H12" s="33">
        <f t="shared" si="1"/>
        <v>0.27753476286560008</v>
      </c>
      <c r="I12" s="33">
        <f t="shared" si="1"/>
        <v>0</v>
      </c>
      <c r="J12" s="33">
        <f t="shared" si="1"/>
        <v>0.26644401283329999</v>
      </c>
      <c r="K12" s="33">
        <f t="shared" si="1"/>
        <v>0</v>
      </c>
      <c r="L12" s="33">
        <f t="shared" si="1"/>
        <v>4.3677559515997997</v>
      </c>
      <c r="M12" s="33">
        <f t="shared" si="1"/>
        <v>0</v>
      </c>
      <c r="N12" s="33">
        <f t="shared" si="1"/>
        <v>0</v>
      </c>
      <c r="O12" s="33">
        <f t="shared" si="1"/>
        <v>0</v>
      </c>
      <c r="P12" s="33">
        <f t="shared" si="1"/>
        <v>0</v>
      </c>
      <c r="Q12" s="33">
        <f t="shared" si="1"/>
        <v>0</v>
      </c>
      <c r="R12" s="33">
        <f t="shared" si="1"/>
        <v>0.29243980963209998</v>
      </c>
      <c r="S12" s="33">
        <f t="shared" si="1"/>
        <v>0.20145810519999999</v>
      </c>
      <c r="T12" s="33">
        <f t="shared" si="1"/>
        <v>0</v>
      </c>
      <c r="U12" s="33">
        <f t="shared" si="1"/>
        <v>0</v>
      </c>
      <c r="V12" s="33">
        <f t="shared" si="1"/>
        <v>1.8949356233300001E-2</v>
      </c>
      <c r="W12" s="33">
        <f t="shared" si="1"/>
        <v>0</v>
      </c>
      <c r="X12" s="33">
        <f t="shared" si="1"/>
        <v>0</v>
      </c>
      <c r="Y12" s="33">
        <f t="shared" si="1"/>
        <v>0</v>
      </c>
      <c r="Z12" s="33">
        <f t="shared" si="1"/>
        <v>0</v>
      </c>
      <c r="AA12" s="33">
        <f t="shared" si="1"/>
        <v>0</v>
      </c>
      <c r="AB12" s="33">
        <f t="shared" si="1"/>
        <v>1.0957795934938988</v>
      </c>
      <c r="AC12" s="33">
        <f t="shared" si="1"/>
        <v>0.29550114063330002</v>
      </c>
      <c r="AD12" s="33">
        <f t="shared" si="1"/>
        <v>0</v>
      </c>
      <c r="AE12" s="33">
        <f t="shared" si="1"/>
        <v>0</v>
      </c>
      <c r="AF12" s="33">
        <f t="shared" si="1"/>
        <v>2.4783842239659002</v>
      </c>
      <c r="AG12" s="33">
        <f t="shared" si="1"/>
        <v>0</v>
      </c>
      <c r="AH12" s="33">
        <f t="shared" si="1"/>
        <v>0</v>
      </c>
      <c r="AI12" s="33">
        <f t="shared" si="1"/>
        <v>0</v>
      </c>
      <c r="AJ12" s="33">
        <f t="shared" si="1"/>
        <v>0</v>
      </c>
      <c r="AK12" s="33">
        <f t="shared" si="1"/>
        <v>0</v>
      </c>
      <c r="AL12" s="33">
        <f t="shared" si="1"/>
        <v>1.0898807530606986</v>
      </c>
      <c r="AM12" s="33">
        <f t="shared" si="1"/>
        <v>0</v>
      </c>
      <c r="AN12" s="33">
        <f t="shared" si="1"/>
        <v>0.34965180536659995</v>
      </c>
      <c r="AO12" s="33">
        <f t="shared" si="1"/>
        <v>0</v>
      </c>
      <c r="AP12" s="33">
        <f t="shared" si="1"/>
        <v>0.84830499173290019</v>
      </c>
      <c r="AQ12" s="33">
        <f t="shared" si="1"/>
        <v>0</v>
      </c>
      <c r="AR12" s="33">
        <f t="shared" si="1"/>
        <v>0</v>
      </c>
      <c r="AS12" s="33">
        <f t="shared" si="1"/>
        <v>0</v>
      </c>
      <c r="AT12" s="33">
        <f t="shared" si="1"/>
        <v>0</v>
      </c>
      <c r="AU12" s="33">
        <f t="shared" si="1"/>
        <v>0</v>
      </c>
      <c r="AV12" s="33">
        <f>(SUM(AV11))</f>
        <v>0.46691289993089996</v>
      </c>
      <c r="AW12" s="33">
        <f>(SUM(AW11))</f>
        <v>3.3678282180998997</v>
      </c>
      <c r="AX12" s="33">
        <f t="shared" si="1"/>
        <v>2.8397982826332999</v>
      </c>
      <c r="AY12" s="33">
        <f t="shared" si="1"/>
        <v>0</v>
      </c>
      <c r="AZ12" s="33">
        <f t="shared" si="1"/>
        <v>0.2579450861666</v>
      </c>
      <c r="BA12" s="33">
        <f t="shared" si="1"/>
        <v>0</v>
      </c>
      <c r="BB12" s="33">
        <f t="shared" si="1"/>
        <v>0</v>
      </c>
      <c r="BC12" s="33">
        <f t="shared" si="1"/>
        <v>0</v>
      </c>
      <c r="BD12" s="33">
        <f t="shared" si="1"/>
        <v>0</v>
      </c>
      <c r="BE12" s="33">
        <f t="shared" si="1"/>
        <v>0</v>
      </c>
      <c r="BF12" s="33">
        <f t="shared" si="1"/>
        <v>8.4156987099099995E-2</v>
      </c>
      <c r="BG12" s="33">
        <f t="shared" si="1"/>
        <v>7.6972051332999999E-3</v>
      </c>
      <c r="BH12" s="33">
        <f t="shared" si="1"/>
        <v>0</v>
      </c>
      <c r="BI12" s="33">
        <f t="shared" si="1"/>
        <v>0</v>
      </c>
      <c r="BJ12" s="33">
        <f t="shared" si="1"/>
        <v>8.645744983329999E-2</v>
      </c>
      <c r="BK12" s="34">
        <f>SUM(BK11)</f>
        <v>23.884426619680397</v>
      </c>
    </row>
    <row r="13" spans="1:107" x14ac:dyDescent="0.2">
      <c r="A13" s="16" t="s">
        <v>78</v>
      </c>
      <c r="B13" s="20" t="s">
        <v>10</v>
      </c>
      <c r="C13" s="66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7"/>
    </row>
    <row r="14" spans="1:107" x14ac:dyDescent="0.2">
      <c r="A14" s="16"/>
      <c r="B14" s="21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0</v>
      </c>
      <c r="AU14" s="35">
        <v>0</v>
      </c>
      <c r="AV14" s="35">
        <v>0</v>
      </c>
      <c r="AW14" s="35">
        <v>0</v>
      </c>
      <c r="AX14" s="35">
        <v>0</v>
      </c>
      <c r="AY14" s="35">
        <v>0</v>
      </c>
      <c r="AZ14" s="35">
        <v>0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0</v>
      </c>
      <c r="BG14" s="35">
        <v>0</v>
      </c>
      <c r="BH14" s="35">
        <v>0</v>
      </c>
      <c r="BI14" s="35">
        <v>0</v>
      </c>
      <c r="BJ14" s="35">
        <v>0</v>
      </c>
      <c r="BK14" s="36">
        <f t="shared" ref="BK14" si="2">SUM(C14:BJ14)</f>
        <v>0</v>
      </c>
    </row>
    <row r="15" spans="1:107" x14ac:dyDescent="0.2">
      <c r="A15" s="16"/>
      <c r="B15" s="21" t="s">
        <v>93</v>
      </c>
      <c r="C15" s="34">
        <f t="shared" ref="C15:AH15" si="3">SUM(C14:C14)</f>
        <v>0</v>
      </c>
      <c r="D15" s="34">
        <f t="shared" si="3"/>
        <v>0</v>
      </c>
      <c r="E15" s="34">
        <f t="shared" si="3"/>
        <v>0</v>
      </c>
      <c r="F15" s="34">
        <f t="shared" si="3"/>
        <v>0</v>
      </c>
      <c r="G15" s="34">
        <f t="shared" si="3"/>
        <v>0</v>
      </c>
      <c r="H15" s="34">
        <f t="shared" si="3"/>
        <v>0</v>
      </c>
      <c r="I15" s="34">
        <f t="shared" si="3"/>
        <v>0</v>
      </c>
      <c r="J15" s="34">
        <f t="shared" si="3"/>
        <v>0</v>
      </c>
      <c r="K15" s="34">
        <f t="shared" si="3"/>
        <v>0</v>
      </c>
      <c r="L15" s="34">
        <f t="shared" si="3"/>
        <v>0</v>
      </c>
      <c r="M15" s="34">
        <f t="shared" si="3"/>
        <v>0</v>
      </c>
      <c r="N15" s="34">
        <f t="shared" si="3"/>
        <v>0</v>
      </c>
      <c r="O15" s="34">
        <f t="shared" si="3"/>
        <v>0</v>
      </c>
      <c r="P15" s="34">
        <f t="shared" si="3"/>
        <v>0</v>
      </c>
      <c r="Q15" s="34">
        <f t="shared" si="3"/>
        <v>0</v>
      </c>
      <c r="R15" s="34">
        <f t="shared" si="3"/>
        <v>0</v>
      </c>
      <c r="S15" s="34">
        <f t="shared" si="3"/>
        <v>0</v>
      </c>
      <c r="T15" s="34">
        <f t="shared" si="3"/>
        <v>0</v>
      </c>
      <c r="U15" s="34">
        <f t="shared" si="3"/>
        <v>0</v>
      </c>
      <c r="V15" s="34">
        <f t="shared" si="3"/>
        <v>0</v>
      </c>
      <c r="W15" s="34">
        <f t="shared" si="3"/>
        <v>0</v>
      </c>
      <c r="X15" s="34">
        <f t="shared" si="3"/>
        <v>0</v>
      </c>
      <c r="Y15" s="34">
        <f t="shared" si="3"/>
        <v>0</v>
      </c>
      <c r="Z15" s="34">
        <f t="shared" si="3"/>
        <v>0</v>
      </c>
      <c r="AA15" s="34">
        <f t="shared" si="3"/>
        <v>0</v>
      </c>
      <c r="AB15" s="34">
        <f t="shared" si="3"/>
        <v>0</v>
      </c>
      <c r="AC15" s="34">
        <f t="shared" si="3"/>
        <v>0</v>
      </c>
      <c r="AD15" s="34">
        <f t="shared" si="3"/>
        <v>0</v>
      </c>
      <c r="AE15" s="34">
        <f t="shared" si="3"/>
        <v>0</v>
      </c>
      <c r="AF15" s="34">
        <f t="shared" si="3"/>
        <v>0</v>
      </c>
      <c r="AG15" s="34">
        <f t="shared" si="3"/>
        <v>0</v>
      </c>
      <c r="AH15" s="34">
        <f t="shared" si="3"/>
        <v>0</v>
      </c>
      <c r="AI15" s="34">
        <f t="shared" ref="AI15:BK15" si="4">SUM(AI14:AI14)</f>
        <v>0</v>
      </c>
      <c r="AJ15" s="34">
        <f t="shared" si="4"/>
        <v>0</v>
      </c>
      <c r="AK15" s="34">
        <f t="shared" si="4"/>
        <v>0</v>
      </c>
      <c r="AL15" s="34">
        <f t="shared" si="4"/>
        <v>0</v>
      </c>
      <c r="AM15" s="34">
        <f t="shared" si="4"/>
        <v>0</v>
      </c>
      <c r="AN15" s="34">
        <f t="shared" si="4"/>
        <v>0</v>
      </c>
      <c r="AO15" s="34">
        <f t="shared" si="4"/>
        <v>0</v>
      </c>
      <c r="AP15" s="34">
        <f t="shared" si="4"/>
        <v>0</v>
      </c>
      <c r="AQ15" s="34">
        <f t="shared" si="4"/>
        <v>0</v>
      </c>
      <c r="AR15" s="34">
        <f t="shared" si="4"/>
        <v>0</v>
      </c>
      <c r="AS15" s="34">
        <f t="shared" si="4"/>
        <v>0</v>
      </c>
      <c r="AT15" s="34">
        <f t="shared" si="4"/>
        <v>0</v>
      </c>
      <c r="AU15" s="34">
        <f t="shared" si="4"/>
        <v>0</v>
      </c>
      <c r="AV15" s="34">
        <f t="shared" si="4"/>
        <v>0</v>
      </c>
      <c r="AW15" s="34">
        <f t="shared" si="4"/>
        <v>0</v>
      </c>
      <c r="AX15" s="34">
        <f t="shared" si="4"/>
        <v>0</v>
      </c>
      <c r="AY15" s="34">
        <f t="shared" si="4"/>
        <v>0</v>
      </c>
      <c r="AZ15" s="34">
        <f t="shared" si="4"/>
        <v>0</v>
      </c>
      <c r="BA15" s="34">
        <f t="shared" si="4"/>
        <v>0</v>
      </c>
      <c r="BB15" s="34">
        <f t="shared" si="4"/>
        <v>0</v>
      </c>
      <c r="BC15" s="34">
        <f t="shared" si="4"/>
        <v>0</v>
      </c>
      <c r="BD15" s="34">
        <f t="shared" si="4"/>
        <v>0</v>
      </c>
      <c r="BE15" s="34">
        <f t="shared" si="4"/>
        <v>0</v>
      </c>
      <c r="BF15" s="34">
        <f t="shared" si="4"/>
        <v>0</v>
      </c>
      <c r="BG15" s="34">
        <f t="shared" si="4"/>
        <v>0</v>
      </c>
      <c r="BH15" s="34">
        <f t="shared" si="4"/>
        <v>0</v>
      </c>
      <c r="BI15" s="34">
        <f t="shared" si="4"/>
        <v>0</v>
      </c>
      <c r="BJ15" s="34">
        <f t="shared" si="4"/>
        <v>0</v>
      </c>
      <c r="BK15" s="34">
        <f t="shared" si="4"/>
        <v>0</v>
      </c>
    </row>
    <row r="16" spans="1:107" x14ac:dyDescent="0.2">
      <c r="A16" s="16" t="s">
        <v>79</v>
      </c>
      <c r="B16" s="20" t="s">
        <v>13</v>
      </c>
      <c r="C16" s="66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7"/>
    </row>
    <row r="17" spans="1:67" x14ac:dyDescent="0.2">
      <c r="A17" s="16"/>
      <c r="B17" s="21" t="s">
        <v>36</v>
      </c>
      <c r="C17" s="31">
        <v>0</v>
      </c>
      <c r="D17" s="30">
        <v>0</v>
      </c>
      <c r="E17" s="30">
        <v>0</v>
      </c>
      <c r="F17" s="30">
        <v>0</v>
      </c>
      <c r="G17" s="32">
        <v>0</v>
      </c>
      <c r="H17" s="31">
        <v>0</v>
      </c>
      <c r="I17" s="30">
        <v>0</v>
      </c>
      <c r="J17" s="30">
        <v>0</v>
      </c>
      <c r="K17" s="30">
        <v>0</v>
      </c>
      <c r="L17" s="32">
        <v>0</v>
      </c>
      <c r="M17" s="31">
        <v>0</v>
      </c>
      <c r="N17" s="30">
        <v>0</v>
      </c>
      <c r="O17" s="30">
        <v>0</v>
      </c>
      <c r="P17" s="30">
        <v>0</v>
      </c>
      <c r="Q17" s="32">
        <v>0</v>
      </c>
      <c r="R17" s="31">
        <v>0</v>
      </c>
      <c r="S17" s="30">
        <v>0</v>
      </c>
      <c r="T17" s="30">
        <v>0</v>
      </c>
      <c r="U17" s="30">
        <v>0</v>
      </c>
      <c r="V17" s="32">
        <v>0</v>
      </c>
      <c r="W17" s="31">
        <v>0</v>
      </c>
      <c r="X17" s="30">
        <v>0</v>
      </c>
      <c r="Y17" s="30">
        <v>0</v>
      </c>
      <c r="Z17" s="30">
        <v>0</v>
      </c>
      <c r="AA17" s="32">
        <v>0</v>
      </c>
      <c r="AB17" s="31">
        <v>0</v>
      </c>
      <c r="AC17" s="30">
        <v>0</v>
      </c>
      <c r="AD17" s="30">
        <v>0</v>
      </c>
      <c r="AE17" s="30">
        <v>0</v>
      </c>
      <c r="AF17" s="32">
        <v>0</v>
      </c>
      <c r="AG17" s="31">
        <v>0</v>
      </c>
      <c r="AH17" s="30">
        <v>0</v>
      </c>
      <c r="AI17" s="30">
        <v>0</v>
      </c>
      <c r="AJ17" s="30">
        <v>0</v>
      </c>
      <c r="AK17" s="32">
        <v>0</v>
      </c>
      <c r="AL17" s="31">
        <v>0</v>
      </c>
      <c r="AM17" s="30">
        <v>0</v>
      </c>
      <c r="AN17" s="30">
        <v>0</v>
      </c>
      <c r="AO17" s="30">
        <v>0</v>
      </c>
      <c r="AP17" s="32">
        <v>0</v>
      </c>
      <c r="AQ17" s="31">
        <v>0</v>
      </c>
      <c r="AR17" s="30">
        <v>0</v>
      </c>
      <c r="AS17" s="30">
        <v>0</v>
      </c>
      <c r="AT17" s="30">
        <v>0</v>
      </c>
      <c r="AU17" s="32">
        <v>0</v>
      </c>
      <c r="AV17" s="31">
        <v>0</v>
      </c>
      <c r="AW17" s="30">
        <v>0</v>
      </c>
      <c r="AX17" s="30">
        <v>0</v>
      </c>
      <c r="AY17" s="30">
        <v>0</v>
      </c>
      <c r="AZ17" s="32">
        <v>0</v>
      </c>
      <c r="BA17" s="31">
        <v>0</v>
      </c>
      <c r="BB17" s="30">
        <v>0</v>
      </c>
      <c r="BC17" s="30">
        <v>0</v>
      </c>
      <c r="BD17" s="30">
        <v>0</v>
      </c>
      <c r="BE17" s="32">
        <v>0</v>
      </c>
      <c r="BF17" s="31">
        <v>0</v>
      </c>
      <c r="BG17" s="30">
        <v>0</v>
      </c>
      <c r="BH17" s="30">
        <v>0</v>
      </c>
      <c r="BI17" s="30">
        <v>0</v>
      </c>
      <c r="BJ17" s="32">
        <v>0</v>
      </c>
      <c r="BK17" s="36">
        <f>SUM(C17:BJ17)</f>
        <v>0</v>
      </c>
    </row>
    <row r="18" spans="1:67" x14ac:dyDescent="0.2">
      <c r="A18" s="16"/>
      <c r="B18" s="21" t="s">
        <v>92</v>
      </c>
      <c r="C18" s="33">
        <f t="shared" ref="C18:BJ18" si="5">SUM(C17)</f>
        <v>0</v>
      </c>
      <c r="D18" s="33">
        <f t="shared" si="5"/>
        <v>0</v>
      </c>
      <c r="E18" s="33">
        <f t="shared" si="5"/>
        <v>0</v>
      </c>
      <c r="F18" s="33">
        <f t="shared" si="5"/>
        <v>0</v>
      </c>
      <c r="G18" s="33">
        <f t="shared" si="5"/>
        <v>0</v>
      </c>
      <c r="H18" s="33">
        <f t="shared" si="5"/>
        <v>0</v>
      </c>
      <c r="I18" s="33">
        <f t="shared" si="5"/>
        <v>0</v>
      </c>
      <c r="J18" s="33">
        <f t="shared" si="5"/>
        <v>0</v>
      </c>
      <c r="K18" s="33">
        <f t="shared" si="5"/>
        <v>0</v>
      </c>
      <c r="L18" s="33">
        <f t="shared" si="5"/>
        <v>0</v>
      </c>
      <c r="M18" s="33">
        <f t="shared" si="5"/>
        <v>0</v>
      </c>
      <c r="N18" s="33">
        <f t="shared" si="5"/>
        <v>0</v>
      </c>
      <c r="O18" s="33">
        <f t="shared" si="5"/>
        <v>0</v>
      </c>
      <c r="P18" s="33">
        <f t="shared" si="5"/>
        <v>0</v>
      </c>
      <c r="Q18" s="33">
        <f t="shared" si="5"/>
        <v>0</v>
      </c>
      <c r="R18" s="33">
        <f t="shared" si="5"/>
        <v>0</v>
      </c>
      <c r="S18" s="33">
        <f t="shared" si="5"/>
        <v>0</v>
      </c>
      <c r="T18" s="33">
        <f t="shared" si="5"/>
        <v>0</v>
      </c>
      <c r="U18" s="33">
        <f t="shared" si="5"/>
        <v>0</v>
      </c>
      <c r="V18" s="33">
        <f t="shared" si="5"/>
        <v>0</v>
      </c>
      <c r="W18" s="33">
        <f t="shared" si="5"/>
        <v>0</v>
      </c>
      <c r="X18" s="33">
        <f t="shared" si="5"/>
        <v>0</v>
      </c>
      <c r="Y18" s="33">
        <f t="shared" si="5"/>
        <v>0</v>
      </c>
      <c r="Z18" s="33">
        <f t="shared" si="5"/>
        <v>0</v>
      </c>
      <c r="AA18" s="33">
        <f t="shared" si="5"/>
        <v>0</v>
      </c>
      <c r="AB18" s="33">
        <f t="shared" si="5"/>
        <v>0</v>
      </c>
      <c r="AC18" s="33">
        <f t="shared" si="5"/>
        <v>0</v>
      </c>
      <c r="AD18" s="33">
        <f t="shared" si="5"/>
        <v>0</v>
      </c>
      <c r="AE18" s="33">
        <f t="shared" si="5"/>
        <v>0</v>
      </c>
      <c r="AF18" s="33">
        <f t="shared" si="5"/>
        <v>0</v>
      </c>
      <c r="AG18" s="33">
        <f t="shared" si="5"/>
        <v>0</v>
      </c>
      <c r="AH18" s="33">
        <f t="shared" si="5"/>
        <v>0</v>
      </c>
      <c r="AI18" s="33">
        <f t="shared" si="5"/>
        <v>0</v>
      </c>
      <c r="AJ18" s="33">
        <f t="shared" si="5"/>
        <v>0</v>
      </c>
      <c r="AK18" s="33">
        <f t="shared" si="5"/>
        <v>0</v>
      </c>
      <c r="AL18" s="33">
        <f t="shared" si="5"/>
        <v>0</v>
      </c>
      <c r="AM18" s="33">
        <f t="shared" si="5"/>
        <v>0</v>
      </c>
      <c r="AN18" s="33">
        <f t="shared" si="5"/>
        <v>0</v>
      </c>
      <c r="AO18" s="33">
        <f t="shared" si="5"/>
        <v>0</v>
      </c>
      <c r="AP18" s="33">
        <f t="shared" si="5"/>
        <v>0</v>
      </c>
      <c r="AQ18" s="33">
        <f t="shared" si="5"/>
        <v>0</v>
      </c>
      <c r="AR18" s="33">
        <f t="shared" si="5"/>
        <v>0</v>
      </c>
      <c r="AS18" s="33">
        <f t="shared" si="5"/>
        <v>0</v>
      </c>
      <c r="AT18" s="33">
        <f t="shared" si="5"/>
        <v>0</v>
      </c>
      <c r="AU18" s="33">
        <f t="shared" si="5"/>
        <v>0</v>
      </c>
      <c r="AV18" s="33">
        <f t="shared" si="5"/>
        <v>0</v>
      </c>
      <c r="AW18" s="33">
        <f t="shared" si="5"/>
        <v>0</v>
      </c>
      <c r="AX18" s="33">
        <f t="shared" si="5"/>
        <v>0</v>
      </c>
      <c r="AY18" s="33">
        <f t="shared" si="5"/>
        <v>0</v>
      </c>
      <c r="AZ18" s="33">
        <f t="shared" si="5"/>
        <v>0</v>
      </c>
      <c r="BA18" s="33">
        <f t="shared" si="5"/>
        <v>0</v>
      </c>
      <c r="BB18" s="33">
        <f t="shared" si="5"/>
        <v>0</v>
      </c>
      <c r="BC18" s="33">
        <f t="shared" si="5"/>
        <v>0</v>
      </c>
      <c r="BD18" s="33">
        <f t="shared" si="5"/>
        <v>0</v>
      </c>
      <c r="BE18" s="33">
        <f t="shared" si="5"/>
        <v>0</v>
      </c>
      <c r="BF18" s="33">
        <f t="shared" si="5"/>
        <v>0</v>
      </c>
      <c r="BG18" s="33">
        <f t="shared" si="5"/>
        <v>0</v>
      </c>
      <c r="BH18" s="33">
        <f t="shared" si="5"/>
        <v>0</v>
      </c>
      <c r="BI18" s="33">
        <f t="shared" si="5"/>
        <v>0</v>
      </c>
      <c r="BJ18" s="33">
        <f t="shared" si="5"/>
        <v>0</v>
      </c>
      <c r="BK18" s="34">
        <f>SUM(BK17)</f>
        <v>0</v>
      </c>
    </row>
    <row r="19" spans="1:67" x14ac:dyDescent="0.2">
      <c r="A19" s="16" t="s">
        <v>81</v>
      </c>
      <c r="B19" s="28" t="s">
        <v>97</v>
      </c>
      <c r="C19" s="66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7"/>
    </row>
    <row r="20" spans="1:67" x14ac:dyDescent="0.2">
      <c r="A20" s="16"/>
      <c r="B20" s="21" t="s">
        <v>36</v>
      </c>
      <c r="C20" s="31">
        <v>0</v>
      </c>
      <c r="D20" s="30">
        <v>0</v>
      </c>
      <c r="E20" s="30">
        <v>0</v>
      </c>
      <c r="F20" s="30">
        <v>0</v>
      </c>
      <c r="G20" s="32">
        <v>0</v>
      </c>
      <c r="H20" s="31">
        <v>0</v>
      </c>
      <c r="I20" s="30">
        <v>0</v>
      </c>
      <c r="J20" s="30">
        <v>0</v>
      </c>
      <c r="K20" s="30">
        <v>0</v>
      </c>
      <c r="L20" s="32">
        <v>0</v>
      </c>
      <c r="M20" s="31">
        <v>0</v>
      </c>
      <c r="N20" s="30">
        <v>0</v>
      </c>
      <c r="O20" s="30">
        <v>0</v>
      </c>
      <c r="P20" s="30">
        <v>0</v>
      </c>
      <c r="Q20" s="32">
        <v>0</v>
      </c>
      <c r="R20" s="31">
        <v>0</v>
      </c>
      <c r="S20" s="30">
        <v>0</v>
      </c>
      <c r="T20" s="30">
        <v>0</v>
      </c>
      <c r="U20" s="30">
        <v>0</v>
      </c>
      <c r="V20" s="32">
        <v>0</v>
      </c>
      <c r="W20" s="31">
        <v>0</v>
      </c>
      <c r="X20" s="30">
        <v>0</v>
      </c>
      <c r="Y20" s="30">
        <v>0</v>
      </c>
      <c r="Z20" s="30">
        <v>0</v>
      </c>
      <c r="AA20" s="32">
        <v>0</v>
      </c>
      <c r="AB20" s="31">
        <v>0</v>
      </c>
      <c r="AC20" s="30">
        <v>0</v>
      </c>
      <c r="AD20" s="30">
        <v>0</v>
      </c>
      <c r="AE20" s="30">
        <v>0</v>
      </c>
      <c r="AF20" s="32">
        <v>0</v>
      </c>
      <c r="AG20" s="31">
        <v>0</v>
      </c>
      <c r="AH20" s="30">
        <v>0</v>
      </c>
      <c r="AI20" s="30">
        <v>0</v>
      </c>
      <c r="AJ20" s="30">
        <v>0</v>
      </c>
      <c r="AK20" s="32">
        <v>0</v>
      </c>
      <c r="AL20" s="31">
        <v>0</v>
      </c>
      <c r="AM20" s="30">
        <v>0</v>
      </c>
      <c r="AN20" s="30">
        <v>0</v>
      </c>
      <c r="AO20" s="30">
        <v>0</v>
      </c>
      <c r="AP20" s="32">
        <v>0</v>
      </c>
      <c r="AQ20" s="31">
        <v>0</v>
      </c>
      <c r="AR20" s="30">
        <v>0</v>
      </c>
      <c r="AS20" s="30">
        <v>0</v>
      </c>
      <c r="AT20" s="30">
        <v>0</v>
      </c>
      <c r="AU20" s="32">
        <v>0</v>
      </c>
      <c r="AV20" s="31">
        <v>0</v>
      </c>
      <c r="AW20" s="30">
        <v>0</v>
      </c>
      <c r="AX20" s="30">
        <v>0</v>
      </c>
      <c r="AY20" s="30">
        <v>0</v>
      </c>
      <c r="AZ20" s="32">
        <v>0</v>
      </c>
      <c r="BA20" s="31">
        <v>0</v>
      </c>
      <c r="BB20" s="30">
        <v>0</v>
      </c>
      <c r="BC20" s="30">
        <v>0</v>
      </c>
      <c r="BD20" s="30">
        <v>0</v>
      </c>
      <c r="BE20" s="32">
        <v>0</v>
      </c>
      <c r="BF20" s="31">
        <v>0</v>
      </c>
      <c r="BG20" s="30">
        <v>0</v>
      </c>
      <c r="BH20" s="30">
        <v>0</v>
      </c>
      <c r="BI20" s="30">
        <v>0</v>
      </c>
      <c r="BJ20" s="32">
        <v>0</v>
      </c>
      <c r="BK20" s="36">
        <f>SUM(C20:BJ20)</f>
        <v>0</v>
      </c>
    </row>
    <row r="21" spans="1:67" x14ac:dyDescent="0.2">
      <c r="A21" s="16"/>
      <c r="B21" s="21" t="s">
        <v>91</v>
      </c>
      <c r="C21" s="33">
        <f t="shared" ref="C21:BJ21" si="6">SUM(C20)</f>
        <v>0</v>
      </c>
      <c r="D21" s="33">
        <f t="shared" si="6"/>
        <v>0</v>
      </c>
      <c r="E21" s="33">
        <f t="shared" si="6"/>
        <v>0</v>
      </c>
      <c r="F21" s="33">
        <f t="shared" si="6"/>
        <v>0</v>
      </c>
      <c r="G21" s="33">
        <f t="shared" si="6"/>
        <v>0</v>
      </c>
      <c r="H21" s="33">
        <f t="shared" si="6"/>
        <v>0</v>
      </c>
      <c r="I21" s="33">
        <f t="shared" si="6"/>
        <v>0</v>
      </c>
      <c r="J21" s="33">
        <f t="shared" si="6"/>
        <v>0</v>
      </c>
      <c r="K21" s="33">
        <f t="shared" si="6"/>
        <v>0</v>
      </c>
      <c r="L21" s="33">
        <f t="shared" si="6"/>
        <v>0</v>
      </c>
      <c r="M21" s="33">
        <f t="shared" si="6"/>
        <v>0</v>
      </c>
      <c r="N21" s="33">
        <f t="shared" si="6"/>
        <v>0</v>
      </c>
      <c r="O21" s="33">
        <f t="shared" si="6"/>
        <v>0</v>
      </c>
      <c r="P21" s="33">
        <f t="shared" si="6"/>
        <v>0</v>
      </c>
      <c r="Q21" s="33">
        <f t="shared" si="6"/>
        <v>0</v>
      </c>
      <c r="R21" s="33">
        <f t="shared" si="6"/>
        <v>0</v>
      </c>
      <c r="S21" s="33">
        <f t="shared" si="6"/>
        <v>0</v>
      </c>
      <c r="T21" s="33">
        <f t="shared" si="6"/>
        <v>0</v>
      </c>
      <c r="U21" s="33">
        <f t="shared" si="6"/>
        <v>0</v>
      </c>
      <c r="V21" s="33">
        <f t="shared" si="6"/>
        <v>0</v>
      </c>
      <c r="W21" s="33">
        <f t="shared" si="6"/>
        <v>0</v>
      </c>
      <c r="X21" s="33">
        <f t="shared" si="6"/>
        <v>0</v>
      </c>
      <c r="Y21" s="33">
        <f t="shared" si="6"/>
        <v>0</v>
      </c>
      <c r="Z21" s="33">
        <f t="shared" si="6"/>
        <v>0</v>
      </c>
      <c r="AA21" s="33">
        <f t="shared" si="6"/>
        <v>0</v>
      </c>
      <c r="AB21" s="33">
        <f t="shared" si="6"/>
        <v>0</v>
      </c>
      <c r="AC21" s="33">
        <f t="shared" si="6"/>
        <v>0</v>
      </c>
      <c r="AD21" s="33">
        <f t="shared" si="6"/>
        <v>0</v>
      </c>
      <c r="AE21" s="33">
        <f t="shared" si="6"/>
        <v>0</v>
      </c>
      <c r="AF21" s="33">
        <f t="shared" si="6"/>
        <v>0</v>
      </c>
      <c r="AG21" s="33">
        <f t="shared" si="6"/>
        <v>0</v>
      </c>
      <c r="AH21" s="33">
        <f t="shared" si="6"/>
        <v>0</v>
      </c>
      <c r="AI21" s="33">
        <f t="shared" si="6"/>
        <v>0</v>
      </c>
      <c r="AJ21" s="33">
        <f t="shared" si="6"/>
        <v>0</v>
      </c>
      <c r="AK21" s="33">
        <f t="shared" si="6"/>
        <v>0</v>
      </c>
      <c r="AL21" s="33">
        <f t="shared" si="6"/>
        <v>0</v>
      </c>
      <c r="AM21" s="33">
        <f t="shared" si="6"/>
        <v>0</v>
      </c>
      <c r="AN21" s="33">
        <f t="shared" si="6"/>
        <v>0</v>
      </c>
      <c r="AO21" s="33">
        <f t="shared" si="6"/>
        <v>0</v>
      </c>
      <c r="AP21" s="33">
        <f t="shared" si="6"/>
        <v>0</v>
      </c>
      <c r="AQ21" s="33">
        <f t="shared" si="6"/>
        <v>0</v>
      </c>
      <c r="AR21" s="33">
        <f t="shared" si="6"/>
        <v>0</v>
      </c>
      <c r="AS21" s="33">
        <f t="shared" si="6"/>
        <v>0</v>
      </c>
      <c r="AT21" s="33">
        <f t="shared" si="6"/>
        <v>0</v>
      </c>
      <c r="AU21" s="33">
        <f t="shared" si="6"/>
        <v>0</v>
      </c>
      <c r="AV21" s="33">
        <f t="shared" si="6"/>
        <v>0</v>
      </c>
      <c r="AW21" s="33">
        <f t="shared" si="6"/>
        <v>0</v>
      </c>
      <c r="AX21" s="33">
        <f t="shared" si="6"/>
        <v>0</v>
      </c>
      <c r="AY21" s="33">
        <f t="shared" si="6"/>
        <v>0</v>
      </c>
      <c r="AZ21" s="33">
        <f t="shared" si="6"/>
        <v>0</v>
      </c>
      <c r="BA21" s="33">
        <f t="shared" si="6"/>
        <v>0</v>
      </c>
      <c r="BB21" s="33">
        <f t="shared" si="6"/>
        <v>0</v>
      </c>
      <c r="BC21" s="33">
        <f t="shared" si="6"/>
        <v>0</v>
      </c>
      <c r="BD21" s="33">
        <f t="shared" si="6"/>
        <v>0</v>
      </c>
      <c r="BE21" s="33">
        <f t="shared" si="6"/>
        <v>0</v>
      </c>
      <c r="BF21" s="33">
        <f t="shared" si="6"/>
        <v>0</v>
      </c>
      <c r="BG21" s="33">
        <f t="shared" si="6"/>
        <v>0</v>
      </c>
      <c r="BH21" s="33">
        <f t="shared" si="6"/>
        <v>0</v>
      </c>
      <c r="BI21" s="33">
        <f t="shared" si="6"/>
        <v>0</v>
      </c>
      <c r="BJ21" s="33">
        <f t="shared" si="6"/>
        <v>0</v>
      </c>
      <c r="BK21" s="34">
        <f>SUM(BK20)</f>
        <v>0</v>
      </c>
    </row>
    <row r="22" spans="1:67" x14ac:dyDescent="0.2">
      <c r="A22" s="16" t="s">
        <v>82</v>
      </c>
      <c r="B22" s="20" t="s">
        <v>14</v>
      </c>
      <c r="C22" s="66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7"/>
    </row>
    <row r="23" spans="1:67" x14ac:dyDescent="0.2">
      <c r="A23" s="16"/>
      <c r="B23" s="29" t="s">
        <v>103</v>
      </c>
      <c r="C23" s="35">
        <v>0</v>
      </c>
      <c r="D23" s="35">
        <v>0.65212845720000001</v>
      </c>
      <c r="E23" s="35">
        <v>0</v>
      </c>
      <c r="F23" s="35">
        <v>0</v>
      </c>
      <c r="G23" s="35">
        <v>0</v>
      </c>
      <c r="H23" s="35">
        <v>0.19599601059929994</v>
      </c>
      <c r="I23" s="35">
        <v>9.8782227333299999E-2</v>
      </c>
      <c r="J23" s="35">
        <v>0.49931114226660001</v>
      </c>
      <c r="K23" s="35">
        <v>0</v>
      </c>
      <c r="L23" s="35">
        <v>3.0780906266599999E-2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0.12477595906560002</v>
      </c>
      <c r="S23" s="35">
        <v>0</v>
      </c>
      <c r="T23" s="35">
        <v>10.5063590877665</v>
      </c>
      <c r="U23" s="35">
        <v>0</v>
      </c>
      <c r="V23" s="35">
        <v>0.16737649473329999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3.0626721102198964</v>
      </c>
      <c r="AC23" s="35">
        <v>1.5836105586665001</v>
      </c>
      <c r="AD23" s="35">
        <v>0.29879160056659998</v>
      </c>
      <c r="AE23" s="35">
        <v>0</v>
      </c>
      <c r="AF23" s="35">
        <v>4.1581960061652001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1.8368780864869962</v>
      </c>
      <c r="AM23" s="35">
        <v>0.10573088629989999</v>
      </c>
      <c r="AN23" s="35">
        <v>7.592311666660001E-2</v>
      </c>
      <c r="AO23" s="35">
        <v>0</v>
      </c>
      <c r="AP23" s="35">
        <v>1.7658511140658999</v>
      </c>
      <c r="AQ23" s="35">
        <v>0</v>
      </c>
      <c r="AR23" s="35">
        <v>0</v>
      </c>
      <c r="AS23" s="35">
        <v>0</v>
      </c>
      <c r="AT23" s="35">
        <v>0</v>
      </c>
      <c r="AU23" s="35">
        <v>0</v>
      </c>
      <c r="AV23" s="35">
        <v>2.4684208926912974</v>
      </c>
      <c r="AW23" s="35">
        <v>5.2394119681330995</v>
      </c>
      <c r="AX23" s="35">
        <v>4.7413308365333</v>
      </c>
      <c r="AY23" s="35">
        <v>0</v>
      </c>
      <c r="AZ23" s="35">
        <v>2.2786893610323995</v>
      </c>
      <c r="BA23" s="35">
        <v>0</v>
      </c>
      <c r="BB23" s="35">
        <v>0</v>
      </c>
      <c r="BC23" s="35">
        <v>0</v>
      </c>
      <c r="BD23" s="35">
        <v>0</v>
      </c>
      <c r="BE23" s="35">
        <v>0</v>
      </c>
      <c r="BF23" s="35">
        <v>0.35838993639619987</v>
      </c>
      <c r="BG23" s="35">
        <v>0.24838443210000002</v>
      </c>
      <c r="BH23" s="35">
        <v>0</v>
      </c>
      <c r="BI23" s="35">
        <v>0</v>
      </c>
      <c r="BJ23" s="35">
        <v>0.28962344859990002</v>
      </c>
      <c r="BK23" s="36">
        <f>SUM(C23:BJ23)</f>
        <v>40.787414639854987</v>
      </c>
      <c r="BL23" s="37"/>
      <c r="BN23" s="37"/>
    </row>
    <row r="24" spans="1:67" x14ac:dyDescent="0.2">
      <c r="A24" s="16"/>
      <c r="B24" s="29" t="s">
        <v>115</v>
      </c>
      <c r="C24" s="35">
        <v>0</v>
      </c>
      <c r="D24" s="35">
        <v>0.66427149866660007</v>
      </c>
      <c r="E24" s="35">
        <v>0</v>
      </c>
      <c r="F24" s="35">
        <v>0</v>
      </c>
      <c r="G24" s="35">
        <v>0</v>
      </c>
      <c r="H24" s="35">
        <v>0.57236420226480023</v>
      </c>
      <c r="I24" s="35">
        <v>0</v>
      </c>
      <c r="J24" s="35">
        <v>0.86445092906660004</v>
      </c>
      <c r="K24" s="35">
        <v>0</v>
      </c>
      <c r="L24" s="35">
        <v>0.61625664476629993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0.33525948939899985</v>
      </c>
      <c r="S24" s="35">
        <v>0</v>
      </c>
      <c r="T24" s="35">
        <v>0</v>
      </c>
      <c r="U24" s="35">
        <v>0</v>
      </c>
      <c r="V24" s="35">
        <v>6.4504070866599997E-2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3.1515430521264021</v>
      </c>
      <c r="AC24" s="35">
        <v>3.4391385835998998</v>
      </c>
      <c r="AD24" s="35">
        <v>0</v>
      </c>
      <c r="AE24" s="35">
        <v>0</v>
      </c>
      <c r="AF24" s="35">
        <v>6.5851481795981002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4.272625282923797</v>
      </c>
      <c r="AM24" s="35">
        <v>7.0471533628331997</v>
      </c>
      <c r="AN24" s="35">
        <v>7.5589593393666004</v>
      </c>
      <c r="AO24" s="35">
        <v>0</v>
      </c>
      <c r="AP24" s="35">
        <v>3.6259551091986024</v>
      </c>
      <c r="AQ24" s="35">
        <v>0</v>
      </c>
      <c r="AR24" s="35">
        <v>0</v>
      </c>
      <c r="AS24" s="35">
        <v>0</v>
      </c>
      <c r="AT24" s="35">
        <v>0</v>
      </c>
      <c r="AU24" s="35">
        <v>0</v>
      </c>
      <c r="AV24" s="35">
        <v>4.2828569271243095</v>
      </c>
      <c r="AW24" s="35">
        <v>18.022668228299597</v>
      </c>
      <c r="AX24" s="35">
        <v>0</v>
      </c>
      <c r="AY24" s="35">
        <v>0</v>
      </c>
      <c r="AZ24" s="35">
        <v>11.1264302197985</v>
      </c>
      <c r="BA24" s="35">
        <v>0</v>
      </c>
      <c r="BB24" s="35">
        <v>0</v>
      </c>
      <c r="BC24" s="35">
        <v>0</v>
      </c>
      <c r="BD24" s="35">
        <v>0</v>
      </c>
      <c r="BE24" s="35">
        <v>0</v>
      </c>
      <c r="BF24" s="35">
        <v>0.74370557399760018</v>
      </c>
      <c r="BG24" s="35">
        <v>0</v>
      </c>
      <c r="BH24" s="35">
        <v>1.3355526945666001</v>
      </c>
      <c r="BI24" s="35">
        <v>0</v>
      </c>
      <c r="BJ24" s="35">
        <v>0.90117602479969994</v>
      </c>
      <c r="BK24" s="36">
        <f>SUM(C24:BJ24)</f>
        <v>75.210019413262799</v>
      </c>
      <c r="BL24" s="37"/>
      <c r="BM24" s="38"/>
      <c r="BN24" s="37"/>
    </row>
    <row r="25" spans="1:67" x14ac:dyDescent="0.2">
      <c r="A25" s="16"/>
      <c r="B25" s="29" t="s">
        <v>104</v>
      </c>
      <c r="C25" s="35">
        <v>0</v>
      </c>
      <c r="D25" s="35">
        <v>8.4978505086666001</v>
      </c>
      <c r="E25" s="35">
        <v>0</v>
      </c>
      <c r="F25" s="35">
        <v>0</v>
      </c>
      <c r="G25" s="35">
        <v>0</v>
      </c>
      <c r="H25" s="35">
        <v>0.36269822223170001</v>
      </c>
      <c r="I25" s="35">
        <v>5.2632034000000003E-3</v>
      </c>
      <c r="J25" s="35">
        <v>0</v>
      </c>
      <c r="K25" s="35">
        <v>0</v>
      </c>
      <c r="L25" s="35">
        <v>1.0378625816329001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0.16267811633200002</v>
      </c>
      <c r="S25" s="35">
        <v>3.4127970387333</v>
      </c>
      <c r="T25" s="35">
        <v>0</v>
      </c>
      <c r="U25" s="35">
        <v>0</v>
      </c>
      <c r="V25" s="35">
        <v>1.0817240423333001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0.59605398136559973</v>
      </c>
      <c r="AC25" s="35">
        <v>0.45333625456659998</v>
      </c>
      <c r="AD25" s="35">
        <v>0</v>
      </c>
      <c r="AE25" s="35">
        <v>0</v>
      </c>
      <c r="AF25" s="35">
        <v>3.3003648856991998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>
        <v>0.50753795276539992</v>
      </c>
      <c r="AM25" s="35">
        <v>0.95211512399989995</v>
      </c>
      <c r="AN25" s="35">
        <v>1.9509690234332</v>
      </c>
      <c r="AO25" s="35">
        <v>0</v>
      </c>
      <c r="AP25" s="35">
        <v>0.6979030848665001</v>
      </c>
      <c r="AQ25" s="35">
        <v>0</v>
      </c>
      <c r="AR25" s="35">
        <v>0</v>
      </c>
      <c r="AS25" s="35">
        <v>0</v>
      </c>
      <c r="AT25" s="35">
        <v>0</v>
      </c>
      <c r="AU25" s="35">
        <v>0</v>
      </c>
      <c r="AV25" s="35">
        <v>1.7644068503962007</v>
      </c>
      <c r="AW25" s="35">
        <v>33.407342710166404</v>
      </c>
      <c r="AX25" s="35">
        <v>0</v>
      </c>
      <c r="AY25" s="35">
        <v>0</v>
      </c>
      <c r="AZ25" s="35">
        <v>2.9829124139661003</v>
      </c>
      <c r="BA25" s="35">
        <v>0</v>
      </c>
      <c r="BB25" s="35">
        <v>0</v>
      </c>
      <c r="BC25" s="35">
        <v>0</v>
      </c>
      <c r="BD25" s="35">
        <v>0</v>
      </c>
      <c r="BE25" s="35">
        <v>0</v>
      </c>
      <c r="BF25" s="35">
        <v>0.18349792583229999</v>
      </c>
      <c r="BG25" s="35">
        <v>0</v>
      </c>
      <c r="BH25" s="35">
        <v>0</v>
      </c>
      <c r="BI25" s="35">
        <v>0</v>
      </c>
      <c r="BJ25" s="35">
        <v>0.74984880196659998</v>
      </c>
      <c r="BK25" s="36">
        <f>SUM(C25:BJ25)</f>
        <v>62.107162722353799</v>
      </c>
      <c r="BM25" s="37"/>
      <c r="BO25" s="37"/>
    </row>
    <row r="26" spans="1:67" x14ac:dyDescent="0.2">
      <c r="A26" s="16"/>
      <c r="B26" s="29" t="s">
        <v>105</v>
      </c>
      <c r="C26" s="35">
        <v>0</v>
      </c>
      <c r="D26" s="35">
        <v>0.66344789799999992</v>
      </c>
      <c r="E26" s="35">
        <v>0</v>
      </c>
      <c r="F26" s="35">
        <v>0</v>
      </c>
      <c r="G26" s="35">
        <v>0</v>
      </c>
      <c r="H26" s="35">
        <v>0.87958770176150081</v>
      </c>
      <c r="I26" s="35">
        <v>7.1947622307997996</v>
      </c>
      <c r="J26" s="35">
        <v>32.4412744647666</v>
      </c>
      <c r="K26" s="35">
        <v>0</v>
      </c>
      <c r="L26" s="35">
        <v>12.742527852231207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1.0580509404621996</v>
      </c>
      <c r="S26" s="35">
        <v>3.7648399044332002</v>
      </c>
      <c r="T26" s="35">
        <v>30.348126261542202</v>
      </c>
      <c r="U26" s="35">
        <v>0</v>
      </c>
      <c r="V26" s="35">
        <v>1.7909259368325003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2.694478442660202</v>
      </c>
      <c r="AC26" s="35">
        <v>17.119348966298798</v>
      </c>
      <c r="AD26" s="35">
        <v>2.5194404538665998</v>
      </c>
      <c r="AE26" s="35">
        <v>0</v>
      </c>
      <c r="AF26" s="35">
        <v>57.373580566893686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3.6519711132905988</v>
      </c>
      <c r="AM26" s="35">
        <v>6.1588787365328983</v>
      </c>
      <c r="AN26" s="35">
        <v>10.699468612733</v>
      </c>
      <c r="AO26" s="35">
        <v>0</v>
      </c>
      <c r="AP26" s="35">
        <v>10.089459415263399</v>
      </c>
      <c r="AQ26" s="35">
        <v>0</v>
      </c>
      <c r="AR26" s="35">
        <v>0</v>
      </c>
      <c r="AS26" s="35">
        <v>0</v>
      </c>
      <c r="AT26" s="35">
        <v>0</v>
      </c>
      <c r="AU26" s="35">
        <v>0</v>
      </c>
      <c r="AV26" s="35">
        <v>5.051706441447295</v>
      </c>
      <c r="AW26" s="35">
        <v>22.957035566998716</v>
      </c>
      <c r="AX26" s="35">
        <v>16.840313796466599</v>
      </c>
      <c r="AY26" s="35">
        <v>0</v>
      </c>
      <c r="AZ26" s="35">
        <v>19.426570813328798</v>
      </c>
      <c r="BA26" s="35">
        <v>0</v>
      </c>
      <c r="BB26" s="35">
        <v>0</v>
      </c>
      <c r="BC26" s="35">
        <v>0</v>
      </c>
      <c r="BD26" s="35">
        <v>0</v>
      </c>
      <c r="BE26" s="35">
        <v>0</v>
      </c>
      <c r="BF26" s="35">
        <v>1.3480377476927996</v>
      </c>
      <c r="BG26" s="35">
        <v>6.527503104032502</v>
      </c>
      <c r="BH26" s="35">
        <v>6.9265432867331</v>
      </c>
      <c r="BI26" s="35">
        <v>0</v>
      </c>
      <c r="BJ26" s="35">
        <v>5.1637455222985018</v>
      </c>
      <c r="BK26" s="36">
        <f>SUM(C26:BJ26)</f>
        <v>285.43162577736666</v>
      </c>
      <c r="BL26" s="37"/>
      <c r="BN26" s="37"/>
    </row>
    <row r="27" spans="1:67" x14ac:dyDescent="0.2">
      <c r="A27" s="16"/>
      <c r="B27" s="21" t="s">
        <v>90</v>
      </c>
      <c r="C27" s="33">
        <f>SUM(C23:C26)</f>
        <v>0</v>
      </c>
      <c r="D27" s="33">
        <f t="shared" ref="D27:BJ27" si="7">SUM(D23:D26)</f>
        <v>10.4776983625332</v>
      </c>
      <c r="E27" s="33">
        <f t="shared" si="7"/>
        <v>0</v>
      </c>
      <c r="F27" s="33">
        <f t="shared" si="7"/>
        <v>0</v>
      </c>
      <c r="G27" s="33">
        <f t="shared" si="7"/>
        <v>0</v>
      </c>
      <c r="H27" s="33">
        <f t="shared" si="7"/>
        <v>2.010646136857301</v>
      </c>
      <c r="I27" s="33">
        <f t="shared" si="7"/>
        <v>7.2988076615330995</v>
      </c>
      <c r="J27" s="33">
        <f t="shared" si="7"/>
        <v>33.805036536099799</v>
      </c>
      <c r="K27" s="33">
        <f t="shared" si="7"/>
        <v>0</v>
      </c>
      <c r="L27" s="33">
        <f t="shared" si="7"/>
        <v>14.427427984897008</v>
      </c>
      <c r="M27" s="33">
        <f t="shared" si="7"/>
        <v>0</v>
      </c>
      <c r="N27" s="33">
        <f t="shared" si="7"/>
        <v>0</v>
      </c>
      <c r="O27" s="33">
        <f t="shared" si="7"/>
        <v>0</v>
      </c>
      <c r="P27" s="33">
        <f t="shared" si="7"/>
        <v>0</v>
      </c>
      <c r="Q27" s="33">
        <f t="shared" si="7"/>
        <v>0</v>
      </c>
      <c r="R27" s="33">
        <f t="shared" si="7"/>
        <v>1.6807645052587996</v>
      </c>
      <c r="S27" s="33">
        <f t="shared" si="7"/>
        <v>7.1776369431665001</v>
      </c>
      <c r="T27" s="33">
        <f t="shared" si="7"/>
        <v>40.854485349308703</v>
      </c>
      <c r="U27" s="33">
        <f t="shared" si="7"/>
        <v>0</v>
      </c>
      <c r="V27" s="33">
        <f t="shared" si="7"/>
        <v>3.1045305447657006</v>
      </c>
      <c r="W27" s="33">
        <f t="shared" si="7"/>
        <v>0</v>
      </c>
      <c r="X27" s="33">
        <f t="shared" si="7"/>
        <v>0</v>
      </c>
      <c r="Y27" s="33">
        <f t="shared" si="7"/>
        <v>0</v>
      </c>
      <c r="Z27" s="33">
        <f t="shared" si="7"/>
        <v>0</v>
      </c>
      <c r="AA27" s="33">
        <f t="shared" si="7"/>
        <v>0</v>
      </c>
      <c r="AB27" s="33">
        <f t="shared" si="7"/>
        <v>9.5047475863721012</v>
      </c>
      <c r="AC27" s="33">
        <f t="shared" si="7"/>
        <v>22.595434363131798</v>
      </c>
      <c r="AD27" s="33">
        <f t="shared" si="7"/>
        <v>2.8182320544331998</v>
      </c>
      <c r="AE27" s="33">
        <f t="shared" si="7"/>
        <v>0</v>
      </c>
      <c r="AF27" s="33">
        <f t="shared" si="7"/>
        <v>71.417289638356181</v>
      </c>
      <c r="AG27" s="33">
        <f t="shared" si="7"/>
        <v>0</v>
      </c>
      <c r="AH27" s="33">
        <f t="shared" si="7"/>
        <v>0</v>
      </c>
      <c r="AI27" s="33">
        <f t="shared" si="7"/>
        <v>0</v>
      </c>
      <c r="AJ27" s="33">
        <f t="shared" si="7"/>
        <v>0</v>
      </c>
      <c r="AK27" s="33">
        <f t="shared" si="7"/>
        <v>0</v>
      </c>
      <c r="AL27" s="33">
        <f t="shared" si="7"/>
        <v>10.269012435466792</v>
      </c>
      <c r="AM27" s="33">
        <f t="shared" si="7"/>
        <v>14.263878109665898</v>
      </c>
      <c r="AN27" s="33">
        <f t="shared" si="7"/>
        <v>20.285320092199399</v>
      </c>
      <c r="AO27" s="33">
        <f t="shared" si="7"/>
        <v>0</v>
      </c>
      <c r="AP27" s="33">
        <f t="shared" si="7"/>
        <v>16.179168723394401</v>
      </c>
      <c r="AQ27" s="33">
        <f t="shared" si="7"/>
        <v>0</v>
      </c>
      <c r="AR27" s="33">
        <f t="shared" si="7"/>
        <v>0</v>
      </c>
      <c r="AS27" s="33">
        <f t="shared" si="7"/>
        <v>0</v>
      </c>
      <c r="AT27" s="33">
        <f t="shared" si="7"/>
        <v>0</v>
      </c>
      <c r="AU27" s="33">
        <f t="shared" si="7"/>
        <v>0</v>
      </c>
      <c r="AV27" s="33">
        <f t="shared" si="7"/>
        <v>13.567391111659102</v>
      </c>
      <c r="AW27" s="33">
        <f t="shared" si="7"/>
        <v>79.626458473597822</v>
      </c>
      <c r="AX27" s="33">
        <f t="shared" si="7"/>
        <v>21.5816446329999</v>
      </c>
      <c r="AY27" s="33">
        <f t="shared" si="7"/>
        <v>0</v>
      </c>
      <c r="AZ27" s="33">
        <f t="shared" si="7"/>
        <v>35.814602808125798</v>
      </c>
      <c r="BA27" s="33">
        <f t="shared" si="7"/>
        <v>0</v>
      </c>
      <c r="BB27" s="33">
        <f t="shared" si="7"/>
        <v>0</v>
      </c>
      <c r="BC27" s="33">
        <f t="shared" si="7"/>
        <v>0</v>
      </c>
      <c r="BD27" s="33">
        <f t="shared" si="7"/>
        <v>0</v>
      </c>
      <c r="BE27" s="33">
        <f t="shared" si="7"/>
        <v>0</v>
      </c>
      <c r="BF27" s="33">
        <f t="shared" si="7"/>
        <v>2.6336311839188995</v>
      </c>
      <c r="BG27" s="33">
        <f t="shared" si="7"/>
        <v>6.7758875361325019</v>
      </c>
      <c r="BH27" s="33">
        <f t="shared" si="7"/>
        <v>8.2620959812996997</v>
      </c>
      <c r="BI27" s="33">
        <f t="shared" si="7"/>
        <v>0</v>
      </c>
      <c r="BJ27" s="33">
        <f t="shared" si="7"/>
        <v>7.1043937976647022</v>
      </c>
      <c r="BK27" s="33">
        <f>SUM(BK23:BK26)</f>
        <v>463.53622255283824</v>
      </c>
    </row>
    <row r="28" spans="1:67" x14ac:dyDescent="0.2">
      <c r="A28" s="16"/>
      <c r="B28" s="22" t="s">
        <v>80</v>
      </c>
      <c r="C28" s="33">
        <f t="shared" ref="C28:AH28" si="8">C9+C12+C15+C18+C21+C27</f>
        <v>0</v>
      </c>
      <c r="D28" s="33">
        <f t="shared" si="8"/>
        <v>84.686647261832888</v>
      </c>
      <c r="E28" s="33">
        <f t="shared" si="8"/>
        <v>105.32619086770001</v>
      </c>
      <c r="F28" s="33">
        <f t="shared" si="8"/>
        <v>0</v>
      </c>
      <c r="G28" s="33">
        <f t="shared" si="8"/>
        <v>0</v>
      </c>
      <c r="H28" s="33">
        <f t="shared" si="8"/>
        <v>8.7107261540742087</v>
      </c>
      <c r="I28" s="33">
        <f t="shared" si="8"/>
        <v>308.3237368956955</v>
      </c>
      <c r="J28" s="33">
        <f t="shared" si="8"/>
        <v>481.93723293833148</v>
      </c>
      <c r="K28" s="33">
        <f t="shared" si="8"/>
        <v>0</v>
      </c>
      <c r="L28" s="33">
        <f t="shared" si="8"/>
        <v>97.166025527091918</v>
      </c>
      <c r="M28" s="33">
        <f t="shared" si="8"/>
        <v>0</v>
      </c>
      <c r="N28" s="33">
        <f t="shared" si="8"/>
        <v>6.7398059357333002</v>
      </c>
      <c r="O28" s="33">
        <f t="shared" si="8"/>
        <v>0</v>
      </c>
      <c r="P28" s="33">
        <f t="shared" si="8"/>
        <v>0</v>
      </c>
      <c r="Q28" s="33">
        <f t="shared" si="8"/>
        <v>0</v>
      </c>
      <c r="R28" s="33">
        <f t="shared" si="8"/>
        <v>4.2800202062104979</v>
      </c>
      <c r="S28" s="33">
        <f t="shared" si="8"/>
        <v>29.282918058132996</v>
      </c>
      <c r="T28" s="33">
        <f t="shared" si="8"/>
        <v>262.51123187937367</v>
      </c>
      <c r="U28" s="33">
        <f t="shared" si="8"/>
        <v>0</v>
      </c>
      <c r="V28" s="33">
        <f t="shared" si="8"/>
        <v>9.3064050687635014</v>
      </c>
      <c r="W28" s="33">
        <f t="shared" si="8"/>
        <v>0</v>
      </c>
      <c r="X28" s="33">
        <f t="shared" si="8"/>
        <v>0</v>
      </c>
      <c r="Y28" s="33">
        <f t="shared" si="8"/>
        <v>0</v>
      </c>
      <c r="Z28" s="33">
        <f t="shared" si="8"/>
        <v>0</v>
      </c>
      <c r="AA28" s="33">
        <f t="shared" si="8"/>
        <v>0</v>
      </c>
      <c r="AB28" s="33">
        <f t="shared" si="8"/>
        <v>16.250297956584305</v>
      </c>
      <c r="AC28" s="33">
        <f t="shared" si="8"/>
        <v>110.94621448362803</v>
      </c>
      <c r="AD28" s="33">
        <f t="shared" si="8"/>
        <v>41.067699397399409</v>
      </c>
      <c r="AE28" s="33">
        <f t="shared" si="8"/>
        <v>0</v>
      </c>
      <c r="AF28" s="33">
        <f t="shared" si="8"/>
        <v>170.83937781317604</v>
      </c>
      <c r="AG28" s="33">
        <f t="shared" si="8"/>
        <v>0</v>
      </c>
      <c r="AH28" s="33">
        <f t="shared" si="8"/>
        <v>0</v>
      </c>
      <c r="AI28" s="33">
        <f t="shared" ref="AI28:BK28" si="9">AI9+AI12+AI15+AI18+AI21+AI27</f>
        <v>0</v>
      </c>
      <c r="AJ28" s="33">
        <f t="shared" si="9"/>
        <v>0</v>
      </c>
      <c r="AK28" s="33">
        <f t="shared" si="9"/>
        <v>0</v>
      </c>
      <c r="AL28" s="33">
        <f t="shared" si="9"/>
        <v>16.197253572546799</v>
      </c>
      <c r="AM28" s="33">
        <f t="shared" si="9"/>
        <v>94.207323384930604</v>
      </c>
      <c r="AN28" s="33">
        <f t="shared" si="9"/>
        <v>422.25218946969716</v>
      </c>
      <c r="AO28" s="33">
        <f t="shared" si="9"/>
        <v>0</v>
      </c>
      <c r="AP28" s="33">
        <f t="shared" si="9"/>
        <v>51.201411723618619</v>
      </c>
      <c r="AQ28" s="33">
        <f t="shared" si="9"/>
        <v>0</v>
      </c>
      <c r="AR28" s="33">
        <f t="shared" si="9"/>
        <v>0</v>
      </c>
      <c r="AS28" s="33">
        <f t="shared" si="9"/>
        <v>0</v>
      </c>
      <c r="AT28" s="33">
        <f t="shared" si="9"/>
        <v>0</v>
      </c>
      <c r="AU28" s="33">
        <f t="shared" si="9"/>
        <v>0</v>
      </c>
      <c r="AV28" s="33">
        <f t="shared" si="9"/>
        <v>21.161374427635906</v>
      </c>
      <c r="AW28" s="33">
        <f t="shared" si="9"/>
        <v>125.19954737616271</v>
      </c>
      <c r="AX28" s="33">
        <f t="shared" si="9"/>
        <v>28.755442936533001</v>
      </c>
      <c r="AY28" s="33">
        <f t="shared" si="9"/>
        <v>0</v>
      </c>
      <c r="AZ28" s="33">
        <f t="shared" si="9"/>
        <v>88.997012072453998</v>
      </c>
      <c r="BA28" s="33">
        <f t="shared" si="9"/>
        <v>0</v>
      </c>
      <c r="BB28" s="33">
        <f t="shared" si="9"/>
        <v>0</v>
      </c>
      <c r="BC28" s="33">
        <f t="shared" si="9"/>
        <v>0</v>
      </c>
      <c r="BD28" s="33">
        <f t="shared" si="9"/>
        <v>0</v>
      </c>
      <c r="BE28" s="33">
        <f t="shared" si="9"/>
        <v>0</v>
      </c>
      <c r="BF28" s="33">
        <f t="shared" si="9"/>
        <v>4.1851544971418004</v>
      </c>
      <c r="BG28" s="33">
        <f t="shared" si="9"/>
        <v>7.0991342927991017</v>
      </c>
      <c r="BH28" s="33">
        <f t="shared" si="9"/>
        <v>59.912334221666015</v>
      </c>
      <c r="BI28" s="33">
        <f t="shared" si="9"/>
        <v>0</v>
      </c>
      <c r="BJ28" s="33">
        <f t="shared" si="9"/>
        <v>9.5482630194306033</v>
      </c>
      <c r="BK28" s="33">
        <f t="shared" si="9"/>
        <v>2666.0909714383447</v>
      </c>
    </row>
    <row r="29" spans="1:67" ht="3.75" customHeight="1" x14ac:dyDescent="0.2">
      <c r="A29" s="16"/>
      <c r="B29" s="23"/>
      <c r="C29" s="66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7"/>
    </row>
    <row r="30" spans="1:67" x14ac:dyDescent="0.2">
      <c r="A30" s="16" t="s">
        <v>1</v>
      </c>
      <c r="B30" s="19" t="s">
        <v>7</v>
      </c>
      <c r="C30" s="6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7"/>
    </row>
    <row r="31" spans="1:67" s="4" customFormat="1" x14ac:dyDescent="0.2">
      <c r="A31" s="16" t="s">
        <v>76</v>
      </c>
      <c r="B31" s="20" t="s">
        <v>2</v>
      </c>
      <c r="C31" s="68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70"/>
    </row>
    <row r="32" spans="1:67" s="43" customFormat="1" x14ac:dyDescent="0.2">
      <c r="A32" s="40"/>
      <c r="B32" s="41" t="s">
        <v>106</v>
      </c>
      <c r="C32" s="35">
        <v>0</v>
      </c>
      <c r="D32" s="35">
        <v>0.71034394170000004</v>
      </c>
      <c r="E32" s="35">
        <v>0</v>
      </c>
      <c r="F32" s="35">
        <v>0</v>
      </c>
      <c r="G32" s="35">
        <v>0</v>
      </c>
      <c r="H32" s="35">
        <v>14.036386134125177</v>
      </c>
      <c r="I32" s="35">
        <v>3.4796696099999996E-2</v>
      </c>
      <c r="J32" s="35">
        <v>0</v>
      </c>
      <c r="K32" s="35">
        <v>0</v>
      </c>
      <c r="L32" s="35">
        <v>1.5603299380324001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9.7959257750719821</v>
      </c>
      <c r="S32" s="35">
        <v>0</v>
      </c>
      <c r="T32" s="35">
        <v>0</v>
      </c>
      <c r="U32" s="35">
        <v>0</v>
      </c>
      <c r="V32" s="35">
        <v>0.54992746453280006</v>
      </c>
      <c r="W32" s="35">
        <v>8.3529169999999996E-4</v>
      </c>
      <c r="X32" s="35">
        <v>0</v>
      </c>
      <c r="Y32" s="35">
        <v>0</v>
      </c>
      <c r="Z32" s="35">
        <v>0</v>
      </c>
      <c r="AA32" s="35">
        <v>0</v>
      </c>
      <c r="AB32" s="35">
        <v>83.149992360570025</v>
      </c>
      <c r="AC32" s="35">
        <v>1.1906874030329002</v>
      </c>
      <c r="AD32" s="35">
        <v>0</v>
      </c>
      <c r="AE32" s="35">
        <v>0</v>
      </c>
      <c r="AF32" s="35">
        <v>18.978202899489613</v>
      </c>
      <c r="AG32" s="35">
        <v>0</v>
      </c>
      <c r="AH32" s="35">
        <v>0</v>
      </c>
      <c r="AI32" s="35">
        <v>0</v>
      </c>
      <c r="AJ32" s="35">
        <v>0</v>
      </c>
      <c r="AK32" s="35">
        <v>0</v>
      </c>
      <c r="AL32" s="35">
        <v>70.160369164854814</v>
      </c>
      <c r="AM32" s="35">
        <v>0.60379985086660004</v>
      </c>
      <c r="AN32" s="35">
        <v>0</v>
      </c>
      <c r="AO32" s="35">
        <v>0</v>
      </c>
      <c r="AP32" s="35">
        <v>8.001243908927405</v>
      </c>
      <c r="AQ32" s="35">
        <v>0</v>
      </c>
      <c r="AR32" s="35">
        <v>0</v>
      </c>
      <c r="AS32" s="35">
        <v>0</v>
      </c>
      <c r="AT32" s="35">
        <v>0</v>
      </c>
      <c r="AU32" s="35">
        <v>0</v>
      </c>
      <c r="AV32" s="35">
        <v>264.61690318725664</v>
      </c>
      <c r="AW32" s="35">
        <v>4.7360573430657009</v>
      </c>
      <c r="AX32" s="35">
        <v>0</v>
      </c>
      <c r="AY32" s="35">
        <v>0</v>
      </c>
      <c r="AZ32" s="35">
        <v>44.341498644615214</v>
      </c>
      <c r="BA32" s="35">
        <v>0</v>
      </c>
      <c r="BB32" s="35">
        <v>0</v>
      </c>
      <c r="BC32" s="35">
        <v>0</v>
      </c>
      <c r="BD32" s="35">
        <v>0</v>
      </c>
      <c r="BE32" s="35">
        <v>0</v>
      </c>
      <c r="BF32" s="35">
        <v>51.806681635374844</v>
      </c>
      <c r="BG32" s="35">
        <v>0.22184844706660001</v>
      </c>
      <c r="BH32" s="35">
        <v>0</v>
      </c>
      <c r="BI32" s="35">
        <v>0</v>
      </c>
      <c r="BJ32" s="35">
        <v>3.2476493830643012</v>
      </c>
      <c r="BK32" s="42">
        <f>SUM(C32:BJ32)</f>
        <v>577.74347946944692</v>
      </c>
    </row>
    <row r="33" spans="1:67" s="4" customFormat="1" x14ac:dyDescent="0.2">
      <c r="A33" s="16"/>
      <c r="B33" s="21" t="s">
        <v>85</v>
      </c>
      <c r="C33" s="33">
        <f>SUM(C32)</f>
        <v>0</v>
      </c>
      <c r="D33" s="33">
        <f t="shared" ref="D33:BJ33" si="10">SUM(D32)</f>
        <v>0.71034394170000004</v>
      </c>
      <c r="E33" s="33">
        <f t="shared" si="10"/>
        <v>0</v>
      </c>
      <c r="F33" s="33">
        <f t="shared" si="10"/>
        <v>0</v>
      </c>
      <c r="G33" s="33">
        <f t="shared" si="10"/>
        <v>0</v>
      </c>
      <c r="H33" s="33">
        <f t="shared" si="10"/>
        <v>14.036386134125177</v>
      </c>
      <c r="I33" s="33">
        <f t="shared" si="10"/>
        <v>3.4796696099999996E-2</v>
      </c>
      <c r="J33" s="33">
        <f t="shared" si="10"/>
        <v>0</v>
      </c>
      <c r="K33" s="33">
        <f t="shared" si="10"/>
        <v>0</v>
      </c>
      <c r="L33" s="33">
        <f t="shared" si="10"/>
        <v>1.5603299380324001</v>
      </c>
      <c r="M33" s="33">
        <f t="shared" si="10"/>
        <v>0</v>
      </c>
      <c r="N33" s="33">
        <f t="shared" si="10"/>
        <v>0</v>
      </c>
      <c r="O33" s="33">
        <f t="shared" si="10"/>
        <v>0</v>
      </c>
      <c r="P33" s="33">
        <f t="shared" si="10"/>
        <v>0</v>
      </c>
      <c r="Q33" s="33">
        <f t="shared" si="10"/>
        <v>0</v>
      </c>
      <c r="R33" s="33">
        <f t="shared" si="10"/>
        <v>9.7959257750719821</v>
      </c>
      <c r="S33" s="33">
        <f t="shared" si="10"/>
        <v>0</v>
      </c>
      <c r="T33" s="33">
        <f t="shared" si="10"/>
        <v>0</v>
      </c>
      <c r="U33" s="33">
        <f t="shared" si="10"/>
        <v>0</v>
      </c>
      <c r="V33" s="33">
        <f t="shared" si="10"/>
        <v>0.54992746453280006</v>
      </c>
      <c r="W33" s="33">
        <f t="shared" si="10"/>
        <v>8.3529169999999996E-4</v>
      </c>
      <c r="X33" s="33">
        <f t="shared" si="10"/>
        <v>0</v>
      </c>
      <c r="Y33" s="33">
        <f t="shared" si="10"/>
        <v>0</v>
      </c>
      <c r="Z33" s="33">
        <f t="shared" si="10"/>
        <v>0</v>
      </c>
      <c r="AA33" s="33">
        <f t="shared" si="10"/>
        <v>0</v>
      </c>
      <c r="AB33" s="33">
        <f t="shared" si="10"/>
        <v>83.149992360570025</v>
      </c>
      <c r="AC33" s="33">
        <f t="shared" si="10"/>
        <v>1.1906874030329002</v>
      </c>
      <c r="AD33" s="33">
        <f t="shared" si="10"/>
        <v>0</v>
      </c>
      <c r="AE33" s="33">
        <f t="shared" si="10"/>
        <v>0</v>
      </c>
      <c r="AF33" s="33">
        <f t="shared" si="10"/>
        <v>18.978202899489613</v>
      </c>
      <c r="AG33" s="33">
        <f t="shared" si="10"/>
        <v>0</v>
      </c>
      <c r="AH33" s="33">
        <f t="shared" si="10"/>
        <v>0</v>
      </c>
      <c r="AI33" s="33">
        <f t="shared" si="10"/>
        <v>0</v>
      </c>
      <c r="AJ33" s="33">
        <f t="shared" si="10"/>
        <v>0</v>
      </c>
      <c r="AK33" s="33">
        <f t="shared" si="10"/>
        <v>0</v>
      </c>
      <c r="AL33" s="33">
        <f t="shared" si="10"/>
        <v>70.160369164854814</v>
      </c>
      <c r="AM33" s="33">
        <f t="shared" si="10"/>
        <v>0.60379985086660004</v>
      </c>
      <c r="AN33" s="33">
        <f t="shared" si="10"/>
        <v>0</v>
      </c>
      <c r="AO33" s="33">
        <f t="shared" si="10"/>
        <v>0</v>
      </c>
      <c r="AP33" s="33">
        <f t="shared" si="10"/>
        <v>8.001243908927405</v>
      </c>
      <c r="AQ33" s="33">
        <f t="shared" si="10"/>
        <v>0</v>
      </c>
      <c r="AR33" s="33">
        <f t="shared" si="10"/>
        <v>0</v>
      </c>
      <c r="AS33" s="33">
        <f t="shared" si="10"/>
        <v>0</v>
      </c>
      <c r="AT33" s="33">
        <f t="shared" si="10"/>
        <v>0</v>
      </c>
      <c r="AU33" s="33">
        <f t="shared" si="10"/>
        <v>0</v>
      </c>
      <c r="AV33" s="33">
        <f t="shared" si="10"/>
        <v>264.61690318725664</v>
      </c>
      <c r="AW33" s="33">
        <f t="shared" si="10"/>
        <v>4.7360573430657009</v>
      </c>
      <c r="AX33" s="33">
        <f t="shared" si="10"/>
        <v>0</v>
      </c>
      <c r="AY33" s="33">
        <f t="shared" si="10"/>
        <v>0</v>
      </c>
      <c r="AZ33" s="33">
        <f t="shared" si="10"/>
        <v>44.341498644615214</v>
      </c>
      <c r="BA33" s="33">
        <f t="shared" si="10"/>
        <v>0</v>
      </c>
      <c r="BB33" s="33">
        <f t="shared" si="10"/>
        <v>0</v>
      </c>
      <c r="BC33" s="33">
        <f t="shared" si="10"/>
        <v>0</v>
      </c>
      <c r="BD33" s="33">
        <f t="shared" si="10"/>
        <v>0</v>
      </c>
      <c r="BE33" s="33">
        <f t="shared" si="10"/>
        <v>0</v>
      </c>
      <c r="BF33" s="33">
        <f t="shared" si="10"/>
        <v>51.806681635374844</v>
      </c>
      <c r="BG33" s="33">
        <f t="shared" si="10"/>
        <v>0.22184844706660001</v>
      </c>
      <c r="BH33" s="33">
        <f t="shared" si="10"/>
        <v>0</v>
      </c>
      <c r="BI33" s="33">
        <f t="shared" si="10"/>
        <v>0</v>
      </c>
      <c r="BJ33" s="33">
        <f t="shared" si="10"/>
        <v>3.2476493830643012</v>
      </c>
      <c r="BK33" s="33">
        <f>SUM(BK32)</f>
        <v>577.74347946944692</v>
      </c>
    </row>
    <row r="34" spans="1:67" x14ac:dyDescent="0.2">
      <c r="A34" s="16" t="s">
        <v>77</v>
      </c>
      <c r="B34" s="20" t="s">
        <v>15</v>
      </c>
      <c r="C34" s="66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7"/>
    </row>
    <row r="35" spans="1:67" x14ac:dyDescent="0.2">
      <c r="A35" s="16"/>
      <c r="B35" s="29" t="s">
        <v>107</v>
      </c>
      <c r="C35" s="35">
        <v>0</v>
      </c>
      <c r="D35" s="35">
        <v>0.70280059023329999</v>
      </c>
      <c r="E35" s="35">
        <v>0</v>
      </c>
      <c r="F35" s="35">
        <v>0</v>
      </c>
      <c r="G35" s="35">
        <v>0</v>
      </c>
      <c r="H35" s="35">
        <v>5.1193828925754916</v>
      </c>
      <c r="I35" s="35">
        <v>1.0211796702331</v>
      </c>
      <c r="J35" s="35">
        <v>0</v>
      </c>
      <c r="K35" s="35">
        <v>0</v>
      </c>
      <c r="L35" s="35">
        <v>2.8196327610326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1.9943511872499</v>
      </c>
      <c r="S35" s="35">
        <v>0</v>
      </c>
      <c r="T35" s="35">
        <v>0</v>
      </c>
      <c r="U35" s="35">
        <v>0</v>
      </c>
      <c r="V35" s="35">
        <v>0.83315650119910001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40.826299126388186</v>
      </c>
      <c r="AC35" s="35">
        <v>2.9471134115993998</v>
      </c>
      <c r="AD35" s="35">
        <v>0</v>
      </c>
      <c r="AE35" s="35">
        <v>0</v>
      </c>
      <c r="AF35" s="35">
        <v>16.472522486157398</v>
      </c>
      <c r="AG35" s="35">
        <v>0</v>
      </c>
      <c r="AH35" s="35">
        <v>0</v>
      </c>
      <c r="AI35" s="35">
        <v>0</v>
      </c>
      <c r="AJ35" s="35">
        <v>0</v>
      </c>
      <c r="AK35" s="35">
        <v>0</v>
      </c>
      <c r="AL35" s="35">
        <v>36.921533917789333</v>
      </c>
      <c r="AM35" s="35">
        <v>0.15004086626659999</v>
      </c>
      <c r="AN35" s="35">
        <v>0</v>
      </c>
      <c r="AO35" s="35">
        <v>0</v>
      </c>
      <c r="AP35" s="35">
        <v>4.4357809652286972</v>
      </c>
      <c r="AQ35" s="35">
        <v>0</v>
      </c>
      <c r="AR35" s="35">
        <v>0</v>
      </c>
      <c r="AS35" s="35">
        <v>0</v>
      </c>
      <c r="AT35" s="35">
        <v>0</v>
      </c>
      <c r="AU35" s="35">
        <v>0</v>
      </c>
      <c r="AV35" s="35">
        <v>117.28095512011423</v>
      </c>
      <c r="AW35" s="35">
        <v>6.9333093117317004</v>
      </c>
      <c r="AX35" s="35">
        <v>0</v>
      </c>
      <c r="AY35" s="35">
        <v>0</v>
      </c>
      <c r="AZ35" s="35">
        <v>58.48955594908638</v>
      </c>
      <c r="BA35" s="35">
        <v>0</v>
      </c>
      <c r="BB35" s="35">
        <v>0</v>
      </c>
      <c r="BC35" s="35">
        <v>0</v>
      </c>
      <c r="BD35" s="35">
        <v>0</v>
      </c>
      <c r="BE35" s="35">
        <v>0</v>
      </c>
      <c r="BF35" s="35">
        <v>21.319224460088769</v>
      </c>
      <c r="BG35" s="35">
        <v>5.9385538426328983</v>
      </c>
      <c r="BH35" s="35">
        <v>0</v>
      </c>
      <c r="BI35" s="35">
        <v>0</v>
      </c>
      <c r="BJ35" s="35">
        <v>3.9773197102650997</v>
      </c>
      <c r="BK35" s="36">
        <f>SUM(C35:BJ35)</f>
        <v>328.18271276987213</v>
      </c>
      <c r="BM35" s="37"/>
      <c r="BO35" s="37"/>
    </row>
    <row r="36" spans="1:67" x14ac:dyDescent="0.2">
      <c r="A36" s="16"/>
      <c r="B36" s="29" t="s">
        <v>126</v>
      </c>
      <c r="C36" s="35">
        <v>0</v>
      </c>
      <c r="D36" s="35">
        <v>0.51013625846659993</v>
      </c>
      <c r="E36" s="35">
        <v>0</v>
      </c>
      <c r="F36" s="35">
        <v>0</v>
      </c>
      <c r="G36" s="35">
        <v>0</v>
      </c>
      <c r="H36" s="35">
        <v>0.35701755129480101</v>
      </c>
      <c r="I36" s="35">
        <v>0</v>
      </c>
      <c r="J36" s="35">
        <v>0</v>
      </c>
      <c r="K36" s="35">
        <v>0</v>
      </c>
      <c r="L36" s="35">
        <v>0.40124761859969998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0.24632437149620012</v>
      </c>
      <c r="S36" s="35">
        <v>0</v>
      </c>
      <c r="T36" s="35">
        <v>0</v>
      </c>
      <c r="U36" s="35">
        <v>0</v>
      </c>
      <c r="V36" s="35">
        <v>0.18730699066649997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27.297227390573635</v>
      </c>
      <c r="AC36" s="35">
        <v>2.8098962121332982</v>
      </c>
      <c r="AD36" s="35">
        <v>0</v>
      </c>
      <c r="AE36" s="35">
        <v>0</v>
      </c>
      <c r="AF36" s="35">
        <v>30.404347849797119</v>
      </c>
      <c r="AG36" s="35">
        <v>0</v>
      </c>
      <c r="AH36" s="35">
        <v>0</v>
      </c>
      <c r="AI36" s="35">
        <v>0</v>
      </c>
      <c r="AJ36" s="35">
        <v>0</v>
      </c>
      <c r="AK36" s="35">
        <v>0</v>
      </c>
      <c r="AL36" s="35">
        <v>27.20587440122241</v>
      </c>
      <c r="AM36" s="35">
        <v>1.5565321722999998</v>
      </c>
      <c r="AN36" s="35">
        <v>0</v>
      </c>
      <c r="AO36" s="35">
        <v>0</v>
      </c>
      <c r="AP36" s="35">
        <v>14.775000379930264</v>
      </c>
      <c r="AQ36" s="35">
        <v>0</v>
      </c>
      <c r="AR36" s="35">
        <v>0</v>
      </c>
      <c r="AS36" s="35">
        <v>0</v>
      </c>
      <c r="AT36" s="35">
        <v>0</v>
      </c>
      <c r="AU36" s="35">
        <v>0</v>
      </c>
      <c r="AV36" s="35">
        <v>1.5266195010305905</v>
      </c>
      <c r="AW36" s="35">
        <v>0.53179364493329984</v>
      </c>
      <c r="AX36" s="35">
        <v>0</v>
      </c>
      <c r="AY36" s="35">
        <v>0</v>
      </c>
      <c r="AZ36" s="35">
        <v>1.0248480444330998</v>
      </c>
      <c r="BA36" s="35">
        <v>0</v>
      </c>
      <c r="BB36" s="35">
        <v>0</v>
      </c>
      <c r="BC36" s="35">
        <v>0</v>
      </c>
      <c r="BD36" s="35">
        <v>0</v>
      </c>
      <c r="BE36" s="35">
        <v>0</v>
      </c>
      <c r="BF36" s="35">
        <v>0.90756932276519808</v>
      </c>
      <c r="BG36" s="35">
        <v>0</v>
      </c>
      <c r="BH36" s="35">
        <v>0</v>
      </c>
      <c r="BI36" s="35">
        <v>0</v>
      </c>
      <c r="BJ36" s="35">
        <v>0.34308893079989999</v>
      </c>
      <c r="BK36" s="36">
        <f>SUM(C36:BJ36)</f>
        <v>110.0848306404426</v>
      </c>
      <c r="BM36" s="37"/>
      <c r="BO36" s="37"/>
    </row>
    <row r="37" spans="1:67" x14ac:dyDescent="0.2">
      <c r="A37" s="16"/>
      <c r="B37" s="29" t="s">
        <v>117</v>
      </c>
      <c r="C37" s="35">
        <v>0</v>
      </c>
      <c r="D37" s="35">
        <v>0.51498501563330001</v>
      </c>
      <c r="E37" s="35">
        <v>0</v>
      </c>
      <c r="F37" s="35">
        <v>0</v>
      </c>
      <c r="G37" s="35">
        <v>0</v>
      </c>
      <c r="H37" s="35">
        <v>2.3543416027583897</v>
      </c>
      <c r="I37" s="35">
        <v>0.21481666666660001</v>
      </c>
      <c r="J37" s="35">
        <v>0</v>
      </c>
      <c r="K37" s="35">
        <v>0</v>
      </c>
      <c r="L37" s="35">
        <v>0.64317462526650004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2.0554611474573994</v>
      </c>
      <c r="S37" s="35">
        <v>1.2310919301333001</v>
      </c>
      <c r="T37" s="35">
        <v>0</v>
      </c>
      <c r="U37" s="35">
        <v>0</v>
      </c>
      <c r="V37" s="35">
        <v>0.19874832313309995</v>
      </c>
      <c r="W37" s="35">
        <v>2.00268666E-5</v>
      </c>
      <c r="X37" s="35">
        <v>0</v>
      </c>
      <c r="Y37" s="35">
        <v>0</v>
      </c>
      <c r="Z37" s="35">
        <v>0</v>
      </c>
      <c r="AA37" s="35">
        <v>0</v>
      </c>
      <c r="AB37" s="35">
        <v>53.953165099892409</v>
      </c>
      <c r="AC37" s="35">
        <v>6.7177862290315034</v>
      </c>
      <c r="AD37" s="35">
        <v>0</v>
      </c>
      <c r="AE37" s="35">
        <v>0</v>
      </c>
      <c r="AF37" s="35">
        <v>47.857425978902576</v>
      </c>
      <c r="AG37" s="35">
        <v>0</v>
      </c>
      <c r="AH37" s="35">
        <v>0</v>
      </c>
      <c r="AI37" s="35">
        <v>0</v>
      </c>
      <c r="AJ37" s="35">
        <v>0</v>
      </c>
      <c r="AK37" s="35">
        <v>0</v>
      </c>
      <c r="AL37" s="35">
        <v>67.624151250920136</v>
      </c>
      <c r="AM37" s="35">
        <v>4.3687130166987993</v>
      </c>
      <c r="AN37" s="35">
        <v>0.24815833333319998</v>
      </c>
      <c r="AO37" s="35">
        <v>0</v>
      </c>
      <c r="AP37" s="35">
        <v>29.325137410912546</v>
      </c>
      <c r="AQ37" s="35">
        <v>0</v>
      </c>
      <c r="AR37" s="35">
        <v>0</v>
      </c>
      <c r="AS37" s="35">
        <v>0</v>
      </c>
      <c r="AT37" s="35">
        <v>0</v>
      </c>
      <c r="AU37" s="35">
        <v>0</v>
      </c>
      <c r="AV37" s="35">
        <v>11.981063837147296</v>
      </c>
      <c r="AW37" s="35">
        <v>3.8832504664992005</v>
      </c>
      <c r="AX37" s="35">
        <v>0</v>
      </c>
      <c r="AY37" s="35">
        <v>0</v>
      </c>
      <c r="AZ37" s="35">
        <v>8.2489619632298012</v>
      </c>
      <c r="BA37" s="35">
        <v>0</v>
      </c>
      <c r="BB37" s="35">
        <v>0</v>
      </c>
      <c r="BC37" s="35">
        <v>0</v>
      </c>
      <c r="BD37" s="35">
        <v>0</v>
      </c>
      <c r="BE37" s="35">
        <v>0</v>
      </c>
      <c r="BF37" s="35">
        <v>5.5112534594078548</v>
      </c>
      <c r="BG37" s="35">
        <v>0.50624299999989997</v>
      </c>
      <c r="BH37" s="35">
        <v>0</v>
      </c>
      <c r="BI37" s="35">
        <v>0</v>
      </c>
      <c r="BJ37" s="35">
        <v>2.633594491665499</v>
      </c>
      <c r="BK37" s="36">
        <f>SUM(C37:BJ37)</f>
        <v>250.0715438755559</v>
      </c>
      <c r="BM37" s="37"/>
      <c r="BO37" s="37"/>
    </row>
    <row r="38" spans="1:67" x14ac:dyDescent="0.2">
      <c r="A38" s="16"/>
      <c r="B38" s="29" t="s">
        <v>124</v>
      </c>
      <c r="C38" s="35">
        <v>0</v>
      </c>
      <c r="D38" s="35">
        <v>0.5534264807</v>
      </c>
      <c r="E38" s="35">
        <v>0</v>
      </c>
      <c r="F38" s="35">
        <v>0</v>
      </c>
      <c r="G38" s="35">
        <v>0</v>
      </c>
      <c r="H38" s="35">
        <v>1.3097791554845977</v>
      </c>
      <c r="I38" s="35">
        <v>0.1109066666666</v>
      </c>
      <c r="J38" s="35">
        <v>0</v>
      </c>
      <c r="K38" s="35">
        <v>0</v>
      </c>
      <c r="L38" s="35">
        <v>1.9327255991329004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0.87893816261970237</v>
      </c>
      <c r="S38" s="35">
        <v>0</v>
      </c>
      <c r="T38" s="35">
        <v>0</v>
      </c>
      <c r="U38" s="35">
        <v>0</v>
      </c>
      <c r="V38" s="35">
        <v>0.2834212103664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37.256038995344142</v>
      </c>
      <c r="AC38" s="35">
        <v>6.2464206751660001</v>
      </c>
      <c r="AD38" s="35">
        <v>0</v>
      </c>
      <c r="AE38" s="35">
        <v>0</v>
      </c>
      <c r="AF38" s="35">
        <v>35.309185305063025</v>
      </c>
      <c r="AG38" s="35">
        <v>0</v>
      </c>
      <c r="AH38" s="35">
        <v>0</v>
      </c>
      <c r="AI38" s="35">
        <v>0</v>
      </c>
      <c r="AJ38" s="35">
        <v>0</v>
      </c>
      <c r="AK38" s="35">
        <v>0</v>
      </c>
      <c r="AL38" s="35">
        <v>36.783205017549292</v>
      </c>
      <c r="AM38" s="35">
        <v>4.2036491751997973</v>
      </c>
      <c r="AN38" s="35">
        <v>0</v>
      </c>
      <c r="AO38" s="35">
        <v>0</v>
      </c>
      <c r="AP38" s="35">
        <v>17.149468992063376</v>
      </c>
      <c r="AQ38" s="35">
        <v>0</v>
      </c>
      <c r="AR38" s="35">
        <v>0</v>
      </c>
      <c r="AS38" s="35">
        <v>0</v>
      </c>
      <c r="AT38" s="35">
        <v>0</v>
      </c>
      <c r="AU38" s="35">
        <v>0</v>
      </c>
      <c r="AV38" s="35">
        <v>7.9787546143872987</v>
      </c>
      <c r="AW38" s="35">
        <v>0.42195579719990001</v>
      </c>
      <c r="AX38" s="35">
        <v>0</v>
      </c>
      <c r="AY38" s="35">
        <v>0</v>
      </c>
      <c r="AZ38" s="35">
        <v>3.6097661236990986</v>
      </c>
      <c r="BA38" s="35">
        <v>0</v>
      </c>
      <c r="BB38" s="35">
        <v>0</v>
      </c>
      <c r="BC38" s="35">
        <v>0</v>
      </c>
      <c r="BD38" s="35">
        <v>0</v>
      </c>
      <c r="BE38" s="35">
        <v>0</v>
      </c>
      <c r="BF38" s="35">
        <v>4.8344298521863873</v>
      </c>
      <c r="BG38" s="35">
        <v>0</v>
      </c>
      <c r="BH38" s="35">
        <v>0</v>
      </c>
      <c r="BI38" s="35">
        <v>0</v>
      </c>
      <c r="BJ38" s="35">
        <v>1.3332868717997002</v>
      </c>
      <c r="BK38" s="36">
        <f t="shared" ref="BK38:BK41" si="11">SUM(C38:BJ38)</f>
        <v>160.19535869462823</v>
      </c>
      <c r="BM38" s="37"/>
      <c r="BO38" s="37"/>
    </row>
    <row r="39" spans="1:67" x14ac:dyDescent="0.2">
      <c r="A39" s="16"/>
      <c r="B39" s="29" t="s">
        <v>128</v>
      </c>
      <c r="C39" s="35">
        <v>0</v>
      </c>
      <c r="D39" s="35">
        <v>0.35197208349999998</v>
      </c>
      <c r="E39" s="35">
        <v>0</v>
      </c>
      <c r="F39" s="35">
        <v>0</v>
      </c>
      <c r="G39" s="35">
        <v>0</v>
      </c>
      <c r="H39" s="35">
        <v>0.1745616596956997</v>
      </c>
      <c r="I39" s="35">
        <v>0</v>
      </c>
      <c r="J39" s="35">
        <v>0</v>
      </c>
      <c r="K39" s="35">
        <v>0</v>
      </c>
      <c r="L39" s="35">
        <v>3.2843134333300002E-2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0.24411758686249987</v>
      </c>
      <c r="S39" s="35">
        <v>0</v>
      </c>
      <c r="T39" s="35">
        <v>0</v>
      </c>
      <c r="U39" s="35">
        <v>0</v>
      </c>
      <c r="V39" s="35">
        <v>1.8632033333299998E-2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7.4100975422127018</v>
      </c>
      <c r="AC39" s="35">
        <v>0.89224699999970014</v>
      </c>
      <c r="AD39" s="35">
        <v>0</v>
      </c>
      <c r="AE39" s="35">
        <v>0</v>
      </c>
      <c r="AF39" s="35">
        <v>7.6601659963609068</v>
      </c>
      <c r="AG39" s="35">
        <v>0</v>
      </c>
      <c r="AH39" s="35">
        <v>0</v>
      </c>
      <c r="AI39" s="35">
        <v>0</v>
      </c>
      <c r="AJ39" s="35">
        <v>0</v>
      </c>
      <c r="AK39" s="35">
        <v>0</v>
      </c>
      <c r="AL39" s="35">
        <v>8.3913740224244808</v>
      </c>
      <c r="AM39" s="35">
        <v>0.83981745463309998</v>
      </c>
      <c r="AN39" s="35">
        <v>0</v>
      </c>
      <c r="AO39" s="35">
        <v>0</v>
      </c>
      <c r="AP39" s="35">
        <v>4.7440755502960066</v>
      </c>
      <c r="AQ39" s="35">
        <v>0</v>
      </c>
      <c r="AR39" s="35">
        <v>0</v>
      </c>
      <c r="AS39" s="35">
        <v>0</v>
      </c>
      <c r="AT39" s="35">
        <v>0</v>
      </c>
      <c r="AU39" s="35">
        <v>0</v>
      </c>
      <c r="AV39" s="35">
        <v>1.2133285187855996</v>
      </c>
      <c r="AW39" s="35">
        <v>0</v>
      </c>
      <c r="AX39" s="35">
        <v>0</v>
      </c>
      <c r="AY39" s="35">
        <v>0</v>
      </c>
      <c r="AZ39" s="35">
        <v>0.73815359553279991</v>
      </c>
      <c r="BA39" s="35">
        <v>0</v>
      </c>
      <c r="BB39" s="35">
        <v>0</v>
      </c>
      <c r="BC39" s="35">
        <v>0</v>
      </c>
      <c r="BD39" s="35">
        <v>0</v>
      </c>
      <c r="BE39" s="35">
        <v>0</v>
      </c>
      <c r="BF39" s="35">
        <v>0.53631542332579996</v>
      </c>
      <c r="BG39" s="35">
        <v>0</v>
      </c>
      <c r="BH39" s="35">
        <v>0</v>
      </c>
      <c r="BI39" s="35">
        <v>0</v>
      </c>
      <c r="BJ39" s="35">
        <v>0.17503007309979998</v>
      </c>
      <c r="BK39" s="36">
        <f t="shared" si="11"/>
        <v>33.422731674395692</v>
      </c>
      <c r="BM39" s="37"/>
      <c r="BO39" s="37"/>
    </row>
    <row r="40" spans="1:67" x14ac:dyDescent="0.2">
      <c r="A40" s="16"/>
      <c r="B40" s="29" t="s">
        <v>108</v>
      </c>
      <c r="C40" s="35">
        <v>0</v>
      </c>
      <c r="D40" s="35">
        <v>0.69028293429999998</v>
      </c>
      <c r="E40" s="35">
        <v>0</v>
      </c>
      <c r="F40" s="35">
        <v>0</v>
      </c>
      <c r="G40" s="35">
        <v>0</v>
      </c>
      <c r="H40" s="35">
        <v>6.1562042221296043</v>
      </c>
      <c r="I40" s="35">
        <v>4.5964537934661003</v>
      </c>
      <c r="J40" s="35">
        <v>0</v>
      </c>
      <c r="K40" s="35">
        <v>0</v>
      </c>
      <c r="L40" s="35">
        <v>1.1979195745655995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2.947136764141201</v>
      </c>
      <c r="S40" s="35">
        <v>3.4576551551665999</v>
      </c>
      <c r="T40" s="35">
        <v>0</v>
      </c>
      <c r="U40" s="35">
        <v>0</v>
      </c>
      <c r="V40" s="35">
        <v>0.66109441193239971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79.548432855466856</v>
      </c>
      <c r="AC40" s="35">
        <v>9.1548441049656972</v>
      </c>
      <c r="AD40" s="35">
        <v>0</v>
      </c>
      <c r="AE40" s="35">
        <v>0</v>
      </c>
      <c r="AF40" s="35">
        <v>23.847143474755804</v>
      </c>
      <c r="AG40" s="35">
        <v>0</v>
      </c>
      <c r="AH40" s="35">
        <v>0</v>
      </c>
      <c r="AI40" s="35">
        <v>0</v>
      </c>
      <c r="AJ40" s="35">
        <v>0</v>
      </c>
      <c r="AK40" s="35">
        <v>0</v>
      </c>
      <c r="AL40" s="35">
        <v>76.94320420265953</v>
      </c>
      <c r="AM40" s="35">
        <v>0.82334007783300001</v>
      </c>
      <c r="AN40" s="35">
        <v>0</v>
      </c>
      <c r="AO40" s="35">
        <v>0</v>
      </c>
      <c r="AP40" s="35">
        <v>8.8225115431940981</v>
      </c>
      <c r="AQ40" s="35">
        <v>0</v>
      </c>
      <c r="AR40" s="35">
        <v>0</v>
      </c>
      <c r="AS40" s="35">
        <v>0</v>
      </c>
      <c r="AT40" s="35">
        <v>0</v>
      </c>
      <c r="AU40" s="35">
        <v>0</v>
      </c>
      <c r="AV40" s="35">
        <v>94.578583088091733</v>
      </c>
      <c r="AW40" s="35">
        <v>5.5305300401317989</v>
      </c>
      <c r="AX40" s="35">
        <v>0</v>
      </c>
      <c r="AY40" s="35">
        <v>0</v>
      </c>
      <c r="AZ40" s="35">
        <v>31.806728911157126</v>
      </c>
      <c r="BA40" s="35">
        <v>0</v>
      </c>
      <c r="BB40" s="35">
        <v>0</v>
      </c>
      <c r="BC40" s="35">
        <v>0</v>
      </c>
      <c r="BD40" s="35">
        <v>0</v>
      </c>
      <c r="BE40" s="35">
        <v>0</v>
      </c>
      <c r="BF40" s="35">
        <v>19.316219116013208</v>
      </c>
      <c r="BG40" s="35">
        <v>0.42397146459980001</v>
      </c>
      <c r="BH40" s="35">
        <v>0</v>
      </c>
      <c r="BI40" s="35">
        <v>0</v>
      </c>
      <c r="BJ40" s="35">
        <v>2.4241258387320008</v>
      </c>
      <c r="BK40" s="36">
        <f t="shared" ref="BK40" si="12">SUM(C40:BJ40)</f>
        <v>372.92638157330208</v>
      </c>
      <c r="BM40" s="37"/>
      <c r="BO40" s="37"/>
    </row>
    <row r="41" spans="1:67" x14ac:dyDescent="0.2">
      <c r="A41" s="16"/>
      <c r="B41" s="29" t="s">
        <v>125</v>
      </c>
      <c r="C41" s="35">
        <v>0</v>
      </c>
      <c r="D41" s="35">
        <v>0.53300066560000003</v>
      </c>
      <c r="E41" s="35">
        <v>0</v>
      </c>
      <c r="F41" s="35">
        <v>0</v>
      </c>
      <c r="G41" s="35">
        <v>0</v>
      </c>
      <c r="H41" s="35">
        <v>0.72364909099220298</v>
      </c>
      <c r="I41" s="35">
        <v>4.2725333333300003E-2</v>
      </c>
      <c r="J41" s="35">
        <v>0</v>
      </c>
      <c r="K41" s="35">
        <v>0</v>
      </c>
      <c r="L41" s="35">
        <v>0.73443816243299997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0.72887214315880255</v>
      </c>
      <c r="S41" s="35">
        <v>0</v>
      </c>
      <c r="T41" s="35">
        <v>0</v>
      </c>
      <c r="U41" s="35">
        <v>0</v>
      </c>
      <c r="V41" s="35">
        <v>0.1560560550332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35.202824296238781</v>
      </c>
      <c r="AC41" s="35">
        <v>4.5881153149331002</v>
      </c>
      <c r="AD41" s="35">
        <v>0</v>
      </c>
      <c r="AE41" s="35">
        <v>0</v>
      </c>
      <c r="AF41" s="35">
        <v>41.133795398896311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39.709341360524576</v>
      </c>
      <c r="AM41" s="35">
        <v>4.0256026050330993</v>
      </c>
      <c r="AN41" s="35">
        <v>5.2449999999999997E-2</v>
      </c>
      <c r="AO41" s="35">
        <v>0</v>
      </c>
      <c r="AP41" s="35">
        <v>23.549180045930058</v>
      </c>
      <c r="AQ41" s="35">
        <v>0</v>
      </c>
      <c r="AR41" s="35">
        <v>0</v>
      </c>
      <c r="AS41" s="35">
        <v>0</v>
      </c>
      <c r="AT41" s="35">
        <v>0</v>
      </c>
      <c r="AU41" s="35">
        <v>0</v>
      </c>
      <c r="AV41" s="35">
        <v>3.7420700891258192</v>
      </c>
      <c r="AW41" s="35">
        <v>0.51523595249999998</v>
      </c>
      <c r="AX41" s="35">
        <v>0</v>
      </c>
      <c r="AY41" s="35">
        <v>0</v>
      </c>
      <c r="AZ41" s="35">
        <v>1.9001413532997986</v>
      </c>
      <c r="BA41" s="35">
        <v>0</v>
      </c>
      <c r="BB41" s="35">
        <v>0</v>
      </c>
      <c r="BC41" s="35">
        <v>0</v>
      </c>
      <c r="BD41" s="35">
        <v>0</v>
      </c>
      <c r="BE41" s="35">
        <v>0</v>
      </c>
      <c r="BF41" s="35">
        <v>1.6230486091615042</v>
      </c>
      <c r="BG41" s="35">
        <v>0.52449999999999997</v>
      </c>
      <c r="BH41" s="35">
        <v>0</v>
      </c>
      <c r="BI41" s="35">
        <v>0</v>
      </c>
      <c r="BJ41" s="35">
        <v>0.78237578093319993</v>
      </c>
      <c r="BK41" s="36">
        <f t="shared" si="11"/>
        <v>160.26742225712675</v>
      </c>
      <c r="BM41" s="37"/>
      <c r="BO41" s="37"/>
    </row>
    <row r="42" spans="1:67" x14ac:dyDescent="0.2">
      <c r="A42" s="16"/>
      <c r="B42" s="29" t="s">
        <v>127</v>
      </c>
      <c r="C42" s="35">
        <v>0</v>
      </c>
      <c r="D42" s="35">
        <v>0.55054726376660001</v>
      </c>
      <c r="E42" s="35">
        <v>0</v>
      </c>
      <c r="F42" s="35">
        <v>0</v>
      </c>
      <c r="G42" s="35">
        <v>0</v>
      </c>
      <c r="H42" s="35">
        <v>3.3158080257411946</v>
      </c>
      <c r="I42" s="35">
        <v>1.6716581233299999E-2</v>
      </c>
      <c r="J42" s="35">
        <v>0</v>
      </c>
      <c r="K42" s="35">
        <v>0</v>
      </c>
      <c r="L42" s="35">
        <v>0.59046802849979985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2.3147301587762978</v>
      </c>
      <c r="S42" s="35">
        <v>5.2586055999999997E-3</v>
      </c>
      <c r="T42" s="35">
        <v>0</v>
      </c>
      <c r="U42" s="35">
        <v>0</v>
      </c>
      <c r="V42" s="35">
        <v>0.2442978130998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58.774221809121997</v>
      </c>
      <c r="AC42" s="35">
        <v>5.0915310847313986</v>
      </c>
      <c r="AD42" s="35">
        <v>0</v>
      </c>
      <c r="AE42" s="35">
        <v>0</v>
      </c>
      <c r="AF42" s="35">
        <v>34.113475350847523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61.557459140533943</v>
      </c>
      <c r="AM42" s="35">
        <v>1.4334829178991002</v>
      </c>
      <c r="AN42" s="35">
        <v>0</v>
      </c>
      <c r="AO42" s="35">
        <v>0</v>
      </c>
      <c r="AP42" s="35">
        <v>16.497425226322378</v>
      </c>
      <c r="AQ42" s="35">
        <v>0</v>
      </c>
      <c r="AR42" s="35">
        <v>0</v>
      </c>
      <c r="AS42" s="35">
        <v>0</v>
      </c>
      <c r="AT42" s="35">
        <v>0</v>
      </c>
      <c r="AU42" s="35">
        <v>0</v>
      </c>
      <c r="AV42" s="35">
        <v>11.612139871476204</v>
      </c>
      <c r="AW42" s="35">
        <v>1.5241709370662007</v>
      </c>
      <c r="AX42" s="35">
        <v>0</v>
      </c>
      <c r="AY42" s="35">
        <v>0</v>
      </c>
      <c r="AZ42" s="35">
        <v>5.3137322833640974</v>
      </c>
      <c r="BA42" s="35">
        <v>0</v>
      </c>
      <c r="BB42" s="35">
        <v>0</v>
      </c>
      <c r="BC42" s="35">
        <v>0</v>
      </c>
      <c r="BD42" s="35">
        <v>0</v>
      </c>
      <c r="BE42" s="35">
        <v>0</v>
      </c>
      <c r="BF42" s="35">
        <v>5.606096698175179</v>
      </c>
      <c r="BG42" s="35">
        <v>1.04666666666E-2</v>
      </c>
      <c r="BH42" s="35">
        <v>0.48497613073329998</v>
      </c>
      <c r="BI42" s="35">
        <v>0</v>
      </c>
      <c r="BJ42" s="35">
        <v>1.5890607648655999</v>
      </c>
      <c r="BK42" s="36">
        <f>SUM(C42:BJ42)</f>
        <v>210.6460653585205</v>
      </c>
      <c r="BM42" s="37"/>
      <c r="BO42" s="37"/>
    </row>
    <row r="43" spans="1:67" x14ac:dyDescent="0.2">
      <c r="A43" s="16"/>
      <c r="B43" s="29" t="s">
        <v>109</v>
      </c>
      <c r="C43" s="35">
        <v>0</v>
      </c>
      <c r="D43" s="35">
        <v>1.6214834068999</v>
      </c>
      <c r="E43" s="35">
        <v>1.1759387248666</v>
      </c>
      <c r="F43" s="35">
        <v>0</v>
      </c>
      <c r="G43" s="35">
        <v>0</v>
      </c>
      <c r="H43" s="35">
        <v>3.3684435025840953</v>
      </c>
      <c r="I43" s="35">
        <v>62.1344701744665</v>
      </c>
      <c r="J43" s="35">
        <v>0</v>
      </c>
      <c r="K43" s="35">
        <v>0</v>
      </c>
      <c r="L43" s="35">
        <v>0.85296979736590006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1.2949716603527017</v>
      </c>
      <c r="S43" s="35">
        <v>8.4344417345999005</v>
      </c>
      <c r="T43" s="35">
        <v>0</v>
      </c>
      <c r="U43" s="35">
        <v>0</v>
      </c>
      <c r="V43" s="35">
        <v>1.9612056033200001E-2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21.154969346530802</v>
      </c>
      <c r="AC43" s="35">
        <v>2.3039113099990995</v>
      </c>
      <c r="AD43" s="35">
        <v>0</v>
      </c>
      <c r="AE43" s="35">
        <v>0</v>
      </c>
      <c r="AF43" s="35">
        <v>5.5650431456318028</v>
      </c>
      <c r="AG43" s="35">
        <v>0</v>
      </c>
      <c r="AH43" s="35">
        <v>0</v>
      </c>
      <c r="AI43" s="35">
        <v>0</v>
      </c>
      <c r="AJ43" s="35">
        <v>0</v>
      </c>
      <c r="AK43" s="35">
        <v>0</v>
      </c>
      <c r="AL43" s="35">
        <v>17.254953578043111</v>
      </c>
      <c r="AM43" s="35">
        <v>3.7507450674994995</v>
      </c>
      <c r="AN43" s="35">
        <v>0</v>
      </c>
      <c r="AO43" s="35">
        <v>0</v>
      </c>
      <c r="AP43" s="35">
        <v>1.1994249300991999</v>
      </c>
      <c r="AQ43" s="35">
        <v>0</v>
      </c>
      <c r="AR43" s="35">
        <v>0</v>
      </c>
      <c r="AS43" s="35">
        <v>0</v>
      </c>
      <c r="AT43" s="35">
        <v>0</v>
      </c>
      <c r="AU43" s="35">
        <v>0</v>
      </c>
      <c r="AV43" s="35">
        <v>22.933974830994629</v>
      </c>
      <c r="AW43" s="35">
        <v>59.909740169665916</v>
      </c>
      <c r="AX43" s="35">
        <v>0</v>
      </c>
      <c r="AY43" s="35">
        <v>0</v>
      </c>
      <c r="AZ43" s="35">
        <v>2.1167298214659991</v>
      </c>
      <c r="BA43" s="35">
        <v>0</v>
      </c>
      <c r="BB43" s="35">
        <v>0</v>
      </c>
      <c r="BC43" s="35">
        <v>0</v>
      </c>
      <c r="BD43" s="35">
        <v>0</v>
      </c>
      <c r="BE43" s="35">
        <v>0</v>
      </c>
      <c r="BF43" s="35">
        <v>6.6967989274630932</v>
      </c>
      <c r="BG43" s="35">
        <v>8.0363930066600003E-2</v>
      </c>
      <c r="BH43" s="35">
        <v>0</v>
      </c>
      <c r="BI43" s="35">
        <v>0</v>
      </c>
      <c r="BJ43" s="35">
        <v>0.1102448356666</v>
      </c>
      <c r="BK43" s="36">
        <f>SUM(C43:BJ43)</f>
        <v>221.9792309502952</v>
      </c>
      <c r="BM43" s="37"/>
      <c r="BO43" s="37"/>
    </row>
    <row r="44" spans="1:67" x14ac:dyDescent="0.2">
      <c r="A44" s="16"/>
      <c r="B44" s="29" t="s">
        <v>110</v>
      </c>
      <c r="C44" s="35">
        <v>0</v>
      </c>
      <c r="D44" s="35">
        <v>0.73527614933329999</v>
      </c>
      <c r="E44" s="35">
        <v>0</v>
      </c>
      <c r="F44" s="35">
        <v>0</v>
      </c>
      <c r="G44" s="35">
        <v>0</v>
      </c>
      <c r="H44" s="35">
        <v>4.443487727905695</v>
      </c>
      <c r="I44" s="35">
        <v>0</v>
      </c>
      <c r="J44" s="35">
        <v>0</v>
      </c>
      <c r="K44" s="35">
        <v>0</v>
      </c>
      <c r="L44" s="35">
        <v>2.1722128124658995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2.6599810036784999</v>
      </c>
      <c r="S44" s="35">
        <v>0</v>
      </c>
      <c r="T44" s="35">
        <v>0</v>
      </c>
      <c r="U44" s="35">
        <v>0</v>
      </c>
      <c r="V44" s="35">
        <v>0.12577246876630002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6.9169037752554097</v>
      </c>
      <c r="AC44" s="35">
        <v>0.22010539086639996</v>
      </c>
      <c r="AD44" s="35">
        <v>0</v>
      </c>
      <c r="AE44" s="35">
        <v>0</v>
      </c>
      <c r="AF44" s="35">
        <v>0.98642085853280004</v>
      </c>
      <c r="AG44" s="35">
        <v>0</v>
      </c>
      <c r="AH44" s="35">
        <v>0</v>
      </c>
      <c r="AI44" s="35">
        <v>0</v>
      </c>
      <c r="AJ44" s="35">
        <v>0</v>
      </c>
      <c r="AK44" s="35">
        <v>0</v>
      </c>
      <c r="AL44" s="35">
        <v>4.7535801618878031</v>
      </c>
      <c r="AM44" s="35">
        <v>9.1004198699999997E-2</v>
      </c>
      <c r="AN44" s="35">
        <v>0</v>
      </c>
      <c r="AO44" s="35">
        <v>0</v>
      </c>
      <c r="AP44" s="35">
        <v>0.61727905519960002</v>
      </c>
      <c r="AQ44" s="35">
        <v>0</v>
      </c>
      <c r="AR44" s="35">
        <v>0</v>
      </c>
      <c r="AS44" s="35">
        <v>0</v>
      </c>
      <c r="AT44" s="35">
        <v>0</v>
      </c>
      <c r="AU44" s="35">
        <v>0</v>
      </c>
      <c r="AV44" s="35">
        <v>11.351561481660831</v>
      </c>
      <c r="AW44" s="35">
        <v>1.010912567733</v>
      </c>
      <c r="AX44" s="35">
        <v>0</v>
      </c>
      <c r="AY44" s="35">
        <v>0</v>
      </c>
      <c r="AZ44" s="35">
        <v>9.0890498543321048</v>
      </c>
      <c r="BA44" s="35">
        <v>0</v>
      </c>
      <c r="BB44" s="35">
        <v>0</v>
      </c>
      <c r="BC44" s="35">
        <v>0</v>
      </c>
      <c r="BD44" s="35">
        <v>0</v>
      </c>
      <c r="BE44" s="35">
        <v>0</v>
      </c>
      <c r="BF44" s="35">
        <v>2.7238384566764013</v>
      </c>
      <c r="BG44" s="35">
        <v>2.1547323156666001</v>
      </c>
      <c r="BH44" s="35">
        <v>0</v>
      </c>
      <c r="BI44" s="35">
        <v>0</v>
      </c>
      <c r="BJ44" s="35">
        <v>0.1400898672665</v>
      </c>
      <c r="BK44" s="36">
        <f>SUM(C44:BJ44)</f>
        <v>50.19220814592714</v>
      </c>
      <c r="BM44" s="37"/>
      <c r="BO44" s="37"/>
    </row>
    <row r="45" spans="1:67" x14ac:dyDescent="0.2">
      <c r="A45" s="16"/>
      <c r="B45" s="29" t="s">
        <v>118</v>
      </c>
      <c r="C45" s="45">
        <v>0</v>
      </c>
      <c r="D45" s="45">
        <v>0.49080172980000003</v>
      </c>
      <c r="E45" s="45">
        <v>0</v>
      </c>
      <c r="F45" s="45">
        <v>0</v>
      </c>
      <c r="G45" s="45">
        <v>0</v>
      </c>
      <c r="H45" s="45">
        <v>2.5743651213686949</v>
      </c>
      <c r="I45" s="45">
        <v>6.0989353000000003E-3</v>
      </c>
      <c r="J45" s="45">
        <v>0</v>
      </c>
      <c r="K45" s="45">
        <v>0</v>
      </c>
      <c r="L45" s="45">
        <v>2.1706210553660998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2.1657827818680904</v>
      </c>
      <c r="S45" s="45">
        <v>0.15050838299989999</v>
      </c>
      <c r="T45" s="45">
        <v>0</v>
      </c>
      <c r="U45" s="45">
        <v>0</v>
      </c>
      <c r="V45" s="45">
        <v>0.55968789063309998</v>
      </c>
      <c r="W45" s="45">
        <v>0</v>
      </c>
      <c r="X45" s="45">
        <v>0</v>
      </c>
      <c r="Y45" s="45">
        <v>0</v>
      </c>
      <c r="Z45" s="45">
        <v>0</v>
      </c>
      <c r="AA45" s="45">
        <v>0</v>
      </c>
      <c r="AB45" s="45">
        <v>33.831488618890553</v>
      </c>
      <c r="AC45" s="45">
        <v>1.7374613801999004</v>
      </c>
      <c r="AD45" s="45">
        <v>0</v>
      </c>
      <c r="AE45" s="45">
        <v>0</v>
      </c>
      <c r="AF45" s="45">
        <v>20.446422953497574</v>
      </c>
      <c r="AG45" s="45">
        <v>0</v>
      </c>
      <c r="AH45" s="45">
        <v>0</v>
      </c>
      <c r="AI45" s="45">
        <v>0</v>
      </c>
      <c r="AJ45" s="45">
        <v>0</v>
      </c>
      <c r="AK45" s="45">
        <v>0</v>
      </c>
      <c r="AL45" s="45">
        <v>45.008595360346632</v>
      </c>
      <c r="AM45" s="45">
        <v>1.0903278202664999</v>
      </c>
      <c r="AN45" s="45">
        <v>0</v>
      </c>
      <c r="AO45" s="45">
        <v>0</v>
      </c>
      <c r="AP45" s="45">
        <v>13.599311044263043</v>
      </c>
      <c r="AQ45" s="45">
        <v>0</v>
      </c>
      <c r="AR45" s="45">
        <v>0</v>
      </c>
      <c r="AS45" s="45">
        <v>0</v>
      </c>
      <c r="AT45" s="45">
        <v>0</v>
      </c>
      <c r="AU45" s="45">
        <v>0</v>
      </c>
      <c r="AV45" s="45">
        <v>12.467792202496973</v>
      </c>
      <c r="AW45" s="45">
        <v>0.37877796443310002</v>
      </c>
      <c r="AX45" s="45">
        <v>0</v>
      </c>
      <c r="AY45" s="45">
        <v>0</v>
      </c>
      <c r="AZ45" s="45">
        <v>3.136618748232201</v>
      </c>
      <c r="BA45" s="45">
        <v>0</v>
      </c>
      <c r="BB45" s="45">
        <v>0</v>
      </c>
      <c r="BC45" s="45">
        <v>0</v>
      </c>
      <c r="BD45" s="45">
        <v>0</v>
      </c>
      <c r="BE45" s="45">
        <v>0</v>
      </c>
      <c r="BF45" s="45">
        <v>8.157400387601955</v>
      </c>
      <c r="BG45" s="45">
        <v>1.56103513666E-2</v>
      </c>
      <c r="BH45" s="45">
        <v>0</v>
      </c>
      <c r="BI45" s="45">
        <v>0</v>
      </c>
      <c r="BJ45" s="45">
        <v>2.0910322642328003</v>
      </c>
      <c r="BK45" s="36">
        <f>SUM(C45:BJ45)</f>
        <v>150.07870499316374</v>
      </c>
      <c r="BM45" s="37"/>
      <c r="BO45" s="37"/>
    </row>
    <row r="46" spans="1:67" x14ac:dyDescent="0.2">
      <c r="A46" s="16"/>
      <c r="B46" s="21" t="s">
        <v>86</v>
      </c>
      <c r="C46" s="31">
        <f>SUM(C35:C45)</f>
        <v>0</v>
      </c>
      <c r="D46" s="31">
        <f t="shared" ref="D46:BK46" si="13">SUM(D35:D45)</f>
        <v>7.2547125782329998</v>
      </c>
      <c r="E46" s="31">
        <f t="shared" si="13"/>
        <v>1.1759387248666</v>
      </c>
      <c r="F46" s="31">
        <f t="shared" si="13"/>
        <v>0</v>
      </c>
      <c r="G46" s="31">
        <f t="shared" si="13"/>
        <v>0</v>
      </c>
      <c r="H46" s="31">
        <f t="shared" si="13"/>
        <v>29.89704055253047</v>
      </c>
      <c r="I46" s="31">
        <f t="shared" si="13"/>
        <v>68.143367821365501</v>
      </c>
      <c r="J46" s="31">
        <f t="shared" si="13"/>
        <v>0</v>
      </c>
      <c r="K46" s="31">
        <f t="shared" si="13"/>
        <v>0</v>
      </c>
      <c r="L46" s="31">
        <f t="shared" si="13"/>
        <v>13.548253169061297</v>
      </c>
      <c r="M46" s="31">
        <f t="shared" si="13"/>
        <v>0</v>
      </c>
      <c r="N46" s="31">
        <f t="shared" si="13"/>
        <v>0</v>
      </c>
      <c r="O46" s="31">
        <f t="shared" si="13"/>
        <v>0</v>
      </c>
      <c r="P46" s="31">
        <f t="shared" si="13"/>
        <v>0</v>
      </c>
      <c r="Q46" s="31">
        <f t="shared" si="13"/>
        <v>0</v>
      </c>
      <c r="R46" s="31">
        <f t="shared" si="13"/>
        <v>17.530666967661297</v>
      </c>
      <c r="S46" s="31">
        <f t="shared" si="13"/>
        <v>13.278955808499701</v>
      </c>
      <c r="T46" s="31">
        <f t="shared" si="13"/>
        <v>0</v>
      </c>
      <c r="U46" s="31">
        <f t="shared" si="13"/>
        <v>0</v>
      </c>
      <c r="V46" s="31">
        <f t="shared" si="13"/>
        <v>3.2877857541963995</v>
      </c>
      <c r="W46" s="31">
        <f t="shared" si="13"/>
        <v>2.00268666E-5</v>
      </c>
      <c r="X46" s="31">
        <f t="shared" si="13"/>
        <v>0</v>
      </c>
      <c r="Y46" s="31">
        <f t="shared" si="13"/>
        <v>0</v>
      </c>
      <c r="Z46" s="31">
        <f t="shared" si="13"/>
        <v>0</v>
      </c>
      <c r="AA46" s="31">
        <f t="shared" si="13"/>
        <v>0</v>
      </c>
      <c r="AB46" s="31">
        <f t="shared" si="13"/>
        <v>402.17166885591547</v>
      </c>
      <c r="AC46" s="31">
        <f t="shared" si="13"/>
        <v>42.709432113625503</v>
      </c>
      <c r="AD46" s="31">
        <f t="shared" si="13"/>
        <v>0</v>
      </c>
      <c r="AE46" s="31">
        <f t="shared" si="13"/>
        <v>0</v>
      </c>
      <c r="AF46" s="31">
        <f t="shared" si="13"/>
        <v>263.79594879844279</v>
      </c>
      <c r="AG46" s="31">
        <f t="shared" si="13"/>
        <v>0</v>
      </c>
      <c r="AH46" s="31">
        <f t="shared" si="13"/>
        <v>0</v>
      </c>
      <c r="AI46" s="31">
        <f t="shared" si="13"/>
        <v>0</v>
      </c>
      <c r="AJ46" s="31">
        <f t="shared" si="13"/>
        <v>0</v>
      </c>
      <c r="AK46" s="31">
        <f t="shared" si="13"/>
        <v>0</v>
      </c>
      <c r="AL46" s="31">
        <f t="shared" si="13"/>
        <v>422.15327241390122</v>
      </c>
      <c r="AM46" s="31">
        <f t="shared" si="13"/>
        <v>22.333255372329493</v>
      </c>
      <c r="AN46" s="31">
        <f t="shared" si="13"/>
        <v>0.30060833333319997</v>
      </c>
      <c r="AO46" s="31">
        <f t="shared" si="13"/>
        <v>0</v>
      </c>
      <c r="AP46" s="31">
        <f t="shared" si="13"/>
        <v>134.71459514343925</v>
      </c>
      <c r="AQ46" s="31">
        <f t="shared" si="13"/>
        <v>0</v>
      </c>
      <c r="AR46" s="31">
        <f t="shared" si="13"/>
        <v>0</v>
      </c>
      <c r="AS46" s="31">
        <f t="shared" si="13"/>
        <v>0</v>
      </c>
      <c r="AT46" s="31">
        <f t="shared" si="13"/>
        <v>0</v>
      </c>
      <c r="AU46" s="31">
        <f t="shared" si="13"/>
        <v>0</v>
      </c>
      <c r="AV46" s="31">
        <f t="shared" si="13"/>
        <v>296.66684315531126</v>
      </c>
      <c r="AW46" s="31">
        <f t="shared" si="13"/>
        <v>80.639676851894109</v>
      </c>
      <c r="AX46" s="31">
        <f t="shared" si="13"/>
        <v>0</v>
      </c>
      <c r="AY46" s="31">
        <f t="shared" si="13"/>
        <v>0</v>
      </c>
      <c r="AZ46" s="31">
        <f t="shared" si="13"/>
        <v>125.4742866478325</v>
      </c>
      <c r="BA46" s="31">
        <f t="shared" si="13"/>
        <v>0</v>
      </c>
      <c r="BB46" s="31">
        <f t="shared" si="13"/>
        <v>0</v>
      </c>
      <c r="BC46" s="31">
        <f t="shared" si="13"/>
        <v>0</v>
      </c>
      <c r="BD46" s="31">
        <f t="shared" si="13"/>
        <v>0</v>
      </c>
      <c r="BE46" s="31">
        <f t="shared" si="13"/>
        <v>0</v>
      </c>
      <c r="BF46" s="31">
        <f t="shared" si="13"/>
        <v>77.232194712865351</v>
      </c>
      <c r="BG46" s="31">
        <f t="shared" si="13"/>
        <v>9.6544415709989995</v>
      </c>
      <c r="BH46" s="31">
        <f t="shared" si="13"/>
        <v>0.48497613073329998</v>
      </c>
      <c r="BI46" s="31">
        <f t="shared" si="13"/>
        <v>0</v>
      </c>
      <c r="BJ46" s="31">
        <f t="shared" si="13"/>
        <v>15.599249429326701</v>
      </c>
      <c r="BK46" s="33">
        <f t="shared" si="13"/>
        <v>2048.04719093323</v>
      </c>
    </row>
    <row r="47" spans="1:67" x14ac:dyDescent="0.2">
      <c r="A47" s="16"/>
      <c r="B47" s="22" t="s">
        <v>84</v>
      </c>
      <c r="C47" s="31">
        <f>C33+C46</f>
        <v>0</v>
      </c>
      <c r="D47" s="31">
        <f t="shared" ref="D47:BJ47" si="14">D33+D46</f>
        <v>7.9650565199329995</v>
      </c>
      <c r="E47" s="31">
        <f t="shared" si="14"/>
        <v>1.1759387248666</v>
      </c>
      <c r="F47" s="31">
        <f t="shared" si="14"/>
        <v>0</v>
      </c>
      <c r="G47" s="31">
        <f t="shared" si="14"/>
        <v>0</v>
      </c>
      <c r="H47" s="31">
        <f t="shared" si="14"/>
        <v>43.93342668665565</v>
      </c>
      <c r="I47" s="31">
        <f t="shared" si="14"/>
        <v>68.178164517465504</v>
      </c>
      <c r="J47" s="31">
        <f t="shared" si="14"/>
        <v>0</v>
      </c>
      <c r="K47" s="31">
        <f t="shared" si="14"/>
        <v>0</v>
      </c>
      <c r="L47" s="31">
        <f t="shared" si="14"/>
        <v>15.108583107093697</v>
      </c>
      <c r="M47" s="31">
        <f t="shared" si="14"/>
        <v>0</v>
      </c>
      <c r="N47" s="31">
        <f t="shared" si="14"/>
        <v>0</v>
      </c>
      <c r="O47" s="31">
        <f t="shared" si="14"/>
        <v>0</v>
      </c>
      <c r="P47" s="31">
        <f t="shared" si="14"/>
        <v>0</v>
      </c>
      <c r="Q47" s="31">
        <f t="shared" si="14"/>
        <v>0</v>
      </c>
      <c r="R47" s="31">
        <f t="shared" si="14"/>
        <v>27.326592742733279</v>
      </c>
      <c r="S47" s="31">
        <f t="shared" si="14"/>
        <v>13.278955808499701</v>
      </c>
      <c r="T47" s="31">
        <f t="shared" si="14"/>
        <v>0</v>
      </c>
      <c r="U47" s="31">
        <f t="shared" si="14"/>
        <v>0</v>
      </c>
      <c r="V47" s="31">
        <f t="shared" si="14"/>
        <v>3.8377132187291996</v>
      </c>
      <c r="W47" s="31">
        <f t="shared" si="14"/>
        <v>8.5531856659999998E-4</v>
      </c>
      <c r="X47" s="31">
        <f t="shared" si="14"/>
        <v>0</v>
      </c>
      <c r="Y47" s="31">
        <f t="shared" si="14"/>
        <v>0</v>
      </c>
      <c r="Z47" s="31">
        <f t="shared" si="14"/>
        <v>0</v>
      </c>
      <c r="AA47" s="31">
        <f t="shared" si="14"/>
        <v>0</v>
      </c>
      <c r="AB47" s="31">
        <f t="shared" si="14"/>
        <v>485.3216612164855</v>
      </c>
      <c r="AC47" s="31">
        <f t="shared" si="14"/>
        <v>43.900119516658407</v>
      </c>
      <c r="AD47" s="31">
        <f t="shared" si="14"/>
        <v>0</v>
      </c>
      <c r="AE47" s="31">
        <f t="shared" si="14"/>
        <v>0</v>
      </c>
      <c r="AF47" s="31">
        <f t="shared" si="14"/>
        <v>282.77415169793238</v>
      </c>
      <c r="AG47" s="31">
        <f t="shared" si="14"/>
        <v>0</v>
      </c>
      <c r="AH47" s="31">
        <f t="shared" si="14"/>
        <v>0</v>
      </c>
      <c r="AI47" s="31">
        <f t="shared" si="14"/>
        <v>0</v>
      </c>
      <c r="AJ47" s="31">
        <f t="shared" si="14"/>
        <v>0</v>
      </c>
      <c r="AK47" s="31">
        <f t="shared" si="14"/>
        <v>0</v>
      </c>
      <c r="AL47" s="31">
        <f t="shared" si="14"/>
        <v>492.31364157875601</v>
      </c>
      <c r="AM47" s="31">
        <f t="shared" si="14"/>
        <v>22.937055223196094</v>
      </c>
      <c r="AN47" s="31">
        <f t="shared" si="14"/>
        <v>0.30060833333319997</v>
      </c>
      <c r="AO47" s="31">
        <f t="shared" si="14"/>
        <v>0</v>
      </c>
      <c r="AP47" s="31">
        <f t="shared" si="14"/>
        <v>142.71583905236665</v>
      </c>
      <c r="AQ47" s="31">
        <f t="shared" si="14"/>
        <v>0</v>
      </c>
      <c r="AR47" s="31">
        <f t="shared" si="14"/>
        <v>0</v>
      </c>
      <c r="AS47" s="31">
        <f t="shared" si="14"/>
        <v>0</v>
      </c>
      <c r="AT47" s="31">
        <f t="shared" si="14"/>
        <v>0</v>
      </c>
      <c r="AU47" s="31">
        <f t="shared" si="14"/>
        <v>0</v>
      </c>
      <c r="AV47" s="31">
        <f t="shared" si="14"/>
        <v>561.28374634256784</v>
      </c>
      <c r="AW47" s="31">
        <f t="shared" si="14"/>
        <v>85.375734194959804</v>
      </c>
      <c r="AX47" s="31">
        <f t="shared" si="14"/>
        <v>0</v>
      </c>
      <c r="AY47" s="31">
        <f t="shared" si="14"/>
        <v>0</v>
      </c>
      <c r="AZ47" s="31">
        <f t="shared" si="14"/>
        <v>169.81578529244771</v>
      </c>
      <c r="BA47" s="31">
        <f t="shared" si="14"/>
        <v>0</v>
      </c>
      <c r="BB47" s="31">
        <f t="shared" si="14"/>
        <v>0</v>
      </c>
      <c r="BC47" s="31">
        <f t="shared" si="14"/>
        <v>0</v>
      </c>
      <c r="BD47" s="31">
        <f t="shared" si="14"/>
        <v>0</v>
      </c>
      <c r="BE47" s="31">
        <f t="shared" si="14"/>
        <v>0</v>
      </c>
      <c r="BF47" s="31">
        <f t="shared" si="14"/>
        <v>129.03887634824019</v>
      </c>
      <c r="BG47" s="31">
        <f t="shared" si="14"/>
        <v>9.8762900180655997</v>
      </c>
      <c r="BH47" s="31">
        <f t="shared" si="14"/>
        <v>0.48497613073329998</v>
      </c>
      <c r="BI47" s="31">
        <f t="shared" si="14"/>
        <v>0</v>
      </c>
      <c r="BJ47" s="31">
        <f t="shared" si="14"/>
        <v>18.846898812391004</v>
      </c>
      <c r="BK47" s="33">
        <f>BK46+BK33</f>
        <v>2625.7906704026768</v>
      </c>
    </row>
    <row r="48" spans="1:67" ht="3" customHeight="1" x14ac:dyDescent="0.2">
      <c r="A48" s="16"/>
      <c r="B48" s="20"/>
      <c r="C48" s="66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7"/>
    </row>
    <row r="49" spans="1:67" x14ac:dyDescent="0.2">
      <c r="A49" s="16" t="s">
        <v>16</v>
      </c>
      <c r="B49" s="19" t="s">
        <v>8</v>
      </c>
      <c r="C49" s="66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7"/>
    </row>
    <row r="50" spans="1:67" x14ac:dyDescent="0.2">
      <c r="A50" s="16" t="s">
        <v>76</v>
      </c>
      <c r="B50" s="20" t="s">
        <v>17</v>
      </c>
      <c r="C50" s="66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7"/>
    </row>
    <row r="51" spans="1:67" x14ac:dyDescent="0.2">
      <c r="A51" s="16"/>
      <c r="B51" s="21" t="s">
        <v>116</v>
      </c>
      <c r="C51" s="31">
        <v>0</v>
      </c>
      <c r="D51" s="31">
        <v>0.63641766856659998</v>
      </c>
      <c r="E51" s="31">
        <v>0</v>
      </c>
      <c r="F51" s="31">
        <v>0</v>
      </c>
      <c r="G51" s="31">
        <v>0</v>
      </c>
      <c r="H51" s="31">
        <v>0.20216690493200001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3.2545139532600006E-2</v>
      </c>
      <c r="S51" s="31">
        <v>0</v>
      </c>
      <c r="T51" s="31">
        <v>0</v>
      </c>
      <c r="U51" s="31">
        <v>0</v>
      </c>
      <c r="V51" s="31">
        <v>2.0908024666599998E-2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1.382670896227101</v>
      </c>
      <c r="AC51" s="31">
        <v>9.8373555933200005E-2</v>
      </c>
      <c r="AD51" s="31">
        <v>0</v>
      </c>
      <c r="AE51" s="31">
        <v>0</v>
      </c>
      <c r="AF51" s="31">
        <v>1.2094165260330003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1.3542309622240996</v>
      </c>
      <c r="AM51" s="31">
        <v>4.9545709999999996</v>
      </c>
      <c r="AN51" s="31">
        <v>0</v>
      </c>
      <c r="AO51" s="31">
        <v>0</v>
      </c>
      <c r="AP51" s="31">
        <v>0.56380097413300001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2.4957333971922995</v>
      </c>
      <c r="AW51" s="31">
        <v>0.69277793403310017</v>
      </c>
      <c r="AX51" s="31">
        <v>1.5246108409332999</v>
      </c>
      <c r="AY51" s="31">
        <v>0</v>
      </c>
      <c r="AZ51" s="31">
        <v>3.0145247312658996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0.49285478209759997</v>
      </c>
      <c r="BG51" s="31">
        <v>0.30504656320000001</v>
      </c>
      <c r="BH51" s="31">
        <v>0</v>
      </c>
      <c r="BI51" s="31">
        <v>0</v>
      </c>
      <c r="BJ51" s="31">
        <v>0.52642552559970002</v>
      </c>
      <c r="BK51" s="34">
        <f>SUM(C51:BJ51)</f>
        <v>19.507075426570101</v>
      </c>
    </row>
    <row r="52" spans="1:67" x14ac:dyDescent="0.2">
      <c r="A52" s="16"/>
      <c r="B52" s="21" t="s">
        <v>119</v>
      </c>
      <c r="C52" s="31">
        <v>0</v>
      </c>
      <c r="D52" s="31">
        <v>0.58946949326660003</v>
      </c>
      <c r="E52" s="31">
        <v>0</v>
      </c>
      <c r="F52" s="31">
        <v>0</v>
      </c>
      <c r="G52" s="31">
        <v>0</v>
      </c>
      <c r="H52" s="31">
        <v>2.3019531116839014</v>
      </c>
      <c r="I52" s="31">
        <v>1.6389100645000001</v>
      </c>
      <c r="J52" s="31">
        <v>0</v>
      </c>
      <c r="K52" s="31">
        <v>0</v>
      </c>
      <c r="L52" s="31">
        <v>0.71286071006599994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1.928857421484899</v>
      </c>
      <c r="S52" s="31">
        <v>0.2494003058666</v>
      </c>
      <c r="T52" s="31">
        <v>0</v>
      </c>
      <c r="U52" s="31">
        <v>0</v>
      </c>
      <c r="V52" s="31">
        <v>0.31144108686649996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68.207747899799074</v>
      </c>
      <c r="AC52" s="31">
        <v>3.892770733131599</v>
      </c>
      <c r="AD52" s="31">
        <v>0.1383355745333</v>
      </c>
      <c r="AE52" s="31">
        <v>0</v>
      </c>
      <c r="AF52" s="31">
        <v>65.869884724335179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75.799535145543516</v>
      </c>
      <c r="AM52" s="31">
        <v>3.2454508806992002</v>
      </c>
      <c r="AN52" s="31">
        <v>0.46427452993329998</v>
      </c>
      <c r="AO52" s="31">
        <v>0</v>
      </c>
      <c r="AP52" s="31">
        <v>37.728749311980117</v>
      </c>
      <c r="AQ52" s="31">
        <v>0</v>
      </c>
      <c r="AR52" s="31">
        <v>0</v>
      </c>
      <c r="AS52" s="31">
        <v>0</v>
      </c>
      <c r="AT52" s="31">
        <v>0</v>
      </c>
      <c r="AU52" s="31">
        <v>0</v>
      </c>
      <c r="AV52" s="31">
        <v>23.607785380830165</v>
      </c>
      <c r="AW52" s="31">
        <v>4.0094399789331003</v>
      </c>
      <c r="AX52" s="31">
        <v>0</v>
      </c>
      <c r="AY52" s="31">
        <v>0</v>
      </c>
      <c r="AZ52" s="31">
        <v>18.806563253925798</v>
      </c>
      <c r="BA52" s="31">
        <v>0</v>
      </c>
      <c r="BB52" s="31">
        <v>0</v>
      </c>
      <c r="BC52" s="31">
        <v>0</v>
      </c>
      <c r="BD52" s="31">
        <v>0</v>
      </c>
      <c r="BE52" s="31">
        <v>0</v>
      </c>
      <c r="BF52" s="31">
        <v>9.0149541768454764</v>
      </c>
      <c r="BG52" s="31">
        <v>0.66023842009989997</v>
      </c>
      <c r="BH52" s="31">
        <v>0</v>
      </c>
      <c r="BI52" s="31">
        <v>0</v>
      </c>
      <c r="BJ52" s="31">
        <v>5.7465288401308987</v>
      </c>
      <c r="BK52" s="34">
        <f>SUM(C52:BJ52)</f>
        <v>324.92515104445516</v>
      </c>
    </row>
    <row r="53" spans="1:67" x14ac:dyDescent="0.2">
      <c r="A53" s="16"/>
      <c r="B53" s="22" t="s">
        <v>83</v>
      </c>
      <c r="C53" s="31">
        <f>SUM(C51:C52)</f>
        <v>0</v>
      </c>
      <c r="D53" s="31">
        <f t="shared" ref="D53:BK53" si="15">SUM(D51:D52)</f>
        <v>1.2258871618331999</v>
      </c>
      <c r="E53" s="31">
        <f t="shared" si="15"/>
        <v>0</v>
      </c>
      <c r="F53" s="31">
        <f t="shared" si="15"/>
        <v>0</v>
      </c>
      <c r="G53" s="31">
        <f t="shared" si="15"/>
        <v>0</v>
      </c>
      <c r="H53" s="31">
        <f t="shared" si="15"/>
        <v>2.5041200166159014</v>
      </c>
      <c r="I53" s="31">
        <f t="shared" si="15"/>
        <v>1.6389100645000001</v>
      </c>
      <c r="J53" s="31">
        <f t="shared" si="15"/>
        <v>0</v>
      </c>
      <c r="K53" s="31">
        <f t="shared" si="15"/>
        <v>0</v>
      </c>
      <c r="L53" s="31">
        <f t="shared" si="15"/>
        <v>0.71286071006599994</v>
      </c>
      <c r="M53" s="31">
        <f t="shared" si="15"/>
        <v>0</v>
      </c>
      <c r="N53" s="31">
        <f t="shared" si="15"/>
        <v>0</v>
      </c>
      <c r="O53" s="31">
        <f t="shared" si="15"/>
        <v>0</v>
      </c>
      <c r="P53" s="31">
        <f t="shared" si="15"/>
        <v>0</v>
      </c>
      <c r="Q53" s="31">
        <f t="shared" si="15"/>
        <v>0</v>
      </c>
      <c r="R53" s="31">
        <f t="shared" si="15"/>
        <v>1.961402561017499</v>
      </c>
      <c r="S53" s="31">
        <f t="shared" si="15"/>
        <v>0.2494003058666</v>
      </c>
      <c r="T53" s="31">
        <f t="shared" si="15"/>
        <v>0</v>
      </c>
      <c r="U53" s="31">
        <f t="shared" si="15"/>
        <v>0</v>
      </c>
      <c r="V53" s="31">
        <f t="shared" si="15"/>
        <v>0.33234911153309998</v>
      </c>
      <c r="W53" s="31">
        <f t="shared" si="15"/>
        <v>0</v>
      </c>
      <c r="X53" s="31">
        <f t="shared" si="15"/>
        <v>0</v>
      </c>
      <c r="Y53" s="31">
        <f t="shared" si="15"/>
        <v>0</v>
      </c>
      <c r="Z53" s="31">
        <f t="shared" si="15"/>
        <v>0</v>
      </c>
      <c r="AA53" s="31">
        <f t="shared" si="15"/>
        <v>0</v>
      </c>
      <c r="AB53" s="31">
        <f t="shared" si="15"/>
        <v>69.590418796026171</v>
      </c>
      <c r="AC53" s="31">
        <f t="shared" si="15"/>
        <v>3.991144289064799</v>
      </c>
      <c r="AD53" s="31">
        <f t="shared" si="15"/>
        <v>0.1383355745333</v>
      </c>
      <c r="AE53" s="31">
        <f t="shared" si="15"/>
        <v>0</v>
      </c>
      <c r="AF53" s="31">
        <f t="shared" si="15"/>
        <v>67.079301250368175</v>
      </c>
      <c r="AG53" s="31">
        <f t="shared" si="15"/>
        <v>0</v>
      </c>
      <c r="AH53" s="31">
        <f t="shared" si="15"/>
        <v>0</v>
      </c>
      <c r="AI53" s="31">
        <f t="shared" si="15"/>
        <v>0</v>
      </c>
      <c r="AJ53" s="31">
        <f t="shared" si="15"/>
        <v>0</v>
      </c>
      <c r="AK53" s="31">
        <f t="shared" si="15"/>
        <v>0</v>
      </c>
      <c r="AL53" s="31">
        <f t="shared" si="15"/>
        <v>77.153766107767609</v>
      </c>
      <c r="AM53" s="31">
        <f t="shared" si="15"/>
        <v>8.2000218806992002</v>
      </c>
      <c r="AN53" s="31">
        <f t="shared" si="15"/>
        <v>0.46427452993329998</v>
      </c>
      <c r="AO53" s="31">
        <f t="shared" si="15"/>
        <v>0</v>
      </c>
      <c r="AP53" s="31">
        <f t="shared" si="15"/>
        <v>38.292550286113119</v>
      </c>
      <c r="AQ53" s="31">
        <f t="shared" si="15"/>
        <v>0</v>
      </c>
      <c r="AR53" s="31">
        <f t="shared" si="15"/>
        <v>0</v>
      </c>
      <c r="AS53" s="31">
        <f t="shared" si="15"/>
        <v>0</v>
      </c>
      <c r="AT53" s="31">
        <f t="shared" si="15"/>
        <v>0</v>
      </c>
      <c r="AU53" s="31">
        <f t="shared" si="15"/>
        <v>0</v>
      </c>
      <c r="AV53" s="31">
        <f t="shared" si="15"/>
        <v>26.103518778022465</v>
      </c>
      <c r="AW53" s="31">
        <f t="shared" si="15"/>
        <v>4.7022179129662005</v>
      </c>
      <c r="AX53" s="31">
        <f t="shared" si="15"/>
        <v>1.5246108409332999</v>
      </c>
      <c r="AY53" s="31">
        <f t="shared" si="15"/>
        <v>0</v>
      </c>
      <c r="AZ53" s="31">
        <f t="shared" si="15"/>
        <v>21.821087985191699</v>
      </c>
      <c r="BA53" s="31">
        <f t="shared" si="15"/>
        <v>0</v>
      </c>
      <c r="BB53" s="31">
        <f t="shared" si="15"/>
        <v>0</v>
      </c>
      <c r="BC53" s="31">
        <f t="shared" si="15"/>
        <v>0</v>
      </c>
      <c r="BD53" s="31">
        <f t="shared" si="15"/>
        <v>0</v>
      </c>
      <c r="BE53" s="31">
        <f t="shared" si="15"/>
        <v>0</v>
      </c>
      <c r="BF53" s="31">
        <f t="shared" si="15"/>
        <v>9.5078089589430768</v>
      </c>
      <c r="BG53" s="31">
        <f t="shared" si="15"/>
        <v>0.96528498329989998</v>
      </c>
      <c r="BH53" s="31">
        <f t="shared" si="15"/>
        <v>0</v>
      </c>
      <c r="BI53" s="31">
        <f t="shared" si="15"/>
        <v>0</v>
      </c>
      <c r="BJ53" s="31">
        <f t="shared" si="15"/>
        <v>6.2729543657305991</v>
      </c>
      <c r="BK53" s="31">
        <f t="shared" si="15"/>
        <v>344.43222647102527</v>
      </c>
    </row>
    <row r="54" spans="1:67" ht="2.25" customHeight="1" x14ac:dyDescent="0.2">
      <c r="A54" s="16"/>
      <c r="B54" s="20"/>
      <c r="C54" s="66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7"/>
    </row>
    <row r="55" spans="1:67" x14ac:dyDescent="0.2">
      <c r="A55" s="16" t="s">
        <v>4</v>
      </c>
      <c r="B55" s="19" t="s">
        <v>9</v>
      </c>
      <c r="C55" s="66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7"/>
    </row>
    <row r="56" spans="1:67" x14ac:dyDescent="0.2">
      <c r="A56" s="16" t="s">
        <v>76</v>
      </c>
      <c r="B56" s="20" t="s">
        <v>18</v>
      </c>
      <c r="C56" s="66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7"/>
    </row>
    <row r="57" spans="1:67" x14ac:dyDescent="0.2">
      <c r="A57" s="16"/>
      <c r="B57" s="29" t="s">
        <v>111</v>
      </c>
      <c r="C57" s="35">
        <v>0</v>
      </c>
      <c r="D57" s="35">
        <v>30.724599999999999</v>
      </c>
      <c r="E57" s="35">
        <v>0</v>
      </c>
      <c r="F57" s="35">
        <v>0</v>
      </c>
      <c r="G57" s="35">
        <v>0</v>
      </c>
      <c r="H57" s="35">
        <v>14.352399999999999</v>
      </c>
      <c r="I57" s="35">
        <v>0.86290516906800652</v>
      </c>
      <c r="J57" s="35">
        <v>0</v>
      </c>
      <c r="K57" s="35">
        <v>0</v>
      </c>
      <c r="L57" s="35">
        <v>9.0442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5.6712999999999996</v>
      </c>
      <c r="S57" s="35">
        <v>0.1105</v>
      </c>
      <c r="T57" s="35">
        <v>0</v>
      </c>
      <c r="U57" s="35">
        <v>0</v>
      </c>
      <c r="V57" s="35">
        <v>1.6518999999999999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0</v>
      </c>
      <c r="AP57" s="35">
        <v>0</v>
      </c>
      <c r="AQ57" s="35">
        <v>0</v>
      </c>
      <c r="AR57" s="35">
        <v>0</v>
      </c>
      <c r="AS57" s="35">
        <v>0</v>
      </c>
      <c r="AT57" s="35">
        <v>0</v>
      </c>
      <c r="AU57" s="35">
        <v>0</v>
      </c>
      <c r="AV57" s="35">
        <v>0</v>
      </c>
      <c r="AW57" s="35">
        <v>0</v>
      </c>
      <c r="AX57" s="35">
        <v>0</v>
      </c>
      <c r="AY57" s="35">
        <v>0</v>
      </c>
      <c r="AZ57" s="35">
        <v>0</v>
      </c>
      <c r="BA57" s="35">
        <v>0</v>
      </c>
      <c r="BB57" s="35">
        <v>0</v>
      </c>
      <c r="BC57" s="35">
        <v>0</v>
      </c>
      <c r="BD57" s="35">
        <v>0</v>
      </c>
      <c r="BE57" s="35">
        <v>0</v>
      </c>
      <c r="BF57" s="35">
        <v>0</v>
      </c>
      <c r="BG57" s="35">
        <v>0</v>
      </c>
      <c r="BH57" s="35">
        <v>0</v>
      </c>
      <c r="BI57" s="35">
        <v>0</v>
      </c>
      <c r="BJ57" s="35">
        <v>0</v>
      </c>
      <c r="BK57" s="34">
        <f>SUM(C57:BJ57)</f>
        <v>62.417805169068004</v>
      </c>
      <c r="BL57" s="38"/>
      <c r="BM57" s="44"/>
      <c r="BN57" s="44"/>
      <c r="BO57" s="44"/>
    </row>
    <row r="58" spans="1:67" x14ac:dyDescent="0.2">
      <c r="A58" s="16"/>
      <c r="B58" s="21" t="s">
        <v>85</v>
      </c>
      <c r="C58" s="31">
        <f>SUM(C57)</f>
        <v>0</v>
      </c>
      <c r="D58" s="31">
        <f t="shared" ref="D58:BJ58" si="16">SUM(D57)</f>
        <v>30.724599999999999</v>
      </c>
      <c r="E58" s="31">
        <f t="shared" si="16"/>
        <v>0</v>
      </c>
      <c r="F58" s="31">
        <f t="shared" si="16"/>
        <v>0</v>
      </c>
      <c r="G58" s="31">
        <f t="shared" si="16"/>
        <v>0</v>
      </c>
      <c r="H58" s="31">
        <f t="shared" si="16"/>
        <v>14.352399999999999</v>
      </c>
      <c r="I58" s="31">
        <f t="shared" si="16"/>
        <v>0.86290516906800652</v>
      </c>
      <c r="J58" s="31">
        <f t="shared" si="16"/>
        <v>0</v>
      </c>
      <c r="K58" s="31">
        <f t="shared" si="16"/>
        <v>0</v>
      </c>
      <c r="L58" s="31">
        <f t="shared" si="16"/>
        <v>9.0442</v>
      </c>
      <c r="M58" s="31">
        <f t="shared" si="16"/>
        <v>0</v>
      </c>
      <c r="N58" s="31">
        <f t="shared" si="16"/>
        <v>0</v>
      </c>
      <c r="O58" s="31">
        <f t="shared" si="16"/>
        <v>0</v>
      </c>
      <c r="P58" s="31">
        <f t="shared" si="16"/>
        <v>0</v>
      </c>
      <c r="Q58" s="31">
        <f t="shared" si="16"/>
        <v>0</v>
      </c>
      <c r="R58" s="31">
        <f t="shared" si="16"/>
        <v>5.6712999999999996</v>
      </c>
      <c r="S58" s="31">
        <f t="shared" si="16"/>
        <v>0.1105</v>
      </c>
      <c r="T58" s="31">
        <f t="shared" si="16"/>
        <v>0</v>
      </c>
      <c r="U58" s="31">
        <f t="shared" si="16"/>
        <v>0</v>
      </c>
      <c r="V58" s="31">
        <f t="shared" si="16"/>
        <v>1.6518999999999999</v>
      </c>
      <c r="W58" s="31">
        <f t="shared" si="16"/>
        <v>0</v>
      </c>
      <c r="X58" s="31">
        <f t="shared" si="16"/>
        <v>0</v>
      </c>
      <c r="Y58" s="31">
        <f t="shared" si="16"/>
        <v>0</v>
      </c>
      <c r="Z58" s="31">
        <f t="shared" si="16"/>
        <v>0</v>
      </c>
      <c r="AA58" s="31">
        <f t="shared" si="16"/>
        <v>0</v>
      </c>
      <c r="AB58" s="31">
        <f t="shared" si="16"/>
        <v>0</v>
      </c>
      <c r="AC58" s="31">
        <f t="shared" si="16"/>
        <v>0</v>
      </c>
      <c r="AD58" s="31">
        <f t="shared" si="16"/>
        <v>0</v>
      </c>
      <c r="AE58" s="31">
        <f t="shared" si="16"/>
        <v>0</v>
      </c>
      <c r="AF58" s="31">
        <f t="shared" si="16"/>
        <v>0</v>
      </c>
      <c r="AG58" s="31">
        <f t="shared" si="16"/>
        <v>0</v>
      </c>
      <c r="AH58" s="31">
        <f t="shared" si="16"/>
        <v>0</v>
      </c>
      <c r="AI58" s="31">
        <f t="shared" si="16"/>
        <v>0</v>
      </c>
      <c r="AJ58" s="31">
        <f t="shared" si="16"/>
        <v>0</v>
      </c>
      <c r="AK58" s="31">
        <f t="shared" si="16"/>
        <v>0</v>
      </c>
      <c r="AL58" s="31">
        <f t="shared" si="16"/>
        <v>0</v>
      </c>
      <c r="AM58" s="31">
        <f t="shared" si="16"/>
        <v>0</v>
      </c>
      <c r="AN58" s="31">
        <f t="shared" si="16"/>
        <v>0</v>
      </c>
      <c r="AO58" s="31">
        <f t="shared" si="16"/>
        <v>0</v>
      </c>
      <c r="AP58" s="31">
        <f t="shared" si="16"/>
        <v>0</v>
      </c>
      <c r="AQ58" s="31">
        <f t="shared" si="16"/>
        <v>0</v>
      </c>
      <c r="AR58" s="31">
        <f t="shared" si="16"/>
        <v>0</v>
      </c>
      <c r="AS58" s="31">
        <f t="shared" si="16"/>
        <v>0</v>
      </c>
      <c r="AT58" s="31">
        <f t="shared" si="16"/>
        <v>0</v>
      </c>
      <c r="AU58" s="31">
        <f t="shared" si="16"/>
        <v>0</v>
      </c>
      <c r="AV58" s="31">
        <f t="shared" si="16"/>
        <v>0</v>
      </c>
      <c r="AW58" s="31">
        <f t="shared" si="16"/>
        <v>0</v>
      </c>
      <c r="AX58" s="31">
        <f t="shared" si="16"/>
        <v>0</v>
      </c>
      <c r="AY58" s="31">
        <f t="shared" si="16"/>
        <v>0</v>
      </c>
      <c r="AZ58" s="31">
        <f t="shared" si="16"/>
        <v>0</v>
      </c>
      <c r="BA58" s="31">
        <f t="shared" si="16"/>
        <v>0</v>
      </c>
      <c r="BB58" s="31">
        <f t="shared" si="16"/>
        <v>0</v>
      </c>
      <c r="BC58" s="31">
        <f t="shared" si="16"/>
        <v>0</v>
      </c>
      <c r="BD58" s="31">
        <f t="shared" si="16"/>
        <v>0</v>
      </c>
      <c r="BE58" s="31">
        <f t="shared" si="16"/>
        <v>0</v>
      </c>
      <c r="BF58" s="31">
        <f t="shared" si="16"/>
        <v>0</v>
      </c>
      <c r="BG58" s="31">
        <f t="shared" si="16"/>
        <v>0</v>
      </c>
      <c r="BH58" s="31">
        <f t="shared" si="16"/>
        <v>0</v>
      </c>
      <c r="BI58" s="31">
        <f t="shared" si="16"/>
        <v>0</v>
      </c>
      <c r="BJ58" s="31">
        <f t="shared" si="16"/>
        <v>0</v>
      </c>
      <c r="BK58" s="34">
        <f>SUM(BK57)</f>
        <v>62.417805169068004</v>
      </c>
    </row>
    <row r="59" spans="1:67" x14ac:dyDescent="0.2">
      <c r="A59" s="16" t="s">
        <v>77</v>
      </c>
      <c r="B59" s="20" t="s">
        <v>19</v>
      </c>
      <c r="C59" s="66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7"/>
    </row>
    <row r="60" spans="1:67" x14ac:dyDescent="0.2">
      <c r="A60" s="16"/>
      <c r="B60" s="21" t="s">
        <v>36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31">
        <v>0</v>
      </c>
      <c r="AU60" s="31">
        <v>0</v>
      </c>
      <c r="AV60" s="31">
        <v>0</v>
      </c>
      <c r="AW60" s="31">
        <v>0</v>
      </c>
      <c r="AX60" s="31">
        <v>0</v>
      </c>
      <c r="AY60" s="31">
        <v>0</v>
      </c>
      <c r="AZ60" s="31">
        <v>0</v>
      </c>
      <c r="BA60" s="31">
        <v>0</v>
      </c>
      <c r="BB60" s="31">
        <v>0</v>
      </c>
      <c r="BC60" s="31">
        <v>0</v>
      </c>
      <c r="BD60" s="31">
        <v>0</v>
      </c>
      <c r="BE60" s="31">
        <v>0</v>
      </c>
      <c r="BF60" s="31">
        <v>0</v>
      </c>
      <c r="BG60" s="31">
        <v>0</v>
      </c>
      <c r="BH60" s="31">
        <v>0</v>
      </c>
      <c r="BI60" s="31">
        <v>0</v>
      </c>
      <c r="BJ60" s="31">
        <v>0</v>
      </c>
      <c r="BK60" s="34">
        <f>SUM(C60:BJ60)</f>
        <v>0</v>
      </c>
    </row>
    <row r="61" spans="1:67" x14ac:dyDescent="0.2">
      <c r="A61" s="16"/>
      <c r="B61" s="21" t="s">
        <v>86</v>
      </c>
      <c r="C61" s="31">
        <f t="shared" ref="C61:BJ61" si="17">SUM(C60)</f>
        <v>0</v>
      </c>
      <c r="D61" s="31">
        <f t="shared" si="17"/>
        <v>0</v>
      </c>
      <c r="E61" s="31">
        <f t="shared" si="17"/>
        <v>0</v>
      </c>
      <c r="F61" s="31">
        <f t="shared" si="17"/>
        <v>0</v>
      </c>
      <c r="G61" s="31">
        <f t="shared" si="17"/>
        <v>0</v>
      </c>
      <c r="H61" s="31">
        <f t="shared" si="17"/>
        <v>0</v>
      </c>
      <c r="I61" s="31">
        <f t="shared" si="17"/>
        <v>0</v>
      </c>
      <c r="J61" s="31">
        <f t="shared" si="17"/>
        <v>0</v>
      </c>
      <c r="K61" s="31">
        <f t="shared" si="17"/>
        <v>0</v>
      </c>
      <c r="L61" s="31">
        <f t="shared" si="17"/>
        <v>0</v>
      </c>
      <c r="M61" s="31">
        <f t="shared" si="17"/>
        <v>0</v>
      </c>
      <c r="N61" s="31">
        <f t="shared" si="17"/>
        <v>0</v>
      </c>
      <c r="O61" s="31">
        <f t="shared" si="17"/>
        <v>0</v>
      </c>
      <c r="P61" s="31">
        <f t="shared" si="17"/>
        <v>0</v>
      </c>
      <c r="Q61" s="31">
        <f t="shared" si="17"/>
        <v>0</v>
      </c>
      <c r="R61" s="31">
        <f t="shared" si="17"/>
        <v>0</v>
      </c>
      <c r="S61" s="31">
        <f t="shared" si="17"/>
        <v>0</v>
      </c>
      <c r="T61" s="31">
        <f t="shared" si="17"/>
        <v>0</v>
      </c>
      <c r="U61" s="31">
        <f t="shared" si="17"/>
        <v>0</v>
      </c>
      <c r="V61" s="31">
        <f t="shared" si="17"/>
        <v>0</v>
      </c>
      <c r="W61" s="31">
        <f t="shared" si="17"/>
        <v>0</v>
      </c>
      <c r="X61" s="31">
        <f t="shared" si="17"/>
        <v>0</v>
      </c>
      <c r="Y61" s="31">
        <f t="shared" si="17"/>
        <v>0</v>
      </c>
      <c r="Z61" s="31">
        <f t="shared" si="17"/>
        <v>0</v>
      </c>
      <c r="AA61" s="31">
        <f t="shared" si="17"/>
        <v>0</v>
      </c>
      <c r="AB61" s="31">
        <f t="shared" si="17"/>
        <v>0</v>
      </c>
      <c r="AC61" s="31">
        <f t="shared" si="17"/>
        <v>0</v>
      </c>
      <c r="AD61" s="31">
        <f t="shared" si="17"/>
        <v>0</v>
      </c>
      <c r="AE61" s="31">
        <f t="shared" si="17"/>
        <v>0</v>
      </c>
      <c r="AF61" s="31">
        <f t="shared" si="17"/>
        <v>0</v>
      </c>
      <c r="AG61" s="31">
        <f t="shared" si="17"/>
        <v>0</v>
      </c>
      <c r="AH61" s="31">
        <f t="shared" si="17"/>
        <v>0</v>
      </c>
      <c r="AI61" s="31">
        <f t="shared" si="17"/>
        <v>0</v>
      </c>
      <c r="AJ61" s="31">
        <f t="shared" si="17"/>
        <v>0</v>
      </c>
      <c r="AK61" s="31">
        <f t="shared" si="17"/>
        <v>0</v>
      </c>
      <c r="AL61" s="31">
        <f t="shared" si="17"/>
        <v>0</v>
      </c>
      <c r="AM61" s="31">
        <f t="shared" si="17"/>
        <v>0</v>
      </c>
      <c r="AN61" s="31">
        <f t="shared" si="17"/>
        <v>0</v>
      </c>
      <c r="AO61" s="31">
        <f t="shared" si="17"/>
        <v>0</v>
      </c>
      <c r="AP61" s="31">
        <f t="shared" si="17"/>
        <v>0</v>
      </c>
      <c r="AQ61" s="31">
        <f t="shared" si="17"/>
        <v>0</v>
      </c>
      <c r="AR61" s="31">
        <f t="shared" si="17"/>
        <v>0</v>
      </c>
      <c r="AS61" s="31">
        <f t="shared" si="17"/>
        <v>0</v>
      </c>
      <c r="AT61" s="31">
        <f t="shared" si="17"/>
        <v>0</v>
      </c>
      <c r="AU61" s="31">
        <f t="shared" si="17"/>
        <v>0</v>
      </c>
      <c r="AV61" s="31">
        <f t="shared" si="17"/>
        <v>0</v>
      </c>
      <c r="AW61" s="31">
        <f t="shared" si="17"/>
        <v>0</v>
      </c>
      <c r="AX61" s="31">
        <f t="shared" si="17"/>
        <v>0</v>
      </c>
      <c r="AY61" s="31">
        <f t="shared" si="17"/>
        <v>0</v>
      </c>
      <c r="AZ61" s="31">
        <f t="shared" si="17"/>
        <v>0</v>
      </c>
      <c r="BA61" s="31">
        <f t="shared" si="17"/>
        <v>0</v>
      </c>
      <c r="BB61" s="31">
        <f t="shared" si="17"/>
        <v>0</v>
      </c>
      <c r="BC61" s="31">
        <f t="shared" si="17"/>
        <v>0</v>
      </c>
      <c r="BD61" s="31">
        <f t="shared" si="17"/>
        <v>0</v>
      </c>
      <c r="BE61" s="31">
        <f t="shared" si="17"/>
        <v>0</v>
      </c>
      <c r="BF61" s="31">
        <f t="shared" si="17"/>
        <v>0</v>
      </c>
      <c r="BG61" s="31">
        <f t="shared" si="17"/>
        <v>0</v>
      </c>
      <c r="BH61" s="31">
        <f t="shared" si="17"/>
        <v>0</v>
      </c>
      <c r="BI61" s="31">
        <f t="shared" si="17"/>
        <v>0</v>
      </c>
      <c r="BJ61" s="31">
        <f t="shared" si="17"/>
        <v>0</v>
      </c>
      <c r="BK61" s="34">
        <f>SUM(BK60)</f>
        <v>0</v>
      </c>
    </row>
    <row r="62" spans="1:67" x14ac:dyDescent="0.2">
      <c r="A62" s="16"/>
      <c r="B62" s="22" t="s">
        <v>84</v>
      </c>
      <c r="C62" s="33">
        <f>C61+C58</f>
        <v>0</v>
      </c>
      <c r="D62" s="33">
        <f t="shared" ref="D62:BJ62" si="18">D61+D58</f>
        <v>30.724599999999999</v>
      </c>
      <c r="E62" s="33">
        <f t="shared" si="18"/>
        <v>0</v>
      </c>
      <c r="F62" s="33">
        <f t="shared" si="18"/>
        <v>0</v>
      </c>
      <c r="G62" s="33">
        <f t="shared" si="18"/>
        <v>0</v>
      </c>
      <c r="H62" s="33">
        <f t="shared" si="18"/>
        <v>14.352399999999999</v>
      </c>
      <c r="I62" s="33">
        <f t="shared" si="18"/>
        <v>0.86290516906800652</v>
      </c>
      <c r="J62" s="33">
        <f t="shared" si="18"/>
        <v>0</v>
      </c>
      <c r="K62" s="33">
        <f t="shared" si="18"/>
        <v>0</v>
      </c>
      <c r="L62" s="33">
        <f t="shared" si="18"/>
        <v>9.0442</v>
      </c>
      <c r="M62" s="33">
        <f t="shared" si="18"/>
        <v>0</v>
      </c>
      <c r="N62" s="33">
        <f t="shared" si="18"/>
        <v>0</v>
      </c>
      <c r="O62" s="33">
        <f t="shared" si="18"/>
        <v>0</v>
      </c>
      <c r="P62" s="33">
        <f t="shared" si="18"/>
        <v>0</v>
      </c>
      <c r="Q62" s="33">
        <f t="shared" si="18"/>
        <v>0</v>
      </c>
      <c r="R62" s="33">
        <f t="shared" si="18"/>
        <v>5.6712999999999996</v>
      </c>
      <c r="S62" s="33">
        <f t="shared" si="18"/>
        <v>0.1105</v>
      </c>
      <c r="T62" s="33">
        <f t="shared" si="18"/>
        <v>0</v>
      </c>
      <c r="U62" s="33">
        <f t="shared" si="18"/>
        <v>0</v>
      </c>
      <c r="V62" s="33">
        <f t="shared" si="18"/>
        <v>1.6518999999999999</v>
      </c>
      <c r="W62" s="33">
        <f t="shared" si="18"/>
        <v>0</v>
      </c>
      <c r="X62" s="33">
        <f t="shared" si="18"/>
        <v>0</v>
      </c>
      <c r="Y62" s="33">
        <f t="shared" si="18"/>
        <v>0</v>
      </c>
      <c r="Z62" s="33">
        <f t="shared" si="18"/>
        <v>0</v>
      </c>
      <c r="AA62" s="33">
        <f t="shared" si="18"/>
        <v>0</v>
      </c>
      <c r="AB62" s="33">
        <f t="shared" si="18"/>
        <v>0</v>
      </c>
      <c r="AC62" s="33">
        <f t="shared" si="18"/>
        <v>0</v>
      </c>
      <c r="AD62" s="33">
        <f t="shared" si="18"/>
        <v>0</v>
      </c>
      <c r="AE62" s="33">
        <f t="shared" si="18"/>
        <v>0</v>
      </c>
      <c r="AF62" s="33">
        <f t="shared" si="18"/>
        <v>0</v>
      </c>
      <c r="AG62" s="33">
        <f t="shared" si="18"/>
        <v>0</v>
      </c>
      <c r="AH62" s="33">
        <f t="shared" si="18"/>
        <v>0</v>
      </c>
      <c r="AI62" s="33">
        <f t="shared" si="18"/>
        <v>0</v>
      </c>
      <c r="AJ62" s="33">
        <f t="shared" si="18"/>
        <v>0</v>
      </c>
      <c r="AK62" s="33">
        <f t="shared" si="18"/>
        <v>0</v>
      </c>
      <c r="AL62" s="33">
        <f t="shared" si="18"/>
        <v>0</v>
      </c>
      <c r="AM62" s="33">
        <f t="shared" si="18"/>
        <v>0</v>
      </c>
      <c r="AN62" s="33">
        <f t="shared" si="18"/>
        <v>0</v>
      </c>
      <c r="AO62" s="33">
        <f t="shared" si="18"/>
        <v>0</v>
      </c>
      <c r="AP62" s="33">
        <f t="shared" si="18"/>
        <v>0</v>
      </c>
      <c r="AQ62" s="33">
        <f t="shared" si="18"/>
        <v>0</v>
      </c>
      <c r="AR62" s="33">
        <f t="shared" si="18"/>
        <v>0</v>
      </c>
      <c r="AS62" s="33">
        <f t="shared" si="18"/>
        <v>0</v>
      </c>
      <c r="AT62" s="33">
        <f t="shared" si="18"/>
        <v>0</v>
      </c>
      <c r="AU62" s="33">
        <f t="shared" si="18"/>
        <v>0</v>
      </c>
      <c r="AV62" s="33">
        <f t="shared" si="18"/>
        <v>0</v>
      </c>
      <c r="AW62" s="33">
        <f t="shared" si="18"/>
        <v>0</v>
      </c>
      <c r="AX62" s="33">
        <f t="shared" si="18"/>
        <v>0</v>
      </c>
      <c r="AY62" s="33">
        <f t="shared" si="18"/>
        <v>0</v>
      </c>
      <c r="AZ62" s="33">
        <f t="shared" si="18"/>
        <v>0</v>
      </c>
      <c r="BA62" s="33">
        <f t="shared" si="18"/>
        <v>0</v>
      </c>
      <c r="BB62" s="33">
        <f t="shared" si="18"/>
        <v>0</v>
      </c>
      <c r="BC62" s="33">
        <f t="shared" si="18"/>
        <v>0</v>
      </c>
      <c r="BD62" s="33">
        <f t="shared" si="18"/>
        <v>0</v>
      </c>
      <c r="BE62" s="33">
        <f t="shared" si="18"/>
        <v>0</v>
      </c>
      <c r="BF62" s="33">
        <f t="shared" si="18"/>
        <v>0</v>
      </c>
      <c r="BG62" s="33">
        <f t="shared" si="18"/>
        <v>0</v>
      </c>
      <c r="BH62" s="33">
        <f t="shared" si="18"/>
        <v>0</v>
      </c>
      <c r="BI62" s="33">
        <f t="shared" si="18"/>
        <v>0</v>
      </c>
      <c r="BJ62" s="33">
        <f t="shared" si="18"/>
        <v>0</v>
      </c>
      <c r="BK62" s="33">
        <f>BK61+BK58</f>
        <v>62.417805169068004</v>
      </c>
    </row>
    <row r="63" spans="1:67" ht="4.5" customHeight="1" x14ac:dyDescent="0.2">
      <c r="A63" s="16"/>
      <c r="B63" s="20"/>
      <c r="C63" s="66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7"/>
    </row>
    <row r="64" spans="1:67" x14ac:dyDescent="0.2">
      <c r="A64" s="16" t="s">
        <v>20</v>
      </c>
      <c r="B64" s="19" t="s">
        <v>21</v>
      </c>
      <c r="C64" s="66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7"/>
    </row>
    <row r="65" spans="1:65" x14ac:dyDescent="0.2">
      <c r="A65" s="16" t="s">
        <v>76</v>
      </c>
      <c r="B65" s="20" t="s">
        <v>22</v>
      </c>
      <c r="C65" s="66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7"/>
    </row>
    <row r="66" spans="1:65" x14ac:dyDescent="0.2">
      <c r="A66" s="16"/>
      <c r="B66" s="21" t="s">
        <v>36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0</v>
      </c>
      <c r="AW66" s="31">
        <v>0</v>
      </c>
      <c r="AX66" s="31">
        <v>0</v>
      </c>
      <c r="AY66" s="31">
        <v>0</v>
      </c>
      <c r="AZ66" s="31">
        <v>0</v>
      </c>
      <c r="BA66" s="31">
        <v>0</v>
      </c>
      <c r="BB66" s="31">
        <v>0</v>
      </c>
      <c r="BC66" s="31">
        <v>0</v>
      </c>
      <c r="BD66" s="31">
        <v>0</v>
      </c>
      <c r="BE66" s="31">
        <v>0</v>
      </c>
      <c r="BF66" s="31">
        <v>0</v>
      </c>
      <c r="BG66" s="31">
        <v>0</v>
      </c>
      <c r="BH66" s="31">
        <v>0</v>
      </c>
      <c r="BI66" s="31">
        <v>0</v>
      </c>
      <c r="BJ66" s="31">
        <v>0</v>
      </c>
      <c r="BK66" s="34">
        <f>SUM(C66:BJ66)</f>
        <v>0</v>
      </c>
    </row>
    <row r="67" spans="1:65" x14ac:dyDescent="0.2">
      <c r="A67" s="16"/>
      <c r="B67" s="22" t="s">
        <v>83</v>
      </c>
      <c r="C67" s="31">
        <f t="shared" ref="C67:BJ67" si="19">SUM(C66)</f>
        <v>0</v>
      </c>
      <c r="D67" s="31">
        <f t="shared" si="19"/>
        <v>0</v>
      </c>
      <c r="E67" s="31">
        <f t="shared" si="19"/>
        <v>0</v>
      </c>
      <c r="F67" s="31">
        <f t="shared" si="19"/>
        <v>0</v>
      </c>
      <c r="G67" s="31">
        <f t="shared" si="19"/>
        <v>0</v>
      </c>
      <c r="H67" s="31">
        <f t="shared" si="19"/>
        <v>0</v>
      </c>
      <c r="I67" s="31">
        <f t="shared" si="19"/>
        <v>0</v>
      </c>
      <c r="J67" s="31">
        <f t="shared" si="19"/>
        <v>0</v>
      </c>
      <c r="K67" s="31">
        <f t="shared" si="19"/>
        <v>0</v>
      </c>
      <c r="L67" s="31">
        <f t="shared" si="19"/>
        <v>0</v>
      </c>
      <c r="M67" s="31">
        <f t="shared" si="19"/>
        <v>0</v>
      </c>
      <c r="N67" s="31">
        <f t="shared" si="19"/>
        <v>0</v>
      </c>
      <c r="O67" s="31">
        <f t="shared" si="19"/>
        <v>0</v>
      </c>
      <c r="P67" s="31">
        <f t="shared" si="19"/>
        <v>0</v>
      </c>
      <c r="Q67" s="31">
        <f t="shared" si="19"/>
        <v>0</v>
      </c>
      <c r="R67" s="31">
        <f t="shared" si="19"/>
        <v>0</v>
      </c>
      <c r="S67" s="31">
        <f t="shared" si="19"/>
        <v>0</v>
      </c>
      <c r="T67" s="31">
        <f t="shared" si="19"/>
        <v>0</v>
      </c>
      <c r="U67" s="31">
        <f t="shared" si="19"/>
        <v>0</v>
      </c>
      <c r="V67" s="31">
        <f t="shared" si="19"/>
        <v>0</v>
      </c>
      <c r="W67" s="31">
        <f t="shared" si="19"/>
        <v>0</v>
      </c>
      <c r="X67" s="31">
        <f t="shared" si="19"/>
        <v>0</v>
      </c>
      <c r="Y67" s="31">
        <f t="shared" si="19"/>
        <v>0</v>
      </c>
      <c r="Z67" s="31">
        <f t="shared" si="19"/>
        <v>0</v>
      </c>
      <c r="AA67" s="31">
        <f t="shared" si="19"/>
        <v>0</v>
      </c>
      <c r="AB67" s="31">
        <f t="shared" si="19"/>
        <v>0</v>
      </c>
      <c r="AC67" s="31">
        <f t="shared" si="19"/>
        <v>0</v>
      </c>
      <c r="AD67" s="31">
        <f t="shared" si="19"/>
        <v>0</v>
      </c>
      <c r="AE67" s="31">
        <f t="shared" si="19"/>
        <v>0</v>
      </c>
      <c r="AF67" s="31">
        <f t="shared" si="19"/>
        <v>0</v>
      </c>
      <c r="AG67" s="31">
        <f t="shared" si="19"/>
        <v>0</v>
      </c>
      <c r="AH67" s="31">
        <f t="shared" si="19"/>
        <v>0</v>
      </c>
      <c r="AI67" s="31">
        <f t="shared" si="19"/>
        <v>0</v>
      </c>
      <c r="AJ67" s="31">
        <f t="shared" si="19"/>
        <v>0</v>
      </c>
      <c r="AK67" s="31">
        <f t="shared" si="19"/>
        <v>0</v>
      </c>
      <c r="AL67" s="31">
        <f t="shared" si="19"/>
        <v>0</v>
      </c>
      <c r="AM67" s="31">
        <f t="shared" si="19"/>
        <v>0</v>
      </c>
      <c r="AN67" s="31">
        <f t="shared" si="19"/>
        <v>0</v>
      </c>
      <c r="AO67" s="31">
        <f t="shared" si="19"/>
        <v>0</v>
      </c>
      <c r="AP67" s="31">
        <f t="shared" si="19"/>
        <v>0</v>
      </c>
      <c r="AQ67" s="31">
        <f t="shared" si="19"/>
        <v>0</v>
      </c>
      <c r="AR67" s="31">
        <f t="shared" si="19"/>
        <v>0</v>
      </c>
      <c r="AS67" s="31">
        <f t="shared" si="19"/>
        <v>0</v>
      </c>
      <c r="AT67" s="31">
        <f t="shared" si="19"/>
        <v>0</v>
      </c>
      <c r="AU67" s="31">
        <f t="shared" si="19"/>
        <v>0</v>
      </c>
      <c r="AV67" s="31">
        <f t="shared" si="19"/>
        <v>0</v>
      </c>
      <c r="AW67" s="31">
        <f t="shared" si="19"/>
        <v>0</v>
      </c>
      <c r="AX67" s="31">
        <f t="shared" si="19"/>
        <v>0</v>
      </c>
      <c r="AY67" s="31">
        <f t="shared" si="19"/>
        <v>0</v>
      </c>
      <c r="AZ67" s="31">
        <f t="shared" si="19"/>
        <v>0</v>
      </c>
      <c r="BA67" s="31">
        <f t="shared" si="19"/>
        <v>0</v>
      </c>
      <c r="BB67" s="31">
        <f t="shared" si="19"/>
        <v>0</v>
      </c>
      <c r="BC67" s="31">
        <f t="shared" si="19"/>
        <v>0</v>
      </c>
      <c r="BD67" s="31">
        <f t="shared" si="19"/>
        <v>0</v>
      </c>
      <c r="BE67" s="31">
        <f t="shared" si="19"/>
        <v>0</v>
      </c>
      <c r="BF67" s="31">
        <f t="shared" si="19"/>
        <v>0</v>
      </c>
      <c r="BG67" s="31">
        <f t="shared" si="19"/>
        <v>0</v>
      </c>
      <c r="BH67" s="31">
        <f t="shared" si="19"/>
        <v>0</v>
      </c>
      <c r="BI67" s="31">
        <f t="shared" si="19"/>
        <v>0</v>
      </c>
      <c r="BJ67" s="31">
        <f t="shared" si="19"/>
        <v>0</v>
      </c>
      <c r="BK67" s="34">
        <f>SUM(BK66)</f>
        <v>0</v>
      </c>
    </row>
    <row r="68" spans="1:65" ht="4.5" customHeight="1" x14ac:dyDescent="0.2">
      <c r="A68" s="16"/>
      <c r="B68" s="24"/>
      <c r="C68" s="66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7"/>
    </row>
    <row r="69" spans="1:65" x14ac:dyDescent="0.2">
      <c r="A69" s="16"/>
      <c r="B69" s="25" t="s">
        <v>99</v>
      </c>
      <c r="C69" s="39">
        <f>C28+C47+C53+C62+C67</f>
        <v>0</v>
      </c>
      <c r="D69" s="39">
        <f t="shared" ref="D69:BJ69" si="20">D28+D47+D53+D62+D67</f>
        <v>124.60219094359908</v>
      </c>
      <c r="E69" s="39">
        <f t="shared" si="20"/>
        <v>106.5021295925666</v>
      </c>
      <c r="F69" s="39">
        <f t="shared" si="20"/>
        <v>0</v>
      </c>
      <c r="G69" s="39">
        <f t="shared" si="20"/>
        <v>0</v>
      </c>
      <c r="H69" s="39">
        <f t="shared" si="20"/>
        <v>69.500672857345762</v>
      </c>
      <c r="I69" s="39">
        <f t="shared" si="20"/>
        <v>379.00371664672906</v>
      </c>
      <c r="J69" s="39">
        <f t="shared" si="20"/>
        <v>481.93723293833148</v>
      </c>
      <c r="K69" s="39">
        <f t="shared" si="20"/>
        <v>0</v>
      </c>
      <c r="L69" s="39">
        <f t="shared" si="20"/>
        <v>122.03166934425161</v>
      </c>
      <c r="M69" s="39">
        <f t="shared" si="20"/>
        <v>0</v>
      </c>
      <c r="N69" s="39">
        <f t="shared" si="20"/>
        <v>6.7398059357333002</v>
      </c>
      <c r="O69" s="39">
        <f t="shared" si="20"/>
        <v>0</v>
      </c>
      <c r="P69" s="39">
        <f t="shared" si="20"/>
        <v>0</v>
      </c>
      <c r="Q69" s="39">
        <f t="shared" si="20"/>
        <v>0</v>
      </c>
      <c r="R69" s="39">
        <f t="shared" si="20"/>
        <v>39.23931550996128</v>
      </c>
      <c r="S69" s="39">
        <f t="shared" si="20"/>
        <v>42.921774172499298</v>
      </c>
      <c r="T69" s="39">
        <f t="shared" si="20"/>
        <v>262.51123187937367</v>
      </c>
      <c r="U69" s="39">
        <f t="shared" si="20"/>
        <v>0</v>
      </c>
      <c r="V69" s="39">
        <f t="shared" si="20"/>
        <v>15.1283673990258</v>
      </c>
      <c r="W69" s="39">
        <f t="shared" si="20"/>
        <v>8.5531856659999998E-4</v>
      </c>
      <c r="X69" s="39">
        <f t="shared" si="20"/>
        <v>0</v>
      </c>
      <c r="Y69" s="39">
        <f t="shared" si="20"/>
        <v>0</v>
      </c>
      <c r="Z69" s="39">
        <f t="shared" si="20"/>
        <v>0</v>
      </c>
      <c r="AA69" s="39">
        <f t="shared" si="20"/>
        <v>0</v>
      </c>
      <c r="AB69" s="39">
        <f t="shared" si="20"/>
        <v>571.16237796909593</v>
      </c>
      <c r="AC69" s="39">
        <f t="shared" si="20"/>
        <v>158.83747828935125</v>
      </c>
      <c r="AD69" s="39">
        <f t="shared" si="20"/>
        <v>41.206034971932709</v>
      </c>
      <c r="AE69" s="39">
        <f t="shared" si="20"/>
        <v>0</v>
      </c>
      <c r="AF69" s="39">
        <f t="shared" si="20"/>
        <v>520.69283076147656</v>
      </c>
      <c r="AG69" s="39">
        <f t="shared" si="20"/>
        <v>0</v>
      </c>
      <c r="AH69" s="39">
        <f t="shared" si="20"/>
        <v>0</v>
      </c>
      <c r="AI69" s="39">
        <f t="shared" si="20"/>
        <v>0</v>
      </c>
      <c r="AJ69" s="39">
        <f t="shared" si="20"/>
        <v>0</v>
      </c>
      <c r="AK69" s="39">
        <f t="shared" si="20"/>
        <v>0</v>
      </c>
      <c r="AL69" s="39">
        <f t="shared" si="20"/>
        <v>585.66466125907039</v>
      </c>
      <c r="AM69" s="39">
        <f t="shared" si="20"/>
        <v>125.3444004888259</v>
      </c>
      <c r="AN69" s="39">
        <f t="shared" si="20"/>
        <v>423.01707233296361</v>
      </c>
      <c r="AO69" s="39">
        <f t="shared" si="20"/>
        <v>0</v>
      </c>
      <c r="AP69" s="39">
        <f t="shared" si="20"/>
        <v>232.20980106209839</v>
      </c>
      <c r="AQ69" s="39">
        <f t="shared" si="20"/>
        <v>0</v>
      </c>
      <c r="AR69" s="39">
        <f t="shared" si="20"/>
        <v>0</v>
      </c>
      <c r="AS69" s="39">
        <f t="shared" si="20"/>
        <v>0</v>
      </c>
      <c r="AT69" s="39">
        <f t="shared" si="20"/>
        <v>0</v>
      </c>
      <c r="AU69" s="39">
        <f t="shared" si="20"/>
        <v>0</v>
      </c>
      <c r="AV69" s="39">
        <f t="shared" si="20"/>
        <v>608.54863954822622</v>
      </c>
      <c r="AW69" s="39">
        <f t="shared" si="20"/>
        <v>215.27749948408871</v>
      </c>
      <c r="AX69" s="39">
        <f t="shared" si="20"/>
        <v>30.2800537774663</v>
      </c>
      <c r="AY69" s="39">
        <f t="shared" si="20"/>
        <v>0</v>
      </c>
      <c r="AZ69" s="39">
        <f t="shared" si="20"/>
        <v>280.63388535009341</v>
      </c>
      <c r="BA69" s="39">
        <f t="shared" si="20"/>
        <v>0</v>
      </c>
      <c r="BB69" s="39">
        <f t="shared" si="20"/>
        <v>0</v>
      </c>
      <c r="BC69" s="39">
        <f t="shared" si="20"/>
        <v>0</v>
      </c>
      <c r="BD69" s="39">
        <f t="shared" si="20"/>
        <v>0</v>
      </c>
      <c r="BE69" s="39">
        <f t="shared" si="20"/>
        <v>0</v>
      </c>
      <c r="BF69" s="39">
        <f t="shared" si="20"/>
        <v>142.73183980432509</v>
      </c>
      <c r="BG69" s="39">
        <f t="shared" si="20"/>
        <v>17.940709294164602</v>
      </c>
      <c r="BH69" s="39">
        <f t="shared" si="20"/>
        <v>60.397310352399316</v>
      </c>
      <c r="BI69" s="39">
        <f t="shared" si="20"/>
        <v>0</v>
      </c>
      <c r="BJ69" s="39">
        <f t="shared" si="20"/>
        <v>34.668116197552209</v>
      </c>
      <c r="BK69" s="39">
        <f>BK28+BK47+BK53+BK62+BK67</f>
        <v>5698.7316734811147</v>
      </c>
      <c r="BM69" s="37"/>
    </row>
    <row r="70" spans="1:65" ht="4.5" customHeight="1" x14ac:dyDescent="0.2">
      <c r="A70" s="16"/>
      <c r="B70" s="25"/>
      <c r="C70" s="63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5"/>
    </row>
    <row r="71" spans="1:65" ht="14.25" customHeight="1" x14ac:dyDescent="0.3">
      <c r="A71" s="16" t="s">
        <v>5</v>
      </c>
      <c r="B71" s="26" t="s">
        <v>24</v>
      </c>
      <c r="C71" s="63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5"/>
    </row>
    <row r="72" spans="1:65" x14ac:dyDescent="0.2">
      <c r="A72" s="16"/>
      <c r="B72" s="29" t="s">
        <v>112</v>
      </c>
      <c r="C72" s="35">
        <v>0</v>
      </c>
      <c r="D72" s="35">
        <v>0.57587147750000001</v>
      </c>
      <c r="E72" s="35">
        <v>0</v>
      </c>
      <c r="F72" s="35">
        <v>0</v>
      </c>
      <c r="G72" s="35">
        <v>0</v>
      </c>
      <c r="H72" s="35">
        <v>0.44340543152819989</v>
      </c>
      <c r="I72" s="35">
        <v>3.5129536999899999E-2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0.22188909906230012</v>
      </c>
      <c r="S72" s="35">
        <v>0</v>
      </c>
      <c r="T72" s="35">
        <v>0</v>
      </c>
      <c r="U72" s="35">
        <v>0</v>
      </c>
      <c r="V72" s="35">
        <v>7.463825063320001E-2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12.314300738377611</v>
      </c>
      <c r="AC72" s="35">
        <v>2.77094535332E-2</v>
      </c>
      <c r="AD72" s="35">
        <v>0</v>
      </c>
      <c r="AE72" s="35">
        <v>0</v>
      </c>
      <c r="AF72" s="35">
        <v>1.3251600697996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8.8160660368938153</v>
      </c>
      <c r="AM72" s="35">
        <v>9.14710626E-2</v>
      </c>
      <c r="AN72" s="35">
        <v>0</v>
      </c>
      <c r="AO72" s="35">
        <v>0</v>
      </c>
      <c r="AP72" s="35">
        <v>0.23173415699989999</v>
      </c>
      <c r="AQ72" s="35">
        <v>0</v>
      </c>
      <c r="AR72" s="35">
        <v>0</v>
      </c>
      <c r="AS72" s="35">
        <v>0</v>
      </c>
      <c r="AT72" s="35">
        <v>0</v>
      </c>
      <c r="AU72" s="35">
        <v>0</v>
      </c>
      <c r="AV72" s="35">
        <v>4.1154485573330852</v>
      </c>
      <c r="AW72" s="35">
        <v>4.2579165866600002E-2</v>
      </c>
      <c r="AX72" s="35">
        <v>0</v>
      </c>
      <c r="AY72" s="35">
        <v>0</v>
      </c>
      <c r="AZ72" s="35">
        <v>0.8439821787995998</v>
      </c>
      <c r="BA72" s="35">
        <v>0</v>
      </c>
      <c r="BB72" s="35">
        <v>0</v>
      </c>
      <c r="BC72" s="35">
        <v>0</v>
      </c>
      <c r="BD72" s="35">
        <v>0</v>
      </c>
      <c r="BE72" s="35">
        <v>0</v>
      </c>
      <c r="BF72" s="35">
        <v>1.3573769925491985</v>
      </c>
      <c r="BG72" s="35">
        <v>1.855814666E-4</v>
      </c>
      <c r="BH72" s="35">
        <v>0</v>
      </c>
      <c r="BI72" s="35">
        <v>0</v>
      </c>
      <c r="BJ72" s="35">
        <v>0</v>
      </c>
      <c r="BK72" s="34">
        <f>SUM(C72:BJ72)</f>
        <v>30.516947789942805</v>
      </c>
      <c r="BL72" s="37"/>
      <c r="BM72" s="37"/>
    </row>
    <row r="73" spans="1:65" ht="13.5" thickBot="1" x14ac:dyDescent="0.25">
      <c r="A73" s="27"/>
      <c r="B73" s="22" t="s">
        <v>83</v>
      </c>
      <c r="C73" s="31">
        <f t="shared" ref="C73:BJ73" si="21">SUM(C72)</f>
        <v>0</v>
      </c>
      <c r="D73" s="31">
        <f t="shared" si="21"/>
        <v>0.57587147750000001</v>
      </c>
      <c r="E73" s="31">
        <f t="shared" si="21"/>
        <v>0</v>
      </c>
      <c r="F73" s="31">
        <f t="shared" si="21"/>
        <v>0</v>
      </c>
      <c r="G73" s="31">
        <f t="shared" si="21"/>
        <v>0</v>
      </c>
      <c r="H73" s="31">
        <f t="shared" si="21"/>
        <v>0.44340543152819989</v>
      </c>
      <c r="I73" s="31">
        <f t="shared" si="21"/>
        <v>3.5129536999899999E-2</v>
      </c>
      <c r="J73" s="31">
        <f t="shared" si="21"/>
        <v>0</v>
      </c>
      <c r="K73" s="31">
        <f t="shared" si="21"/>
        <v>0</v>
      </c>
      <c r="L73" s="31">
        <f t="shared" si="21"/>
        <v>0</v>
      </c>
      <c r="M73" s="31">
        <f t="shared" si="21"/>
        <v>0</v>
      </c>
      <c r="N73" s="31">
        <f t="shared" si="21"/>
        <v>0</v>
      </c>
      <c r="O73" s="31">
        <f t="shared" si="21"/>
        <v>0</v>
      </c>
      <c r="P73" s="31">
        <f t="shared" si="21"/>
        <v>0</v>
      </c>
      <c r="Q73" s="31">
        <f t="shared" si="21"/>
        <v>0</v>
      </c>
      <c r="R73" s="31">
        <f t="shared" si="21"/>
        <v>0.22188909906230012</v>
      </c>
      <c r="S73" s="31">
        <f t="shared" si="21"/>
        <v>0</v>
      </c>
      <c r="T73" s="31">
        <f t="shared" si="21"/>
        <v>0</v>
      </c>
      <c r="U73" s="31">
        <f t="shared" si="21"/>
        <v>0</v>
      </c>
      <c r="V73" s="31">
        <f t="shared" si="21"/>
        <v>7.463825063320001E-2</v>
      </c>
      <c r="W73" s="31">
        <f t="shared" si="21"/>
        <v>0</v>
      </c>
      <c r="X73" s="31">
        <f t="shared" si="21"/>
        <v>0</v>
      </c>
      <c r="Y73" s="31">
        <f t="shared" si="21"/>
        <v>0</v>
      </c>
      <c r="Z73" s="31">
        <f t="shared" si="21"/>
        <v>0</v>
      </c>
      <c r="AA73" s="31">
        <f t="shared" si="21"/>
        <v>0</v>
      </c>
      <c r="AB73" s="31">
        <f t="shared" si="21"/>
        <v>12.314300738377611</v>
      </c>
      <c r="AC73" s="31">
        <f t="shared" si="21"/>
        <v>2.77094535332E-2</v>
      </c>
      <c r="AD73" s="31">
        <f t="shared" si="21"/>
        <v>0</v>
      </c>
      <c r="AE73" s="31">
        <f t="shared" si="21"/>
        <v>0</v>
      </c>
      <c r="AF73" s="31">
        <f t="shared" si="21"/>
        <v>1.3251600697996</v>
      </c>
      <c r="AG73" s="31">
        <f t="shared" si="21"/>
        <v>0</v>
      </c>
      <c r="AH73" s="31">
        <f t="shared" si="21"/>
        <v>0</v>
      </c>
      <c r="AI73" s="31">
        <f t="shared" si="21"/>
        <v>0</v>
      </c>
      <c r="AJ73" s="31">
        <f t="shared" si="21"/>
        <v>0</v>
      </c>
      <c r="AK73" s="31">
        <f t="shared" si="21"/>
        <v>0</v>
      </c>
      <c r="AL73" s="31">
        <f t="shared" si="21"/>
        <v>8.8160660368938153</v>
      </c>
      <c r="AM73" s="31">
        <f t="shared" si="21"/>
        <v>9.14710626E-2</v>
      </c>
      <c r="AN73" s="31">
        <f t="shared" si="21"/>
        <v>0</v>
      </c>
      <c r="AO73" s="31">
        <f t="shared" si="21"/>
        <v>0</v>
      </c>
      <c r="AP73" s="31">
        <f t="shared" si="21"/>
        <v>0.23173415699989999</v>
      </c>
      <c r="AQ73" s="31">
        <f t="shared" si="21"/>
        <v>0</v>
      </c>
      <c r="AR73" s="31">
        <f t="shared" si="21"/>
        <v>0</v>
      </c>
      <c r="AS73" s="31">
        <f t="shared" si="21"/>
        <v>0</v>
      </c>
      <c r="AT73" s="31">
        <f t="shared" si="21"/>
        <v>0</v>
      </c>
      <c r="AU73" s="31">
        <f t="shared" si="21"/>
        <v>0</v>
      </c>
      <c r="AV73" s="31">
        <f t="shared" si="21"/>
        <v>4.1154485573330852</v>
      </c>
      <c r="AW73" s="31">
        <f t="shared" si="21"/>
        <v>4.2579165866600002E-2</v>
      </c>
      <c r="AX73" s="31">
        <f t="shared" si="21"/>
        <v>0</v>
      </c>
      <c r="AY73" s="31">
        <f t="shared" si="21"/>
        <v>0</v>
      </c>
      <c r="AZ73" s="31">
        <f t="shared" si="21"/>
        <v>0.8439821787995998</v>
      </c>
      <c r="BA73" s="31">
        <f t="shared" si="21"/>
        <v>0</v>
      </c>
      <c r="BB73" s="31">
        <f t="shared" si="21"/>
        <v>0</v>
      </c>
      <c r="BC73" s="31">
        <f t="shared" si="21"/>
        <v>0</v>
      </c>
      <c r="BD73" s="31">
        <f t="shared" si="21"/>
        <v>0</v>
      </c>
      <c r="BE73" s="31">
        <f t="shared" si="21"/>
        <v>0</v>
      </c>
      <c r="BF73" s="31">
        <f t="shared" si="21"/>
        <v>1.3573769925491985</v>
      </c>
      <c r="BG73" s="31">
        <f t="shared" si="21"/>
        <v>1.855814666E-4</v>
      </c>
      <c r="BH73" s="31">
        <f t="shared" si="21"/>
        <v>0</v>
      </c>
      <c r="BI73" s="31">
        <f t="shared" si="21"/>
        <v>0</v>
      </c>
      <c r="BJ73" s="31">
        <f t="shared" si="21"/>
        <v>0</v>
      </c>
      <c r="BK73" s="34">
        <f>SUM(BK72)</f>
        <v>30.516947789942805</v>
      </c>
    </row>
    <row r="74" spans="1:65" ht="6" customHeight="1" x14ac:dyDescent="0.2">
      <c r="A74" s="4"/>
      <c r="B74" s="18"/>
    </row>
    <row r="75" spans="1:65" x14ac:dyDescent="0.2">
      <c r="A75" s="4"/>
      <c r="B75" s="4" t="s">
        <v>122</v>
      </c>
      <c r="L75" s="17" t="s">
        <v>37</v>
      </c>
      <c r="BK75" s="37"/>
    </row>
    <row r="76" spans="1:65" x14ac:dyDescent="0.2">
      <c r="A76" s="4"/>
      <c r="B76" s="4" t="s">
        <v>123</v>
      </c>
      <c r="L76" s="4" t="s">
        <v>29</v>
      </c>
    </row>
    <row r="77" spans="1:65" x14ac:dyDescent="0.2">
      <c r="L77" s="4" t="s">
        <v>30</v>
      </c>
      <c r="BK77" s="46"/>
    </row>
    <row r="78" spans="1:65" x14ac:dyDescent="0.2">
      <c r="B78" s="4" t="s">
        <v>32</v>
      </c>
      <c r="L78" s="4" t="s">
        <v>98</v>
      </c>
      <c r="BK78" s="44"/>
    </row>
    <row r="79" spans="1:65" x14ac:dyDescent="0.2">
      <c r="B79" s="4" t="s">
        <v>33</v>
      </c>
      <c r="L79" s="4" t="s">
        <v>100</v>
      </c>
      <c r="BK79" s="44"/>
    </row>
    <row r="80" spans="1:65" x14ac:dyDescent="0.2">
      <c r="B80" s="4"/>
      <c r="L80" s="4" t="s">
        <v>31</v>
      </c>
      <c r="BK80" s="44"/>
    </row>
    <row r="81" spans="2:63" x14ac:dyDescent="0.2">
      <c r="BK81" s="44"/>
    </row>
    <row r="82" spans="2:63" x14ac:dyDescent="0.2">
      <c r="BK82" s="38"/>
    </row>
    <row r="83" spans="2:63" x14ac:dyDescent="0.2">
      <c r="BK83" s="44"/>
    </row>
    <row r="88" spans="2:63" x14ac:dyDescent="0.2">
      <c r="B88" s="4"/>
    </row>
  </sheetData>
  <mergeCells count="49"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  <mergeCell ref="C30:BK30"/>
    <mergeCell ref="C29:BK29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C50:BK50"/>
    <mergeCell ref="C49:BK49"/>
    <mergeCell ref="C48:BK48"/>
    <mergeCell ref="C34:BK34"/>
    <mergeCell ref="C31:BK31"/>
    <mergeCell ref="A1:A5"/>
    <mergeCell ref="C71:BK71"/>
    <mergeCell ref="C55:BK55"/>
    <mergeCell ref="C56:BK56"/>
    <mergeCell ref="C59:BK59"/>
    <mergeCell ref="C63:BK63"/>
    <mergeCell ref="C64:BK64"/>
    <mergeCell ref="C65:BK65"/>
    <mergeCell ref="C68:BK68"/>
    <mergeCell ref="C70:BK70"/>
    <mergeCell ref="C54:BK54"/>
    <mergeCell ref="C10:BK10"/>
    <mergeCell ref="C13:BK13"/>
    <mergeCell ref="C16:BK16"/>
    <mergeCell ref="C19:BK19"/>
    <mergeCell ref="C22:BK22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49"/>
  <sheetViews>
    <sheetView tabSelected="1" workbookViewId="0"/>
  </sheetViews>
  <sheetFormatPr defaultRowHeight="12.75" x14ac:dyDescent="0.2"/>
  <cols>
    <col min="1" max="1" width="2.28515625" style="48" customWidth="1"/>
    <col min="2" max="2" width="6.42578125" style="48" customWidth="1"/>
    <col min="3" max="3" width="25.28515625" style="48" bestFit="1" customWidth="1"/>
    <col min="4" max="6" width="18.28515625" style="48" bestFit="1" customWidth="1"/>
    <col min="7" max="7" width="17.28515625" style="48" bestFit="1" customWidth="1"/>
    <col min="8" max="8" width="19.85546875" style="48" bestFit="1" customWidth="1"/>
    <col min="9" max="9" width="15.85546875" style="48" bestFit="1" customWidth="1"/>
    <col min="10" max="10" width="17" style="48" bestFit="1" customWidth="1"/>
    <col min="11" max="12" width="19.85546875" style="48" bestFit="1" customWidth="1"/>
    <col min="13" max="16384" width="9.140625" style="48"/>
  </cols>
  <sheetData>
    <row r="2" spans="2:12" ht="17.25" customHeight="1" x14ac:dyDescent="0.2">
      <c r="B2" s="88" t="s">
        <v>130</v>
      </c>
      <c r="C2" s="89"/>
      <c r="D2" s="89"/>
      <c r="E2" s="89"/>
      <c r="F2" s="89"/>
      <c r="G2" s="89"/>
      <c r="H2" s="89"/>
      <c r="I2" s="89"/>
      <c r="J2" s="89"/>
      <c r="K2" s="89"/>
      <c r="L2" s="90"/>
    </row>
    <row r="3" spans="2:12" ht="17.25" customHeight="1" x14ac:dyDescent="0.2">
      <c r="B3" s="88" t="s">
        <v>113</v>
      </c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2:12" ht="30" x14ac:dyDescent="0.2">
      <c r="B4" s="47" t="s">
        <v>75</v>
      </c>
      <c r="C4" s="49" t="s">
        <v>38</v>
      </c>
      <c r="D4" s="49" t="s">
        <v>87</v>
      </c>
      <c r="E4" s="49" t="s">
        <v>88</v>
      </c>
      <c r="F4" s="49" t="s">
        <v>7</v>
      </c>
      <c r="G4" s="49" t="s">
        <v>8</v>
      </c>
      <c r="H4" s="49" t="s">
        <v>21</v>
      </c>
      <c r="I4" s="49" t="s">
        <v>94</v>
      </c>
      <c r="J4" s="49" t="s">
        <v>95</v>
      </c>
      <c r="K4" s="49" t="s">
        <v>74</v>
      </c>
      <c r="L4" s="49" t="s">
        <v>96</v>
      </c>
    </row>
    <row r="5" spans="2:12" x14ac:dyDescent="0.2">
      <c r="B5" s="50">
        <v>1</v>
      </c>
      <c r="C5" s="51" t="s">
        <v>39</v>
      </c>
      <c r="D5" s="52">
        <v>0</v>
      </c>
      <c r="E5" s="52">
        <v>0</v>
      </c>
      <c r="F5" s="52">
        <v>0.3187597595992</v>
      </c>
      <c r="G5" s="52">
        <v>0.1046345545999</v>
      </c>
      <c r="H5" s="52">
        <v>0</v>
      </c>
      <c r="I5" s="52" t="s">
        <v>131</v>
      </c>
      <c r="J5" s="53">
        <v>0</v>
      </c>
      <c r="K5" s="53">
        <f>SUM(D5:J5)</f>
        <v>0.42339431419910001</v>
      </c>
      <c r="L5" s="52">
        <v>0</v>
      </c>
    </row>
    <row r="6" spans="2:12" x14ac:dyDescent="0.2">
      <c r="B6" s="50">
        <v>2</v>
      </c>
      <c r="C6" s="54" t="s">
        <v>40</v>
      </c>
      <c r="D6" s="52">
        <v>4.1990785986315986</v>
      </c>
      <c r="E6" s="52">
        <v>0.80986247686459978</v>
      </c>
      <c r="F6" s="52">
        <v>30.469065024706385</v>
      </c>
      <c r="G6" s="52">
        <v>2.941093237644596</v>
      </c>
      <c r="H6" s="52">
        <v>0</v>
      </c>
      <c r="I6" s="52">
        <v>0.40389999999999998</v>
      </c>
      <c r="J6" s="53">
        <v>0</v>
      </c>
      <c r="K6" s="53">
        <f t="shared" ref="K6:K41" si="0">SUM(D6:J6)</f>
        <v>38.822999337847179</v>
      </c>
      <c r="L6" s="52">
        <v>0.27181262892899988</v>
      </c>
    </row>
    <row r="7" spans="2:12" x14ac:dyDescent="0.2">
      <c r="B7" s="50">
        <v>3</v>
      </c>
      <c r="C7" s="51" t="s">
        <v>41</v>
      </c>
      <c r="D7" s="52">
        <v>0</v>
      </c>
      <c r="E7" s="52">
        <v>1.9024495066599999E-2</v>
      </c>
      <c r="F7" s="52">
        <v>0.70190700716499976</v>
      </c>
      <c r="G7" s="52">
        <v>9.4949463665999993E-3</v>
      </c>
      <c r="H7" s="52">
        <v>0</v>
      </c>
      <c r="I7" s="52">
        <v>4.1999999999999997E-3</v>
      </c>
      <c r="J7" s="53">
        <v>0</v>
      </c>
      <c r="K7" s="53">
        <f t="shared" si="0"/>
        <v>0.7346264485981997</v>
      </c>
      <c r="L7" s="52">
        <v>5.6283332199800008E-2</v>
      </c>
    </row>
    <row r="8" spans="2:12" x14ac:dyDescent="0.2">
      <c r="B8" s="50">
        <v>4</v>
      </c>
      <c r="C8" s="54" t="s">
        <v>42</v>
      </c>
      <c r="D8" s="52">
        <v>3.5865060724316007</v>
      </c>
      <c r="E8" s="52">
        <v>5.9695373071650017</v>
      </c>
      <c r="F8" s="52">
        <v>14.22849287840249</v>
      </c>
      <c r="G8" s="52">
        <v>2.7883134305955988</v>
      </c>
      <c r="H8" s="52">
        <v>0</v>
      </c>
      <c r="I8" s="52">
        <v>0.17069999999999999</v>
      </c>
      <c r="J8" s="53">
        <v>0</v>
      </c>
      <c r="K8" s="53">
        <f t="shared" si="0"/>
        <v>26.743549688594694</v>
      </c>
      <c r="L8" s="52">
        <v>0.41378011312929996</v>
      </c>
    </row>
    <row r="9" spans="2:12" x14ac:dyDescent="0.2">
      <c r="B9" s="50">
        <v>5</v>
      </c>
      <c r="C9" s="54" t="s">
        <v>43</v>
      </c>
      <c r="D9" s="52">
        <v>1.2528321024642999</v>
      </c>
      <c r="E9" s="52">
        <v>1.7485302607972995</v>
      </c>
      <c r="F9" s="52">
        <v>43.839774960422197</v>
      </c>
      <c r="G9" s="52">
        <v>9.4902553077281127</v>
      </c>
      <c r="H9" s="52">
        <v>0</v>
      </c>
      <c r="I9" s="52">
        <v>0.80249999999999999</v>
      </c>
      <c r="J9" s="53">
        <v>0</v>
      </c>
      <c r="K9" s="53">
        <f t="shared" si="0"/>
        <v>57.133892631411911</v>
      </c>
      <c r="L9" s="52">
        <v>0.63537260252719885</v>
      </c>
    </row>
    <row r="10" spans="2:12" x14ac:dyDescent="0.2">
      <c r="B10" s="50">
        <v>6</v>
      </c>
      <c r="C10" s="54" t="s">
        <v>44</v>
      </c>
      <c r="D10" s="52">
        <v>43.3360125125661</v>
      </c>
      <c r="E10" s="52">
        <v>1.0606564041326003</v>
      </c>
      <c r="F10" s="52">
        <v>16.412130514700536</v>
      </c>
      <c r="G10" s="52">
        <v>2.1711491767625004</v>
      </c>
      <c r="H10" s="52">
        <v>0</v>
      </c>
      <c r="I10" s="52">
        <v>0.13190000000000002</v>
      </c>
      <c r="J10" s="53">
        <v>0</v>
      </c>
      <c r="K10" s="53">
        <f t="shared" si="0"/>
        <v>63.111848608161736</v>
      </c>
      <c r="L10" s="52">
        <v>0.25119027666440003</v>
      </c>
    </row>
    <row r="11" spans="2:12" x14ac:dyDescent="0.2">
      <c r="B11" s="50">
        <v>7</v>
      </c>
      <c r="C11" s="54" t="s">
        <v>45</v>
      </c>
      <c r="D11" s="52">
        <v>69.747764040796952</v>
      </c>
      <c r="E11" s="52">
        <v>21.247964135191484</v>
      </c>
      <c r="F11" s="52">
        <v>37.578721773609686</v>
      </c>
      <c r="G11" s="52">
        <v>11.013644380168206</v>
      </c>
      <c r="H11" s="52">
        <v>0</v>
      </c>
      <c r="I11" s="52" t="s">
        <v>131</v>
      </c>
      <c r="J11" s="53">
        <v>0</v>
      </c>
      <c r="K11" s="53">
        <f t="shared" si="0"/>
        <v>139.58809432976634</v>
      </c>
      <c r="L11" s="52">
        <v>0.37550450042879985</v>
      </c>
    </row>
    <row r="12" spans="2:12" x14ac:dyDescent="0.2">
      <c r="B12" s="50">
        <v>8</v>
      </c>
      <c r="C12" s="51" t="s">
        <v>46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3">
        <v>0</v>
      </c>
      <c r="K12" s="53">
        <f t="shared" si="0"/>
        <v>0</v>
      </c>
      <c r="L12" s="52">
        <v>0</v>
      </c>
    </row>
    <row r="13" spans="2:12" x14ac:dyDescent="0.2">
      <c r="B13" s="50">
        <v>9</v>
      </c>
      <c r="C13" s="51" t="s">
        <v>47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3">
        <v>0</v>
      </c>
      <c r="K13" s="53">
        <f t="shared" si="0"/>
        <v>0</v>
      </c>
      <c r="L13" s="52">
        <v>0</v>
      </c>
    </row>
    <row r="14" spans="2:12" x14ac:dyDescent="0.2">
      <c r="B14" s="50">
        <v>10</v>
      </c>
      <c r="C14" s="54" t="s">
        <v>48</v>
      </c>
      <c r="D14" s="52">
        <v>1.0925284136997999</v>
      </c>
      <c r="E14" s="52">
        <v>0.40607912723299999</v>
      </c>
      <c r="F14" s="52">
        <v>9.2456973742073085</v>
      </c>
      <c r="G14" s="52">
        <v>1.6600793501280993</v>
      </c>
      <c r="H14" s="52">
        <v>0</v>
      </c>
      <c r="I14" s="52">
        <v>7.9000000000000001E-2</v>
      </c>
      <c r="J14" s="53">
        <v>0</v>
      </c>
      <c r="K14" s="53">
        <f t="shared" si="0"/>
        <v>12.483384265268208</v>
      </c>
      <c r="L14" s="52">
        <v>0.35197991189809974</v>
      </c>
    </row>
    <row r="15" spans="2:12" x14ac:dyDescent="0.2">
      <c r="B15" s="50">
        <v>11</v>
      </c>
      <c r="C15" s="54" t="s">
        <v>49</v>
      </c>
      <c r="D15" s="52">
        <v>199.41678913789261</v>
      </c>
      <c r="E15" s="52">
        <v>35.703773772589798</v>
      </c>
      <c r="F15" s="52">
        <v>121.07511370876669</v>
      </c>
      <c r="G15" s="52">
        <v>15.044684358262769</v>
      </c>
      <c r="H15" s="52">
        <v>0</v>
      </c>
      <c r="I15" s="52">
        <v>0.76470000000000005</v>
      </c>
      <c r="J15" s="53">
        <v>0</v>
      </c>
      <c r="K15" s="53">
        <f t="shared" si="0"/>
        <v>372.0050609775119</v>
      </c>
      <c r="L15" s="52">
        <v>1.6970508612181976</v>
      </c>
    </row>
    <row r="16" spans="2:12" x14ac:dyDescent="0.2">
      <c r="B16" s="50">
        <v>12</v>
      </c>
      <c r="C16" s="54" t="s">
        <v>50</v>
      </c>
      <c r="D16" s="52">
        <v>70.497798985795598</v>
      </c>
      <c r="E16" s="52">
        <v>5.8372230559300933</v>
      </c>
      <c r="F16" s="52">
        <v>57.505520769705299</v>
      </c>
      <c r="G16" s="52">
        <v>8.8353572122083488</v>
      </c>
      <c r="H16" s="52">
        <v>0</v>
      </c>
      <c r="I16" s="52">
        <v>0.56589999999999996</v>
      </c>
      <c r="J16" s="53">
        <v>0</v>
      </c>
      <c r="K16" s="53">
        <f t="shared" si="0"/>
        <v>143.24180002363934</v>
      </c>
      <c r="L16" s="52">
        <v>0.76628677742860041</v>
      </c>
    </row>
    <row r="17" spans="2:12" x14ac:dyDescent="0.2">
      <c r="B17" s="50">
        <v>13</v>
      </c>
      <c r="C17" s="54" t="s">
        <v>51</v>
      </c>
      <c r="D17" s="52">
        <v>11.560290198066301</v>
      </c>
      <c r="E17" s="52">
        <v>0.74910884079920015</v>
      </c>
      <c r="F17" s="52">
        <v>18.157213577117538</v>
      </c>
      <c r="G17" s="52">
        <v>2.0783027711628002</v>
      </c>
      <c r="H17" s="52">
        <v>0</v>
      </c>
      <c r="I17" s="52">
        <v>4.2700000000000002E-2</v>
      </c>
      <c r="J17" s="53">
        <v>0</v>
      </c>
      <c r="K17" s="53">
        <f t="shared" si="0"/>
        <v>32.587615387145838</v>
      </c>
      <c r="L17" s="52">
        <v>0.26784238776410002</v>
      </c>
    </row>
    <row r="18" spans="2:12" x14ac:dyDescent="0.2">
      <c r="B18" s="50">
        <v>14</v>
      </c>
      <c r="C18" s="54" t="s">
        <v>52</v>
      </c>
      <c r="D18" s="52">
        <v>0.14092420776619996</v>
      </c>
      <c r="E18" s="52">
        <v>0.17868901363270001</v>
      </c>
      <c r="F18" s="52">
        <v>10.838197518464982</v>
      </c>
      <c r="G18" s="52">
        <v>1.5215809581296</v>
      </c>
      <c r="H18" s="52">
        <v>0</v>
      </c>
      <c r="I18" s="52">
        <v>1.9800000000000002E-2</v>
      </c>
      <c r="J18" s="53">
        <v>0</v>
      </c>
      <c r="K18" s="53">
        <f t="shared" si="0"/>
        <v>12.699191697993482</v>
      </c>
      <c r="L18" s="52">
        <v>5.1015592032900008E-2</v>
      </c>
    </row>
    <row r="19" spans="2:12" x14ac:dyDescent="0.2">
      <c r="B19" s="50">
        <v>15</v>
      </c>
      <c r="C19" s="54" t="s">
        <v>53</v>
      </c>
      <c r="D19" s="52">
        <v>0.56322492306490002</v>
      </c>
      <c r="E19" s="52">
        <v>0.56125971683130016</v>
      </c>
      <c r="F19" s="52">
        <v>35.334969014530238</v>
      </c>
      <c r="G19" s="52">
        <v>4.5329733351812003</v>
      </c>
      <c r="H19" s="52">
        <v>0</v>
      </c>
      <c r="I19" s="52">
        <v>1.5100000000000001E-2</v>
      </c>
      <c r="J19" s="53">
        <v>0</v>
      </c>
      <c r="K19" s="53">
        <f t="shared" si="0"/>
        <v>41.007526989607634</v>
      </c>
      <c r="L19" s="52">
        <v>0.3510605024617004</v>
      </c>
    </row>
    <row r="20" spans="2:12" x14ac:dyDescent="0.2">
      <c r="B20" s="50">
        <v>16</v>
      </c>
      <c r="C20" s="54" t="s">
        <v>54</v>
      </c>
      <c r="D20" s="52">
        <v>296.77946720722514</v>
      </c>
      <c r="E20" s="52">
        <v>60.567513824385451</v>
      </c>
      <c r="F20" s="52">
        <v>165.60003904221506</v>
      </c>
      <c r="G20" s="52">
        <v>23.432737946011091</v>
      </c>
      <c r="H20" s="52">
        <v>0</v>
      </c>
      <c r="I20" s="52">
        <v>2.1617999999999999</v>
      </c>
      <c r="J20" s="53">
        <v>0</v>
      </c>
      <c r="K20" s="53">
        <f t="shared" si="0"/>
        <v>548.54155801983677</v>
      </c>
      <c r="L20" s="52">
        <v>1.8684415611874976</v>
      </c>
    </row>
    <row r="21" spans="2:12" x14ac:dyDescent="0.2">
      <c r="B21" s="50">
        <v>17</v>
      </c>
      <c r="C21" s="54" t="s">
        <v>55</v>
      </c>
      <c r="D21" s="52">
        <v>156.55212008963085</v>
      </c>
      <c r="E21" s="52">
        <v>3.9258639515315981</v>
      </c>
      <c r="F21" s="52">
        <v>44.851572079695543</v>
      </c>
      <c r="G21" s="52">
        <v>6.9256384213422901</v>
      </c>
      <c r="H21" s="52">
        <v>0</v>
      </c>
      <c r="I21" s="52">
        <v>0.43609999999999999</v>
      </c>
      <c r="J21" s="53">
        <v>0</v>
      </c>
      <c r="K21" s="53">
        <f t="shared" si="0"/>
        <v>212.6912945422003</v>
      </c>
      <c r="L21" s="52">
        <v>0.59026014279260008</v>
      </c>
    </row>
    <row r="22" spans="2:12" x14ac:dyDescent="0.2">
      <c r="B22" s="50">
        <v>18</v>
      </c>
      <c r="C22" s="51" t="s">
        <v>56</v>
      </c>
      <c r="D22" s="52">
        <v>0</v>
      </c>
      <c r="E22" s="52">
        <v>0</v>
      </c>
      <c r="F22" s="52">
        <v>0</v>
      </c>
      <c r="G22" s="52">
        <v>0</v>
      </c>
      <c r="H22" s="52">
        <v>0</v>
      </c>
      <c r="I22" s="52">
        <v>0</v>
      </c>
      <c r="J22" s="53">
        <v>0</v>
      </c>
      <c r="K22" s="53">
        <f t="shared" si="0"/>
        <v>0</v>
      </c>
      <c r="L22" s="52">
        <v>0</v>
      </c>
    </row>
    <row r="23" spans="2:12" x14ac:dyDescent="0.2">
      <c r="B23" s="50">
        <v>19</v>
      </c>
      <c r="C23" s="54" t="s">
        <v>57</v>
      </c>
      <c r="D23" s="52">
        <v>14.442664157892896</v>
      </c>
      <c r="E23" s="52">
        <v>44.78906446438404</v>
      </c>
      <c r="F23" s="52">
        <v>103.8681117195143</v>
      </c>
      <c r="G23" s="52">
        <v>20.331135485554427</v>
      </c>
      <c r="H23" s="52">
        <v>0</v>
      </c>
      <c r="I23" s="52">
        <v>1.4605999999999999</v>
      </c>
      <c r="J23" s="53">
        <v>0</v>
      </c>
      <c r="K23" s="53">
        <f t="shared" si="0"/>
        <v>184.89157582734566</v>
      </c>
      <c r="L23" s="52">
        <v>0.77119073781879821</v>
      </c>
    </row>
    <row r="24" spans="2:12" x14ac:dyDescent="0.2">
      <c r="B24" s="50">
        <v>20</v>
      </c>
      <c r="C24" s="54" t="s">
        <v>58</v>
      </c>
      <c r="D24" s="52">
        <v>895.04612979429737</v>
      </c>
      <c r="E24" s="52">
        <v>196.43826254839473</v>
      </c>
      <c r="F24" s="52">
        <v>965.01546588637927</v>
      </c>
      <c r="G24" s="52">
        <v>93.950911741874435</v>
      </c>
      <c r="H24" s="52">
        <v>0</v>
      </c>
      <c r="I24" s="52">
        <v>42.330905169068004</v>
      </c>
      <c r="J24" s="53">
        <v>0</v>
      </c>
      <c r="K24" s="53">
        <f t="shared" si="0"/>
        <v>2192.7816751400137</v>
      </c>
      <c r="L24" s="52">
        <v>9.9681147755673134</v>
      </c>
    </row>
    <row r="25" spans="2:12" x14ac:dyDescent="0.2">
      <c r="B25" s="50">
        <v>21</v>
      </c>
      <c r="C25" s="51" t="s">
        <v>59</v>
      </c>
      <c r="D25" s="52">
        <v>0</v>
      </c>
      <c r="E25" s="52">
        <v>1.7101430000000001E-4</v>
      </c>
      <c r="F25" s="52">
        <v>0.53234858729630008</v>
      </c>
      <c r="G25" s="52">
        <v>7.765928183320002E-2</v>
      </c>
      <c r="H25" s="52">
        <v>0</v>
      </c>
      <c r="I25" s="52" t="s">
        <v>131</v>
      </c>
      <c r="J25" s="53">
        <v>0</v>
      </c>
      <c r="K25" s="53">
        <f t="shared" si="0"/>
        <v>0.61017888342950011</v>
      </c>
      <c r="L25" s="52">
        <v>1.9119999999999999E-7</v>
      </c>
    </row>
    <row r="26" spans="2:12" x14ac:dyDescent="0.2">
      <c r="B26" s="50">
        <v>22</v>
      </c>
      <c r="C26" s="54" t="s">
        <v>60</v>
      </c>
      <c r="D26" s="52">
        <v>3.3662056933300002E-2</v>
      </c>
      <c r="E26" s="52">
        <v>1.5053322133200001E-2</v>
      </c>
      <c r="F26" s="52">
        <v>1.1770902967937986</v>
      </c>
      <c r="G26" s="52">
        <v>7.9005796661999993E-3</v>
      </c>
      <c r="H26" s="52">
        <v>0</v>
      </c>
      <c r="I26" s="52">
        <v>0.25640000000000002</v>
      </c>
      <c r="J26" s="53">
        <v>0</v>
      </c>
      <c r="K26" s="53">
        <f t="shared" si="0"/>
        <v>1.4901062555264986</v>
      </c>
      <c r="L26" s="52">
        <v>1.9945109132999999E-2</v>
      </c>
    </row>
    <row r="27" spans="2:12" x14ac:dyDescent="0.2">
      <c r="B27" s="50">
        <v>23</v>
      </c>
      <c r="C27" s="51" t="s">
        <v>61</v>
      </c>
      <c r="D27" s="52">
        <v>0</v>
      </c>
      <c r="E27" s="52">
        <v>1.19197E-5</v>
      </c>
      <c r="F27" s="52">
        <v>9.7141333329999998E-4</v>
      </c>
      <c r="G27" s="52">
        <v>0</v>
      </c>
      <c r="H27" s="52">
        <v>0</v>
      </c>
      <c r="I27" s="52" t="s">
        <v>131</v>
      </c>
      <c r="J27" s="53">
        <v>0</v>
      </c>
      <c r="K27" s="53">
        <f t="shared" si="0"/>
        <v>9.8333303329999999E-4</v>
      </c>
      <c r="L27" s="52">
        <v>2.7033596332E-3</v>
      </c>
    </row>
    <row r="28" spans="2:12" x14ac:dyDescent="0.2">
      <c r="B28" s="50">
        <v>24</v>
      </c>
      <c r="C28" s="51" t="s">
        <v>62</v>
      </c>
      <c r="D28" s="52">
        <v>0.22910282879970004</v>
      </c>
      <c r="E28" s="52">
        <v>1.9808604999999998E-3</v>
      </c>
      <c r="F28" s="52">
        <v>3.4244274747923011</v>
      </c>
      <c r="G28" s="52">
        <v>5.1598082999899993E-2</v>
      </c>
      <c r="H28" s="52">
        <v>0</v>
      </c>
      <c r="I28" s="52">
        <v>0.109</v>
      </c>
      <c r="J28" s="53">
        <v>0</v>
      </c>
      <c r="K28" s="53">
        <f t="shared" si="0"/>
        <v>3.8161092470919011</v>
      </c>
      <c r="L28" s="52">
        <v>1.5186034199899999E-2</v>
      </c>
    </row>
    <row r="29" spans="2:12" x14ac:dyDescent="0.2">
      <c r="B29" s="50">
        <v>25</v>
      </c>
      <c r="C29" s="54" t="s">
        <v>63</v>
      </c>
      <c r="D29" s="52">
        <v>92.952761946293194</v>
      </c>
      <c r="E29" s="52">
        <v>11.778740394358501</v>
      </c>
      <c r="F29" s="52">
        <v>212.3385790041533</v>
      </c>
      <c r="G29" s="52">
        <v>19.00766382396575</v>
      </c>
      <c r="H29" s="52">
        <v>0</v>
      </c>
      <c r="I29" s="52">
        <v>2.3261000000000003</v>
      </c>
      <c r="J29" s="53">
        <v>0</v>
      </c>
      <c r="K29" s="53">
        <f t="shared" si="0"/>
        <v>338.40384516877072</v>
      </c>
      <c r="L29" s="52">
        <v>1.5387549319589007</v>
      </c>
    </row>
    <row r="30" spans="2:12" x14ac:dyDescent="0.2">
      <c r="B30" s="50">
        <v>26</v>
      </c>
      <c r="C30" s="54" t="s">
        <v>64</v>
      </c>
      <c r="D30" s="52">
        <v>16.574152315059003</v>
      </c>
      <c r="E30" s="52">
        <v>3.7049377130583014</v>
      </c>
      <c r="F30" s="52">
        <v>40.675217929283136</v>
      </c>
      <c r="G30" s="52">
        <v>13.412596489233708</v>
      </c>
      <c r="H30" s="52">
        <v>0</v>
      </c>
      <c r="I30" s="52">
        <v>0.64839999999999998</v>
      </c>
      <c r="J30" s="53">
        <v>0</v>
      </c>
      <c r="K30" s="53">
        <f t="shared" si="0"/>
        <v>75.015304446634147</v>
      </c>
      <c r="L30" s="52">
        <v>0.56997794472849894</v>
      </c>
    </row>
    <row r="31" spans="2:12" x14ac:dyDescent="0.2">
      <c r="B31" s="50">
        <v>27</v>
      </c>
      <c r="C31" s="54" t="s">
        <v>15</v>
      </c>
      <c r="D31" s="52">
        <v>1.5451132666000002E-3</v>
      </c>
      <c r="E31" s="52">
        <v>9.8542985033300001E-2</v>
      </c>
      <c r="F31" s="52">
        <v>2.6410453753291008</v>
      </c>
      <c r="G31" s="52">
        <v>0.21842467013260003</v>
      </c>
      <c r="H31" s="52">
        <v>0</v>
      </c>
      <c r="I31" s="52">
        <v>0.87050000000000005</v>
      </c>
      <c r="J31" s="53">
        <v>0</v>
      </c>
      <c r="K31" s="53">
        <f t="shared" si="0"/>
        <v>3.830058143761601</v>
      </c>
      <c r="L31" s="52">
        <v>5.46284999332E-2</v>
      </c>
    </row>
    <row r="32" spans="2:12" x14ac:dyDescent="0.2">
      <c r="B32" s="50">
        <v>28</v>
      </c>
      <c r="C32" s="54" t="s">
        <v>65</v>
      </c>
      <c r="D32" s="52">
        <v>2.6645325699800004E-2</v>
      </c>
      <c r="E32" s="52">
        <v>1.6990642998999999E-3</v>
      </c>
      <c r="F32" s="52">
        <v>2.1324660753951004</v>
      </c>
      <c r="G32" s="52">
        <v>6.166224459889999E-2</v>
      </c>
      <c r="H32" s="52">
        <v>0</v>
      </c>
      <c r="I32" s="52" t="s">
        <v>131</v>
      </c>
      <c r="J32" s="53">
        <v>0</v>
      </c>
      <c r="K32" s="53">
        <f t="shared" si="0"/>
        <v>2.2224727099937001</v>
      </c>
      <c r="L32" s="52">
        <v>1.9170169066499997E-2</v>
      </c>
    </row>
    <row r="33" spans="2:12" x14ac:dyDescent="0.2">
      <c r="B33" s="50">
        <v>29</v>
      </c>
      <c r="C33" s="54" t="s">
        <v>66</v>
      </c>
      <c r="D33" s="52">
        <v>6.8772250957648025</v>
      </c>
      <c r="E33" s="52">
        <v>3.9736287583287</v>
      </c>
      <c r="F33" s="52">
        <v>34.083755430408615</v>
      </c>
      <c r="G33" s="52">
        <v>4.5620048348809004</v>
      </c>
      <c r="H33" s="52">
        <v>0</v>
      </c>
      <c r="I33" s="52">
        <v>0.18049999999999999</v>
      </c>
      <c r="J33" s="53">
        <v>0</v>
      </c>
      <c r="K33" s="53">
        <f t="shared" si="0"/>
        <v>49.67711411938302</v>
      </c>
      <c r="L33" s="52">
        <v>0.56020940642890027</v>
      </c>
    </row>
    <row r="34" spans="2:12" x14ac:dyDescent="0.2">
      <c r="B34" s="50">
        <v>30</v>
      </c>
      <c r="C34" s="54" t="s">
        <v>67</v>
      </c>
      <c r="D34" s="52">
        <v>9.7819301835277965</v>
      </c>
      <c r="E34" s="52">
        <v>3.8754785616292002</v>
      </c>
      <c r="F34" s="52">
        <v>66.89662548215594</v>
      </c>
      <c r="G34" s="52">
        <v>8.001564002891099</v>
      </c>
      <c r="H34" s="52">
        <v>0</v>
      </c>
      <c r="I34" s="52">
        <v>0.98439999999999994</v>
      </c>
      <c r="J34" s="53">
        <v>0</v>
      </c>
      <c r="K34" s="53">
        <f t="shared" si="0"/>
        <v>89.539998230204034</v>
      </c>
      <c r="L34" s="52">
        <v>1.0331201131915997</v>
      </c>
    </row>
    <row r="35" spans="2:12" x14ac:dyDescent="0.2">
      <c r="B35" s="50">
        <v>31</v>
      </c>
      <c r="C35" s="51" t="s">
        <v>68</v>
      </c>
      <c r="D35" s="52">
        <v>0.34286285353330004</v>
      </c>
      <c r="E35" s="52">
        <v>0.32243371346659999</v>
      </c>
      <c r="F35" s="52">
        <v>0.97989557722930021</v>
      </c>
      <c r="G35" s="52">
        <v>0.20205922433210005</v>
      </c>
      <c r="H35" s="52">
        <v>0</v>
      </c>
      <c r="I35" s="52" t="s">
        <v>131</v>
      </c>
      <c r="J35" s="53">
        <v>0</v>
      </c>
      <c r="K35" s="53">
        <f t="shared" si="0"/>
        <v>1.8472513685613003</v>
      </c>
      <c r="L35" s="52">
        <v>5.4363425699600003E-2</v>
      </c>
    </row>
    <row r="36" spans="2:12" x14ac:dyDescent="0.2">
      <c r="B36" s="50">
        <v>32</v>
      </c>
      <c r="C36" s="54" t="s">
        <v>69</v>
      </c>
      <c r="D36" s="52">
        <v>73.918651932324664</v>
      </c>
      <c r="E36" s="52">
        <v>16.661075872725412</v>
      </c>
      <c r="F36" s="52">
        <v>95.588826060843616</v>
      </c>
      <c r="G36" s="52">
        <v>14.500023759731885</v>
      </c>
      <c r="H36" s="52">
        <v>0</v>
      </c>
      <c r="I36" s="52">
        <v>1.8423000000000003</v>
      </c>
      <c r="J36" s="53">
        <v>0</v>
      </c>
      <c r="K36" s="53">
        <f t="shared" si="0"/>
        <v>202.51087762562557</v>
      </c>
      <c r="L36" s="52">
        <v>1.7529957928436997</v>
      </c>
    </row>
    <row r="37" spans="2:12" x14ac:dyDescent="0.2">
      <c r="B37" s="50">
        <v>33</v>
      </c>
      <c r="C37" s="54" t="s">
        <v>114</v>
      </c>
      <c r="D37" s="52">
        <v>121.67607415891756</v>
      </c>
      <c r="E37" s="52">
        <v>9.0241172564547085</v>
      </c>
      <c r="F37" s="52">
        <v>107.87780338551308</v>
      </c>
      <c r="G37" s="52">
        <v>11.721739237181096</v>
      </c>
      <c r="H37" s="52">
        <v>0</v>
      </c>
      <c r="I37" s="52">
        <v>0.66430000000000011</v>
      </c>
      <c r="J37" s="53">
        <v>0</v>
      </c>
      <c r="K37" s="53">
        <f t="shared" si="0"/>
        <v>250.96403403806642</v>
      </c>
      <c r="L37" s="52">
        <v>1.3411585669207</v>
      </c>
    </row>
    <row r="38" spans="2:12" x14ac:dyDescent="0.2">
      <c r="B38" s="50">
        <v>34</v>
      </c>
      <c r="C38" s="54" t="s">
        <v>70</v>
      </c>
      <c r="D38" s="52">
        <v>0.1771330766666</v>
      </c>
      <c r="E38" s="52">
        <v>1.23481839E-2</v>
      </c>
      <c r="F38" s="52">
        <v>4.3832615594523023</v>
      </c>
      <c r="G38" s="52">
        <v>2.0849502340301016</v>
      </c>
      <c r="H38" s="52">
        <v>0</v>
      </c>
      <c r="I38" s="52">
        <v>4.6399999999999997E-2</v>
      </c>
      <c r="J38" s="53">
        <v>0</v>
      </c>
      <c r="K38" s="53">
        <f t="shared" si="0"/>
        <v>6.7040930540490038</v>
      </c>
      <c r="L38" s="52">
        <v>1.31510169E-2</v>
      </c>
    </row>
    <row r="39" spans="2:12" x14ac:dyDescent="0.2">
      <c r="B39" s="50">
        <v>35</v>
      </c>
      <c r="C39" s="54" t="s">
        <v>71</v>
      </c>
      <c r="D39" s="52">
        <v>19.791654167924193</v>
      </c>
      <c r="E39" s="52">
        <v>37.988384401947947</v>
      </c>
      <c r="F39" s="52">
        <v>216.1376193224103</v>
      </c>
      <c r="G39" s="52">
        <v>36.3897462109191</v>
      </c>
      <c r="H39" s="52">
        <v>0</v>
      </c>
      <c r="I39" s="52">
        <v>1.2756000000000001</v>
      </c>
      <c r="J39" s="53">
        <v>0</v>
      </c>
      <c r="K39" s="53">
        <f t="shared" si="0"/>
        <v>311.58300410320152</v>
      </c>
      <c r="L39" s="52">
        <v>1.5613720418468997</v>
      </c>
    </row>
    <row r="40" spans="2:12" x14ac:dyDescent="0.2">
      <c r="B40" s="50">
        <v>36</v>
      </c>
      <c r="C40" s="54" t="s">
        <v>72</v>
      </c>
      <c r="D40" s="52">
        <v>15.7255325647661</v>
      </c>
      <c r="E40" s="52">
        <v>2.2632180618657998</v>
      </c>
      <c r="F40" s="52">
        <v>15.778996030385434</v>
      </c>
      <c r="G40" s="52">
        <v>1.5058121562285001</v>
      </c>
      <c r="H40" s="52">
        <v>0</v>
      </c>
      <c r="I40" s="52" t="s">
        <v>131</v>
      </c>
      <c r="J40" s="53">
        <v>0</v>
      </c>
      <c r="K40" s="53">
        <f t="shared" si="0"/>
        <v>35.273558813245835</v>
      </c>
      <c r="L40" s="52">
        <v>0.31269389846269963</v>
      </c>
    </row>
    <row r="41" spans="2:12" x14ac:dyDescent="0.2">
      <c r="B41" s="50">
        <v>37</v>
      </c>
      <c r="C41" s="54" t="s">
        <v>73</v>
      </c>
      <c r="D41" s="52">
        <v>52.347258204126419</v>
      </c>
      <c r="E41" s="52">
        <v>17.686413693887481</v>
      </c>
      <c r="F41" s="52">
        <v>146.10098878874373</v>
      </c>
      <c r="G41" s="52">
        <v>25.794835024686869</v>
      </c>
      <c r="H41" s="52">
        <v>0</v>
      </c>
      <c r="I41" s="52">
        <v>3.8241000000000001</v>
      </c>
      <c r="J41" s="53">
        <v>0</v>
      </c>
      <c r="K41" s="53">
        <f t="shared" si="0"/>
        <v>245.75359571144449</v>
      </c>
      <c r="L41" s="52">
        <v>2.9803305837472056</v>
      </c>
    </row>
    <row r="42" spans="2:12" s="59" customFormat="1" ht="15" x14ac:dyDescent="0.2">
      <c r="B42" s="49" t="s">
        <v>11</v>
      </c>
      <c r="C42" s="55"/>
      <c r="D42" s="56">
        <f t="shared" ref="D42:L42" si="1">SUM(D5:D41)</f>
        <v>2178.6703222658243</v>
      </c>
      <c r="E42" s="57">
        <f>SUM(E5:E41)</f>
        <v>487.42064917251849</v>
      </c>
      <c r="F42" s="57">
        <f t="shared" si="1"/>
        <v>2625.7906704027209</v>
      </c>
      <c r="G42" s="57">
        <f>SUM(G5:G41)</f>
        <v>344.43222647103244</v>
      </c>
      <c r="H42" s="58">
        <f t="shared" si="1"/>
        <v>0</v>
      </c>
      <c r="I42" s="58">
        <f t="shared" si="1"/>
        <v>62.417805169068004</v>
      </c>
      <c r="J42" s="58">
        <f t="shared" si="1"/>
        <v>0</v>
      </c>
      <c r="K42" s="58">
        <f t="shared" si="1"/>
        <v>5698.7316734811639</v>
      </c>
      <c r="L42" s="58">
        <f t="shared" si="1"/>
        <v>30.516947789942819</v>
      </c>
    </row>
    <row r="43" spans="2:12" x14ac:dyDescent="0.2">
      <c r="B43" s="48" t="s">
        <v>89</v>
      </c>
    </row>
    <row r="44" spans="2:12" x14ac:dyDescent="0.2">
      <c r="K44" s="60"/>
      <c r="L44" s="60"/>
    </row>
    <row r="45" spans="2:12" s="60" customFormat="1" x14ac:dyDescent="0.2"/>
    <row r="46" spans="2:12" s="60" customFormat="1" x14ac:dyDescent="0.2"/>
    <row r="47" spans="2:12" s="60" customFormat="1" x14ac:dyDescent="0.2"/>
    <row r="48" spans="2:12" x14ac:dyDescent="0.2">
      <c r="I48" s="60"/>
    </row>
    <row r="49" spans="9:9" x14ac:dyDescent="0.2">
      <c r="I49" s="60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Asmit Lodha</cp:lastModifiedBy>
  <cp:lastPrinted>2014-03-24T10:58:12Z</cp:lastPrinted>
  <dcterms:created xsi:type="dcterms:W3CDTF">2014-01-06T04:43:23Z</dcterms:created>
  <dcterms:modified xsi:type="dcterms:W3CDTF">2019-07-09T12:43:12Z</dcterms:modified>
</cp:coreProperties>
</file>