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5480" windowHeight="8190" tabRatio="675" activeTab="1"/>
  </bookViews>
  <sheets>
    <sheet name="Anex A1 Frmtfor AAUM disclosure" sheetId="8" r:id="rId1"/>
    <sheet name="Anex A2 Frmt AAUM stateUT wise " sheetId="9" r:id="rId2"/>
  </sheets>
  <externalReferences>
    <externalReference r:id="rId3"/>
  </externalReferences>
  <definedNames>
    <definedName name="_xlnm._FilterDatabase" localSheetId="1" hidden="1">'Anex A2 Frmt AAUM stateUT wise '!$B$4:$L$43</definedName>
  </definedNames>
  <calcPr calcId="144525"/>
</workbook>
</file>

<file path=xl/calcChain.xml><?xml version="1.0" encoding="utf-8"?>
<calcChain xmlns="http://schemas.openxmlformats.org/spreadsheetml/2006/main">
  <c r="I5" i="9" l="1"/>
  <c r="C27" i="8" l="1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39" i="8"/>
  <c r="I42" i="9" l="1"/>
  <c r="L42" i="9"/>
  <c r="K7" i="9"/>
  <c r="K13" i="9"/>
  <c r="K15" i="9"/>
  <c r="H42" i="9"/>
  <c r="J42" i="9"/>
  <c r="BK45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K40" i="8"/>
  <c r="BK36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52" i="8"/>
  <c r="BK38" i="8"/>
  <c r="BK41" i="8"/>
  <c r="K40" i="9" l="1"/>
  <c r="K38" i="9"/>
  <c r="K36" i="9"/>
  <c r="K34" i="9"/>
  <c r="K32" i="9"/>
  <c r="K30" i="9"/>
  <c r="K28" i="9"/>
  <c r="K26" i="9"/>
  <c r="K24" i="9"/>
  <c r="K22" i="9"/>
  <c r="K20" i="9"/>
  <c r="K18" i="9"/>
  <c r="K16" i="9"/>
  <c r="K14" i="9"/>
  <c r="K12" i="9"/>
  <c r="K10" i="9"/>
  <c r="K8" i="9"/>
  <c r="K6" i="9"/>
  <c r="K41" i="9"/>
  <c r="K39" i="9"/>
  <c r="K37" i="9"/>
  <c r="K35" i="9"/>
  <c r="K33" i="9"/>
  <c r="K31" i="9"/>
  <c r="K29" i="9"/>
  <c r="K27" i="9"/>
  <c r="K25" i="9"/>
  <c r="K23" i="9"/>
  <c r="K21" i="9"/>
  <c r="K19" i="9"/>
  <c r="K17" i="9"/>
  <c r="K11" i="9"/>
  <c r="K9" i="9"/>
  <c r="D42" i="9"/>
  <c r="G42" i="9"/>
  <c r="E42" i="9"/>
  <c r="F42" i="9"/>
  <c r="BK8" i="8"/>
  <c r="BK9" i="8" s="1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11" i="8"/>
  <c r="BK12" i="8" s="1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7" i="8"/>
  <c r="BK18" i="8" s="1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20" i="8"/>
  <c r="BK21" i="8" s="1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3" i="8"/>
  <c r="BK24" i="8"/>
  <c r="BK25" i="8"/>
  <c r="BK26" i="8"/>
  <c r="BK32" i="8"/>
  <c r="BK33" i="8" s="1"/>
  <c r="C33" i="8"/>
  <c r="C47" i="8" s="1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5" i="8"/>
  <c r="BK37" i="8"/>
  <c r="BK42" i="8"/>
  <c r="BK43" i="8"/>
  <c r="BK44" i="8"/>
  <c r="N47" i="8"/>
  <c r="BK51" i="8"/>
  <c r="BK53" i="8" s="1"/>
  <c r="BK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60" i="8"/>
  <c r="BK61" i="8" s="1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6" i="8"/>
  <c r="BK67" i="8" s="1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72" i="8"/>
  <c r="BK73" i="8" s="1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H62" i="8" l="1"/>
  <c r="BD62" i="8"/>
  <c r="AZ62" i="8"/>
  <c r="AV62" i="8"/>
  <c r="AR62" i="8"/>
  <c r="AN62" i="8"/>
  <c r="AJ62" i="8"/>
  <c r="AF62" i="8"/>
  <c r="AB62" i="8"/>
  <c r="X62" i="8"/>
  <c r="T62" i="8"/>
  <c r="P62" i="8"/>
  <c r="BK46" i="8"/>
  <c r="K62" i="8"/>
  <c r="G62" i="8"/>
  <c r="C62" i="8"/>
  <c r="K5" i="9"/>
  <c r="K42" i="9" s="1"/>
  <c r="G47" i="8"/>
  <c r="E62" i="8"/>
  <c r="BJ62" i="8"/>
  <c r="BF62" i="8"/>
  <c r="BB62" i="8"/>
  <c r="AX62" i="8"/>
  <c r="AT62" i="8"/>
  <c r="AP62" i="8"/>
  <c r="AL62" i="8"/>
  <c r="AH62" i="8"/>
  <c r="AD62" i="8"/>
  <c r="Z62" i="8"/>
  <c r="V62" i="8"/>
  <c r="R62" i="8"/>
  <c r="N62" i="8"/>
  <c r="BJ47" i="8"/>
  <c r="BH47" i="8"/>
  <c r="BF47" i="8"/>
  <c r="BD47" i="8"/>
  <c r="BB47" i="8"/>
  <c r="AZ47" i="8"/>
  <c r="AX47" i="8"/>
  <c r="AV47" i="8"/>
  <c r="AT47" i="8"/>
  <c r="AR47" i="8"/>
  <c r="AP47" i="8"/>
  <c r="AN47" i="8"/>
  <c r="AL47" i="8"/>
  <c r="AJ47" i="8"/>
  <c r="AH47" i="8"/>
  <c r="AF47" i="8"/>
  <c r="AD47" i="8"/>
  <c r="AB47" i="8"/>
  <c r="Z47" i="8"/>
  <c r="X47" i="8"/>
  <c r="V47" i="8"/>
  <c r="T47" i="8"/>
  <c r="R47" i="8"/>
  <c r="P47" i="8"/>
  <c r="L47" i="8"/>
  <c r="J47" i="8"/>
  <c r="H47" i="8"/>
  <c r="F47" i="8"/>
  <c r="R28" i="8"/>
  <c r="R69" i="8" s="1"/>
  <c r="I62" i="8"/>
  <c r="AE28" i="8"/>
  <c r="Y28" i="8"/>
  <c r="BK58" i="8"/>
  <c r="BK62" i="8" s="1"/>
  <c r="AL28" i="8"/>
  <c r="BI47" i="8"/>
  <c r="BG47" i="8"/>
  <c r="BE47" i="8"/>
  <c r="BC47" i="8"/>
  <c r="BA47" i="8"/>
  <c r="AY47" i="8"/>
  <c r="AW47" i="8"/>
  <c r="AU47" i="8"/>
  <c r="AS47" i="8"/>
  <c r="AQ47" i="8"/>
  <c r="AO47" i="8"/>
  <c r="AM47" i="8"/>
  <c r="AK47" i="8"/>
  <c r="AI47" i="8"/>
  <c r="AG47" i="8"/>
  <c r="AE47" i="8"/>
  <c r="AC47" i="8"/>
  <c r="AA47" i="8"/>
  <c r="Y47" i="8"/>
  <c r="W47" i="8"/>
  <c r="U47" i="8"/>
  <c r="Q47" i="8"/>
  <c r="O47" i="8"/>
  <c r="M47" i="8"/>
  <c r="K47" i="8"/>
  <c r="I47" i="8"/>
  <c r="E47" i="8"/>
  <c r="BB28" i="8"/>
  <c r="BJ28" i="8"/>
  <c r="AT28" i="8"/>
  <c r="H28" i="8"/>
  <c r="BH28" i="8"/>
  <c r="BF28" i="8"/>
  <c r="BD28" i="8"/>
  <c r="AZ28" i="8"/>
  <c r="AX28" i="8"/>
  <c r="AV28" i="8"/>
  <c r="AR28" i="8"/>
  <c r="AP28" i="8"/>
  <c r="AN28" i="8"/>
  <c r="AJ28" i="8"/>
  <c r="AH28" i="8"/>
  <c r="Z28" i="8"/>
  <c r="X28" i="8"/>
  <c r="AA28" i="8"/>
  <c r="W28" i="8"/>
  <c r="T28" i="8"/>
  <c r="P28" i="8"/>
  <c r="N28" i="8"/>
  <c r="L28" i="8"/>
  <c r="F28" i="8"/>
  <c r="J62" i="8"/>
  <c r="H62" i="8"/>
  <c r="F62" i="8"/>
  <c r="D62" i="8"/>
  <c r="BI62" i="8"/>
  <c r="BG62" i="8"/>
  <c r="BE62" i="8"/>
  <c r="BC62" i="8"/>
  <c r="BA62" i="8"/>
  <c r="AY62" i="8"/>
  <c r="AW62" i="8"/>
  <c r="AU62" i="8"/>
  <c r="AS62" i="8"/>
  <c r="AQ62" i="8"/>
  <c r="AO62" i="8"/>
  <c r="AM62" i="8"/>
  <c r="AK62" i="8"/>
  <c r="AI62" i="8"/>
  <c r="AG62" i="8"/>
  <c r="AE62" i="8"/>
  <c r="AC62" i="8"/>
  <c r="AA62" i="8"/>
  <c r="Y62" i="8"/>
  <c r="W62" i="8"/>
  <c r="U62" i="8"/>
  <c r="S62" i="8"/>
  <c r="Q62" i="8"/>
  <c r="O62" i="8"/>
  <c r="M62" i="8"/>
  <c r="AF28" i="8"/>
  <c r="AD28" i="8"/>
  <c r="AB28" i="8"/>
  <c r="J28" i="8"/>
  <c r="D28" i="8"/>
  <c r="BI28" i="8"/>
  <c r="BG28" i="8"/>
  <c r="BE28" i="8"/>
  <c r="BC28" i="8"/>
  <c r="BA28" i="8"/>
  <c r="AY28" i="8"/>
  <c r="AW28" i="8"/>
  <c r="AU28" i="8"/>
  <c r="L62" i="8"/>
  <c r="AS28" i="8"/>
  <c r="AQ28" i="8"/>
  <c r="AO28" i="8"/>
  <c r="AM28" i="8"/>
  <c r="AK28" i="8"/>
  <c r="AI28" i="8"/>
  <c r="AG28" i="8"/>
  <c r="AC28" i="8"/>
  <c r="U28" i="8"/>
  <c r="S28" i="8"/>
  <c r="Q28" i="8"/>
  <c r="O28" i="8"/>
  <c r="M28" i="8"/>
  <c r="K28" i="8"/>
  <c r="G28" i="8"/>
  <c r="E28" i="8"/>
  <c r="C28" i="8"/>
  <c r="S47" i="8"/>
  <c r="BK47" i="8"/>
  <c r="D47" i="8"/>
  <c r="V28" i="8"/>
  <c r="BK27" i="8"/>
  <c r="BK15" i="8"/>
  <c r="I28" i="8"/>
  <c r="G69" i="8" l="1"/>
  <c r="AW69" i="8"/>
  <c r="BA69" i="8"/>
  <c r="BE69" i="8"/>
  <c r="BI69" i="8"/>
  <c r="AD69" i="8"/>
  <c r="AH69" i="8"/>
  <c r="AX69" i="8"/>
  <c r="AB69" i="8"/>
  <c r="AF69" i="8"/>
  <c r="N69" i="8"/>
  <c r="BC69" i="8"/>
  <c r="T69" i="8"/>
  <c r="AJ69" i="8"/>
  <c r="AV69" i="8"/>
  <c r="AZ69" i="8"/>
  <c r="AT69" i="8"/>
  <c r="BB69" i="8"/>
  <c r="F69" i="8"/>
  <c r="BF69" i="8"/>
  <c r="U69" i="8"/>
  <c r="AG69" i="8"/>
  <c r="AK69" i="8"/>
  <c r="AO69" i="8"/>
  <c r="AS69" i="8"/>
  <c r="V69" i="8"/>
  <c r="Z69" i="8"/>
  <c r="AP69" i="8"/>
  <c r="BJ69" i="8"/>
  <c r="AL69" i="8"/>
  <c r="I69" i="8"/>
  <c r="J69" i="8"/>
  <c r="P69" i="8"/>
  <c r="X69" i="8"/>
  <c r="AN69" i="8"/>
  <c r="AR69" i="8"/>
  <c r="BD69" i="8"/>
  <c r="BH69" i="8"/>
  <c r="E69" i="8"/>
  <c r="K69" i="8"/>
  <c r="AC69" i="8"/>
  <c r="H69" i="8"/>
  <c r="Y69" i="8"/>
  <c r="AA69" i="8"/>
  <c r="C69" i="8"/>
  <c r="M69" i="8"/>
  <c r="Q69" i="8"/>
  <c r="AY69" i="8"/>
  <c r="BG69" i="8"/>
  <c r="AE69" i="8"/>
  <c r="W69" i="8"/>
  <c r="L69" i="8"/>
  <c r="AM69" i="8"/>
  <c r="D69" i="8"/>
  <c r="S69" i="8"/>
  <c r="O69" i="8"/>
  <c r="AI69" i="8"/>
  <c r="AQ69" i="8"/>
  <c r="AU69" i="8"/>
  <c r="BK28" i="8"/>
  <c r="BK69" i="8" s="1"/>
</calcChain>
</file>

<file path=xl/sharedStrings.xml><?xml version="1.0" encoding="utf-8"?>
<sst xmlns="http://schemas.openxmlformats.org/spreadsheetml/2006/main" count="167" uniqueCount="131">
  <si>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</si>
  <si>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</si>
  <si>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</si>
  <si>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</si>
  <si>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</si>
  <si>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</si>
  <si>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</si>
  <si>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</si>
  <si>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</si>
  <si>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</si>
  <si>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</si>
  <si>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</si>
  <si>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</si>
  <si>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</si>
  <si>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</si>
  <si>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</si>
  <si>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</si>
  <si>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</si>
  <si>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</si>
  <si>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</si>
  <si>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</si>
  <si>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</si>
  <si>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</si>
  <si>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</si>
  <si>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</si>
  <si>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</si>
  <si>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</si>
  <si>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</si>
  <si>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</si>
  <si>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</si>
  <si>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</si>
  <si>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</si>
  <si>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</si>
  <si>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</si>
  <si>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</si>
  <si>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</si>
  <si>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</si>
  <si>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</si>
  <si>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</si>
  <si>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</si>
  <si>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</si>
  <si>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</si>
  <si>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</si>
  <si>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</si>
  <si>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</si>
  <si>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</si>
  <si>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</si>
  <si>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</si>
  <si>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</si>
  <si>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</si>
  <si>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</si>
  <si>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</si>
  <si>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</si>
  <si>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</si>
  <si>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</si>
  <si>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</si>
  <si>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</si>
  <si>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</si>
  <si>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</si>
  <si>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</si>
  <si>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</si>
  <si>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</si>
  <si>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</si>
  <si>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</si>
  <si>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</si>
  <si>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</si>
  <si>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</si>
  <si>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</si>
  <si>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</si>
  <si>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</si>
  <si>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</si>
  <si>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</si>
  <si>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</si>
  <si>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</si>
  <si>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</si>
  <si>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</si>
  <si>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</si>
  <si>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</si>
  <si>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</si>
  <si>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</si>
  <si>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</si>
  <si>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</si>
  <si>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</si>
  <si>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</si>
  <si>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</si>
  <si>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</si>
  <si>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</si>
  <si>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</si>
  <si>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</si>
  <si>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</si>
  <si>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</si>
  <si>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</si>
  <si>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</si>
  <si>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</si>
  <si>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</si>
  <si>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</si>
  <si>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</si>
  <si>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</si>
  <si>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</si>
  <si>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</si>
  <si>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</si>
  <si>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</si>
  <si>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</si>
  <si>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Dynamic Bond Fund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</si>
  <si>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</si>
  <si>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</si>
  <si>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</si>
  <si>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</si>
  <si>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</si>
  <si>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</si>
  <si>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</si>
  <si>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</si>
  <si>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</si>
  <si>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</si>
  <si>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</si>
  <si>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Credit Risk Fund</t>
  </si>
  <si>
    <t>IDBI Equity Savings Fund</t>
  </si>
  <si>
    <t>IDBI Focused 30 Equity Fund</t>
  </si>
  <si>
    <t>IDBI Small Cap Fund</t>
  </si>
  <si>
    <t>IDBI Hybrid Equity Fund</t>
  </si>
  <si>
    <t>T30</t>
  </si>
  <si>
    <t>B30</t>
  </si>
  <si>
    <t xml:space="preserve">T30 : Top 30 cities as identified by AMFI </t>
  </si>
  <si>
    <t xml:space="preserve">B30 : Other than T30  </t>
  </si>
  <si>
    <t>IDBI Banking &amp; Financial Services Fund</t>
  </si>
  <si>
    <t>IDBI Long Term Value Fund</t>
  </si>
  <si>
    <t>IDBI Dividend Yield Fund</t>
  </si>
  <si>
    <t>IDBI Midcap Fund</t>
  </si>
  <si>
    <t>IDBI Healthcare Fund</t>
  </si>
  <si>
    <t>IDBI Mutual Fund: Net Average Assets Under Management (AAUM) as on 31-May-2019
(All figures in Rs. Crore)</t>
  </si>
  <si>
    <t>Table showing State wise /Union Territory wise contribution to AAUM of category of schemes as on 31-May-2019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</si>
</sst>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15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  <font>
      <b/>
      <sz val="10"/>
      <color indexed="8"/>
      <name val="Arial"/>
      <family val="2"/>
      <charset val="1"/>
    </font>
    <font>
      <b/>
      <sz val="9"/>
      <color indexed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7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4" fontId="0" fillId="0" borderId="0" xfId="0" applyNumberFormat="1" applyBorder="1"/>
    <xf numFmtId="4" fontId="0" fillId="0" borderId="0" xfId="0" applyNumberFormat="1"/>
    <xf numFmtId="164" fontId="0" fillId="0" borderId="6" xfId="1" applyFont="1" applyFill="1" applyBorder="1"/>
    <xf numFmtId="0" fontId="13" fillId="0" borderId="1" xfId="0" applyFont="1" applyBorder="1"/>
    <xf numFmtId="164" fontId="14" fillId="0" borderId="1" xfId="1" applyFont="1" applyBorder="1" applyAlignment="1">
      <alignment horizontal="left"/>
    </xf>
    <xf numFmtId="164" fontId="13" fillId="0" borderId="1" xfId="1" applyFont="1" applyBorder="1"/>
    <xf numFmtId="164" fontId="13" fillId="0" borderId="1" xfId="0" applyNumberFormat="1" applyFont="1" applyBorder="1"/>
    <xf numFmtId="0" fontId="13" fillId="0" borderId="0" xfId="0" applyFont="1"/>
    <xf numFmtId="43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REPORTS/Monthly%20quarterly%20annualy%20reports/May-19/SEBI%20Avg%20AUM%20MAY-2019/IDBI_SEBI_AVGAUM_MAY19_UPDT%20-%20wrk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fter adjust"/>
      <sheetName val="Pvt Annexure A-1"/>
      <sheetName val="Pvt Annexure A-1 wrk"/>
      <sheetName val="Annexure A2 -sebi-statewise"/>
      <sheetName val="Sheet6"/>
      <sheetName val="DATA"/>
      <sheetName val="Mapping"/>
    </sheetNames>
    <sheetDataSet>
      <sheetData sheetId="0"/>
      <sheetData sheetId="1"/>
      <sheetData sheetId="2"/>
      <sheetData sheetId="3"/>
      <sheetData sheetId="4">
        <row r="5">
          <cell r="A5" t="str">
            <v>Andaman and Nicobar Islands</v>
          </cell>
          <cell r="B5">
            <v>0</v>
          </cell>
          <cell r="C5">
            <v>0</v>
          </cell>
          <cell r="D5">
            <v>0.31142710603225804</v>
          </cell>
          <cell r="E5">
            <v>0.10548054016129037</v>
          </cell>
          <cell r="F5">
            <v>0</v>
          </cell>
          <cell r="G5">
            <v>0.41690764619354842</v>
          </cell>
          <cell r="I5">
            <v>0</v>
          </cell>
        </row>
        <row r="6">
          <cell r="A6" t="str">
            <v>Andhra Pradesh</v>
          </cell>
          <cell r="B6">
            <v>3.2914817304193553</v>
          </cell>
          <cell r="C6">
            <v>1.0944926838709677</v>
          </cell>
          <cell r="D6">
            <v>30.643409167225755</v>
          </cell>
          <cell r="E6">
            <v>3.020612069806448</v>
          </cell>
          <cell r="F6">
            <v>0.25984339116129018</v>
          </cell>
          <cell r="G6">
            <v>38.309839042483816</v>
          </cell>
          <cell r="I6">
            <v>0.43730000000000002</v>
          </cell>
        </row>
        <row r="7">
          <cell r="A7" t="str">
            <v>Arunachal Pradesh</v>
          </cell>
          <cell r="B7">
            <v>0</v>
          </cell>
          <cell r="C7">
            <v>2.0161831387096776E-2</v>
          </cell>
          <cell r="D7">
            <v>0.68761280690322579</v>
          </cell>
          <cell r="E7">
            <v>9.4788125161290315E-3</v>
          </cell>
          <cell r="F7">
            <v>5.436109632258064E-2</v>
          </cell>
          <cell r="G7">
            <v>0.77161454712903232</v>
          </cell>
          <cell r="I7">
            <v>3.8999999999999998E-3</v>
          </cell>
        </row>
        <row r="8">
          <cell r="A8" t="str">
            <v>Assam</v>
          </cell>
          <cell r="B8">
            <v>2.3289287926129041</v>
          </cell>
          <cell r="C8">
            <v>5.3735149517419361</v>
          </cell>
          <cell r="D8">
            <v>14.545214922354843</v>
          </cell>
          <cell r="E8">
            <v>2.7913808273548391</v>
          </cell>
          <cell r="F8">
            <v>0.39702020925806408</v>
          </cell>
          <cell r="G8">
            <v>25.436059703322584</v>
          </cell>
          <cell r="I8">
            <v>0.16469999999999999</v>
          </cell>
        </row>
        <row r="9">
          <cell r="A9" t="str">
            <v>Bihar</v>
          </cell>
          <cell r="B9">
            <v>1.3186628824838711</v>
          </cell>
          <cell r="C9">
            <v>1.7347788597741935</v>
          </cell>
          <cell r="D9">
            <v>43.449799701613173</v>
          </cell>
          <cell r="E9">
            <v>9.5925462052257924</v>
          </cell>
          <cell r="F9">
            <v>0.60774109825806422</v>
          </cell>
          <cell r="G9">
            <v>56.703528747355101</v>
          </cell>
          <cell r="I9">
            <v>0.7468999999999999</v>
          </cell>
        </row>
        <row r="10">
          <cell r="A10" t="str">
            <v>Chandigarh</v>
          </cell>
          <cell r="B10">
            <v>13.685096964516127</v>
          </cell>
          <cell r="C10">
            <v>1.11416563716129</v>
          </cell>
          <cell r="D10">
            <v>15.930167323903225</v>
          </cell>
          <cell r="E10">
            <v>2.716054075129033</v>
          </cell>
          <cell r="F10">
            <v>0.23867087941935483</v>
          </cell>
          <cell r="G10">
            <v>33.684154880129029</v>
          </cell>
          <cell r="I10">
            <v>0.1246</v>
          </cell>
        </row>
        <row r="11">
          <cell r="A11" t="str">
            <v>Chhattisgarh</v>
          </cell>
          <cell r="B11">
            <v>54.791538077741933</v>
          </cell>
          <cell r="C11">
            <v>26.798125479806451</v>
          </cell>
          <cell r="D11">
            <v>37.859983753613079</v>
          </cell>
          <cell r="E11">
            <v>11.124462986516111</v>
          </cell>
          <cell r="F11">
            <v>0.36503594570967729</v>
          </cell>
          <cell r="G11">
            <v>130.93914624338726</v>
          </cell>
          <cell r="I11">
            <v>0</v>
          </cell>
        </row>
        <row r="12">
          <cell r="A12" t="str">
            <v>Goa</v>
          </cell>
          <cell r="B12">
            <v>1.1069877873225806</v>
          </cell>
          <cell r="C12">
            <v>0.31563174445161291</v>
          </cell>
          <cell r="D12">
            <v>9.1155439320645097</v>
          </cell>
          <cell r="E12">
            <v>1.6977139332903231</v>
          </cell>
          <cell r="F12">
            <v>0.33704456464516125</v>
          </cell>
          <cell r="G12">
            <v>12.572921961774188</v>
          </cell>
          <cell r="I12">
            <v>7.4799999999999991E-2</v>
          </cell>
        </row>
        <row r="13">
          <cell r="A13" t="str">
            <v>Gujarat</v>
          </cell>
          <cell r="B13">
            <v>167.69851313361292</v>
          </cell>
          <cell r="C13">
            <v>56.508955121258047</v>
          </cell>
          <cell r="D13">
            <v>122.46454730971134</v>
          </cell>
          <cell r="E13">
            <v>15.669090716838726</v>
          </cell>
          <cell r="F13">
            <v>1.6354728862258057</v>
          </cell>
          <cell r="G13">
            <v>363.97657916764683</v>
          </cell>
          <cell r="I13">
            <v>0.74520000000000008</v>
          </cell>
        </row>
        <row r="14">
          <cell r="A14" t="str">
            <v>Haryana</v>
          </cell>
          <cell r="B14">
            <v>94.500318099451619</v>
          </cell>
          <cell r="C14">
            <v>5.8815032976774217</v>
          </cell>
          <cell r="D14">
            <v>58.175084795032447</v>
          </cell>
          <cell r="E14">
            <v>9.2248869113870935</v>
          </cell>
          <cell r="F14">
            <v>0.73644640796774197</v>
          </cell>
          <cell r="G14">
            <v>168.51823951151633</v>
          </cell>
          <cell r="I14">
            <v>0.52959999999999996</v>
          </cell>
        </row>
        <row r="15">
          <cell r="A15" t="str">
            <v>Himachal Pradesh</v>
          </cell>
          <cell r="B15">
            <v>8.6096913394838719</v>
          </cell>
          <cell r="C15">
            <v>0.65063807954838715</v>
          </cell>
          <cell r="D15">
            <v>17.163236898774176</v>
          </cell>
          <cell r="E15">
            <v>2.1085771243225806</v>
          </cell>
          <cell r="F15">
            <v>0.277084000612903</v>
          </cell>
          <cell r="G15">
            <v>28.809227442741914</v>
          </cell>
          <cell r="I15">
            <v>3.9600000000000003E-2</v>
          </cell>
        </row>
        <row r="16">
          <cell r="A16" t="str">
            <v>Jammu and Kashmir</v>
          </cell>
          <cell r="B16">
            <v>9.887863096774193E-3</v>
          </cell>
          <cell r="C16">
            <v>0.26580504541935485</v>
          </cell>
          <cell r="D16">
            <v>10.705565105709683</v>
          </cell>
          <cell r="E16">
            <v>1.5218331960322582</v>
          </cell>
          <cell r="F16">
            <v>4.8240332322580654E-2</v>
          </cell>
          <cell r="G16">
            <v>12.55133154258065</v>
          </cell>
          <cell r="I16">
            <v>1.8800000000000001E-2</v>
          </cell>
        </row>
        <row r="17">
          <cell r="A17" t="str">
            <v>Jharkhand</v>
          </cell>
          <cell r="B17">
            <v>0.90841742199999975</v>
          </cell>
          <cell r="C17">
            <v>0.53318858151612925</v>
          </cell>
          <cell r="D17">
            <v>35.542299612387161</v>
          </cell>
          <cell r="E17">
            <v>4.6320952788387055</v>
          </cell>
          <cell r="F17">
            <v>0.34387262019354864</v>
          </cell>
          <cell r="G17">
            <v>41.959873514935545</v>
          </cell>
          <cell r="I17">
            <v>1.44E-2</v>
          </cell>
        </row>
        <row r="18">
          <cell r="A18" t="str">
            <v>Karnataka</v>
          </cell>
          <cell r="B18">
            <v>340.31870956161293</v>
          </cell>
          <cell r="C18">
            <v>63.661538495451609</v>
          </cell>
          <cell r="D18">
            <v>164.53676488387194</v>
          </cell>
          <cell r="E18">
            <v>25.157803839387132</v>
          </cell>
          <cell r="F18">
            <v>1.7788390351935501</v>
          </cell>
          <cell r="G18">
            <v>595.45365581551721</v>
          </cell>
          <cell r="I18">
            <v>2.0860000000000003</v>
          </cell>
        </row>
        <row r="19">
          <cell r="A19" t="str">
            <v>Kerala</v>
          </cell>
          <cell r="B19">
            <v>715.08983995610186</v>
          </cell>
          <cell r="C19">
            <v>3.9305342246451609</v>
          </cell>
          <cell r="D19">
            <v>45.795687855065012</v>
          </cell>
          <cell r="E19">
            <v>7.2900107945806294</v>
          </cell>
          <cell r="F19">
            <v>0.57628036112903203</v>
          </cell>
          <cell r="G19">
            <v>772.68235319152177</v>
          </cell>
          <cell r="I19">
            <v>0.4148</v>
          </cell>
        </row>
        <row r="20">
          <cell r="A20" t="str">
            <v>Madhya Pradesh</v>
          </cell>
          <cell r="B20">
            <v>17.914316426096775</v>
          </cell>
          <cell r="C20">
            <v>50.199902312451584</v>
          </cell>
          <cell r="D20">
            <v>103.5043156284203</v>
          </cell>
          <cell r="E20">
            <v>20.984538585193466</v>
          </cell>
          <cell r="F20">
            <v>0.73721246616128966</v>
          </cell>
          <cell r="G20">
            <v>193.34028541832342</v>
          </cell>
          <cell r="I20">
            <v>1.4828000000000001</v>
          </cell>
        </row>
        <row r="21">
          <cell r="A21" t="str">
            <v>Maharashtra</v>
          </cell>
          <cell r="B21">
            <v>963.41720514483791</v>
          </cell>
          <cell r="C21">
            <v>217.84320684558054</v>
          </cell>
          <cell r="D21">
            <v>966.67317533596622</v>
          </cell>
          <cell r="E21">
            <v>96.989922715774355</v>
          </cell>
          <cell r="F21">
            <v>9.6420912404193917</v>
          </cell>
          <cell r="G21">
            <v>2254.5656012825784</v>
          </cell>
          <cell r="I21">
            <v>40.373600709522748</v>
          </cell>
        </row>
        <row r="22">
          <cell r="A22" t="str">
            <v>Manipur</v>
          </cell>
          <cell r="B22">
            <v>0</v>
          </cell>
          <cell r="C22">
            <v>1.812862903225806E-4</v>
          </cell>
          <cell r="D22">
            <v>0.53526127664516132</v>
          </cell>
          <cell r="E22">
            <v>7.9844647483870976E-2</v>
          </cell>
          <cell r="F22">
            <v>1.8245161290322585E-7</v>
          </cell>
          <cell r="G22">
            <v>0.61528739287096779</v>
          </cell>
          <cell r="I22">
            <v>0</v>
          </cell>
        </row>
        <row r="23">
          <cell r="A23" t="str">
            <v>Meghalaya</v>
          </cell>
          <cell r="B23">
            <v>3.3468926290322581E-2</v>
          </cell>
          <cell r="C23">
            <v>2.0129736838709673E-2</v>
          </cell>
          <cell r="D23">
            <v>1.1656404646451612</v>
          </cell>
          <cell r="E23">
            <v>7.8990550645161237E-3</v>
          </cell>
          <cell r="F23">
            <v>1.9034632903225813E-2</v>
          </cell>
          <cell r="G23">
            <v>1.2461728157419354</v>
          </cell>
          <cell r="I23">
            <v>0.2414</v>
          </cell>
        </row>
        <row r="24">
          <cell r="A24" t="str">
            <v>Mizoram</v>
          </cell>
          <cell r="B24">
            <v>0</v>
          </cell>
          <cell r="C24">
            <v>1.2637580645161292E-5</v>
          </cell>
          <cell r="D24">
            <v>9.4098064516129039E-4</v>
          </cell>
          <cell r="E24">
            <v>0</v>
          </cell>
          <cell r="F24">
            <v>2.5802300645161296E-3</v>
          </cell>
          <cell r="G24">
            <v>3.5338482903225811E-3</v>
          </cell>
          <cell r="I24">
            <v>0</v>
          </cell>
        </row>
        <row r="25">
          <cell r="A25" t="str">
            <v>Nagaland</v>
          </cell>
          <cell r="B25">
            <v>0.13475403841935485</v>
          </cell>
          <cell r="C25">
            <v>2.1001656451612896E-3</v>
          </cell>
          <cell r="D25">
            <v>3.7643128579032248</v>
          </cell>
          <cell r="E25">
            <v>0.17565988296774188</v>
          </cell>
          <cell r="F25">
            <v>1.4494356903225807E-2</v>
          </cell>
          <cell r="G25">
            <v>4.0913213018387085</v>
          </cell>
          <cell r="I25">
            <v>0.1026</v>
          </cell>
        </row>
        <row r="26">
          <cell r="A26" t="str">
            <v>New Delhi</v>
          </cell>
          <cell r="B26">
            <v>115.31953746425805</v>
          </cell>
          <cell r="C26">
            <v>12.334880403258065</v>
          </cell>
          <cell r="D26">
            <v>211.77165869448288</v>
          </cell>
          <cell r="E26">
            <v>20.091713403161283</v>
          </cell>
          <cell r="F26">
            <v>1.4825918113225807</v>
          </cell>
          <cell r="G26">
            <v>361.00038177648293</v>
          </cell>
          <cell r="I26">
            <v>2.2041999999999997</v>
          </cell>
        </row>
        <row r="27">
          <cell r="A27" t="str">
            <v>Orissa</v>
          </cell>
          <cell r="B27">
            <v>25.339070876032263</v>
          </cell>
          <cell r="C27">
            <v>3.6235220247096782</v>
          </cell>
          <cell r="D27">
            <v>40.485497335903311</v>
          </cell>
          <cell r="E27">
            <v>13.663237724612905</v>
          </cell>
          <cell r="F27">
            <v>0.5531212383548384</v>
          </cell>
          <cell r="G27">
            <v>83.664449199612989</v>
          </cell>
          <cell r="I27">
            <v>0.61709999999999998</v>
          </cell>
        </row>
        <row r="28">
          <cell r="A28" t="str">
            <v>Others</v>
          </cell>
          <cell r="B28">
            <v>2.327199999999999E-4</v>
          </cell>
          <cell r="C28">
            <v>9.909914361290327E-2</v>
          </cell>
          <cell r="D28">
            <v>2.5975826681935481</v>
          </cell>
          <cell r="E28">
            <v>0.21785306699999998</v>
          </cell>
          <cell r="F28">
            <v>5.1461432999999994E-2</v>
          </cell>
          <cell r="G28">
            <v>2.9662290318064515</v>
          </cell>
          <cell r="I28">
            <v>0.82250000000000001</v>
          </cell>
        </row>
        <row r="29">
          <cell r="A29" t="str">
            <v>Pondicherry</v>
          </cell>
          <cell r="B29">
            <v>2.6787370161290319E-2</v>
          </cell>
          <cell r="C29">
            <v>1.7140075161290326E-3</v>
          </cell>
          <cell r="D29">
            <v>2.1443995808387095</v>
          </cell>
          <cell r="E29">
            <v>7.0825076612903229E-2</v>
          </cell>
          <cell r="F29">
            <v>1.8116364193548382E-2</v>
          </cell>
          <cell r="G29">
            <v>2.2618423993225805</v>
          </cell>
          <cell r="I29">
            <v>0</v>
          </cell>
        </row>
        <row r="30">
          <cell r="A30" t="str">
            <v>Punjab</v>
          </cell>
          <cell r="B30">
            <v>4.642573211806452</v>
          </cell>
          <cell r="C30">
            <v>4.1232949657096771</v>
          </cell>
          <cell r="D30">
            <v>33.907207079935418</v>
          </cell>
          <cell r="E30">
            <v>4.6852086328387088</v>
          </cell>
          <cell r="F30">
            <v>0.53773563532258051</v>
          </cell>
          <cell r="G30">
            <v>47.896019525612836</v>
          </cell>
          <cell r="I30">
            <v>0.17050000000000001</v>
          </cell>
        </row>
        <row r="31">
          <cell r="A31" t="str">
            <v>Rajasthan</v>
          </cell>
          <cell r="B31">
            <v>8.8776798044838721</v>
          </cell>
          <cell r="C31">
            <v>3.986654430870967</v>
          </cell>
          <cell r="D31">
            <v>67.552887331451885</v>
          </cell>
          <cell r="E31">
            <v>8.1457140155161412</v>
          </cell>
          <cell r="F31">
            <v>0.99583619090322517</v>
          </cell>
          <cell r="G31">
            <v>89.558771773226084</v>
          </cell>
          <cell r="I31">
            <v>0.93330000000000002</v>
          </cell>
        </row>
        <row r="32">
          <cell r="A32" t="str">
            <v>Sikkim</v>
          </cell>
          <cell r="B32">
            <v>0.34086427187096768</v>
          </cell>
          <cell r="C32">
            <v>0.34032645899999991</v>
          </cell>
          <cell r="D32">
            <v>0.99033463154838708</v>
          </cell>
          <cell r="E32">
            <v>0.19917732961290327</v>
          </cell>
          <cell r="F32">
            <v>5.1399387774193547E-2</v>
          </cell>
          <cell r="G32">
            <v>1.9221020798064516</v>
          </cell>
          <cell r="I32">
            <v>0</v>
          </cell>
        </row>
        <row r="33">
          <cell r="A33" t="str">
            <v>Tamil Nadu</v>
          </cell>
          <cell r="B33">
            <v>80.706703079903264</v>
          </cell>
          <cell r="C33">
            <v>17.712961451290326</v>
          </cell>
          <cell r="D33">
            <v>94.957253112420503</v>
          </cell>
          <cell r="E33">
            <v>14.374993928290341</v>
          </cell>
          <cell r="F33">
            <v>1.7047340670967812</v>
          </cell>
          <cell r="G33">
            <v>209.45664563900121</v>
          </cell>
          <cell r="I33">
            <v>1.8253999999999999</v>
          </cell>
        </row>
        <row r="34">
          <cell r="A34" t="str">
            <v>Telangana</v>
          </cell>
          <cell r="B34">
            <v>111.84909281122593</v>
          </cell>
          <cell r="C34">
            <v>9.6293144424838744</v>
          </cell>
          <cell r="D34">
            <v>108.10289768725821</v>
          </cell>
          <cell r="E34">
            <v>12.126007331258041</v>
          </cell>
          <cell r="F34">
            <v>1.2946922519677435</v>
          </cell>
          <cell r="G34">
            <v>243.00200452419381</v>
          </cell>
          <cell r="I34">
            <v>0.64680000000000004</v>
          </cell>
        </row>
        <row r="35">
          <cell r="A35" t="str">
            <v>Tripura</v>
          </cell>
          <cell r="B35">
            <v>0.17611672977419357</v>
          </cell>
          <cell r="C35">
            <v>5.5181670741935487E-2</v>
          </cell>
          <cell r="D35">
            <v>4.506210272129028</v>
          </cell>
          <cell r="E35">
            <v>2.0909200548387084</v>
          </cell>
          <cell r="F35">
            <v>1.2503258903225806E-2</v>
          </cell>
          <cell r="G35">
            <v>6.8409319863870914</v>
          </cell>
          <cell r="I35">
            <v>4.3900000000000002E-2</v>
          </cell>
        </row>
        <row r="36">
          <cell r="A36" t="str">
            <v>Uttar Pradesh</v>
          </cell>
          <cell r="B36">
            <v>19.278038926774183</v>
          </cell>
          <cell r="C36">
            <v>47.617488825064449</v>
          </cell>
          <cell r="D36">
            <v>217.63705372577644</v>
          </cell>
          <cell r="E36">
            <v>38.227299661774353</v>
          </cell>
          <cell r="F36">
            <v>1.5051143325806431</v>
          </cell>
          <cell r="G36">
            <v>324.26499547197005</v>
          </cell>
          <cell r="I36">
            <v>1.2237</v>
          </cell>
        </row>
        <row r="37">
          <cell r="A37" t="str">
            <v>Uttarakhand</v>
          </cell>
          <cell r="B37">
            <v>14.047338929129035</v>
          </cell>
          <cell r="C37">
            <v>1.8718511045483868</v>
          </cell>
          <cell r="D37">
            <v>15.2931469963226</v>
          </cell>
          <cell r="E37">
            <v>1.5608935128387103</v>
          </cell>
          <cell r="F37">
            <v>0.29826104551612909</v>
          </cell>
          <cell r="G37">
            <v>33.07149158835486</v>
          </cell>
          <cell r="I37">
            <v>0</v>
          </cell>
        </row>
        <row r="38">
          <cell r="A38" t="str">
            <v>West Bengal</v>
          </cell>
          <cell r="B38">
            <v>48.729713177064482</v>
          </cell>
          <cell r="C38">
            <v>18.612048824193536</v>
          </cell>
          <cell r="D38">
            <v>146.56250920793676</v>
          </cell>
          <cell r="E38">
            <v>26.371996686064506</v>
          </cell>
          <cell r="F38">
            <v>2.8691826835483929</v>
          </cell>
          <cell r="G38">
            <v>243.14545057880767</v>
          </cell>
          <cell r="I38">
            <v>3.7440000000000002</v>
          </cell>
        </row>
        <row r="39">
          <cell r="A39" t="str">
            <v>Grand Total</v>
          </cell>
          <cell r="B39">
            <v>2814.4915675185857</v>
          </cell>
          <cell r="C39">
            <v>555.95690477109645</v>
          </cell>
          <cell r="D39">
            <v>2629.0786300426844</v>
          </cell>
          <cell r="E39">
            <v>356.72573262229054</v>
          </cell>
          <cell r="F39">
            <v>29.446115637806493</v>
          </cell>
          <cell r="G39">
            <v>6385.6989505924639</v>
          </cell>
          <cell r="I39">
            <v>59.832400709522751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C88"/>
  <sheetViews>
    <sheetView showGridLines="0" topLeftCell="A52" zoomScale="85" zoomScaleNormal="85" workbookViewId="0">
      <selection sqref="A1:A5"/>
    </sheetView>
  </sheetViews>
  <sheetFormatPr defaultRowHeight="12.75" x14ac:dyDescent="0.2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15.1406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67" width="12.42578125" style="3" bestFit="1" customWidth="1"/>
    <col min="68" max="16384" width="9.140625" style="3"/>
  </cols>
  <sheetData>
    <row r="1" spans="1:107" s="1" customFormat="1" ht="19.5" customHeight="1" thickBot="1" x14ac:dyDescent="0.35">
      <c r="A1" s="81" t="s">
        <v>75</v>
      </c>
      <c r="B1" s="58" t="s">
        <v>28</v>
      </c>
      <c r="C1" s="72" t="s">
        <v>129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4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0" customFormat="1" ht="18.75" customHeight="1" thickBot="1" x14ac:dyDescent="0.4">
      <c r="A2" s="82"/>
      <c r="B2" s="59"/>
      <c r="C2" s="60" t="s">
        <v>27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2"/>
      <c r="W2" s="60" t="s">
        <v>25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2"/>
      <c r="AQ2" s="60" t="s">
        <v>26</v>
      </c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2"/>
      <c r="BK2" s="75" t="s">
        <v>23</v>
      </c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</row>
    <row r="3" spans="1:107" s="12" customFormat="1" ht="18.75" thickBot="1" x14ac:dyDescent="0.4">
      <c r="A3" s="82"/>
      <c r="B3" s="59"/>
      <c r="C3" s="66" t="s">
        <v>120</v>
      </c>
      <c r="D3" s="67"/>
      <c r="E3" s="67"/>
      <c r="F3" s="67"/>
      <c r="G3" s="67"/>
      <c r="H3" s="67"/>
      <c r="I3" s="67"/>
      <c r="J3" s="67"/>
      <c r="K3" s="67"/>
      <c r="L3" s="68"/>
      <c r="M3" s="66" t="s">
        <v>121</v>
      </c>
      <c r="N3" s="67"/>
      <c r="O3" s="67"/>
      <c r="P3" s="67"/>
      <c r="Q3" s="67"/>
      <c r="R3" s="67"/>
      <c r="S3" s="67"/>
      <c r="T3" s="67"/>
      <c r="U3" s="67"/>
      <c r="V3" s="68"/>
      <c r="W3" s="66" t="s">
        <v>120</v>
      </c>
      <c r="X3" s="67"/>
      <c r="Y3" s="67"/>
      <c r="Z3" s="67"/>
      <c r="AA3" s="67"/>
      <c r="AB3" s="67"/>
      <c r="AC3" s="67"/>
      <c r="AD3" s="67"/>
      <c r="AE3" s="67"/>
      <c r="AF3" s="68"/>
      <c r="AG3" s="66" t="s">
        <v>121</v>
      </c>
      <c r="AH3" s="67"/>
      <c r="AI3" s="67"/>
      <c r="AJ3" s="67"/>
      <c r="AK3" s="67"/>
      <c r="AL3" s="67"/>
      <c r="AM3" s="67"/>
      <c r="AN3" s="67"/>
      <c r="AO3" s="67"/>
      <c r="AP3" s="68"/>
      <c r="AQ3" s="66" t="s">
        <v>120</v>
      </c>
      <c r="AR3" s="67"/>
      <c r="AS3" s="67"/>
      <c r="AT3" s="67"/>
      <c r="AU3" s="67"/>
      <c r="AV3" s="67"/>
      <c r="AW3" s="67"/>
      <c r="AX3" s="67"/>
      <c r="AY3" s="67"/>
      <c r="AZ3" s="68"/>
      <c r="BA3" s="66" t="s">
        <v>121</v>
      </c>
      <c r="BB3" s="67"/>
      <c r="BC3" s="67"/>
      <c r="BD3" s="67"/>
      <c r="BE3" s="67"/>
      <c r="BF3" s="67"/>
      <c r="BG3" s="67"/>
      <c r="BH3" s="67"/>
      <c r="BI3" s="67"/>
      <c r="BJ3" s="68"/>
      <c r="BK3" s="76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</row>
    <row r="4" spans="1:107" s="12" customFormat="1" ht="18" x14ac:dyDescent="0.35">
      <c r="A4" s="82"/>
      <c r="B4" s="59"/>
      <c r="C4" s="63" t="s">
        <v>34</v>
      </c>
      <c r="D4" s="64"/>
      <c r="E4" s="64"/>
      <c r="F4" s="64"/>
      <c r="G4" s="65"/>
      <c r="H4" s="63" t="s">
        <v>35</v>
      </c>
      <c r="I4" s="64"/>
      <c r="J4" s="64"/>
      <c r="K4" s="64"/>
      <c r="L4" s="65"/>
      <c r="M4" s="63" t="s">
        <v>34</v>
      </c>
      <c r="N4" s="64"/>
      <c r="O4" s="64"/>
      <c r="P4" s="64"/>
      <c r="Q4" s="65"/>
      <c r="R4" s="63" t="s">
        <v>35</v>
      </c>
      <c r="S4" s="64"/>
      <c r="T4" s="64"/>
      <c r="U4" s="64"/>
      <c r="V4" s="65"/>
      <c r="W4" s="63" t="s">
        <v>34</v>
      </c>
      <c r="X4" s="64"/>
      <c r="Y4" s="64"/>
      <c r="Z4" s="64"/>
      <c r="AA4" s="65"/>
      <c r="AB4" s="63" t="s">
        <v>35</v>
      </c>
      <c r="AC4" s="64"/>
      <c r="AD4" s="64"/>
      <c r="AE4" s="64"/>
      <c r="AF4" s="65"/>
      <c r="AG4" s="63" t="s">
        <v>34</v>
      </c>
      <c r="AH4" s="64"/>
      <c r="AI4" s="64"/>
      <c r="AJ4" s="64"/>
      <c r="AK4" s="65"/>
      <c r="AL4" s="63" t="s">
        <v>35</v>
      </c>
      <c r="AM4" s="64"/>
      <c r="AN4" s="64"/>
      <c r="AO4" s="64"/>
      <c r="AP4" s="65"/>
      <c r="AQ4" s="63" t="s">
        <v>34</v>
      </c>
      <c r="AR4" s="64"/>
      <c r="AS4" s="64"/>
      <c r="AT4" s="64"/>
      <c r="AU4" s="65"/>
      <c r="AV4" s="63" t="s">
        <v>35</v>
      </c>
      <c r="AW4" s="64"/>
      <c r="AX4" s="64"/>
      <c r="AY4" s="64"/>
      <c r="AZ4" s="65"/>
      <c r="BA4" s="63" t="s">
        <v>34</v>
      </c>
      <c r="BB4" s="64"/>
      <c r="BC4" s="64"/>
      <c r="BD4" s="64"/>
      <c r="BE4" s="65"/>
      <c r="BF4" s="63" t="s">
        <v>35</v>
      </c>
      <c r="BG4" s="64"/>
      <c r="BH4" s="64"/>
      <c r="BI4" s="64"/>
      <c r="BJ4" s="65"/>
      <c r="BK4" s="76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</row>
    <row r="5" spans="1:107" s="8" customFormat="1" ht="15" customHeight="1" x14ac:dyDescent="0.3">
      <c r="A5" s="82"/>
      <c r="B5" s="59"/>
      <c r="C5" s="14">
        <v>1</v>
      </c>
      <c r="D5" s="13">
        <v>2</v>
      </c>
      <c r="E5" s="13">
        <v>3</v>
      </c>
      <c r="F5" s="13">
        <v>4</v>
      </c>
      <c r="G5" s="15">
        <v>5</v>
      </c>
      <c r="H5" s="14">
        <v>1</v>
      </c>
      <c r="I5" s="13">
        <v>2</v>
      </c>
      <c r="J5" s="13">
        <v>3</v>
      </c>
      <c r="K5" s="13">
        <v>4</v>
      </c>
      <c r="L5" s="15">
        <v>5</v>
      </c>
      <c r="M5" s="14">
        <v>1</v>
      </c>
      <c r="N5" s="13">
        <v>2</v>
      </c>
      <c r="O5" s="13">
        <v>3</v>
      </c>
      <c r="P5" s="13">
        <v>4</v>
      </c>
      <c r="Q5" s="15">
        <v>5</v>
      </c>
      <c r="R5" s="14">
        <v>1</v>
      </c>
      <c r="S5" s="13">
        <v>2</v>
      </c>
      <c r="T5" s="13">
        <v>3</v>
      </c>
      <c r="U5" s="13">
        <v>4</v>
      </c>
      <c r="V5" s="15">
        <v>5</v>
      </c>
      <c r="W5" s="14">
        <v>1</v>
      </c>
      <c r="X5" s="13">
        <v>2</v>
      </c>
      <c r="Y5" s="13">
        <v>3</v>
      </c>
      <c r="Z5" s="13">
        <v>4</v>
      </c>
      <c r="AA5" s="15">
        <v>5</v>
      </c>
      <c r="AB5" s="14">
        <v>1</v>
      </c>
      <c r="AC5" s="13">
        <v>2</v>
      </c>
      <c r="AD5" s="13">
        <v>3</v>
      </c>
      <c r="AE5" s="13">
        <v>4</v>
      </c>
      <c r="AF5" s="15">
        <v>5</v>
      </c>
      <c r="AG5" s="14">
        <v>1</v>
      </c>
      <c r="AH5" s="13">
        <v>2</v>
      </c>
      <c r="AI5" s="13">
        <v>3</v>
      </c>
      <c r="AJ5" s="13">
        <v>4</v>
      </c>
      <c r="AK5" s="15">
        <v>5</v>
      </c>
      <c r="AL5" s="14">
        <v>1</v>
      </c>
      <c r="AM5" s="13">
        <v>2</v>
      </c>
      <c r="AN5" s="13">
        <v>3</v>
      </c>
      <c r="AO5" s="13">
        <v>4</v>
      </c>
      <c r="AP5" s="15">
        <v>5</v>
      </c>
      <c r="AQ5" s="14">
        <v>1</v>
      </c>
      <c r="AR5" s="13">
        <v>2</v>
      </c>
      <c r="AS5" s="13">
        <v>3</v>
      </c>
      <c r="AT5" s="13">
        <v>4</v>
      </c>
      <c r="AU5" s="15">
        <v>5</v>
      </c>
      <c r="AV5" s="14">
        <v>1</v>
      </c>
      <c r="AW5" s="13">
        <v>2</v>
      </c>
      <c r="AX5" s="13">
        <v>3</v>
      </c>
      <c r="AY5" s="13">
        <v>4</v>
      </c>
      <c r="AZ5" s="15">
        <v>5</v>
      </c>
      <c r="BA5" s="14">
        <v>1</v>
      </c>
      <c r="BB5" s="13">
        <v>2</v>
      </c>
      <c r="BC5" s="13">
        <v>3</v>
      </c>
      <c r="BD5" s="13">
        <v>4</v>
      </c>
      <c r="BE5" s="15">
        <v>5</v>
      </c>
      <c r="BF5" s="14">
        <v>1</v>
      </c>
      <c r="BG5" s="13">
        <v>2</v>
      </c>
      <c r="BH5" s="13">
        <v>3</v>
      </c>
      <c r="BI5" s="13">
        <v>4</v>
      </c>
      <c r="BJ5" s="15">
        <v>5</v>
      </c>
      <c r="BK5" s="77"/>
      <c r="BL5" s="5"/>
      <c r="BM5" s="5"/>
      <c r="BN5" s="5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</row>
    <row r="6" spans="1:107" x14ac:dyDescent="0.2">
      <c r="A6" s="16" t="s">
        <v>0</v>
      </c>
      <c r="B6" s="23" t="s">
        <v>6</v>
      </c>
      <c r="C6" s="69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1"/>
    </row>
    <row r="7" spans="1:107" x14ac:dyDescent="0.2">
      <c r="A7" s="16" t="s">
        <v>76</v>
      </c>
      <c r="B7" s="23" t="s">
        <v>12</v>
      </c>
      <c r="C7" s="69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1"/>
    </row>
    <row r="8" spans="1:107" x14ac:dyDescent="0.2">
      <c r="A8" s="16"/>
      <c r="B8" s="33" t="s">
        <v>101</v>
      </c>
      <c r="C8" s="39">
        <v>0</v>
      </c>
      <c r="D8" s="39">
        <v>77.921189384451594</v>
      </c>
      <c r="E8" s="39">
        <v>80.402750314387106</v>
      </c>
      <c r="F8" s="39">
        <v>0</v>
      </c>
      <c r="G8" s="39">
        <v>0</v>
      </c>
      <c r="H8" s="39">
        <v>6.2101055243225742</v>
      </c>
      <c r="I8" s="39">
        <v>321.66629249167744</v>
      </c>
      <c r="J8" s="39">
        <v>1056.4796738746509</v>
      </c>
      <c r="K8" s="39">
        <v>0</v>
      </c>
      <c r="L8" s="39">
        <v>71.923589817096783</v>
      </c>
      <c r="M8" s="39">
        <v>0</v>
      </c>
      <c r="N8" s="39">
        <v>2.2058243932903228</v>
      </c>
      <c r="O8" s="39">
        <v>0</v>
      </c>
      <c r="P8" s="39">
        <v>0</v>
      </c>
      <c r="Q8" s="39">
        <v>0</v>
      </c>
      <c r="R8" s="39">
        <v>2.0443575568387091</v>
      </c>
      <c r="S8" s="39">
        <v>23.13911258667742</v>
      </c>
      <c r="T8" s="39">
        <v>246.85729204683875</v>
      </c>
      <c r="U8" s="39">
        <v>0</v>
      </c>
      <c r="V8" s="39">
        <v>5.3560096719032257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5.4344006500000015</v>
      </c>
      <c r="AC8" s="39">
        <v>94.640002255451648</v>
      </c>
      <c r="AD8" s="39">
        <v>36.090585179580657</v>
      </c>
      <c r="AE8" s="39">
        <v>0</v>
      </c>
      <c r="AF8" s="39">
        <v>90.812987632451595</v>
      </c>
      <c r="AG8" s="39">
        <v>0</v>
      </c>
      <c r="AH8" s="39">
        <v>0</v>
      </c>
      <c r="AI8" s="39">
        <v>0</v>
      </c>
      <c r="AJ8" s="39">
        <v>0</v>
      </c>
      <c r="AK8" s="39">
        <v>0</v>
      </c>
      <c r="AL8" s="39">
        <v>4.4250206117419406</v>
      </c>
      <c r="AM8" s="39">
        <v>67.583560427483846</v>
      </c>
      <c r="AN8" s="39">
        <v>404.1894954888387</v>
      </c>
      <c r="AO8" s="39">
        <v>0</v>
      </c>
      <c r="AP8" s="39">
        <v>34.444933144709672</v>
      </c>
      <c r="AQ8" s="39">
        <v>0</v>
      </c>
      <c r="AR8" s="39">
        <v>0</v>
      </c>
      <c r="AS8" s="39">
        <v>0</v>
      </c>
      <c r="AT8" s="39">
        <v>0</v>
      </c>
      <c r="AU8" s="39">
        <v>0</v>
      </c>
      <c r="AV8" s="39">
        <v>7.184777119225803</v>
      </c>
      <c r="AW8" s="39">
        <v>73.343637935838714</v>
      </c>
      <c r="AX8" s="39">
        <v>5.2966193837096771</v>
      </c>
      <c r="AY8" s="39">
        <v>0</v>
      </c>
      <c r="AZ8" s="39">
        <v>51.829211018999999</v>
      </c>
      <c r="BA8" s="39">
        <v>0</v>
      </c>
      <c r="BB8" s="39">
        <v>0</v>
      </c>
      <c r="BC8" s="39">
        <v>0</v>
      </c>
      <c r="BD8" s="39">
        <v>0</v>
      </c>
      <c r="BE8" s="39">
        <v>0</v>
      </c>
      <c r="BF8" s="39">
        <v>1.55931805948387</v>
      </c>
      <c r="BG8" s="39">
        <v>0</v>
      </c>
      <c r="BH8" s="39">
        <v>41.173991099322578</v>
      </c>
      <c r="BI8" s="39">
        <v>0</v>
      </c>
      <c r="BJ8" s="39">
        <v>2.2768298496129034</v>
      </c>
      <c r="BK8" s="40">
        <f>SUM(C8:BJ8)</f>
        <v>2814.4915675185857</v>
      </c>
    </row>
    <row r="9" spans="1:107" x14ac:dyDescent="0.2">
      <c r="A9" s="16"/>
      <c r="B9" s="25" t="s">
        <v>85</v>
      </c>
      <c r="C9" s="37">
        <f t="shared" ref="C9:BJ9" si="0">SUM(C8)</f>
        <v>0</v>
      </c>
      <c r="D9" s="37">
        <f t="shared" si="0"/>
        <v>77.921189384451594</v>
      </c>
      <c r="E9" s="37">
        <f t="shared" si="0"/>
        <v>80.402750314387106</v>
      </c>
      <c r="F9" s="37">
        <f t="shared" si="0"/>
        <v>0</v>
      </c>
      <c r="G9" s="37">
        <f t="shared" si="0"/>
        <v>0</v>
      </c>
      <c r="H9" s="37">
        <f t="shared" si="0"/>
        <v>6.2101055243225742</v>
      </c>
      <c r="I9" s="37">
        <f t="shared" si="0"/>
        <v>321.66629249167744</v>
      </c>
      <c r="J9" s="37">
        <f t="shared" si="0"/>
        <v>1056.4796738746509</v>
      </c>
      <c r="K9" s="37">
        <f t="shared" si="0"/>
        <v>0</v>
      </c>
      <c r="L9" s="37">
        <f t="shared" si="0"/>
        <v>71.923589817096783</v>
      </c>
      <c r="M9" s="37">
        <f t="shared" si="0"/>
        <v>0</v>
      </c>
      <c r="N9" s="37">
        <f t="shared" si="0"/>
        <v>2.2058243932903228</v>
      </c>
      <c r="O9" s="37">
        <f t="shared" si="0"/>
        <v>0</v>
      </c>
      <c r="P9" s="37">
        <f t="shared" si="0"/>
        <v>0</v>
      </c>
      <c r="Q9" s="37">
        <f t="shared" si="0"/>
        <v>0</v>
      </c>
      <c r="R9" s="37">
        <f t="shared" si="0"/>
        <v>2.0443575568387091</v>
      </c>
      <c r="S9" s="37">
        <f t="shared" si="0"/>
        <v>23.13911258667742</v>
      </c>
      <c r="T9" s="37">
        <f t="shared" si="0"/>
        <v>246.85729204683875</v>
      </c>
      <c r="U9" s="37">
        <f t="shared" si="0"/>
        <v>0</v>
      </c>
      <c r="V9" s="37">
        <f t="shared" si="0"/>
        <v>5.3560096719032257</v>
      </c>
      <c r="W9" s="37">
        <f t="shared" si="0"/>
        <v>0</v>
      </c>
      <c r="X9" s="37">
        <f t="shared" si="0"/>
        <v>0</v>
      </c>
      <c r="Y9" s="37">
        <f t="shared" si="0"/>
        <v>0</v>
      </c>
      <c r="Z9" s="37">
        <f t="shared" si="0"/>
        <v>0</v>
      </c>
      <c r="AA9" s="37">
        <f t="shared" si="0"/>
        <v>0</v>
      </c>
      <c r="AB9" s="37">
        <f t="shared" si="0"/>
        <v>5.4344006500000015</v>
      </c>
      <c r="AC9" s="37">
        <f t="shared" si="0"/>
        <v>94.640002255451648</v>
      </c>
      <c r="AD9" s="37">
        <f t="shared" si="0"/>
        <v>36.090585179580657</v>
      </c>
      <c r="AE9" s="37">
        <f t="shared" si="0"/>
        <v>0</v>
      </c>
      <c r="AF9" s="37">
        <f t="shared" si="0"/>
        <v>90.812987632451595</v>
      </c>
      <c r="AG9" s="37">
        <f t="shared" si="0"/>
        <v>0</v>
      </c>
      <c r="AH9" s="37">
        <f t="shared" si="0"/>
        <v>0</v>
      </c>
      <c r="AI9" s="37">
        <f t="shared" si="0"/>
        <v>0</v>
      </c>
      <c r="AJ9" s="37">
        <f t="shared" si="0"/>
        <v>0</v>
      </c>
      <c r="AK9" s="37">
        <f t="shared" si="0"/>
        <v>0</v>
      </c>
      <c r="AL9" s="37">
        <f t="shared" si="0"/>
        <v>4.4250206117419406</v>
      </c>
      <c r="AM9" s="37">
        <f t="shared" si="0"/>
        <v>67.583560427483846</v>
      </c>
      <c r="AN9" s="37">
        <f t="shared" si="0"/>
        <v>404.1894954888387</v>
      </c>
      <c r="AO9" s="37">
        <f t="shared" si="0"/>
        <v>0</v>
      </c>
      <c r="AP9" s="37">
        <f t="shared" si="0"/>
        <v>34.444933144709672</v>
      </c>
      <c r="AQ9" s="37">
        <f t="shared" si="0"/>
        <v>0</v>
      </c>
      <c r="AR9" s="37">
        <f t="shared" si="0"/>
        <v>0</v>
      </c>
      <c r="AS9" s="37">
        <f t="shared" si="0"/>
        <v>0</v>
      </c>
      <c r="AT9" s="37">
        <f t="shared" si="0"/>
        <v>0</v>
      </c>
      <c r="AU9" s="37">
        <f t="shared" si="0"/>
        <v>0</v>
      </c>
      <c r="AV9" s="37">
        <f>(SUM(AV8))</f>
        <v>7.184777119225803</v>
      </c>
      <c r="AW9" s="37">
        <f>(SUM(AW8))</f>
        <v>73.343637935838714</v>
      </c>
      <c r="AX9" s="37">
        <f t="shared" si="0"/>
        <v>5.2966193837096771</v>
      </c>
      <c r="AY9" s="37">
        <f t="shared" si="0"/>
        <v>0</v>
      </c>
      <c r="AZ9" s="37">
        <f t="shared" si="0"/>
        <v>51.829211018999999</v>
      </c>
      <c r="BA9" s="37">
        <f t="shared" si="0"/>
        <v>0</v>
      </c>
      <c r="BB9" s="37">
        <f t="shared" si="0"/>
        <v>0</v>
      </c>
      <c r="BC9" s="37">
        <f t="shared" si="0"/>
        <v>0</v>
      </c>
      <c r="BD9" s="37">
        <f t="shared" si="0"/>
        <v>0</v>
      </c>
      <c r="BE9" s="37">
        <f t="shared" si="0"/>
        <v>0</v>
      </c>
      <c r="BF9" s="37">
        <f t="shared" si="0"/>
        <v>1.55931805948387</v>
      </c>
      <c r="BG9" s="37">
        <f t="shared" si="0"/>
        <v>0</v>
      </c>
      <c r="BH9" s="37">
        <f t="shared" si="0"/>
        <v>41.173991099322578</v>
      </c>
      <c r="BI9" s="37">
        <f t="shared" si="0"/>
        <v>0</v>
      </c>
      <c r="BJ9" s="37">
        <f t="shared" si="0"/>
        <v>2.2768298496129034</v>
      </c>
      <c r="BK9" s="35">
        <f>SUM(BK8)</f>
        <v>2814.4915675185857</v>
      </c>
    </row>
    <row r="10" spans="1:107" x14ac:dyDescent="0.2">
      <c r="A10" s="16" t="s">
        <v>77</v>
      </c>
      <c r="B10" s="24" t="s">
        <v>3</v>
      </c>
      <c r="C10" s="69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1"/>
    </row>
    <row r="11" spans="1:107" x14ac:dyDescent="0.2">
      <c r="A11" s="16"/>
      <c r="B11" s="33" t="s">
        <v>102</v>
      </c>
      <c r="C11" s="39">
        <v>0</v>
      </c>
      <c r="D11" s="39">
        <v>5.5965939155806455</v>
      </c>
      <c r="E11" s="39">
        <v>0</v>
      </c>
      <c r="F11" s="39">
        <v>0</v>
      </c>
      <c r="G11" s="39">
        <v>0</v>
      </c>
      <c r="H11" s="39">
        <v>0.22149699587096777</v>
      </c>
      <c r="I11" s="39">
        <v>0</v>
      </c>
      <c r="J11" s="39">
        <v>0.37379722932258064</v>
      </c>
      <c r="K11" s="39">
        <v>0</v>
      </c>
      <c r="L11" s="39">
        <v>4.148193872129033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>
        <v>0.17574376203225811</v>
      </c>
      <c r="S11" s="39">
        <v>6.4523618064516132E-3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0.91823650551612856</v>
      </c>
      <c r="AC11" s="39">
        <v>0.15642079187096772</v>
      </c>
      <c r="AD11" s="39">
        <v>0</v>
      </c>
      <c r="AE11" s="39">
        <v>0</v>
      </c>
      <c r="AF11" s="39">
        <v>1.5232088816451612</v>
      </c>
      <c r="AG11" s="39">
        <v>0</v>
      </c>
      <c r="AH11" s="39">
        <v>0</v>
      </c>
      <c r="AI11" s="39">
        <v>0</v>
      </c>
      <c r="AJ11" s="39">
        <v>0</v>
      </c>
      <c r="AK11" s="39">
        <v>0</v>
      </c>
      <c r="AL11" s="39">
        <v>0.84101075341935516</v>
      </c>
      <c r="AM11" s="39">
        <v>3.2986151612903226E-3</v>
      </c>
      <c r="AN11" s="39">
        <v>0.34364665845161291</v>
      </c>
      <c r="AO11" s="39">
        <v>0</v>
      </c>
      <c r="AP11" s="39">
        <v>0.55408447767741942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39">
        <v>0.43165142067741935</v>
      </c>
      <c r="AW11" s="39">
        <v>5.3001615304838703</v>
      </c>
      <c r="AX11" s="39">
        <v>1.3164983316451613</v>
      </c>
      <c r="AY11" s="39">
        <v>0</v>
      </c>
      <c r="AZ11" s="39">
        <v>0.25351496983870964</v>
      </c>
      <c r="BA11" s="39">
        <v>0</v>
      </c>
      <c r="BB11" s="39">
        <v>0</v>
      </c>
      <c r="BC11" s="39">
        <v>0</v>
      </c>
      <c r="BD11" s="39">
        <v>0</v>
      </c>
      <c r="BE11" s="39">
        <v>0</v>
      </c>
      <c r="BF11" s="39">
        <v>8.5501881032258059E-2</v>
      </c>
      <c r="BG11" s="39">
        <v>7.56500829032258E-3</v>
      </c>
      <c r="BH11" s="39">
        <v>0</v>
      </c>
      <c r="BI11" s="39">
        <v>0</v>
      </c>
      <c r="BJ11" s="39">
        <v>2.8752557096774191E-2</v>
      </c>
      <c r="BK11" s="40">
        <f>SUM(C11:BJ11)</f>
        <v>22.28583051954838</v>
      </c>
      <c r="BL11" s="41"/>
      <c r="BO11" s="41"/>
    </row>
    <row r="12" spans="1:107" x14ac:dyDescent="0.2">
      <c r="A12" s="16"/>
      <c r="B12" s="25" t="s">
        <v>86</v>
      </c>
      <c r="C12" s="37">
        <f t="shared" ref="C12:BJ12" si="1">SUM(C11)</f>
        <v>0</v>
      </c>
      <c r="D12" s="37">
        <f t="shared" si="1"/>
        <v>5.5965939155806455</v>
      </c>
      <c r="E12" s="37">
        <f t="shared" si="1"/>
        <v>0</v>
      </c>
      <c r="F12" s="37">
        <f t="shared" si="1"/>
        <v>0</v>
      </c>
      <c r="G12" s="37">
        <f t="shared" si="1"/>
        <v>0</v>
      </c>
      <c r="H12" s="37">
        <f t="shared" si="1"/>
        <v>0.22149699587096777</v>
      </c>
      <c r="I12" s="37">
        <f t="shared" si="1"/>
        <v>0</v>
      </c>
      <c r="J12" s="37">
        <f t="shared" si="1"/>
        <v>0.37379722932258064</v>
      </c>
      <c r="K12" s="37">
        <f t="shared" si="1"/>
        <v>0</v>
      </c>
      <c r="L12" s="37">
        <f t="shared" si="1"/>
        <v>4.148193872129033</v>
      </c>
      <c r="M12" s="37">
        <f t="shared" si="1"/>
        <v>0</v>
      </c>
      <c r="N12" s="37">
        <f t="shared" si="1"/>
        <v>0</v>
      </c>
      <c r="O12" s="37">
        <f t="shared" si="1"/>
        <v>0</v>
      </c>
      <c r="P12" s="37">
        <f t="shared" si="1"/>
        <v>0</v>
      </c>
      <c r="Q12" s="37">
        <f t="shared" si="1"/>
        <v>0</v>
      </c>
      <c r="R12" s="37">
        <f t="shared" si="1"/>
        <v>0.17574376203225811</v>
      </c>
      <c r="S12" s="37">
        <f t="shared" si="1"/>
        <v>6.4523618064516132E-3</v>
      </c>
      <c r="T12" s="37">
        <f t="shared" si="1"/>
        <v>0</v>
      </c>
      <c r="U12" s="37">
        <f t="shared" si="1"/>
        <v>0</v>
      </c>
      <c r="V12" s="37">
        <f t="shared" si="1"/>
        <v>0</v>
      </c>
      <c r="W12" s="37">
        <f t="shared" si="1"/>
        <v>0</v>
      </c>
      <c r="X12" s="37">
        <f t="shared" si="1"/>
        <v>0</v>
      </c>
      <c r="Y12" s="37">
        <f t="shared" si="1"/>
        <v>0</v>
      </c>
      <c r="Z12" s="37">
        <f t="shared" si="1"/>
        <v>0</v>
      </c>
      <c r="AA12" s="37">
        <f t="shared" si="1"/>
        <v>0</v>
      </c>
      <c r="AB12" s="37">
        <f t="shared" si="1"/>
        <v>0.91823650551612856</v>
      </c>
      <c r="AC12" s="37">
        <f t="shared" si="1"/>
        <v>0.15642079187096772</v>
      </c>
      <c r="AD12" s="37">
        <f t="shared" si="1"/>
        <v>0</v>
      </c>
      <c r="AE12" s="37">
        <f t="shared" si="1"/>
        <v>0</v>
      </c>
      <c r="AF12" s="37">
        <f t="shared" si="1"/>
        <v>1.5232088816451612</v>
      </c>
      <c r="AG12" s="37">
        <f t="shared" si="1"/>
        <v>0</v>
      </c>
      <c r="AH12" s="37">
        <f t="shared" si="1"/>
        <v>0</v>
      </c>
      <c r="AI12" s="37">
        <f t="shared" si="1"/>
        <v>0</v>
      </c>
      <c r="AJ12" s="37">
        <f t="shared" si="1"/>
        <v>0</v>
      </c>
      <c r="AK12" s="37">
        <f t="shared" si="1"/>
        <v>0</v>
      </c>
      <c r="AL12" s="37">
        <f t="shared" si="1"/>
        <v>0.84101075341935516</v>
      </c>
      <c r="AM12" s="37">
        <f t="shared" si="1"/>
        <v>3.2986151612903226E-3</v>
      </c>
      <c r="AN12" s="37">
        <f t="shared" si="1"/>
        <v>0.34364665845161291</v>
      </c>
      <c r="AO12" s="37">
        <f t="shared" si="1"/>
        <v>0</v>
      </c>
      <c r="AP12" s="37">
        <f t="shared" si="1"/>
        <v>0.55408447767741942</v>
      </c>
      <c r="AQ12" s="37">
        <f t="shared" si="1"/>
        <v>0</v>
      </c>
      <c r="AR12" s="37">
        <f t="shared" si="1"/>
        <v>0</v>
      </c>
      <c r="AS12" s="37">
        <f t="shared" si="1"/>
        <v>0</v>
      </c>
      <c r="AT12" s="37">
        <f t="shared" si="1"/>
        <v>0</v>
      </c>
      <c r="AU12" s="37">
        <f t="shared" si="1"/>
        <v>0</v>
      </c>
      <c r="AV12" s="37">
        <f>(SUM(AV11))</f>
        <v>0.43165142067741935</v>
      </c>
      <c r="AW12" s="37">
        <f>(SUM(AW11))</f>
        <v>5.3001615304838703</v>
      </c>
      <c r="AX12" s="37">
        <f t="shared" si="1"/>
        <v>1.3164983316451613</v>
      </c>
      <c r="AY12" s="37">
        <f t="shared" si="1"/>
        <v>0</v>
      </c>
      <c r="AZ12" s="37">
        <f t="shared" si="1"/>
        <v>0.25351496983870964</v>
      </c>
      <c r="BA12" s="37">
        <f t="shared" si="1"/>
        <v>0</v>
      </c>
      <c r="BB12" s="37">
        <f t="shared" si="1"/>
        <v>0</v>
      </c>
      <c r="BC12" s="37">
        <f t="shared" si="1"/>
        <v>0</v>
      </c>
      <c r="BD12" s="37">
        <f t="shared" si="1"/>
        <v>0</v>
      </c>
      <c r="BE12" s="37">
        <f t="shared" si="1"/>
        <v>0</v>
      </c>
      <c r="BF12" s="37">
        <f t="shared" si="1"/>
        <v>8.5501881032258059E-2</v>
      </c>
      <c r="BG12" s="37">
        <f t="shared" si="1"/>
        <v>7.56500829032258E-3</v>
      </c>
      <c r="BH12" s="37">
        <f t="shared" si="1"/>
        <v>0</v>
      </c>
      <c r="BI12" s="37">
        <f t="shared" si="1"/>
        <v>0</v>
      </c>
      <c r="BJ12" s="37">
        <f t="shared" si="1"/>
        <v>2.8752557096774191E-2</v>
      </c>
      <c r="BK12" s="38">
        <f>SUM(BK11)</f>
        <v>22.28583051954838</v>
      </c>
    </row>
    <row r="13" spans="1:107" x14ac:dyDescent="0.2">
      <c r="A13" s="16" t="s">
        <v>78</v>
      </c>
      <c r="B13" s="24" t="s">
        <v>10</v>
      </c>
      <c r="C13" s="69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1"/>
    </row>
    <row r="14" spans="1:107" x14ac:dyDescent="0.2">
      <c r="A14" s="16"/>
      <c r="B14" s="25" t="s">
        <v>36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40">
        <f t="shared" ref="BK14" si="2">SUM(C14:BJ14)</f>
        <v>0</v>
      </c>
    </row>
    <row r="15" spans="1:107" x14ac:dyDescent="0.2">
      <c r="A15" s="16"/>
      <c r="B15" s="25" t="s">
        <v>93</v>
      </c>
      <c r="C15" s="38">
        <f t="shared" ref="C15:AH15" si="3">SUM(C14:C14)</f>
        <v>0</v>
      </c>
      <c r="D15" s="38">
        <f t="shared" si="3"/>
        <v>0</v>
      </c>
      <c r="E15" s="38">
        <f t="shared" si="3"/>
        <v>0</v>
      </c>
      <c r="F15" s="38">
        <f t="shared" si="3"/>
        <v>0</v>
      </c>
      <c r="G15" s="38">
        <f t="shared" si="3"/>
        <v>0</v>
      </c>
      <c r="H15" s="38">
        <f t="shared" si="3"/>
        <v>0</v>
      </c>
      <c r="I15" s="38">
        <f t="shared" si="3"/>
        <v>0</v>
      </c>
      <c r="J15" s="38">
        <f t="shared" si="3"/>
        <v>0</v>
      </c>
      <c r="K15" s="38">
        <f t="shared" si="3"/>
        <v>0</v>
      </c>
      <c r="L15" s="38">
        <f t="shared" si="3"/>
        <v>0</v>
      </c>
      <c r="M15" s="38">
        <f t="shared" si="3"/>
        <v>0</v>
      </c>
      <c r="N15" s="38">
        <f t="shared" si="3"/>
        <v>0</v>
      </c>
      <c r="O15" s="38">
        <f t="shared" si="3"/>
        <v>0</v>
      </c>
      <c r="P15" s="38">
        <f t="shared" si="3"/>
        <v>0</v>
      </c>
      <c r="Q15" s="38">
        <f t="shared" si="3"/>
        <v>0</v>
      </c>
      <c r="R15" s="38">
        <f t="shared" si="3"/>
        <v>0</v>
      </c>
      <c r="S15" s="38">
        <f t="shared" si="3"/>
        <v>0</v>
      </c>
      <c r="T15" s="38">
        <f t="shared" si="3"/>
        <v>0</v>
      </c>
      <c r="U15" s="38">
        <f t="shared" si="3"/>
        <v>0</v>
      </c>
      <c r="V15" s="38">
        <f t="shared" si="3"/>
        <v>0</v>
      </c>
      <c r="W15" s="38">
        <f t="shared" si="3"/>
        <v>0</v>
      </c>
      <c r="X15" s="38">
        <f t="shared" si="3"/>
        <v>0</v>
      </c>
      <c r="Y15" s="38">
        <f t="shared" si="3"/>
        <v>0</v>
      </c>
      <c r="Z15" s="38">
        <f t="shared" si="3"/>
        <v>0</v>
      </c>
      <c r="AA15" s="38">
        <f t="shared" si="3"/>
        <v>0</v>
      </c>
      <c r="AB15" s="38">
        <f t="shared" si="3"/>
        <v>0</v>
      </c>
      <c r="AC15" s="38">
        <f t="shared" si="3"/>
        <v>0</v>
      </c>
      <c r="AD15" s="38">
        <f t="shared" si="3"/>
        <v>0</v>
      </c>
      <c r="AE15" s="38">
        <f t="shared" si="3"/>
        <v>0</v>
      </c>
      <c r="AF15" s="38">
        <f t="shared" si="3"/>
        <v>0</v>
      </c>
      <c r="AG15" s="38">
        <f t="shared" si="3"/>
        <v>0</v>
      </c>
      <c r="AH15" s="38">
        <f t="shared" si="3"/>
        <v>0</v>
      </c>
      <c r="AI15" s="38">
        <f t="shared" ref="AI15:BK15" si="4">SUM(AI14:AI14)</f>
        <v>0</v>
      </c>
      <c r="AJ15" s="38">
        <f t="shared" si="4"/>
        <v>0</v>
      </c>
      <c r="AK15" s="38">
        <f t="shared" si="4"/>
        <v>0</v>
      </c>
      <c r="AL15" s="38">
        <f t="shared" si="4"/>
        <v>0</v>
      </c>
      <c r="AM15" s="38">
        <f t="shared" si="4"/>
        <v>0</v>
      </c>
      <c r="AN15" s="38">
        <f t="shared" si="4"/>
        <v>0</v>
      </c>
      <c r="AO15" s="38">
        <f t="shared" si="4"/>
        <v>0</v>
      </c>
      <c r="AP15" s="38">
        <f t="shared" si="4"/>
        <v>0</v>
      </c>
      <c r="AQ15" s="38">
        <f t="shared" si="4"/>
        <v>0</v>
      </c>
      <c r="AR15" s="38">
        <f t="shared" si="4"/>
        <v>0</v>
      </c>
      <c r="AS15" s="38">
        <f t="shared" si="4"/>
        <v>0</v>
      </c>
      <c r="AT15" s="38">
        <f t="shared" si="4"/>
        <v>0</v>
      </c>
      <c r="AU15" s="38">
        <f t="shared" si="4"/>
        <v>0</v>
      </c>
      <c r="AV15" s="38">
        <f t="shared" si="4"/>
        <v>0</v>
      </c>
      <c r="AW15" s="38">
        <f t="shared" si="4"/>
        <v>0</v>
      </c>
      <c r="AX15" s="38">
        <f t="shared" si="4"/>
        <v>0</v>
      </c>
      <c r="AY15" s="38">
        <f t="shared" si="4"/>
        <v>0</v>
      </c>
      <c r="AZ15" s="38">
        <f t="shared" si="4"/>
        <v>0</v>
      </c>
      <c r="BA15" s="38">
        <f t="shared" si="4"/>
        <v>0</v>
      </c>
      <c r="BB15" s="38">
        <f t="shared" si="4"/>
        <v>0</v>
      </c>
      <c r="BC15" s="38">
        <f t="shared" si="4"/>
        <v>0</v>
      </c>
      <c r="BD15" s="38">
        <f t="shared" si="4"/>
        <v>0</v>
      </c>
      <c r="BE15" s="38">
        <f t="shared" si="4"/>
        <v>0</v>
      </c>
      <c r="BF15" s="38">
        <f t="shared" si="4"/>
        <v>0</v>
      </c>
      <c r="BG15" s="38">
        <f t="shared" si="4"/>
        <v>0</v>
      </c>
      <c r="BH15" s="38">
        <f t="shared" si="4"/>
        <v>0</v>
      </c>
      <c r="BI15" s="38">
        <f t="shared" si="4"/>
        <v>0</v>
      </c>
      <c r="BJ15" s="38">
        <f t="shared" si="4"/>
        <v>0</v>
      </c>
      <c r="BK15" s="38">
        <f t="shared" si="4"/>
        <v>0</v>
      </c>
    </row>
    <row r="16" spans="1:107" x14ac:dyDescent="0.2">
      <c r="A16" s="16" t="s">
        <v>79</v>
      </c>
      <c r="B16" s="24" t="s">
        <v>13</v>
      </c>
      <c r="C16" s="69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1"/>
    </row>
    <row r="17" spans="1:67" x14ac:dyDescent="0.2">
      <c r="A17" s="16"/>
      <c r="B17" s="25" t="s">
        <v>36</v>
      </c>
      <c r="C17" s="35">
        <v>0</v>
      </c>
      <c r="D17" s="34">
        <v>0</v>
      </c>
      <c r="E17" s="34">
        <v>0</v>
      </c>
      <c r="F17" s="34">
        <v>0</v>
      </c>
      <c r="G17" s="36">
        <v>0</v>
      </c>
      <c r="H17" s="35">
        <v>0</v>
      </c>
      <c r="I17" s="34">
        <v>0</v>
      </c>
      <c r="J17" s="34">
        <v>0</v>
      </c>
      <c r="K17" s="34">
        <v>0</v>
      </c>
      <c r="L17" s="36">
        <v>0</v>
      </c>
      <c r="M17" s="35">
        <v>0</v>
      </c>
      <c r="N17" s="34">
        <v>0</v>
      </c>
      <c r="O17" s="34">
        <v>0</v>
      </c>
      <c r="P17" s="34">
        <v>0</v>
      </c>
      <c r="Q17" s="36">
        <v>0</v>
      </c>
      <c r="R17" s="35">
        <v>0</v>
      </c>
      <c r="S17" s="34">
        <v>0</v>
      </c>
      <c r="T17" s="34">
        <v>0</v>
      </c>
      <c r="U17" s="34">
        <v>0</v>
      </c>
      <c r="V17" s="36">
        <v>0</v>
      </c>
      <c r="W17" s="35">
        <v>0</v>
      </c>
      <c r="X17" s="34">
        <v>0</v>
      </c>
      <c r="Y17" s="34">
        <v>0</v>
      </c>
      <c r="Z17" s="34">
        <v>0</v>
      </c>
      <c r="AA17" s="36">
        <v>0</v>
      </c>
      <c r="AB17" s="35">
        <v>0</v>
      </c>
      <c r="AC17" s="34">
        <v>0</v>
      </c>
      <c r="AD17" s="34">
        <v>0</v>
      </c>
      <c r="AE17" s="34">
        <v>0</v>
      </c>
      <c r="AF17" s="36">
        <v>0</v>
      </c>
      <c r="AG17" s="35">
        <v>0</v>
      </c>
      <c r="AH17" s="34">
        <v>0</v>
      </c>
      <c r="AI17" s="34">
        <v>0</v>
      </c>
      <c r="AJ17" s="34">
        <v>0</v>
      </c>
      <c r="AK17" s="36">
        <v>0</v>
      </c>
      <c r="AL17" s="35">
        <v>0</v>
      </c>
      <c r="AM17" s="34">
        <v>0</v>
      </c>
      <c r="AN17" s="34">
        <v>0</v>
      </c>
      <c r="AO17" s="34">
        <v>0</v>
      </c>
      <c r="AP17" s="36">
        <v>0</v>
      </c>
      <c r="AQ17" s="35">
        <v>0</v>
      </c>
      <c r="AR17" s="34">
        <v>0</v>
      </c>
      <c r="AS17" s="34">
        <v>0</v>
      </c>
      <c r="AT17" s="34">
        <v>0</v>
      </c>
      <c r="AU17" s="36">
        <v>0</v>
      </c>
      <c r="AV17" s="35">
        <v>0</v>
      </c>
      <c r="AW17" s="34">
        <v>0</v>
      </c>
      <c r="AX17" s="34">
        <v>0</v>
      </c>
      <c r="AY17" s="34">
        <v>0</v>
      </c>
      <c r="AZ17" s="36">
        <v>0</v>
      </c>
      <c r="BA17" s="35">
        <v>0</v>
      </c>
      <c r="BB17" s="34">
        <v>0</v>
      </c>
      <c r="BC17" s="34">
        <v>0</v>
      </c>
      <c r="BD17" s="34">
        <v>0</v>
      </c>
      <c r="BE17" s="36">
        <v>0</v>
      </c>
      <c r="BF17" s="35">
        <v>0</v>
      </c>
      <c r="BG17" s="34">
        <v>0</v>
      </c>
      <c r="BH17" s="34">
        <v>0</v>
      </c>
      <c r="BI17" s="34">
        <v>0</v>
      </c>
      <c r="BJ17" s="36">
        <v>0</v>
      </c>
      <c r="BK17" s="40">
        <f>SUM(C17:BJ17)</f>
        <v>0</v>
      </c>
    </row>
    <row r="18" spans="1:67" x14ac:dyDescent="0.2">
      <c r="A18" s="16"/>
      <c r="B18" s="25" t="s">
        <v>92</v>
      </c>
      <c r="C18" s="37">
        <f t="shared" ref="C18:BJ18" si="5">SUM(C17)</f>
        <v>0</v>
      </c>
      <c r="D18" s="37">
        <f t="shared" si="5"/>
        <v>0</v>
      </c>
      <c r="E18" s="37">
        <f t="shared" si="5"/>
        <v>0</v>
      </c>
      <c r="F18" s="37">
        <f t="shared" si="5"/>
        <v>0</v>
      </c>
      <c r="G18" s="37">
        <f t="shared" si="5"/>
        <v>0</v>
      </c>
      <c r="H18" s="37">
        <f t="shared" si="5"/>
        <v>0</v>
      </c>
      <c r="I18" s="37">
        <f t="shared" si="5"/>
        <v>0</v>
      </c>
      <c r="J18" s="37">
        <f t="shared" si="5"/>
        <v>0</v>
      </c>
      <c r="K18" s="37">
        <f t="shared" si="5"/>
        <v>0</v>
      </c>
      <c r="L18" s="37">
        <f t="shared" si="5"/>
        <v>0</v>
      </c>
      <c r="M18" s="37">
        <f t="shared" si="5"/>
        <v>0</v>
      </c>
      <c r="N18" s="37">
        <f t="shared" si="5"/>
        <v>0</v>
      </c>
      <c r="O18" s="37">
        <f t="shared" si="5"/>
        <v>0</v>
      </c>
      <c r="P18" s="37">
        <f t="shared" si="5"/>
        <v>0</v>
      </c>
      <c r="Q18" s="37">
        <f t="shared" si="5"/>
        <v>0</v>
      </c>
      <c r="R18" s="37">
        <f t="shared" si="5"/>
        <v>0</v>
      </c>
      <c r="S18" s="37">
        <f t="shared" si="5"/>
        <v>0</v>
      </c>
      <c r="T18" s="37">
        <f t="shared" si="5"/>
        <v>0</v>
      </c>
      <c r="U18" s="37">
        <f t="shared" si="5"/>
        <v>0</v>
      </c>
      <c r="V18" s="37">
        <f t="shared" si="5"/>
        <v>0</v>
      </c>
      <c r="W18" s="37">
        <f t="shared" si="5"/>
        <v>0</v>
      </c>
      <c r="X18" s="37">
        <f t="shared" si="5"/>
        <v>0</v>
      </c>
      <c r="Y18" s="37">
        <f t="shared" si="5"/>
        <v>0</v>
      </c>
      <c r="Z18" s="37">
        <f t="shared" si="5"/>
        <v>0</v>
      </c>
      <c r="AA18" s="37">
        <f t="shared" si="5"/>
        <v>0</v>
      </c>
      <c r="AB18" s="37">
        <f t="shared" si="5"/>
        <v>0</v>
      </c>
      <c r="AC18" s="37">
        <f t="shared" si="5"/>
        <v>0</v>
      </c>
      <c r="AD18" s="37">
        <f t="shared" si="5"/>
        <v>0</v>
      </c>
      <c r="AE18" s="37">
        <f t="shared" si="5"/>
        <v>0</v>
      </c>
      <c r="AF18" s="37">
        <f t="shared" si="5"/>
        <v>0</v>
      </c>
      <c r="AG18" s="37">
        <f t="shared" si="5"/>
        <v>0</v>
      </c>
      <c r="AH18" s="37">
        <f t="shared" si="5"/>
        <v>0</v>
      </c>
      <c r="AI18" s="37">
        <f t="shared" si="5"/>
        <v>0</v>
      </c>
      <c r="AJ18" s="37">
        <f t="shared" si="5"/>
        <v>0</v>
      </c>
      <c r="AK18" s="37">
        <f t="shared" si="5"/>
        <v>0</v>
      </c>
      <c r="AL18" s="37">
        <f t="shared" si="5"/>
        <v>0</v>
      </c>
      <c r="AM18" s="37">
        <f t="shared" si="5"/>
        <v>0</v>
      </c>
      <c r="AN18" s="37">
        <f t="shared" si="5"/>
        <v>0</v>
      </c>
      <c r="AO18" s="37">
        <f t="shared" si="5"/>
        <v>0</v>
      </c>
      <c r="AP18" s="37">
        <f t="shared" si="5"/>
        <v>0</v>
      </c>
      <c r="AQ18" s="37">
        <f t="shared" si="5"/>
        <v>0</v>
      </c>
      <c r="AR18" s="37">
        <f t="shared" si="5"/>
        <v>0</v>
      </c>
      <c r="AS18" s="37">
        <f t="shared" si="5"/>
        <v>0</v>
      </c>
      <c r="AT18" s="37">
        <f t="shared" si="5"/>
        <v>0</v>
      </c>
      <c r="AU18" s="37">
        <f t="shared" si="5"/>
        <v>0</v>
      </c>
      <c r="AV18" s="37">
        <f t="shared" si="5"/>
        <v>0</v>
      </c>
      <c r="AW18" s="37">
        <f t="shared" si="5"/>
        <v>0</v>
      </c>
      <c r="AX18" s="37">
        <f t="shared" si="5"/>
        <v>0</v>
      </c>
      <c r="AY18" s="37">
        <f t="shared" si="5"/>
        <v>0</v>
      </c>
      <c r="AZ18" s="37">
        <f t="shared" si="5"/>
        <v>0</v>
      </c>
      <c r="BA18" s="37">
        <f t="shared" si="5"/>
        <v>0</v>
      </c>
      <c r="BB18" s="37">
        <f t="shared" si="5"/>
        <v>0</v>
      </c>
      <c r="BC18" s="37">
        <f t="shared" si="5"/>
        <v>0</v>
      </c>
      <c r="BD18" s="37">
        <f t="shared" si="5"/>
        <v>0</v>
      </c>
      <c r="BE18" s="37">
        <f t="shared" si="5"/>
        <v>0</v>
      </c>
      <c r="BF18" s="37">
        <f t="shared" si="5"/>
        <v>0</v>
      </c>
      <c r="BG18" s="37">
        <f t="shared" si="5"/>
        <v>0</v>
      </c>
      <c r="BH18" s="37">
        <f t="shared" si="5"/>
        <v>0</v>
      </c>
      <c r="BI18" s="37">
        <f t="shared" si="5"/>
        <v>0</v>
      </c>
      <c r="BJ18" s="37">
        <f t="shared" si="5"/>
        <v>0</v>
      </c>
      <c r="BK18" s="38">
        <f>SUM(BK17)</f>
        <v>0</v>
      </c>
    </row>
    <row r="19" spans="1:67" x14ac:dyDescent="0.2">
      <c r="A19" s="16" t="s">
        <v>81</v>
      </c>
      <c r="B19" s="32" t="s">
        <v>97</v>
      </c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1"/>
    </row>
    <row r="20" spans="1:67" x14ac:dyDescent="0.2">
      <c r="A20" s="16"/>
      <c r="B20" s="25" t="s">
        <v>36</v>
      </c>
      <c r="C20" s="35">
        <v>0</v>
      </c>
      <c r="D20" s="34">
        <v>0</v>
      </c>
      <c r="E20" s="34">
        <v>0</v>
      </c>
      <c r="F20" s="34">
        <v>0</v>
      </c>
      <c r="G20" s="36">
        <v>0</v>
      </c>
      <c r="H20" s="35">
        <v>0</v>
      </c>
      <c r="I20" s="34">
        <v>0</v>
      </c>
      <c r="J20" s="34">
        <v>0</v>
      </c>
      <c r="K20" s="34">
        <v>0</v>
      </c>
      <c r="L20" s="36">
        <v>0</v>
      </c>
      <c r="M20" s="35">
        <v>0</v>
      </c>
      <c r="N20" s="34">
        <v>0</v>
      </c>
      <c r="O20" s="34">
        <v>0</v>
      </c>
      <c r="P20" s="34">
        <v>0</v>
      </c>
      <c r="Q20" s="36">
        <v>0</v>
      </c>
      <c r="R20" s="35">
        <v>0</v>
      </c>
      <c r="S20" s="34">
        <v>0</v>
      </c>
      <c r="T20" s="34">
        <v>0</v>
      </c>
      <c r="U20" s="34">
        <v>0</v>
      </c>
      <c r="V20" s="36">
        <v>0</v>
      </c>
      <c r="W20" s="35">
        <v>0</v>
      </c>
      <c r="X20" s="34">
        <v>0</v>
      </c>
      <c r="Y20" s="34">
        <v>0</v>
      </c>
      <c r="Z20" s="34">
        <v>0</v>
      </c>
      <c r="AA20" s="36">
        <v>0</v>
      </c>
      <c r="AB20" s="35">
        <v>0</v>
      </c>
      <c r="AC20" s="34">
        <v>0</v>
      </c>
      <c r="AD20" s="34">
        <v>0</v>
      </c>
      <c r="AE20" s="34">
        <v>0</v>
      </c>
      <c r="AF20" s="36">
        <v>0</v>
      </c>
      <c r="AG20" s="35">
        <v>0</v>
      </c>
      <c r="AH20" s="34">
        <v>0</v>
      </c>
      <c r="AI20" s="34">
        <v>0</v>
      </c>
      <c r="AJ20" s="34">
        <v>0</v>
      </c>
      <c r="AK20" s="36">
        <v>0</v>
      </c>
      <c r="AL20" s="35">
        <v>0</v>
      </c>
      <c r="AM20" s="34">
        <v>0</v>
      </c>
      <c r="AN20" s="34">
        <v>0</v>
      </c>
      <c r="AO20" s="34">
        <v>0</v>
      </c>
      <c r="AP20" s="36">
        <v>0</v>
      </c>
      <c r="AQ20" s="35">
        <v>0</v>
      </c>
      <c r="AR20" s="34">
        <v>0</v>
      </c>
      <c r="AS20" s="34">
        <v>0</v>
      </c>
      <c r="AT20" s="34">
        <v>0</v>
      </c>
      <c r="AU20" s="36">
        <v>0</v>
      </c>
      <c r="AV20" s="35">
        <v>0</v>
      </c>
      <c r="AW20" s="34">
        <v>0</v>
      </c>
      <c r="AX20" s="34">
        <v>0</v>
      </c>
      <c r="AY20" s="34">
        <v>0</v>
      </c>
      <c r="AZ20" s="36">
        <v>0</v>
      </c>
      <c r="BA20" s="35">
        <v>0</v>
      </c>
      <c r="BB20" s="34">
        <v>0</v>
      </c>
      <c r="BC20" s="34">
        <v>0</v>
      </c>
      <c r="BD20" s="34">
        <v>0</v>
      </c>
      <c r="BE20" s="36">
        <v>0</v>
      </c>
      <c r="BF20" s="35">
        <v>0</v>
      </c>
      <c r="BG20" s="34">
        <v>0</v>
      </c>
      <c r="BH20" s="34">
        <v>0</v>
      </c>
      <c r="BI20" s="34">
        <v>0</v>
      </c>
      <c r="BJ20" s="36">
        <v>0</v>
      </c>
      <c r="BK20" s="40">
        <f>SUM(C20:BJ20)</f>
        <v>0</v>
      </c>
    </row>
    <row r="21" spans="1:67" x14ac:dyDescent="0.2">
      <c r="A21" s="16"/>
      <c r="B21" s="25" t="s">
        <v>91</v>
      </c>
      <c r="C21" s="37">
        <f t="shared" ref="C21:BJ21" si="6">SUM(C20)</f>
        <v>0</v>
      </c>
      <c r="D21" s="37">
        <f t="shared" si="6"/>
        <v>0</v>
      </c>
      <c r="E21" s="37">
        <f t="shared" si="6"/>
        <v>0</v>
      </c>
      <c r="F21" s="37">
        <f t="shared" si="6"/>
        <v>0</v>
      </c>
      <c r="G21" s="37">
        <f t="shared" si="6"/>
        <v>0</v>
      </c>
      <c r="H21" s="37">
        <f t="shared" si="6"/>
        <v>0</v>
      </c>
      <c r="I21" s="37">
        <f t="shared" si="6"/>
        <v>0</v>
      </c>
      <c r="J21" s="37">
        <f t="shared" si="6"/>
        <v>0</v>
      </c>
      <c r="K21" s="37">
        <f t="shared" si="6"/>
        <v>0</v>
      </c>
      <c r="L21" s="37">
        <f t="shared" si="6"/>
        <v>0</v>
      </c>
      <c r="M21" s="37">
        <f t="shared" si="6"/>
        <v>0</v>
      </c>
      <c r="N21" s="37">
        <f t="shared" si="6"/>
        <v>0</v>
      </c>
      <c r="O21" s="37">
        <f t="shared" si="6"/>
        <v>0</v>
      </c>
      <c r="P21" s="37">
        <f t="shared" si="6"/>
        <v>0</v>
      </c>
      <c r="Q21" s="37">
        <f t="shared" si="6"/>
        <v>0</v>
      </c>
      <c r="R21" s="37">
        <f t="shared" si="6"/>
        <v>0</v>
      </c>
      <c r="S21" s="37">
        <f t="shared" si="6"/>
        <v>0</v>
      </c>
      <c r="T21" s="37">
        <f t="shared" si="6"/>
        <v>0</v>
      </c>
      <c r="U21" s="37">
        <f t="shared" si="6"/>
        <v>0</v>
      </c>
      <c r="V21" s="37">
        <f t="shared" si="6"/>
        <v>0</v>
      </c>
      <c r="W21" s="37">
        <f t="shared" si="6"/>
        <v>0</v>
      </c>
      <c r="X21" s="37">
        <f t="shared" si="6"/>
        <v>0</v>
      </c>
      <c r="Y21" s="37">
        <f t="shared" si="6"/>
        <v>0</v>
      </c>
      <c r="Z21" s="37">
        <f t="shared" si="6"/>
        <v>0</v>
      </c>
      <c r="AA21" s="37">
        <f t="shared" si="6"/>
        <v>0</v>
      </c>
      <c r="AB21" s="37">
        <f t="shared" si="6"/>
        <v>0</v>
      </c>
      <c r="AC21" s="37">
        <f t="shared" si="6"/>
        <v>0</v>
      </c>
      <c r="AD21" s="37">
        <f t="shared" si="6"/>
        <v>0</v>
      </c>
      <c r="AE21" s="37">
        <f t="shared" si="6"/>
        <v>0</v>
      </c>
      <c r="AF21" s="37">
        <f t="shared" si="6"/>
        <v>0</v>
      </c>
      <c r="AG21" s="37">
        <f t="shared" si="6"/>
        <v>0</v>
      </c>
      <c r="AH21" s="37">
        <f t="shared" si="6"/>
        <v>0</v>
      </c>
      <c r="AI21" s="37">
        <f t="shared" si="6"/>
        <v>0</v>
      </c>
      <c r="AJ21" s="37">
        <f t="shared" si="6"/>
        <v>0</v>
      </c>
      <c r="AK21" s="37">
        <f t="shared" si="6"/>
        <v>0</v>
      </c>
      <c r="AL21" s="37">
        <f t="shared" si="6"/>
        <v>0</v>
      </c>
      <c r="AM21" s="37">
        <f t="shared" si="6"/>
        <v>0</v>
      </c>
      <c r="AN21" s="37">
        <f t="shared" si="6"/>
        <v>0</v>
      </c>
      <c r="AO21" s="37">
        <f t="shared" si="6"/>
        <v>0</v>
      </c>
      <c r="AP21" s="37">
        <f t="shared" si="6"/>
        <v>0</v>
      </c>
      <c r="AQ21" s="37">
        <f t="shared" si="6"/>
        <v>0</v>
      </c>
      <c r="AR21" s="37">
        <f t="shared" si="6"/>
        <v>0</v>
      </c>
      <c r="AS21" s="37">
        <f t="shared" si="6"/>
        <v>0</v>
      </c>
      <c r="AT21" s="37">
        <f t="shared" si="6"/>
        <v>0</v>
      </c>
      <c r="AU21" s="37">
        <f t="shared" si="6"/>
        <v>0</v>
      </c>
      <c r="AV21" s="37">
        <f t="shared" si="6"/>
        <v>0</v>
      </c>
      <c r="AW21" s="37">
        <f t="shared" si="6"/>
        <v>0</v>
      </c>
      <c r="AX21" s="37">
        <f t="shared" si="6"/>
        <v>0</v>
      </c>
      <c r="AY21" s="37">
        <f t="shared" si="6"/>
        <v>0</v>
      </c>
      <c r="AZ21" s="37">
        <f t="shared" si="6"/>
        <v>0</v>
      </c>
      <c r="BA21" s="37">
        <f t="shared" si="6"/>
        <v>0</v>
      </c>
      <c r="BB21" s="37">
        <f t="shared" si="6"/>
        <v>0</v>
      </c>
      <c r="BC21" s="37">
        <f t="shared" si="6"/>
        <v>0</v>
      </c>
      <c r="BD21" s="37">
        <f t="shared" si="6"/>
        <v>0</v>
      </c>
      <c r="BE21" s="37">
        <f t="shared" si="6"/>
        <v>0</v>
      </c>
      <c r="BF21" s="37">
        <f t="shared" si="6"/>
        <v>0</v>
      </c>
      <c r="BG21" s="37">
        <f t="shared" si="6"/>
        <v>0</v>
      </c>
      <c r="BH21" s="37">
        <f t="shared" si="6"/>
        <v>0</v>
      </c>
      <c r="BI21" s="37">
        <f t="shared" si="6"/>
        <v>0</v>
      </c>
      <c r="BJ21" s="37">
        <f t="shared" si="6"/>
        <v>0</v>
      </c>
      <c r="BK21" s="38">
        <f>SUM(BK20)</f>
        <v>0</v>
      </c>
    </row>
    <row r="22" spans="1:67" x14ac:dyDescent="0.2">
      <c r="A22" s="16" t="s">
        <v>82</v>
      </c>
      <c r="B22" s="24" t="s">
        <v>14</v>
      </c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1"/>
    </row>
    <row r="23" spans="1:67" x14ac:dyDescent="0.2">
      <c r="A23" s="16"/>
      <c r="B23" s="33" t="s">
        <v>103</v>
      </c>
      <c r="C23" s="39">
        <v>0</v>
      </c>
      <c r="D23" s="39">
        <v>0.6553738262580644</v>
      </c>
      <c r="E23" s="39">
        <v>0</v>
      </c>
      <c r="F23" s="39">
        <v>0</v>
      </c>
      <c r="G23" s="39">
        <v>0</v>
      </c>
      <c r="H23" s="39">
        <v>0.17379231151612906</v>
      </c>
      <c r="I23" s="39">
        <v>1.2908619064516128E-2</v>
      </c>
      <c r="J23" s="39">
        <v>0.37290819870967751</v>
      </c>
      <c r="K23" s="39">
        <v>0</v>
      </c>
      <c r="L23" s="39">
        <v>0</v>
      </c>
      <c r="M23" s="39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0.11738059038709679</v>
      </c>
      <c r="S23" s="39">
        <v>0</v>
      </c>
      <c r="T23" s="39">
        <v>8.2086858649999996</v>
      </c>
      <c r="U23" s="39">
        <v>0</v>
      </c>
      <c r="V23" s="39">
        <v>7.9689109032258093E-2</v>
      </c>
      <c r="W23" s="39">
        <v>0</v>
      </c>
      <c r="X23" s="39">
        <v>0</v>
      </c>
      <c r="Y23" s="39">
        <v>0</v>
      </c>
      <c r="Z23" s="39">
        <v>0</v>
      </c>
      <c r="AA23" s="39">
        <v>0</v>
      </c>
      <c r="AB23" s="39">
        <v>2.9365026281290296</v>
      </c>
      <c r="AC23" s="39">
        <v>1.5013130073225809</v>
      </c>
      <c r="AD23" s="39">
        <v>0.22327976532258062</v>
      </c>
      <c r="AE23" s="39">
        <v>0</v>
      </c>
      <c r="AF23" s="39">
        <v>3.6966652710967738</v>
      </c>
      <c r="AG23" s="39">
        <v>0</v>
      </c>
      <c r="AH23" s="39">
        <v>0</v>
      </c>
      <c r="AI23" s="39">
        <v>0</v>
      </c>
      <c r="AJ23" s="39">
        <v>0</v>
      </c>
      <c r="AK23" s="39">
        <v>0</v>
      </c>
      <c r="AL23" s="39">
        <v>1.7471044210322562</v>
      </c>
      <c r="AM23" s="39">
        <v>3.5781366096774195E-2</v>
      </c>
      <c r="AN23" s="39">
        <v>7.6351612903225813E-2</v>
      </c>
      <c r="AO23" s="39">
        <v>0</v>
      </c>
      <c r="AP23" s="39">
        <v>1.4712310889677422</v>
      </c>
      <c r="AQ23" s="39">
        <v>0</v>
      </c>
      <c r="AR23" s="39">
        <v>0</v>
      </c>
      <c r="AS23" s="39">
        <v>0</v>
      </c>
      <c r="AT23" s="39">
        <v>0</v>
      </c>
      <c r="AU23" s="39">
        <v>0</v>
      </c>
      <c r="AV23" s="39">
        <v>2.5867541076129048</v>
      </c>
      <c r="AW23" s="39">
        <v>5.2707980414516129</v>
      </c>
      <c r="AX23" s="39">
        <v>3.6814525004838714</v>
      </c>
      <c r="AY23" s="39">
        <v>0</v>
      </c>
      <c r="AZ23" s="39">
        <v>2.1181116304838712</v>
      </c>
      <c r="BA23" s="39">
        <v>0</v>
      </c>
      <c r="BB23" s="39">
        <v>0</v>
      </c>
      <c r="BC23" s="39">
        <v>0</v>
      </c>
      <c r="BD23" s="39">
        <v>0</v>
      </c>
      <c r="BE23" s="39">
        <v>0</v>
      </c>
      <c r="BF23" s="39">
        <v>0.34120136870967738</v>
      </c>
      <c r="BG23" s="39">
        <v>0.24978626838709672</v>
      </c>
      <c r="BH23" s="39">
        <v>0</v>
      </c>
      <c r="BI23" s="39">
        <v>0</v>
      </c>
      <c r="BJ23" s="39">
        <v>0.29125803051612909</v>
      </c>
      <c r="BK23" s="40">
        <f>SUM(C23:BJ23)</f>
        <v>35.848329628483867</v>
      </c>
      <c r="BL23" s="41"/>
      <c r="BN23" s="41"/>
    </row>
    <row r="24" spans="1:67" x14ac:dyDescent="0.2">
      <c r="A24" s="16"/>
      <c r="B24" s="33" t="s">
        <v>115</v>
      </c>
      <c r="C24" s="39">
        <v>0</v>
      </c>
      <c r="D24" s="39">
        <v>0.7010570938709676</v>
      </c>
      <c r="E24" s="39">
        <v>0</v>
      </c>
      <c r="F24" s="39">
        <v>0</v>
      </c>
      <c r="G24" s="39">
        <v>0</v>
      </c>
      <c r="H24" s="39">
        <v>0.6630692039999998</v>
      </c>
      <c r="I24" s="39">
        <v>0</v>
      </c>
      <c r="J24" s="39">
        <v>0.91232193054838739</v>
      </c>
      <c r="K24" s="39">
        <v>0</v>
      </c>
      <c r="L24" s="39">
        <v>0.65038268277419364</v>
      </c>
      <c r="M24" s="39">
        <v>0</v>
      </c>
      <c r="N24" s="39">
        <v>0</v>
      </c>
      <c r="O24" s="39">
        <v>0</v>
      </c>
      <c r="P24" s="39">
        <v>0</v>
      </c>
      <c r="Q24" s="39">
        <v>0</v>
      </c>
      <c r="R24" s="39">
        <v>0.35382517232258065</v>
      </c>
      <c r="S24" s="39">
        <v>0</v>
      </c>
      <c r="T24" s="39">
        <v>0</v>
      </c>
      <c r="U24" s="39">
        <v>0</v>
      </c>
      <c r="V24" s="39">
        <v>6.8076135258064482E-2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9">
        <v>3.3720607492903247</v>
      </c>
      <c r="AC24" s="39">
        <v>3.6315778714193545</v>
      </c>
      <c r="AD24" s="39">
        <v>5.8047935483870973E-2</v>
      </c>
      <c r="AE24" s="39">
        <v>0</v>
      </c>
      <c r="AF24" s="39">
        <v>8.0755121398387093</v>
      </c>
      <c r="AG24" s="39">
        <v>0</v>
      </c>
      <c r="AH24" s="39">
        <v>0</v>
      </c>
      <c r="AI24" s="39">
        <v>0</v>
      </c>
      <c r="AJ24" s="39">
        <v>0</v>
      </c>
      <c r="AK24" s="39">
        <v>0</v>
      </c>
      <c r="AL24" s="39">
        <v>4.6466249021935502</v>
      </c>
      <c r="AM24" s="39">
        <v>7.4414815182903222</v>
      </c>
      <c r="AN24" s="39">
        <v>7.9819259389354853</v>
      </c>
      <c r="AO24" s="39">
        <v>0</v>
      </c>
      <c r="AP24" s="39">
        <v>3.943701034064516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39">
        <v>4.7964929820000046</v>
      </c>
      <c r="AW24" s="39">
        <v>28.56761838129032</v>
      </c>
      <c r="AX24" s="39">
        <v>0</v>
      </c>
      <c r="AY24" s="39">
        <v>0</v>
      </c>
      <c r="AZ24" s="39">
        <v>12.48722653087097</v>
      </c>
      <c r="BA24" s="39">
        <v>0</v>
      </c>
      <c r="BB24" s="39">
        <v>0</v>
      </c>
      <c r="BC24" s="39">
        <v>0</v>
      </c>
      <c r="BD24" s="39">
        <v>0</v>
      </c>
      <c r="BE24" s="39">
        <v>0</v>
      </c>
      <c r="BF24" s="39">
        <v>0.81328588664516188</v>
      </c>
      <c r="BG24" s="39">
        <v>0</v>
      </c>
      <c r="BH24" s="39">
        <v>1.4102844342580645</v>
      </c>
      <c r="BI24" s="39">
        <v>0</v>
      </c>
      <c r="BJ24" s="39">
        <v>1.2192029401935487</v>
      </c>
      <c r="BK24" s="40">
        <f>SUM(C24:BJ24)</f>
        <v>91.7937754635484</v>
      </c>
      <c r="BL24" s="41"/>
      <c r="BM24" s="42"/>
      <c r="BN24" s="41"/>
    </row>
    <row r="25" spans="1:67" x14ac:dyDescent="0.2">
      <c r="A25" s="16"/>
      <c r="B25" s="33" t="s">
        <v>104</v>
      </c>
      <c r="C25" s="39">
        <v>0</v>
      </c>
      <c r="D25" s="39">
        <v>8.7812822094193557</v>
      </c>
      <c r="E25" s="39">
        <v>0</v>
      </c>
      <c r="F25" s="39">
        <v>0</v>
      </c>
      <c r="G25" s="39">
        <v>0</v>
      </c>
      <c r="H25" s="39">
        <v>0.41881477732258077</v>
      </c>
      <c r="I25" s="39">
        <v>5.4387486774193534E-3</v>
      </c>
      <c r="J25" s="39">
        <v>0</v>
      </c>
      <c r="K25" s="39">
        <v>0</v>
      </c>
      <c r="L25" s="39">
        <v>0.98886035829032259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0.21093388051612902</v>
      </c>
      <c r="S25" s="39">
        <v>5.4725300535483861</v>
      </c>
      <c r="T25" s="39">
        <v>4.5083161967741925E-2</v>
      </c>
      <c r="U25" s="39">
        <v>0</v>
      </c>
      <c r="V25" s="39">
        <v>1.2370493062903229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0.61372635390322583</v>
      </c>
      <c r="AC25" s="39">
        <v>0.61081932983870979</v>
      </c>
      <c r="AD25" s="39">
        <v>0</v>
      </c>
      <c r="AE25" s="39">
        <v>0</v>
      </c>
      <c r="AF25" s="39">
        <v>3.6238846138387095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0.51782387354838699</v>
      </c>
      <c r="AM25" s="39">
        <v>0.98478440590322591</v>
      </c>
      <c r="AN25" s="39">
        <v>1.134452975967742</v>
      </c>
      <c r="AO25" s="39">
        <v>0</v>
      </c>
      <c r="AP25" s="39">
        <v>0.82481262845161296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1.8774561537096766</v>
      </c>
      <c r="AW25" s="39">
        <v>36.630436608096787</v>
      </c>
      <c r="AX25" s="39">
        <v>4.310710124548387</v>
      </c>
      <c r="AY25" s="39">
        <v>0</v>
      </c>
      <c r="AZ25" s="39">
        <v>3.1407311469999999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0.24640299341935484</v>
      </c>
      <c r="BG25" s="39">
        <v>0</v>
      </c>
      <c r="BH25" s="39">
        <v>0</v>
      </c>
      <c r="BI25" s="39">
        <v>0</v>
      </c>
      <c r="BJ25" s="39">
        <v>0.77518036190322581</v>
      </c>
      <c r="BK25" s="40">
        <f>SUM(C25:BJ25)</f>
        <v>72.451214066161299</v>
      </c>
      <c r="BM25" s="41"/>
      <c r="BO25" s="41"/>
    </row>
    <row r="26" spans="1:67" x14ac:dyDescent="0.2">
      <c r="A26" s="16"/>
      <c r="B26" s="33" t="s">
        <v>105</v>
      </c>
      <c r="C26" s="39">
        <v>0</v>
      </c>
      <c r="D26" s="39">
        <v>0.70311165061290337</v>
      </c>
      <c r="E26" s="39">
        <v>0</v>
      </c>
      <c r="F26" s="39">
        <v>0</v>
      </c>
      <c r="G26" s="39">
        <v>0</v>
      </c>
      <c r="H26" s="39">
        <v>1.1923150570322574</v>
      </c>
      <c r="I26" s="39">
        <v>7.6567537868387081</v>
      </c>
      <c r="J26" s="39">
        <v>34.461750847903232</v>
      </c>
      <c r="K26" s="39">
        <v>0</v>
      </c>
      <c r="L26" s="39">
        <v>10.512543761645162</v>
      </c>
      <c r="M26" s="39">
        <v>0</v>
      </c>
      <c r="N26" s="39">
        <v>0</v>
      </c>
      <c r="O26" s="39">
        <v>0</v>
      </c>
      <c r="P26" s="39">
        <v>0</v>
      </c>
      <c r="Q26" s="39">
        <v>0</v>
      </c>
      <c r="R26" s="39">
        <v>1.4156530355806458</v>
      </c>
      <c r="S26" s="39">
        <v>5.885974466967741</v>
      </c>
      <c r="T26" s="39">
        <v>32.755038663806317</v>
      </c>
      <c r="U26" s="39">
        <v>0</v>
      </c>
      <c r="V26" s="39">
        <v>1.9593893272580651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2.9701437319999977</v>
      </c>
      <c r="AC26" s="39">
        <v>21.144591552580646</v>
      </c>
      <c r="AD26" s="39">
        <v>2.6711837846774191</v>
      </c>
      <c r="AE26" s="39">
        <v>0</v>
      </c>
      <c r="AF26" s="39">
        <v>70.528846090354875</v>
      </c>
      <c r="AG26" s="39">
        <v>0</v>
      </c>
      <c r="AH26" s="39">
        <v>0</v>
      </c>
      <c r="AI26" s="39">
        <v>0</v>
      </c>
      <c r="AJ26" s="39">
        <v>0</v>
      </c>
      <c r="AK26" s="39">
        <v>0</v>
      </c>
      <c r="AL26" s="39">
        <v>3.9897674783225789</v>
      </c>
      <c r="AM26" s="39">
        <v>7.5078251721290323</v>
      </c>
      <c r="AN26" s="39">
        <v>13.819836356548386</v>
      </c>
      <c r="AO26" s="39">
        <v>0</v>
      </c>
      <c r="AP26" s="39">
        <v>11.125746911999999</v>
      </c>
      <c r="AQ26" s="39">
        <v>0</v>
      </c>
      <c r="AR26" s="39">
        <v>0</v>
      </c>
      <c r="AS26" s="39">
        <v>0</v>
      </c>
      <c r="AT26" s="39">
        <v>0</v>
      </c>
      <c r="AU26" s="39">
        <v>0</v>
      </c>
      <c r="AV26" s="39">
        <v>6.4386789454838738</v>
      </c>
      <c r="AW26" s="39">
        <v>40.061832555451602</v>
      </c>
      <c r="AX26" s="39">
        <v>13.06290455845161</v>
      </c>
      <c r="AY26" s="39">
        <v>0</v>
      </c>
      <c r="AZ26" s="39">
        <v>21.357187213709679</v>
      </c>
      <c r="BA26" s="39">
        <v>0</v>
      </c>
      <c r="BB26" s="39">
        <v>0</v>
      </c>
      <c r="BC26" s="39">
        <v>0</v>
      </c>
      <c r="BD26" s="39">
        <v>0</v>
      </c>
      <c r="BE26" s="39">
        <v>0</v>
      </c>
      <c r="BF26" s="39">
        <v>1.502684151677419</v>
      </c>
      <c r="BG26" s="39">
        <v>8.1456142283548392</v>
      </c>
      <c r="BH26" s="39">
        <v>7.0944320647419357</v>
      </c>
      <c r="BI26" s="39">
        <v>0</v>
      </c>
      <c r="BJ26" s="39">
        <v>5.613949699225806</v>
      </c>
      <c r="BK26" s="40">
        <f>SUM(C26:BJ26)</f>
        <v>333.57775509335477</v>
      </c>
      <c r="BL26" s="41"/>
      <c r="BN26" s="41"/>
    </row>
    <row r="27" spans="1:67" x14ac:dyDescent="0.2">
      <c r="A27" s="16"/>
      <c r="B27" s="25" t="s">
        <v>90</v>
      </c>
      <c r="C27" s="37">
        <f>SUM(C23:C26)</f>
        <v>0</v>
      </c>
      <c r="D27" s="37">
        <f t="shared" ref="D27:BJ27" si="7">SUM(D23:D26)</f>
        <v>10.840824780161292</v>
      </c>
      <c r="E27" s="37">
        <f t="shared" si="7"/>
        <v>0</v>
      </c>
      <c r="F27" s="37">
        <f t="shared" si="7"/>
        <v>0</v>
      </c>
      <c r="G27" s="37">
        <f t="shared" si="7"/>
        <v>0</v>
      </c>
      <c r="H27" s="37">
        <f t="shared" si="7"/>
        <v>2.4479913498709669</v>
      </c>
      <c r="I27" s="37">
        <f t="shared" si="7"/>
        <v>7.675101154580644</v>
      </c>
      <c r="J27" s="37">
        <f t="shared" si="7"/>
        <v>35.7469809771613</v>
      </c>
      <c r="K27" s="37">
        <f t="shared" si="7"/>
        <v>0</v>
      </c>
      <c r="L27" s="37">
        <f t="shared" si="7"/>
        <v>12.151786802709678</v>
      </c>
      <c r="M27" s="37">
        <f t="shared" si="7"/>
        <v>0</v>
      </c>
      <c r="N27" s="37">
        <f t="shared" si="7"/>
        <v>0</v>
      </c>
      <c r="O27" s="37">
        <f t="shared" si="7"/>
        <v>0</v>
      </c>
      <c r="P27" s="37">
        <f t="shared" si="7"/>
        <v>0</v>
      </c>
      <c r="Q27" s="37">
        <f t="shared" si="7"/>
        <v>0</v>
      </c>
      <c r="R27" s="37">
        <f t="shared" si="7"/>
        <v>2.097792678806452</v>
      </c>
      <c r="S27" s="37">
        <f t="shared" si="7"/>
        <v>11.358504520516128</v>
      </c>
      <c r="T27" s="37">
        <f t="shared" si="7"/>
        <v>41.008807690774063</v>
      </c>
      <c r="U27" s="37">
        <f t="shared" si="7"/>
        <v>0</v>
      </c>
      <c r="V27" s="37">
        <f t="shared" si="7"/>
        <v>3.3442038778387104</v>
      </c>
      <c r="W27" s="37">
        <f t="shared" si="7"/>
        <v>0</v>
      </c>
      <c r="X27" s="37">
        <f t="shared" si="7"/>
        <v>0</v>
      </c>
      <c r="Y27" s="37">
        <f t="shared" si="7"/>
        <v>0</v>
      </c>
      <c r="Z27" s="37">
        <f t="shared" si="7"/>
        <v>0</v>
      </c>
      <c r="AA27" s="37">
        <f t="shared" si="7"/>
        <v>0</v>
      </c>
      <c r="AB27" s="37">
        <f t="shared" si="7"/>
        <v>9.8924334633225772</v>
      </c>
      <c r="AC27" s="37">
        <f t="shared" si="7"/>
        <v>26.888301761161291</v>
      </c>
      <c r="AD27" s="37">
        <f t="shared" si="7"/>
        <v>2.9525114854838708</v>
      </c>
      <c r="AE27" s="37">
        <f t="shared" si="7"/>
        <v>0</v>
      </c>
      <c r="AF27" s="37">
        <f t="shared" si="7"/>
        <v>85.924908115129071</v>
      </c>
      <c r="AG27" s="37">
        <f t="shared" si="7"/>
        <v>0</v>
      </c>
      <c r="AH27" s="37">
        <f t="shared" si="7"/>
        <v>0</v>
      </c>
      <c r="AI27" s="37">
        <f t="shared" si="7"/>
        <v>0</v>
      </c>
      <c r="AJ27" s="37">
        <f t="shared" si="7"/>
        <v>0</v>
      </c>
      <c r="AK27" s="37">
        <f t="shared" si="7"/>
        <v>0</v>
      </c>
      <c r="AL27" s="37">
        <f t="shared" si="7"/>
        <v>10.901320675096773</v>
      </c>
      <c r="AM27" s="37">
        <f t="shared" si="7"/>
        <v>15.969872462419353</v>
      </c>
      <c r="AN27" s="37">
        <f t="shared" si="7"/>
        <v>23.01256688435484</v>
      </c>
      <c r="AO27" s="37">
        <f t="shared" si="7"/>
        <v>0</v>
      </c>
      <c r="AP27" s="37">
        <f t="shared" si="7"/>
        <v>17.365491663483869</v>
      </c>
      <c r="AQ27" s="37">
        <f t="shared" si="7"/>
        <v>0</v>
      </c>
      <c r="AR27" s="37">
        <f t="shared" si="7"/>
        <v>0</v>
      </c>
      <c r="AS27" s="37">
        <f t="shared" si="7"/>
        <v>0</v>
      </c>
      <c r="AT27" s="37">
        <f t="shared" si="7"/>
        <v>0</v>
      </c>
      <c r="AU27" s="37">
        <f t="shared" si="7"/>
        <v>0</v>
      </c>
      <c r="AV27" s="37">
        <f t="shared" si="7"/>
        <v>15.69938218880646</v>
      </c>
      <c r="AW27" s="37">
        <f t="shared" si="7"/>
        <v>110.53068558629032</v>
      </c>
      <c r="AX27" s="37">
        <f t="shared" si="7"/>
        <v>21.055067183483867</v>
      </c>
      <c r="AY27" s="37">
        <f t="shared" si="7"/>
        <v>0</v>
      </c>
      <c r="AZ27" s="37">
        <f t="shared" si="7"/>
        <v>39.10325652206452</v>
      </c>
      <c r="BA27" s="37">
        <f t="shared" si="7"/>
        <v>0</v>
      </c>
      <c r="BB27" s="37">
        <f t="shared" si="7"/>
        <v>0</v>
      </c>
      <c r="BC27" s="37">
        <f t="shared" si="7"/>
        <v>0</v>
      </c>
      <c r="BD27" s="37">
        <f t="shared" si="7"/>
        <v>0</v>
      </c>
      <c r="BE27" s="37">
        <f t="shared" si="7"/>
        <v>0</v>
      </c>
      <c r="BF27" s="37">
        <f t="shared" si="7"/>
        <v>2.9035744004516131</v>
      </c>
      <c r="BG27" s="37">
        <f t="shared" si="7"/>
        <v>8.3954004967419351</v>
      </c>
      <c r="BH27" s="37">
        <f t="shared" si="7"/>
        <v>8.5047164990000006</v>
      </c>
      <c r="BI27" s="37">
        <f t="shared" si="7"/>
        <v>0</v>
      </c>
      <c r="BJ27" s="37">
        <f t="shared" si="7"/>
        <v>7.8995910318387095</v>
      </c>
      <c r="BK27" s="37">
        <f>SUM(BK23:BK26)</f>
        <v>533.67107425154836</v>
      </c>
    </row>
    <row r="28" spans="1:67" x14ac:dyDescent="0.2">
      <c r="A28" s="16"/>
      <c r="B28" s="26" t="s">
        <v>80</v>
      </c>
      <c r="C28" s="37">
        <f t="shared" ref="C28:AH28" si="8">C9+C12+C15+C18+C21+C27</f>
        <v>0</v>
      </c>
      <c r="D28" s="37">
        <f t="shared" si="8"/>
        <v>94.358608080193534</v>
      </c>
      <c r="E28" s="37">
        <f t="shared" si="8"/>
        <v>80.402750314387106</v>
      </c>
      <c r="F28" s="37">
        <f t="shared" si="8"/>
        <v>0</v>
      </c>
      <c r="G28" s="37">
        <f t="shared" si="8"/>
        <v>0</v>
      </c>
      <c r="H28" s="37">
        <f t="shared" si="8"/>
        <v>8.8795938700645092</v>
      </c>
      <c r="I28" s="37">
        <f t="shared" si="8"/>
        <v>329.3413936462581</v>
      </c>
      <c r="J28" s="37">
        <f t="shared" si="8"/>
        <v>1092.6004520811348</v>
      </c>
      <c r="K28" s="37">
        <f t="shared" si="8"/>
        <v>0</v>
      </c>
      <c r="L28" s="37">
        <f t="shared" si="8"/>
        <v>88.22357049193549</v>
      </c>
      <c r="M28" s="37">
        <f t="shared" si="8"/>
        <v>0</v>
      </c>
      <c r="N28" s="37">
        <f t="shared" si="8"/>
        <v>2.2058243932903228</v>
      </c>
      <c r="O28" s="37">
        <f t="shared" si="8"/>
        <v>0</v>
      </c>
      <c r="P28" s="37">
        <f t="shared" si="8"/>
        <v>0</v>
      </c>
      <c r="Q28" s="37">
        <f t="shared" si="8"/>
        <v>0</v>
      </c>
      <c r="R28" s="37">
        <f t="shared" si="8"/>
        <v>4.3178939976774195</v>
      </c>
      <c r="S28" s="37">
        <f t="shared" si="8"/>
        <v>34.504069469000001</v>
      </c>
      <c r="T28" s="37">
        <f t="shared" si="8"/>
        <v>287.86609973761279</v>
      </c>
      <c r="U28" s="37">
        <f t="shared" si="8"/>
        <v>0</v>
      </c>
      <c r="V28" s="37">
        <f t="shared" si="8"/>
        <v>8.7002135497419353</v>
      </c>
      <c r="W28" s="37">
        <f t="shared" si="8"/>
        <v>0</v>
      </c>
      <c r="X28" s="37">
        <f t="shared" si="8"/>
        <v>0</v>
      </c>
      <c r="Y28" s="37">
        <f t="shared" si="8"/>
        <v>0</v>
      </c>
      <c r="Z28" s="37">
        <f t="shared" si="8"/>
        <v>0</v>
      </c>
      <c r="AA28" s="37">
        <f t="shared" si="8"/>
        <v>0</v>
      </c>
      <c r="AB28" s="37">
        <f t="shared" si="8"/>
        <v>16.245070618838707</v>
      </c>
      <c r="AC28" s="37">
        <f t="shared" si="8"/>
        <v>121.68472480848391</v>
      </c>
      <c r="AD28" s="37">
        <f t="shared" si="8"/>
        <v>39.043096665064525</v>
      </c>
      <c r="AE28" s="37">
        <f t="shared" si="8"/>
        <v>0</v>
      </c>
      <c r="AF28" s="37">
        <f t="shared" si="8"/>
        <v>178.26110462922583</v>
      </c>
      <c r="AG28" s="37">
        <f t="shared" si="8"/>
        <v>0</v>
      </c>
      <c r="AH28" s="37">
        <f t="shared" si="8"/>
        <v>0</v>
      </c>
      <c r="AI28" s="37">
        <f t="shared" ref="AI28:BK28" si="9">AI9+AI12+AI15+AI18+AI21+AI27</f>
        <v>0</v>
      </c>
      <c r="AJ28" s="37">
        <f t="shared" si="9"/>
        <v>0</v>
      </c>
      <c r="AK28" s="37">
        <f t="shared" si="9"/>
        <v>0</v>
      </c>
      <c r="AL28" s="37">
        <f t="shared" si="9"/>
        <v>16.16735204025807</v>
      </c>
      <c r="AM28" s="37">
        <f t="shared" si="9"/>
        <v>83.556731505064477</v>
      </c>
      <c r="AN28" s="37">
        <f t="shared" si="9"/>
        <v>427.54570903164517</v>
      </c>
      <c r="AO28" s="37">
        <f t="shared" si="9"/>
        <v>0</v>
      </c>
      <c r="AP28" s="37">
        <f t="shared" si="9"/>
        <v>52.364509285870966</v>
      </c>
      <c r="AQ28" s="37">
        <f t="shared" si="9"/>
        <v>0</v>
      </c>
      <c r="AR28" s="37">
        <f t="shared" si="9"/>
        <v>0</v>
      </c>
      <c r="AS28" s="37">
        <f t="shared" si="9"/>
        <v>0</v>
      </c>
      <c r="AT28" s="37">
        <f t="shared" si="9"/>
        <v>0</v>
      </c>
      <c r="AU28" s="37">
        <f t="shared" si="9"/>
        <v>0</v>
      </c>
      <c r="AV28" s="37">
        <f t="shared" si="9"/>
        <v>23.315810728709682</v>
      </c>
      <c r="AW28" s="37">
        <f t="shared" si="9"/>
        <v>189.17448505261291</v>
      </c>
      <c r="AX28" s="37">
        <f t="shared" si="9"/>
        <v>27.668184898838707</v>
      </c>
      <c r="AY28" s="37">
        <f t="shared" si="9"/>
        <v>0</v>
      </c>
      <c r="AZ28" s="37">
        <f t="shared" si="9"/>
        <v>91.18598251090323</v>
      </c>
      <c r="BA28" s="37">
        <f t="shared" si="9"/>
        <v>0</v>
      </c>
      <c r="BB28" s="37">
        <f t="shared" si="9"/>
        <v>0</v>
      </c>
      <c r="BC28" s="37">
        <f t="shared" si="9"/>
        <v>0</v>
      </c>
      <c r="BD28" s="37">
        <f t="shared" si="9"/>
        <v>0</v>
      </c>
      <c r="BE28" s="37">
        <f t="shared" si="9"/>
        <v>0</v>
      </c>
      <c r="BF28" s="37">
        <f t="shared" si="9"/>
        <v>4.5483943409677412</v>
      </c>
      <c r="BG28" s="37">
        <f t="shared" si="9"/>
        <v>8.4029655050322578</v>
      </c>
      <c r="BH28" s="37">
        <f t="shared" si="9"/>
        <v>49.678707598322575</v>
      </c>
      <c r="BI28" s="37">
        <f t="shared" si="9"/>
        <v>0</v>
      </c>
      <c r="BJ28" s="37">
        <f t="shared" si="9"/>
        <v>10.205173438548387</v>
      </c>
      <c r="BK28" s="37">
        <f t="shared" si="9"/>
        <v>3370.4484722896823</v>
      </c>
    </row>
    <row r="29" spans="1:67" ht="3.75" customHeight="1" x14ac:dyDescent="0.2">
      <c r="A29" s="16"/>
      <c r="B29" s="27"/>
      <c r="C29" s="69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1"/>
    </row>
    <row r="30" spans="1:67" x14ac:dyDescent="0.2">
      <c r="A30" s="16" t="s">
        <v>1</v>
      </c>
      <c r="B30" s="23" t="s">
        <v>7</v>
      </c>
      <c r="C30" s="69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1"/>
    </row>
    <row r="31" spans="1:67" s="4" customFormat="1" x14ac:dyDescent="0.2">
      <c r="A31" s="16" t="s">
        <v>76</v>
      </c>
      <c r="B31" s="24" t="s">
        <v>2</v>
      </c>
      <c r="C31" s="78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80"/>
    </row>
    <row r="32" spans="1:67" s="47" customFormat="1" x14ac:dyDescent="0.2">
      <c r="A32" s="44"/>
      <c r="B32" s="45" t="s">
        <v>106</v>
      </c>
      <c r="C32" s="39">
        <v>0</v>
      </c>
      <c r="D32" s="39">
        <v>0.69924488232258053</v>
      </c>
      <c r="E32" s="39">
        <v>0</v>
      </c>
      <c r="F32" s="39">
        <v>0</v>
      </c>
      <c r="G32" s="39">
        <v>0</v>
      </c>
      <c r="H32" s="39">
        <v>13.803847262677433</v>
      </c>
      <c r="I32" s="39">
        <v>3.4253001064516134E-2</v>
      </c>
      <c r="J32" s="39">
        <v>0</v>
      </c>
      <c r="K32" s="39">
        <v>0</v>
      </c>
      <c r="L32" s="39">
        <v>1.5840462950967744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9.5857883142258231</v>
      </c>
      <c r="S32" s="39">
        <v>0</v>
      </c>
      <c r="T32" s="39">
        <v>0</v>
      </c>
      <c r="U32" s="39">
        <v>0</v>
      </c>
      <c r="V32" s="39">
        <v>0.50918026090322588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82.47714701851622</v>
      </c>
      <c r="AC32" s="39">
        <v>1.1685760715806452</v>
      </c>
      <c r="AD32" s="39">
        <v>0</v>
      </c>
      <c r="AE32" s="39">
        <v>0</v>
      </c>
      <c r="AF32" s="39">
        <v>19.267733502064516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69.29938416254906</v>
      </c>
      <c r="AM32" s="39">
        <v>0.59046213729032271</v>
      </c>
      <c r="AN32" s="39">
        <v>0</v>
      </c>
      <c r="AO32" s="39">
        <v>0</v>
      </c>
      <c r="AP32" s="39">
        <v>7.9821912543548388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265.68510879438577</v>
      </c>
      <c r="AW32" s="39">
        <v>4.7162787437741933</v>
      </c>
      <c r="AX32" s="39">
        <v>0</v>
      </c>
      <c r="AY32" s="39">
        <v>0</v>
      </c>
      <c r="AZ32" s="39">
        <v>45.033205029774244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51.656151445774356</v>
      </c>
      <c r="BG32" s="39">
        <v>0.21863671238709681</v>
      </c>
      <c r="BH32" s="39">
        <v>0</v>
      </c>
      <c r="BI32" s="39">
        <v>0</v>
      </c>
      <c r="BJ32" s="39">
        <v>3.132893300032257</v>
      </c>
      <c r="BK32" s="46">
        <f>SUM(C32:BJ32)</f>
        <v>577.44412818877379</v>
      </c>
    </row>
    <row r="33" spans="1:67" s="4" customFormat="1" x14ac:dyDescent="0.2">
      <c r="A33" s="16"/>
      <c r="B33" s="25" t="s">
        <v>85</v>
      </c>
      <c r="C33" s="37">
        <f>SUM(C32)</f>
        <v>0</v>
      </c>
      <c r="D33" s="37">
        <f t="shared" ref="D33:BJ33" si="10">SUM(D32)</f>
        <v>0.69924488232258053</v>
      </c>
      <c r="E33" s="37">
        <f t="shared" si="10"/>
        <v>0</v>
      </c>
      <c r="F33" s="37">
        <f t="shared" si="10"/>
        <v>0</v>
      </c>
      <c r="G33" s="37">
        <f t="shared" si="10"/>
        <v>0</v>
      </c>
      <c r="H33" s="37">
        <f t="shared" si="10"/>
        <v>13.803847262677433</v>
      </c>
      <c r="I33" s="37">
        <f t="shared" si="10"/>
        <v>3.4253001064516134E-2</v>
      </c>
      <c r="J33" s="37">
        <f t="shared" si="10"/>
        <v>0</v>
      </c>
      <c r="K33" s="37">
        <f t="shared" si="10"/>
        <v>0</v>
      </c>
      <c r="L33" s="37">
        <f t="shared" si="10"/>
        <v>1.5840462950967744</v>
      </c>
      <c r="M33" s="37">
        <f t="shared" si="10"/>
        <v>0</v>
      </c>
      <c r="N33" s="37">
        <f t="shared" si="10"/>
        <v>0</v>
      </c>
      <c r="O33" s="37">
        <f t="shared" si="10"/>
        <v>0</v>
      </c>
      <c r="P33" s="37">
        <f t="shared" si="10"/>
        <v>0</v>
      </c>
      <c r="Q33" s="37">
        <f t="shared" si="10"/>
        <v>0</v>
      </c>
      <c r="R33" s="37">
        <f t="shared" si="10"/>
        <v>9.5857883142258231</v>
      </c>
      <c r="S33" s="37">
        <f t="shared" si="10"/>
        <v>0</v>
      </c>
      <c r="T33" s="37">
        <f t="shared" si="10"/>
        <v>0</v>
      </c>
      <c r="U33" s="37">
        <f t="shared" si="10"/>
        <v>0</v>
      </c>
      <c r="V33" s="37">
        <f t="shared" si="10"/>
        <v>0.50918026090322588</v>
      </c>
      <c r="W33" s="37">
        <f t="shared" si="10"/>
        <v>0</v>
      </c>
      <c r="X33" s="37">
        <f t="shared" si="10"/>
        <v>0</v>
      </c>
      <c r="Y33" s="37">
        <f t="shared" si="10"/>
        <v>0</v>
      </c>
      <c r="Z33" s="37">
        <f t="shared" si="10"/>
        <v>0</v>
      </c>
      <c r="AA33" s="37">
        <f t="shared" si="10"/>
        <v>0</v>
      </c>
      <c r="AB33" s="37">
        <f t="shared" si="10"/>
        <v>82.47714701851622</v>
      </c>
      <c r="AC33" s="37">
        <f t="shared" si="10"/>
        <v>1.1685760715806452</v>
      </c>
      <c r="AD33" s="37">
        <f t="shared" si="10"/>
        <v>0</v>
      </c>
      <c r="AE33" s="37">
        <f t="shared" si="10"/>
        <v>0</v>
      </c>
      <c r="AF33" s="37">
        <f t="shared" si="10"/>
        <v>19.267733502064516</v>
      </c>
      <c r="AG33" s="37">
        <f t="shared" si="10"/>
        <v>0</v>
      </c>
      <c r="AH33" s="37">
        <f t="shared" si="10"/>
        <v>0</v>
      </c>
      <c r="AI33" s="37">
        <f t="shared" si="10"/>
        <v>0</v>
      </c>
      <c r="AJ33" s="37">
        <f t="shared" si="10"/>
        <v>0</v>
      </c>
      <c r="AK33" s="37">
        <f t="shared" si="10"/>
        <v>0</v>
      </c>
      <c r="AL33" s="37">
        <f t="shared" si="10"/>
        <v>69.29938416254906</v>
      </c>
      <c r="AM33" s="37">
        <f t="shared" si="10"/>
        <v>0.59046213729032271</v>
      </c>
      <c r="AN33" s="37">
        <f t="shared" si="10"/>
        <v>0</v>
      </c>
      <c r="AO33" s="37">
        <f t="shared" si="10"/>
        <v>0</v>
      </c>
      <c r="AP33" s="37">
        <f t="shared" si="10"/>
        <v>7.9821912543548388</v>
      </c>
      <c r="AQ33" s="37">
        <f t="shared" si="10"/>
        <v>0</v>
      </c>
      <c r="AR33" s="37">
        <f t="shared" si="10"/>
        <v>0</v>
      </c>
      <c r="AS33" s="37">
        <f t="shared" si="10"/>
        <v>0</v>
      </c>
      <c r="AT33" s="37">
        <f t="shared" si="10"/>
        <v>0</v>
      </c>
      <c r="AU33" s="37">
        <f t="shared" si="10"/>
        <v>0</v>
      </c>
      <c r="AV33" s="37">
        <f t="shared" si="10"/>
        <v>265.68510879438577</v>
      </c>
      <c r="AW33" s="37">
        <f t="shared" si="10"/>
        <v>4.7162787437741933</v>
      </c>
      <c r="AX33" s="37">
        <f t="shared" si="10"/>
        <v>0</v>
      </c>
      <c r="AY33" s="37">
        <f t="shared" si="10"/>
        <v>0</v>
      </c>
      <c r="AZ33" s="37">
        <f t="shared" si="10"/>
        <v>45.033205029774244</v>
      </c>
      <c r="BA33" s="37">
        <f t="shared" si="10"/>
        <v>0</v>
      </c>
      <c r="BB33" s="37">
        <f t="shared" si="10"/>
        <v>0</v>
      </c>
      <c r="BC33" s="37">
        <f t="shared" si="10"/>
        <v>0</v>
      </c>
      <c r="BD33" s="37">
        <f t="shared" si="10"/>
        <v>0</v>
      </c>
      <c r="BE33" s="37">
        <f t="shared" si="10"/>
        <v>0</v>
      </c>
      <c r="BF33" s="37">
        <f t="shared" si="10"/>
        <v>51.656151445774356</v>
      </c>
      <c r="BG33" s="37">
        <f t="shared" si="10"/>
        <v>0.21863671238709681</v>
      </c>
      <c r="BH33" s="37">
        <f t="shared" si="10"/>
        <v>0</v>
      </c>
      <c r="BI33" s="37">
        <f t="shared" si="10"/>
        <v>0</v>
      </c>
      <c r="BJ33" s="37">
        <f t="shared" si="10"/>
        <v>3.132893300032257</v>
      </c>
      <c r="BK33" s="37">
        <f>SUM(BK32)</f>
        <v>577.44412818877379</v>
      </c>
    </row>
    <row r="34" spans="1:67" x14ac:dyDescent="0.2">
      <c r="A34" s="16" t="s">
        <v>77</v>
      </c>
      <c r="B34" s="24" t="s">
        <v>15</v>
      </c>
      <c r="C34" s="69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1"/>
    </row>
    <row r="35" spans="1:67" x14ac:dyDescent="0.2">
      <c r="A35" s="16"/>
      <c r="B35" s="33" t="s">
        <v>107</v>
      </c>
      <c r="C35" s="39">
        <v>0</v>
      </c>
      <c r="D35" s="39">
        <v>0.69057322825806455</v>
      </c>
      <c r="E35" s="39">
        <v>0</v>
      </c>
      <c r="F35" s="39">
        <v>0</v>
      </c>
      <c r="G35" s="39">
        <v>0</v>
      </c>
      <c r="H35" s="39">
        <v>5.1029204151290353</v>
      </c>
      <c r="I35" s="39">
        <v>1.0034131321290323</v>
      </c>
      <c r="J35" s="39">
        <v>0</v>
      </c>
      <c r="K35" s="39">
        <v>0</v>
      </c>
      <c r="L35" s="39">
        <v>2.770904257354839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1.916370479258064</v>
      </c>
      <c r="S35" s="39">
        <v>0</v>
      </c>
      <c r="T35" s="39">
        <v>0</v>
      </c>
      <c r="U35" s="39">
        <v>0</v>
      </c>
      <c r="V35" s="39">
        <v>0.78238525419354832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40.510715740548555</v>
      </c>
      <c r="AC35" s="39">
        <v>2.8915001089354839</v>
      </c>
      <c r="AD35" s="39">
        <v>0</v>
      </c>
      <c r="AE35" s="39">
        <v>0</v>
      </c>
      <c r="AF35" s="39">
        <v>16.295675648645176</v>
      </c>
      <c r="AG35" s="39">
        <v>0</v>
      </c>
      <c r="AH35" s="39">
        <v>0</v>
      </c>
      <c r="AI35" s="39">
        <v>0</v>
      </c>
      <c r="AJ35" s="39">
        <v>0</v>
      </c>
      <c r="AK35" s="39">
        <v>0</v>
      </c>
      <c r="AL35" s="39">
        <v>36.493051180032253</v>
      </c>
      <c r="AM35" s="39">
        <v>0.14762484574193546</v>
      </c>
      <c r="AN35" s="39">
        <v>0</v>
      </c>
      <c r="AO35" s="39">
        <v>0</v>
      </c>
      <c r="AP35" s="39">
        <v>4.3750339833548377</v>
      </c>
      <c r="AQ35" s="39">
        <v>0</v>
      </c>
      <c r="AR35" s="39">
        <v>0</v>
      </c>
      <c r="AS35" s="39">
        <v>0</v>
      </c>
      <c r="AT35" s="39">
        <v>0</v>
      </c>
      <c r="AU35" s="39">
        <v>0</v>
      </c>
      <c r="AV35" s="39">
        <v>118.36225320338743</v>
      </c>
      <c r="AW35" s="39">
        <v>6.9616410768709667</v>
      </c>
      <c r="AX35" s="39">
        <v>0</v>
      </c>
      <c r="AY35" s="39">
        <v>0</v>
      </c>
      <c r="AZ35" s="39">
        <v>59.291256366387131</v>
      </c>
      <c r="BA35" s="39">
        <v>0</v>
      </c>
      <c r="BB35" s="39">
        <v>0</v>
      </c>
      <c r="BC35" s="39">
        <v>0</v>
      </c>
      <c r="BD35" s="39">
        <v>0</v>
      </c>
      <c r="BE35" s="39">
        <v>0</v>
      </c>
      <c r="BF35" s="39">
        <v>21.073658858806322</v>
      </c>
      <c r="BG35" s="39">
        <v>5.8396359425483864</v>
      </c>
      <c r="BH35" s="39">
        <v>0</v>
      </c>
      <c r="BI35" s="39">
        <v>0</v>
      </c>
      <c r="BJ35" s="39">
        <v>3.8967536303225803</v>
      </c>
      <c r="BK35" s="40">
        <f>SUM(C35:BJ35)</f>
        <v>328.40536735190358</v>
      </c>
      <c r="BM35" s="41"/>
      <c r="BO35" s="41"/>
    </row>
    <row r="36" spans="1:67" x14ac:dyDescent="0.2">
      <c r="A36" s="16"/>
      <c r="B36" s="33" t="s">
        <v>126</v>
      </c>
      <c r="C36" s="39">
        <v>0</v>
      </c>
      <c r="D36" s="39">
        <v>0.50455086393548387</v>
      </c>
      <c r="E36" s="39">
        <v>0</v>
      </c>
      <c r="F36" s="39">
        <v>0</v>
      </c>
      <c r="G36" s="39">
        <v>0</v>
      </c>
      <c r="H36" s="39">
        <v>0.35342414503225827</v>
      </c>
      <c r="I36" s="39">
        <v>0</v>
      </c>
      <c r="J36" s="39">
        <v>0</v>
      </c>
      <c r="K36" s="39">
        <v>0</v>
      </c>
      <c r="L36" s="39">
        <v>0.39685442716129027</v>
      </c>
      <c r="M36" s="39">
        <v>0</v>
      </c>
      <c r="N36" s="39">
        <v>0</v>
      </c>
      <c r="O36" s="39">
        <v>0</v>
      </c>
      <c r="P36" s="39">
        <v>0</v>
      </c>
      <c r="Q36" s="39">
        <v>0</v>
      </c>
      <c r="R36" s="39">
        <v>0.24067268570967729</v>
      </c>
      <c r="S36" s="39">
        <v>0</v>
      </c>
      <c r="T36" s="39">
        <v>0</v>
      </c>
      <c r="U36" s="39">
        <v>0</v>
      </c>
      <c r="V36" s="39">
        <v>0.1852561983548387</v>
      </c>
      <c r="W36" s="39">
        <v>0</v>
      </c>
      <c r="X36" s="39">
        <v>0</v>
      </c>
      <c r="Y36" s="39">
        <v>0</v>
      </c>
      <c r="Z36" s="39">
        <v>0</v>
      </c>
      <c r="AA36" s="39">
        <v>0</v>
      </c>
      <c r="AB36" s="39">
        <v>27.376717683161409</v>
      </c>
      <c r="AC36" s="39">
        <v>2.7813173801935487</v>
      </c>
      <c r="AD36" s="39">
        <v>0</v>
      </c>
      <c r="AE36" s="39">
        <v>0</v>
      </c>
      <c r="AF36" s="39">
        <v>30.922571474064565</v>
      </c>
      <c r="AG36" s="39">
        <v>0</v>
      </c>
      <c r="AH36" s="39">
        <v>0</v>
      </c>
      <c r="AI36" s="39">
        <v>0</v>
      </c>
      <c r="AJ36" s="39">
        <v>0</v>
      </c>
      <c r="AK36" s="39">
        <v>0</v>
      </c>
      <c r="AL36" s="39">
        <v>27.367569497871177</v>
      </c>
      <c r="AM36" s="39">
        <v>1.5689861658064517</v>
      </c>
      <c r="AN36" s="39">
        <v>0</v>
      </c>
      <c r="AO36" s="39">
        <v>0</v>
      </c>
      <c r="AP36" s="39">
        <v>15.503078093419376</v>
      </c>
      <c r="AQ36" s="39">
        <v>0</v>
      </c>
      <c r="AR36" s="39">
        <v>0</v>
      </c>
      <c r="AS36" s="39">
        <v>0</v>
      </c>
      <c r="AT36" s="39">
        <v>0</v>
      </c>
      <c r="AU36" s="39">
        <v>0</v>
      </c>
      <c r="AV36" s="39">
        <v>1.5261037826129022</v>
      </c>
      <c r="AW36" s="39">
        <v>0.52672734899999996</v>
      </c>
      <c r="AX36" s="39">
        <v>0</v>
      </c>
      <c r="AY36" s="39">
        <v>0</v>
      </c>
      <c r="AZ36" s="39">
        <v>0.8644296558064517</v>
      </c>
      <c r="BA36" s="39">
        <v>0</v>
      </c>
      <c r="BB36" s="39">
        <v>0</v>
      </c>
      <c r="BC36" s="39">
        <v>0</v>
      </c>
      <c r="BD36" s="39">
        <v>0</v>
      </c>
      <c r="BE36" s="39">
        <v>0</v>
      </c>
      <c r="BF36" s="39">
        <v>0.87475748964516209</v>
      </c>
      <c r="BG36" s="39">
        <v>0</v>
      </c>
      <c r="BH36" s="39">
        <v>0</v>
      </c>
      <c r="BI36" s="39">
        <v>0</v>
      </c>
      <c r="BJ36" s="39">
        <v>0.33772139990322575</v>
      </c>
      <c r="BK36" s="40">
        <f>SUM(C36:BJ36)</f>
        <v>111.33073829167782</v>
      </c>
      <c r="BM36" s="41"/>
      <c r="BO36" s="41"/>
    </row>
    <row r="37" spans="1:67" x14ac:dyDescent="0.2">
      <c r="A37" s="16"/>
      <c r="B37" s="33" t="s">
        <v>117</v>
      </c>
      <c r="C37" s="39">
        <v>0</v>
      </c>
      <c r="D37" s="39">
        <v>0.5077019759677418</v>
      </c>
      <c r="E37" s="39">
        <v>0</v>
      </c>
      <c r="F37" s="39">
        <v>0</v>
      </c>
      <c r="G37" s="39">
        <v>0</v>
      </c>
      <c r="H37" s="39">
        <v>2.3929187325161325</v>
      </c>
      <c r="I37" s="39">
        <v>0.25410483870967743</v>
      </c>
      <c r="J37" s="39">
        <v>0</v>
      </c>
      <c r="K37" s="39">
        <v>0</v>
      </c>
      <c r="L37" s="39">
        <v>0.64959644019354845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2.0896969274838755</v>
      </c>
      <c r="S37" s="39">
        <v>1.2136815378387098</v>
      </c>
      <c r="T37" s="39">
        <v>0</v>
      </c>
      <c r="U37" s="39">
        <v>0</v>
      </c>
      <c r="V37" s="39">
        <v>0.19608978025806451</v>
      </c>
      <c r="W37" s="39">
        <v>6.4516129032258064E-6</v>
      </c>
      <c r="X37" s="39">
        <v>0</v>
      </c>
      <c r="Y37" s="39">
        <v>0</v>
      </c>
      <c r="Z37" s="39">
        <v>0</v>
      </c>
      <c r="AA37" s="39">
        <v>0</v>
      </c>
      <c r="AB37" s="39">
        <v>55.242304067772899</v>
      </c>
      <c r="AC37" s="39">
        <v>6.8734927019354801</v>
      </c>
      <c r="AD37" s="39">
        <v>0</v>
      </c>
      <c r="AE37" s="39">
        <v>0</v>
      </c>
      <c r="AF37" s="39">
        <v>50.281887114515989</v>
      </c>
      <c r="AG37" s="39">
        <v>0</v>
      </c>
      <c r="AH37" s="39">
        <v>0</v>
      </c>
      <c r="AI37" s="39">
        <v>0</v>
      </c>
      <c r="AJ37" s="39">
        <v>0</v>
      </c>
      <c r="AK37" s="39">
        <v>0</v>
      </c>
      <c r="AL37" s="39">
        <v>69.512654705483129</v>
      </c>
      <c r="AM37" s="39">
        <v>4.5971640620967733</v>
      </c>
      <c r="AN37" s="39">
        <v>0.24492741935483869</v>
      </c>
      <c r="AO37" s="39">
        <v>0</v>
      </c>
      <c r="AP37" s="39">
        <v>30.896699622677456</v>
      </c>
      <c r="AQ37" s="39">
        <v>0</v>
      </c>
      <c r="AR37" s="39">
        <v>0</v>
      </c>
      <c r="AS37" s="39">
        <v>0</v>
      </c>
      <c r="AT37" s="39">
        <v>0</v>
      </c>
      <c r="AU37" s="39">
        <v>0</v>
      </c>
      <c r="AV37" s="39">
        <v>11.978853959193549</v>
      </c>
      <c r="AW37" s="39">
        <v>3.8852365016451618</v>
      </c>
      <c r="AX37" s="39">
        <v>0</v>
      </c>
      <c r="AY37" s="39">
        <v>0</v>
      </c>
      <c r="AZ37" s="39">
        <v>8.4492240102903171</v>
      </c>
      <c r="BA37" s="39">
        <v>0</v>
      </c>
      <c r="BB37" s="39">
        <v>0</v>
      </c>
      <c r="BC37" s="39">
        <v>0</v>
      </c>
      <c r="BD37" s="39">
        <v>0</v>
      </c>
      <c r="BE37" s="39">
        <v>0</v>
      </c>
      <c r="BF37" s="39">
        <v>5.5270191452258191</v>
      </c>
      <c r="BG37" s="39">
        <v>0.49965193548387093</v>
      </c>
      <c r="BH37" s="39">
        <v>0</v>
      </c>
      <c r="BI37" s="39">
        <v>0</v>
      </c>
      <c r="BJ37" s="39">
        <v>2.6776505404516127</v>
      </c>
      <c r="BK37" s="40">
        <f>SUM(C37:BJ37)</f>
        <v>257.97056247070753</v>
      </c>
      <c r="BM37" s="41"/>
      <c r="BO37" s="41"/>
    </row>
    <row r="38" spans="1:67" x14ac:dyDescent="0.2">
      <c r="A38" s="16"/>
      <c r="B38" s="33" t="s">
        <v>124</v>
      </c>
      <c r="C38" s="39">
        <v>0</v>
      </c>
      <c r="D38" s="39">
        <v>0.53538085141935488</v>
      </c>
      <c r="E38" s="39">
        <v>0</v>
      </c>
      <c r="F38" s="39">
        <v>0</v>
      </c>
      <c r="G38" s="39">
        <v>0</v>
      </c>
      <c r="H38" s="39">
        <v>1.2770444983548401</v>
      </c>
      <c r="I38" s="39">
        <v>0.10729032258064516</v>
      </c>
      <c r="J38" s="39">
        <v>0</v>
      </c>
      <c r="K38" s="39">
        <v>0</v>
      </c>
      <c r="L38" s="39">
        <v>1.9179195508387099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0.80652764167741942</v>
      </c>
      <c r="S38" s="39">
        <v>0</v>
      </c>
      <c r="T38" s="39">
        <v>0</v>
      </c>
      <c r="U38" s="39">
        <v>0</v>
      </c>
      <c r="V38" s="39">
        <v>0.27417966835483876</v>
      </c>
      <c r="W38" s="39">
        <v>0</v>
      </c>
      <c r="X38" s="39">
        <v>0</v>
      </c>
      <c r="Y38" s="39">
        <v>0</v>
      </c>
      <c r="Z38" s="39">
        <v>0</v>
      </c>
      <c r="AA38" s="39">
        <v>0</v>
      </c>
      <c r="AB38" s="39">
        <v>37.641467187741704</v>
      </c>
      <c r="AC38" s="39">
        <v>6.3459455509677438</v>
      </c>
      <c r="AD38" s="39">
        <v>0</v>
      </c>
      <c r="AE38" s="39">
        <v>0</v>
      </c>
      <c r="AF38" s="39">
        <v>36.964353308903242</v>
      </c>
      <c r="AG38" s="39">
        <v>0</v>
      </c>
      <c r="AH38" s="39">
        <v>0</v>
      </c>
      <c r="AI38" s="39">
        <v>0</v>
      </c>
      <c r="AJ38" s="39">
        <v>0</v>
      </c>
      <c r="AK38" s="39">
        <v>0</v>
      </c>
      <c r="AL38" s="39">
        <v>37.789740954644607</v>
      </c>
      <c r="AM38" s="39">
        <v>4.0706876670322574</v>
      </c>
      <c r="AN38" s="39">
        <v>0</v>
      </c>
      <c r="AO38" s="39">
        <v>0</v>
      </c>
      <c r="AP38" s="39">
        <v>18.95563584845161</v>
      </c>
      <c r="AQ38" s="39">
        <v>0</v>
      </c>
      <c r="AR38" s="39">
        <v>0</v>
      </c>
      <c r="AS38" s="39">
        <v>0</v>
      </c>
      <c r="AT38" s="39">
        <v>0</v>
      </c>
      <c r="AU38" s="39">
        <v>0</v>
      </c>
      <c r="AV38" s="39">
        <v>7.795428854548395</v>
      </c>
      <c r="AW38" s="39">
        <v>0.40854656774193548</v>
      </c>
      <c r="AX38" s="39">
        <v>0</v>
      </c>
      <c r="AY38" s="39">
        <v>0</v>
      </c>
      <c r="AZ38" s="39">
        <v>3.5813082445483877</v>
      </c>
      <c r="BA38" s="39">
        <v>0</v>
      </c>
      <c r="BB38" s="39">
        <v>0</v>
      </c>
      <c r="BC38" s="39">
        <v>0</v>
      </c>
      <c r="BD38" s="39">
        <v>0</v>
      </c>
      <c r="BE38" s="39">
        <v>0</v>
      </c>
      <c r="BF38" s="39">
        <v>4.674411612935506</v>
      </c>
      <c r="BG38" s="39">
        <v>1.5369339775161288</v>
      </c>
      <c r="BH38" s="39">
        <v>0</v>
      </c>
      <c r="BI38" s="39">
        <v>0</v>
      </c>
      <c r="BJ38" s="39">
        <v>1.3086571240645162</v>
      </c>
      <c r="BK38" s="40">
        <f t="shared" ref="BK38:BK41" si="11">SUM(C38:BJ38)</f>
        <v>165.99145943232182</v>
      </c>
      <c r="BM38" s="41"/>
      <c r="BO38" s="41"/>
    </row>
    <row r="39" spans="1:67" x14ac:dyDescent="0.2">
      <c r="A39" s="16"/>
      <c r="B39" s="33" t="s">
        <v>128</v>
      </c>
      <c r="C39" s="39">
        <v>0</v>
      </c>
      <c r="D39" s="39">
        <v>0.35612131306451605</v>
      </c>
      <c r="E39" s="39">
        <v>0</v>
      </c>
      <c r="F39" s="39">
        <v>0</v>
      </c>
      <c r="G39" s="39">
        <v>0</v>
      </c>
      <c r="H39" s="39">
        <v>0.18510599319354828</v>
      </c>
      <c r="I39" s="39">
        <v>0</v>
      </c>
      <c r="J39" s="39">
        <v>0</v>
      </c>
      <c r="K39" s="39">
        <v>0</v>
      </c>
      <c r="L39" s="39">
        <v>3.3230306225806451E-2</v>
      </c>
      <c r="M39" s="39">
        <v>0</v>
      </c>
      <c r="N39" s="39">
        <v>0</v>
      </c>
      <c r="O39" s="39">
        <v>0</v>
      </c>
      <c r="P39" s="39">
        <v>0</v>
      </c>
      <c r="Q39" s="39">
        <v>0</v>
      </c>
      <c r="R39" s="39">
        <v>0.24469629045161295</v>
      </c>
      <c r="S39" s="39">
        <v>0</v>
      </c>
      <c r="T39" s="39">
        <v>0</v>
      </c>
      <c r="U39" s="39">
        <v>0</v>
      </c>
      <c r="V39" s="39">
        <v>1.885167741935484E-2</v>
      </c>
      <c r="W39" s="39">
        <v>0</v>
      </c>
      <c r="X39" s="39">
        <v>0</v>
      </c>
      <c r="Y39" s="39">
        <v>0</v>
      </c>
      <c r="Z39" s="39">
        <v>0</v>
      </c>
      <c r="AA39" s="39">
        <v>0</v>
      </c>
      <c r="AB39" s="39">
        <v>7.5471747482580485</v>
      </c>
      <c r="AC39" s="39">
        <v>0.90404951612903217</v>
      </c>
      <c r="AD39" s="39">
        <v>0</v>
      </c>
      <c r="AE39" s="39">
        <v>0</v>
      </c>
      <c r="AF39" s="39">
        <v>8.1228533121935449</v>
      </c>
      <c r="AG39" s="39">
        <v>0</v>
      </c>
      <c r="AH39" s="39">
        <v>0</v>
      </c>
      <c r="AI39" s="39">
        <v>0</v>
      </c>
      <c r="AJ39" s="39">
        <v>0</v>
      </c>
      <c r="AK39" s="39">
        <v>0</v>
      </c>
      <c r="AL39" s="39">
        <v>8.5703251405483662</v>
      </c>
      <c r="AM39" s="39">
        <v>0.85092644025806452</v>
      </c>
      <c r="AN39" s="39">
        <v>0</v>
      </c>
      <c r="AO39" s="39">
        <v>0</v>
      </c>
      <c r="AP39" s="39">
        <v>4.9898065476129005</v>
      </c>
      <c r="AQ39" s="39">
        <v>0</v>
      </c>
      <c r="AR39" s="39">
        <v>0</v>
      </c>
      <c r="AS39" s="39">
        <v>0</v>
      </c>
      <c r="AT39" s="39">
        <v>0</v>
      </c>
      <c r="AU39" s="39">
        <v>0</v>
      </c>
      <c r="AV39" s="39">
        <v>1.2105948727096789</v>
      </c>
      <c r="AW39" s="39">
        <v>0</v>
      </c>
      <c r="AX39" s="39">
        <v>0</v>
      </c>
      <c r="AY39" s="39">
        <v>0</v>
      </c>
      <c r="AZ39" s="39">
        <v>0.66662874516129034</v>
      </c>
      <c r="BA39" s="39">
        <v>0</v>
      </c>
      <c r="BB39" s="39">
        <v>0</v>
      </c>
      <c r="BC39" s="39">
        <v>0</v>
      </c>
      <c r="BD39" s="39">
        <v>0</v>
      </c>
      <c r="BE39" s="39">
        <v>0</v>
      </c>
      <c r="BF39" s="39">
        <v>0.5305344377419362</v>
      </c>
      <c r="BG39" s="39">
        <v>0</v>
      </c>
      <c r="BH39" s="39">
        <v>0</v>
      </c>
      <c r="BI39" s="39">
        <v>0</v>
      </c>
      <c r="BJ39" s="39">
        <v>0.18772612903225808</v>
      </c>
      <c r="BK39" s="40">
        <f t="shared" si="11"/>
        <v>34.418625469999952</v>
      </c>
      <c r="BM39" s="41"/>
      <c r="BO39" s="41"/>
    </row>
    <row r="40" spans="1:67" x14ac:dyDescent="0.2">
      <c r="A40" s="16"/>
      <c r="B40" s="33" t="s">
        <v>108</v>
      </c>
      <c r="C40" s="39">
        <v>0</v>
      </c>
      <c r="D40" s="39">
        <v>0.66783605612903207</v>
      </c>
      <c r="E40" s="39">
        <v>0</v>
      </c>
      <c r="F40" s="39">
        <v>0</v>
      </c>
      <c r="G40" s="39">
        <v>0</v>
      </c>
      <c r="H40" s="39">
        <v>6.0021604303870966</v>
      </c>
      <c r="I40" s="39">
        <v>4.4459985301290335</v>
      </c>
      <c r="J40" s="39">
        <v>0</v>
      </c>
      <c r="K40" s="39">
        <v>0</v>
      </c>
      <c r="L40" s="39">
        <v>1.1677848606129031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2.9499659308709711</v>
      </c>
      <c r="S40" s="39">
        <v>3.3452178336451617</v>
      </c>
      <c r="T40" s="39">
        <v>0</v>
      </c>
      <c r="U40" s="39">
        <v>0</v>
      </c>
      <c r="V40" s="39">
        <v>0.59806956129032252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78.103511819096582</v>
      </c>
      <c r="AC40" s="39">
        <v>8.8660117492580639</v>
      </c>
      <c r="AD40" s="39">
        <v>0</v>
      </c>
      <c r="AE40" s="39">
        <v>0</v>
      </c>
      <c r="AF40" s="39">
        <v>23.661275866129035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75.269793587645424</v>
      </c>
      <c r="AM40" s="39">
        <v>0.79609018641935492</v>
      </c>
      <c r="AN40" s="39">
        <v>0</v>
      </c>
      <c r="AO40" s="39">
        <v>0</v>
      </c>
      <c r="AP40" s="39">
        <v>8.4603009006774155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93.906220459064485</v>
      </c>
      <c r="AW40" s="39">
        <v>5.3379793158064475</v>
      </c>
      <c r="AX40" s="39">
        <v>0</v>
      </c>
      <c r="AY40" s="39">
        <v>0</v>
      </c>
      <c r="AZ40" s="39">
        <v>32.20476313154839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18.989648238935477</v>
      </c>
      <c r="BG40" s="39">
        <v>0.40980265783870973</v>
      </c>
      <c r="BH40" s="39">
        <v>0</v>
      </c>
      <c r="BI40" s="39">
        <v>0</v>
      </c>
      <c r="BJ40" s="39">
        <v>2.3960954891612904</v>
      </c>
      <c r="BK40" s="40">
        <f t="shared" ref="BK40" si="12">SUM(C40:BJ40)</f>
        <v>367.57852660464516</v>
      </c>
      <c r="BM40" s="41"/>
      <c r="BO40" s="41"/>
    </row>
    <row r="41" spans="1:67" x14ac:dyDescent="0.2">
      <c r="A41" s="16"/>
      <c r="B41" s="33" t="s">
        <v>125</v>
      </c>
      <c r="C41" s="39">
        <v>0</v>
      </c>
      <c r="D41" s="39">
        <v>0.51997617683870967</v>
      </c>
      <c r="E41" s="39">
        <v>0</v>
      </c>
      <c r="F41" s="39">
        <v>0</v>
      </c>
      <c r="G41" s="39">
        <v>0</v>
      </c>
      <c r="H41" s="39">
        <v>0.69743242770967828</v>
      </c>
      <c r="I41" s="39">
        <v>4.1681290322580646E-2</v>
      </c>
      <c r="J41" s="39">
        <v>0</v>
      </c>
      <c r="K41" s="39">
        <v>0</v>
      </c>
      <c r="L41" s="39">
        <v>0.71501661603225808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0.68401619251612955</v>
      </c>
      <c r="S41" s="39">
        <v>0</v>
      </c>
      <c r="T41" s="39">
        <v>0</v>
      </c>
      <c r="U41" s="39">
        <v>0</v>
      </c>
      <c r="V41" s="39">
        <v>0.1522426448387097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34.598881308097653</v>
      </c>
      <c r="AC41" s="39">
        <v>4.5286359094516131</v>
      </c>
      <c r="AD41" s="39">
        <v>0</v>
      </c>
      <c r="AE41" s="39">
        <v>0</v>
      </c>
      <c r="AF41" s="39">
        <v>40.918710481903425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39.568840285839983</v>
      </c>
      <c r="AM41" s="39">
        <v>3.9336249080000001</v>
      </c>
      <c r="AN41" s="39">
        <v>5.1251612903225809E-2</v>
      </c>
      <c r="AO41" s="39">
        <v>0</v>
      </c>
      <c r="AP41" s="39">
        <v>23.574332297516115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3.6092300836774185</v>
      </c>
      <c r="AW41" s="39">
        <v>0.50352170029032262</v>
      </c>
      <c r="AX41" s="39">
        <v>0</v>
      </c>
      <c r="AY41" s="39">
        <v>0</v>
      </c>
      <c r="AZ41" s="39">
        <v>1.7644736765806455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1.5518478808709628</v>
      </c>
      <c r="BG41" s="39">
        <v>0.51251612903225807</v>
      </c>
      <c r="BH41" s="39">
        <v>0</v>
      </c>
      <c r="BI41" s="39">
        <v>0</v>
      </c>
      <c r="BJ41" s="39">
        <v>0.75308997325806437</v>
      </c>
      <c r="BK41" s="40">
        <f t="shared" si="11"/>
        <v>158.67932159567977</v>
      </c>
      <c r="BM41" s="41"/>
      <c r="BO41" s="41"/>
    </row>
    <row r="42" spans="1:67" x14ac:dyDescent="0.2">
      <c r="A42" s="16"/>
      <c r="B42" s="33" t="s">
        <v>127</v>
      </c>
      <c r="C42" s="39">
        <v>0</v>
      </c>
      <c r="D42" s="39">
        <v>0.54461563177419359</v>
      </c>
      <c r="E42" s="39">
        <v>0</v>
      </c>
      <c r="F42" s="39">
        <v>0</v>
      </c>
      <c r="G42" s="39">
        <v>0</v>
      </c>
      <c r="H42" s="39">
        <v>3.3253890517741929</v>
      </c>
      <c r="I42" s="39">
        <v>1.5521415838709677E-2</v>
      </c>
      <c r="J42" s="39">
        <v>0</v>
      </c>
      <c r="K42" s="39">
        <v>0</v>
      </c>
      <c r="L42" s="39">
        <v>0.58114792303225793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  <c r="R42" s="39">
        <v>2.2687125138387119</v>
      </c>
      <c r="S42" s="39">
        <v>4.9989372258064501E-3</v>
      </c>
      <c r="T42" s="39">
        <v>0</v>
      </c>
      <c r="U42" s="39">
        <v>0</v>
      </c>
      <c r="V42" s="39">
        <v>0.24370109219354835</v>
      </c>
      <c r="W42" s="39">
        <v>1.6129032258064517E-5</v>
      </c>
      <c r="X42" s="39">
        <v>0</v>
      </c>
      <c r="Y42" s="39">
        <v>0</v>
      </c>
      <c r="Z42" s="39">
        <v>0</v>
      </c>
      <c r="AA42" s="39">
        <v>0</v>
      </c>
      <c r="AB42" s="39">
        <v>58.697474968999984</v>
      </c>
      <c r="AC42" s="39">
        <v>5.1082015998709691</v>
      </c>
      <c r="AD42" s="39">
        <v>0</v>
      </c>
      <c r="AE42" s="39">
        <v>0</v>
      </c>
      <c r="AF42" s="39">
        <v>34.814062746096745</v>
      </c>
      <c r="AG42" s="39">
        <v>0</v>
      </c>
      <c r="AH42" s="39">
        <v>0</v>
      </c>
      <c r="AI42" s="39">
        <v>0</v>
      </c>
      <c r="AJ42" s="39">
        <v>0</v>
      </c>
      <c r="AK42" s="39">
        <v>0</v>
      </c>
      <c r="AL42" s="39">
        <v>61.630309083677183</v>
      </c>
      <c r="AM42" s="39">
        <v>1.437437628451613</v>
      </c>
      <c r="AN42" s="39">
        <v>0</v>
      </c>
      <c r="AO42" s="39">
        <v>0</v>
      </c>
      <c r="AP42" s="39">
        <v>16.809946310258056</v>
      </c>
      <c r="AQ42" s="39">
        <v>0</v>
      </c>
      <c r="AR42" s="39">
        <v>0</v>
      </c>
      <c r="AS42" s="39">
        <v>0</v>
      </c>
      <c r="AT42" s="39">
        <v>0</v>
      </c>
      <c r="AU42" s="39">
        <v>0</v>
      </c>
      <c r="AV42" s="39">
        <v>11.477824822064473</v>
      </c>
      <c r="AW42" s="39">
        <v>1.5096879982580644</v>
      </c>
      <c r="AX42" s="39">
        <v>0</v>
      </c>
      <c r="AY42" s="39">
        <v>0</v>
      </c>
      <c r="AZ42" s="39">
        <v>5.219584857129032</v>
      </c>
      <c r="BA42" s="39">
        <v>0</v>
      </c>
      <c r="BB42" s="39">
        <v>0</v>
      </c>
      <c r="BC42" s="39">
        <v>0</v>
      </c>
      <c r="BD42" s="39">
        <v>0</v>
      </c>
      <c r="BE42" s="39">
        <v>0</v>
      </c>
      <c r="BF42" s="39">
        <v>5.7455036903548544</v>
      </c>
      <c r="BG42" s="39">
        <v>4.630031822580645E-2</v>
      </c>
      <c r="BH42" s="39">
        <v>0.48040737045161302</v>
      </c>
      <c r="BI42" s="39">
        <v>0</v>
      </c>
      <c r="BJ42" s="39">
        <v>1.5673066059032255</v>
      </c>
      <c r="BK42" s="40">
        <f>SUM(C42:BJ42)</f>
        <v>211.52815069445131</v>
      </c>
      <c r="BM42" s="41"/>
      <c r="BO42" s="41"/>
    </row>
    <row r="43" spans="1:67" x14ac:dyDescent="0.2">
      <c r="A43" s="16"/>
      <c r="B43" s="33" t="s">
        <v>109</v>
      </c>
      <c r="C43" s="39">
        <v>0</v>
      </c>
      <c r="D43" s="39">
        <v>1.108684856</v>
      </c>
      <c r="E43" s="39">
        <v>2.2537374716774194</v>
      </c>
      <c r="F43" s="39">
        <v>0</v>
      </c>
      <c r="G43" s="39">
        <v>0</v>
      </c>
      <c r="H43" s="39">
        <v>3.2441952738709645</v>
      </c>
      <c r="I43" s="39">
        <v>60.69662976990324</v>
      </c>
      <c r="J43" s="39">
        <v>0</v>
      </c>
      <c r="K43" s="39">
        <v>0</v>
      </c>
      <c r="L43" s="39">
        <v>0.81312544722580649</v>
      </c>
      <c r="M43" s="39">
        <v>0</v>
      </c>
      <c r="N43" s="39">
        <v>0</v>
      </c>
      <c r="O43" s="39">
        <v>0</v>
      </c>
      <c r="P43" s="39">
        <v>0</v>
      </c>
      <c r="Q43" s="39">
        <v>0</v>
      </c>
      <c r="R43" s="39">
        <v>1.1657270817741934</v>
      </c>
      <c r="S43" s="39">
        <v>7.5782805901290322</v>
      </c>
      <c r="T43" s="39">
        <v>0</v>
      </c>
      <c r="U43" s="39">
        <v>0</v>
      </c>
      <c r="V43" s="39">
        <v>3.6477455612903234E-2</v>
      </c>
      <c r="W43" s="39">
        <v>0</v>
      </c>
      <c r="X43" s="39">
        <v>0</v>
      </c>
      <c r="Y43" s="39">
        <v>0</v>
      </c>
      <c r="Z43" s="39">
        <v>0</v>
      </c>
      <c r="AA43" s="39">
        <v>0</v>
      </c>
      <c r="AB43" s="39">
        <v>20.70426951999978</v>
      </c>
      <c r="AC43" s="39">
        <v>2.1598934124516123</v>
      </c>
      <c r="AD43" s="39">
        <v>0</v>
      </c>
      <c r="AE43" s="39">
        <v>0</v>
      </c>
      <c r="AF43" s="39">
        <v>5.1839244745483866</v>
      </c>
      <c r="AG43" s="39">
        <v>0</v>
      </c>
      <c r="AH43" s="39">
        <v>0</v>
      </c>
      <c r="AI43" s="39">
        <v>0</v>
      </c>
      <c r="AJ43" s="39">
        <v>0</v>
      </c>
      <c r="AK43" s="39">
        <v>0</v>
      </c>
      <c r="AL43" s="39">
        <v>16.887825469677317</v>
      </c>
      <c r="AM43" s="39">
        <v>3.291850316290323</v>
      </c>
      <c r="AN43" s="39">
        <v>0</v>
      </c>
      <c r="AO43" s="39">
        <v>0</v>
      </c>
      <c r="AP43" s="39">
        <v>0.84962098183870982</v>
      </c>
      <c r="AQ43" s="39">
        <v>0</v>
      </c>
      <c r="AR43" s="39">
        <v>0</v>
      </c>
      <c r="AS43" s="39">
        <v>0</v>
      </c>
      <c r="AT43" s="39">
        <v>0</v>
      </c>
      <c r="AU43" s="39">
        <v>0</v>
      </c>
      <c r="AV43" s="39">
        <v>22.417462916516115</v>
      </c>
      <c r="AW43" s="39">
        <v>58.553626681483877</v>
      </c>
      <c r="AX43" s="39">
        <v>0</v>
      </c>
      <c r="AY43" s="39">
        <v>0</v>
      </c>
      <c r="AZ43" s="39">
        <v>2.176480396225807</v>
      </c>
      <c r="BA43" s="39">
        <v>0</v>
      </c>
      <c r="BB43" s="39">
        <v>0</v>
      </c>
      <c r="BC43" s="39">
        <v>0</v>
      </c>
      <c r="BD43" s="39">
        <v>0</v>
      </c>
      <c r="BE43" s="39">
        <v>0</v>
      </c>
      <c r="BF43" s="39">
        <v>6.4531315692258078</v>
      </c>
      <c r="BG43" s="39">
        <v>7.8550213580645165E-2</v>
      </c>
      <c r="BH43" s="39">
        <v>0</v>
      </c>
      <c r="BI43" s="39">
        <v>0</v>
      </c>
      <c r="BJ43" s="39">
        <v>0.10765911393548387</v>
      </c>
      <c r="BK43" s="40">
        <f>SUM(C43:BJ43)</f>
        <v>215.76115301196739</v>
      </c>
      <c r="BM43" s="41"/>
      <c r="BO43" s="41"/>
    </row>
    <row r="44" spans="1:67" x14ac:dyDescent="0.2">
      <c r="A44" s="16"/>
      <c r="B44" s="33" t="s">
        <v>110</v>
      </c>
      <c r="C44" s="39">
        <v>0</v>
      </c>
      <c r="D44" s="39">
        <v>0.72718892967741944</v>
      </c>
      <c r="E44" s="39">
        <v>0</v>
      </c>
      <c r="F44" s="39">
        <v>0</v>
      </c>
      <c r="G44" s="39">
        <v>0</v>
      </c>
      <c r="H44" s="39">
        <v>4.3417617020322545</v>
      </c>
      <c r="I44" s="39">
        <v>0</v>
      </c>
      <c r="J44" s="39">
        <v>0</v>
      </c>
      <c r="K44" s="39">
        <v>0</v>
      </c>
      <c r="L44" s="39">
        <v>2.4184886425806447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2.4897073265161276</v>
      </c>
      <c r="S44" s="39">
        <v>0</v>
      </c>
      <c r="T44" s="39">
        <v>0</v>
      </c>
      <c r="U44" s="39">
        <v>0</v>
      </c>
      <c r="V44" s="39">
        <v>0.12801708467741932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6.7801726565161307</v>
      </c>
      <c r="AC44" s="39">
        <v>0.21782258322580644</v>
      </c>
      <c r="AD44" s="39">
        <v>0</v>
      </c>
      <c r="AE44" s="39">
        <v>0</v>
      </c>
      <c r="AF44" s="39">
        <v>0.97274609674193546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4.7284371577741977</v>
      </c>
      <c r="AM44" s="39">
        <v>9.0060354999999995E-2</v>
      </c>
      <c r="AN44" s="39">
        <v>0</v>
      </c>
      <c r="AO44" s="39">
        <v>0</v>
      </c>
      <c r="AP44" s="39">
        <v>0.61012423851612907</v>
      </c>
      <c r="AQ44" s="39">
        <v>0</v>
      </c>
      <c r="AR44" s="39">
        <v>0</v>
      </c>
      <c r="AS44" s="39">
        <v>0</v>
      </c>
      <c r="AT44" s="39">
        <v>0</v>
      </c>
      <c r="AU44" s="39">
        <v>0</v>
      </c>
      <c r="AV44" s="39">
        <v>11.220777752870973</v>
      </c>
      <c r="AW44" s="39">
        <v>0.99957871658064534</v>
      </c>
      <c r="AX44" s="39">
        <v>0</v>
      </c>
      <c r="AY44" s="39">
        <v>0</v>
      </c>
      <c r="AZ44" s="39">
        <v>8.997926646225805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2.7063834792258104</v>
      </c>
      <c r="BG44" s="39">
        <v>2.0905786478709674</v>
      </c>
      <c r="BH44" s="39">
        <v>0</v>
      </c>
      <c r="BI44" s="39">
        <v>0</v>
      </c>
      <c r="BJ44" s="39">
        <v>0.13853869280645159</v>
      </c>
      <c r="BK44" s="40">
        <f>SUM(C44:BJ44)</f>
        <v>49.658310708838719</v>
      </c>
      <c r="BM44" s="41"/>
      <c r="BO44" s="41"/>
    </row>
    <row r="45" spans="1:67" x14ac:dyDescent="0.2">
      <c r="A45" s="16"/>
      <c r="B45" s="33" t="s">
        <v>118</v>
      </c>
      <c r="C45" s="50">
        <v>0</v>
      </c>
      <c r="D45" s="50">
        <v>0.48118279554838717</v>
      </c>
      <c r="E45" s="50">
        <v>0</v>
      </c>
      <c r="F45" s="50">
        <v>0</v>
      </c>
      <c r="G45" s="50">
        <v>0</v>
      </c>
      <c r="H45" s="50">
        <v>2.5366234278709712</v>
      </c>
      <c r="I45" s="50">
        <v>5.5183314193548378E-3</v>
      </c>
      <c r="J45" s="50">
        <v>0</v>
      </c>
      <c r="K45" s="50">
        <v>0</v>
      </c>
      <c r="L45" s="50">
        <v>1.9158022985161287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2.1592878756129048</v>
      </c>
      <c r="S45" s="50">
        <v>0.14755865780645161</v>
      </c>
      <c r="T45" s="50">
        <v>0</v>
      </c>
      <c r="U45" s="50">
        <v>0</v>
      </c>
      <c r="V45" s="50">
        <v>0.45105630035483868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33.788066521355226</v>
      </c>
      <c r="AC45" s="50">
        <v>1.7537226895483877</v>
      </c>
      <c r="AD45" s="50">
        <v>0</v>
      </c>
      <c r="AE45" s="50">
        <v>0</v>
      </c>
      <c r="AF45" s="50">
        <v>21.050136915161268</v>
      </c>
      <c r="AG45" s="50">
        <v>0</v>
      </c>
      <c r="AH45" s="50">
        <v>0</v>
      </c>
      <c r="AI45" s="50">
        <v>0</v>
      </c>
      <c r="AJ45" s="50">
        <v>0</v>
      </c>
      <c r="AK45" s="50">
        <v>0</v>
      </c>
      <c r="AL45" s="50">
        <v>44.913667448613708</v>
      </c>
      <c r="AM45" s="50">
        <v>1.0914153097096773</v>
      </c>
      <c r="AN45" s="50">
        <v>0</v>
      </c>
      <c r="AO45" s="50">
        <v>0</v>
      </c>
      <c r="AP45" s="50">
        <v>14.406709057451598</v>
      </c>
      <c r="AQ45" s="50">
        <v>0</v>
      </c>
      <c r="AR45" s="50">
        <v>0</v>
      </c>
      <c r="AS45" s="50">
        <v>0</v>
      </c>
      <c r="AT45" s="50">
        <v>0</v>
      </c>
      <c r="AU45" s="50">
        <v>0</v>
      </c>
      <c r="AV45" s="50">
        <v>12.178359036645155</v>
      </c>
      <c r="AW45" s="50">
        <v>0.38447790745161287</v>
      </c>
      <c r="AX45" s="50">
        <v>0</v>
      </c>
      <c r="AY45" s="50">
        <v>0</v>
      </c>
      <c r="AZ45" s="50">
        <v>2.9607427689354844</v>
      </c>
      <c r="BA45" s="50">
        <v>0</v>
      </c>
      <c r="BB45" s="50">
        <v>0</v>
      </c>
      <c r="BC45" s="50">
        <v>0</v>
      </c>
      <c r="BD45" s="50">
        <v>0</v>
      </c>
      <c r="BE45" s="50">
        <v>0</v>
      </c>
      <c r="BF45" s="50">
        <v>8.0145542701936101</v>
      </c>
      <c r="BG45" s="50">
        <v>1.5000692774193549E-2</v>
      </c>
      <c r="BH45" s="50">
        <v>0</v>
      </c>
      <c r="BI45" s="50">
        <v>0</v>
      </c>
      <c r="BJ45" s="50">
        <v>2.05840391683871</v>
      </c>
      <c r="BK45" s="40">
        <f>SUM(C45:BJ45)</f>
        <v>150.31228622180762</v>
      </c>
      <c r="BM45" s="41"/>
      <c r="BO45" s="41"/>
    </row>
    <row r="46" spans="1:67" x14ac:dyDescent="0.2">
      <c r="A46" s="16"/>
      <c r="B46" s="25" t="s">
        <v>86</v>
      </c>
      <c r="C46" s="35">
        <f>SUM(C35:C45)</f>
        <v>0</v>
      </c>
      <c r="D46" s="35">
        <f t="shared" ref="D46:BK46" si="13">SUM(D35:D45)</f>
        <v>6.6438126786129033</v>
      </c>
      <c r="E46" s="35">
        <f t="shared" si="13"/>
        <v>2.2537374716774194</v>
      </c>
      <c r="F46" s="35">
        <f t="shared" si="13"/>
        <v>0</v>
      </c>
      <c r="G46" s="35">
        <f t="shared" si="13"/>
        <v>0</v>
      </c>
      <c r="H46" s="35">
        <f t="shared" si="13"/>
        <v>29.45897609787097</v>
      </c>
      <c r="I46" s="35">
        <f t="shared" si="13"/>
        <v>66.570157631032274</v>
      </c>
      <c r="J46" s="35">
        <f t="shared" si="13"/>
        <v>0</v>
      </c>
      <c r="K46" s="35">
        <f t="shared" si="13"/>
        <v>0</v>
      </c>
      <c r="L46" s="35">
        <f t="shared" si="13"/>
        <v>13.379870769774191</v>
      </c>
      <c r="M46" s="35">
        <f t="shared" si="13"/>
        <v>0</v>
      </c>
      <c r="N46" s="35">
        <f t="shared" si="13"/>
        <v>0</v>
      </c>
      <c r="O46" s="35">
        <f t="shared" si="13"/>
        <v>0</v>
      </c>
      <c r="P46" s="35">
        <f t="shared" si="13"/>
        <v>0</v>
      </c>
      <c r="Q46" s="35">
        <f t="shared" si="13"/>
        <v>0</v>
      </c>
      <c r="R46" s="35">
        <f t="shared" si="13"/>
        <v>17.015380945709687</v>
      </c>
      <c r="S46" s="35">
        <f t="shared" si="13"/>
        <v>12.289737556645163</v>
      </c>
      <c r="T46" s="35">
        <f t="shared" si="13"/>
        <v>0</v>
      </c>
      <c r="U46" s="35">
        <f t="shared" si="13"/>
        <v>0</v>
      </c>
      <c r="V46" s="35">
        <f t="shared" si="13"/>
        <v>3.0663267175483866</v>
      </c>
      <c r="W46" s="35">
        <f t="shared" si="13"/>
        <v>2.2580645161290321E-5</v>
      </c>
      <c r="X46" s="35">
        <f t="shared" si="13"/>
        <v>0</v>
      </c>
      <c r="Y46" s="35">
        <f t="shared" si="13"/>
        <v>0</v>
      </c>
      <c r="Z46" s="35">
        <f t="shared" si="13"/>
        <v>0</v>
      </c>
      <c r="AA46" s="35">
        <f t="shared" si="13"/>
        <v>0</v>
      </c>
      <c r="AB46" s="35">
        <f t="shared" si="13"/>
        <v>400.990756221548</v>
      </c>
      <c r="AC46" s="35">
        <f t="shared" si="13"/>
        <v>42.430593201967739</v>
      </c>
      <c r="AD46" s="35">
        <f t="shared" si="13"/>
        <v>0</v>
      </c>
      <c r="AE46" s="35">
        <f t="shared" si="13"/>
        <v>0</v>
      </c>
      <c r="AF46" s="35">
        <f t="shared" si="13"/>
        <v>269.18819743890327</v>
      </c>
      <c r="AG46" s="35">
        <f t="shared" si="13"/>
        <v>0</v>
      </c>
      <c r="AH46" s="35">
        <f t="shared" si="13"/>
        <v>0</v>
      </c>
      <c r="AI46" s="35">
        <f t="shared" si="13"/>
        <v>0</v>
      </c>
      <c r="AJ46" s="35">
        <f t="shared" si="13"/>
        <v>0</v>
      </c>
      <c r="AK46" s="35">
        <f t="shared" si="13"/>
        <v>0</v>
      </c>
      <c r="AL46" s="35">
        <f t="shared" si="13"/>
        <v>422.73221451180729</v>
      </c>
      <c r="AM46" s="35">
        <f t="shared" si="13"/>
        <v>21.875867884806446</v>
      </c>
      <c r="AN46" s="35">
        <f t="shared" si="13"/>
        <v>0.29617903225806452</v>
      </c>
      <c r="AO46" s="35">
        <f t="shared" si="13"/>
        <v>0</v>
      </c>
      <c r="AP46" s="35">
        <f t="shared" si="13"/>
        <v>139.43128788177421</v>
      </c>
      <c r="AQ46" s="35">
        <f t="shared" si="13"/>
        <v>0</v>
      </c>
      <c r="AR46" s="35">
        <f t="shared" si="13"/>
        <v>0</v>
      </c>
      <c r="AS46" s="35">
        <f t="shared" si="13"/>
        <v>0</v>
      </c>
      <c r="AT46" s="35">
        <f t="shared" si="13"/>
        <v>0</v>
      </c>
      <c r="AU46" s="35">
        <f t="shared" si="13"/>
        <v>0</v>
      </c>
      <c r="AV46" s="35">
        <f t="shared" si="13"/>
        <v>295.68310974329052</v>
      </c>
      <c r="AW46" s="35">
        <f t="shared" si="13"/>
        <v>79.071023815129024</v>
      </c>
      <c r="AX46" s="35">
        <f t="shared" si="13"/>
        <v>0</v>
      </c>
      <c r="AY46" s="35">
        <f t="shared" si="13"/>
        <v>0</v>
      </c>
      <c r="AZ46" s="35">
        <f t="shared" si="13"/>
        <v>126.17681849883876</v>
      </c>
      <c r="BA46" s="35">
        <f t="shared" si="13"/>
        <v>0</v>
      </c>
      <c r="BB46" s="35">
        <f t="shared" si="13"/>
        <v>0</v>
      </c>
      <c r="BC46" s="35">
        <f t="shared" si="13"/>
        <v>0</v>
      </c>
      <c r="BD46" s="35">
        <f t="shared" si="13"/>
        <v>0</v>
      </c>
      <c r="BE46" s="35">
        <f t="shared" si="13"/>
        <v>0</v>
      </c>
      <c r="BF46" s="35">
        <f t="shared" si="13"/>
        <v>76.141450673161259</v>
      </c>
      <c r="BG46" s="35">
        <f t="shared" si="13"/>
        <v>11.028970514870966</v>
      </c>
      <c r="BH46" s="35">
        <f t="shared" si="13"/>
        <v>0.48040737045161302</v>
      </c>
      <c r="BI46" s="35">
        <f t="shared" si="13"/>
        <v>0</v>
      </c>
      <c r="BJ46" s="35">
        <f t="shared" si="13"/>
        <v>15.429602615677416</v>
      </c>
      <c r="BK46" s="37">
        <f t="shared" si="13"/>
        <v>2051.634501854001</v>
      </c>
    </row>
    <row r="47" spans="1:67" x14ac:dyDescent="0.2">
      <c r="A47" s="16"/>
      <c r="B47" s="26" t="s">
        <v>84</v>
      </c>
      <c r="C47" s="35">
        <f>C33+C46</f>
        <v>0</v>
      </c>
      <c r="D47" s="35">
        <f t="shared" ref="D47:BJ47" si="14">D33+D46</f>
        <v>7.3430575609354838</v>
      </c>
      <c r="E47" s="35">
        <f t="shared" si="14"/>
        <v>2.2537374716774194</v>
      </c>
      <c r="F47" s="35">
        <f t="shared" si="14"/>
        <v>0</v>
      </c>
      <c r="G47" s="35">
        <f t="shared" si="14"/>
        <v>0</v>
      </c>
      <c r="H47" s="35">
        <f t="shared" si="14"/>
        <v>43.262823360548403</v>
      </c>
      <c r="I47" s="35">
        <f t="shared" si="14"/>
        <v>66.604410632096787</v>
      </c>
      <c r="J47" s="35">
        <f t="shared" si="14"/>
        <v>0</v>
      </c>
      <c r="K47" s="35">
        <f t="shared" si="14"/>
        <v>0</v>
      </c>
      <c r="L47" s="35">
        <f t="shared" si="14"/>
        <v>14.963917064870966</v>
      </c>
      <c r="M47" s="35">
        <f t="shared" si="14"/>
        <v>0</v>
      </c>
      <c r="N47" s="35">
        <f t="shared" si="14"/>
        <v>0</v>
      </c>
      <c r="O47" s="35">
        <f t="shared" si="14"/>
        <v>0</v>
      </c>
      <c r="P47" s="35">
        <f t="shared" si="14"/>
        <v>0</v>
      </c>
      <c r="Q47" s="35">
        <f t="shared" si="14"/>
        <v>0</v>
      </c>
      <c r="R47" s="35">
        <f t="shared" si="14"/>
        <v>26.60116925993551</v>
      </c>
      <c r="S47" s="35">
        <f t="shared" si="14"/>
        <v>12.289737556645163</v>
      </c>
      <c r="T47" s="35">
        <f t="shared" si="14"/>
        <v>0</v>
      </c>
      <c r="U47" s="35">
        <f t="shared" si="14"/>
        <v>0</v>
      </c>
      <c r="V47" s="35">
        <f t="shared" si="14"/>
        <v>3.5755069784516125</v>
      </c>
      <c r="W47" s="35">
        <f t="shared" si="14"/>
        <v>2.2580645161290321E-5</v>
      </c>
      <c r="X47" s="35">
        <f t="shared" si="14"/>
        <v>0</v>
      </c>
      <c r="Y47" s="35">
        <f t="shared" si="14"/>
        <v>0</v>
      </c>
      <c r="Z47" s="35">
        <f t="shared" si="14"/>
        <v>0</v>
      </c>
      <c r="AA47" s="35">
        <f t="shared" si="14"/>
        <v>0</v>
      </c>
      <c r="AB47" s="35">
        <f t="shared" si="14"/>
        <v>483.46790324006423</v>
      </c>
      <c r="AC47" s="35">
        <f t="shared" si="14"/>
        <v>43.599169273548384</v>
      </c>
      <c r="AD47" s="35">
        <f t="shared" si="14"/>
        <v>0</v>
      </c>
      <c r="AE47" s="35">
        <f t="shared" si="14"/>
        <v>0</v>
      </c>
      <c r="AF47" s="35">
        <f t="shared" si="14"/>
        <v>288.45593094096779</v>
      </c>
      <c r="AG47" s="35">
        <f t="shared" si="14"/>
        <v>0</v>
      </c>
      <c r="AH47" s="35">
        <f t="shared" si="14"/>
        <v>0</v>
      </c>
      <c r="AI47" s="35">
        <f t="shared" si="14"/>
        <v>0</v>
      </c>
      <c r="AJ47" s="35">
        <f t="shared" si="14"/>
        <v>0</v>
      </c>
      <c r="AK47" s="35">
        <f t="shared" si="14"/>
        <v>0</v>
      </c>
      <c r="AL47" s="35">
        <f t="shared" si="14"/>
        <v>492.03159867435636</v>
      </c>
      <c r="AM47" s="35">
        <f t="shared" si="14"/>
        <v>22.46633002209677</v>
      </c>
      <c r="AN47" s="35">
        <f t="shared" si="14"/>
        <v>0.29617903225806452</v>
      </c>
      <c r="AO47" s="35">
        <f t="shared" si="14"/>
        <v>0</v>
      </c>
      <c r="AP47" s="35">
        <f t="shared" si="14"/>
        <v>147.41347913612904</v>
      </c>
      <c r="AQ47" s="35">
        <f t="shared" si="14"/>
        <v>0</v>
      </c>
      <c r="AR47" s="35">
        <f t="shared" si="14"/>
        <v>0</v>
      </c>
      <c r="AS47" s="35">
        <f t="shared" si="14"/>
        <v>0</v>
      </c>
      <c r="AT47" s="35">
        <f t="shared" si="14"/>
        <v>0</v>
      </c>
      <c r="AU47" s="35">
        <f t="shared" si="14"/>
        <v>0</v>
      </c>
      <c r="AV47" s="35">
        <f t="shared" si="14"/>
        <v>561.36821853767628</v>
      </c>
      <c r="AW47" s="35">
        <f t="shared" si="14"/>
        <v>83.787302558903221</v>
      </c>
      <c r="AX47" s="35">
        <f t="shared" si="14"/>
        <v>0</v>
      </c>
      <c r="AY47" s="35">
        <f t="shared" si="14"/>
        <v>0</v>
      </c>
      <c r="AZ47" s="35">
        <f t="shared" si="14"/>
        <v>171.21002352861299</v>
      </c>
      <c r="BA47" s="35">
        <f t="shared" si="14"/>
        <v>0</v>
      </c>
      <c r="BB47" s="35">
        <f t="shared" si="14"/>
        <v>0</v>
      </c>
      <c r="BC47" s="35">
        <f t="shared" si="14"/>
        <v>0</v>
      </c>
      <c r="BD47" s="35">
        <f t="shared" si="14"/>
        <v>0</v>
      </c>
      <c r="BE47" s="35">
        <f t="shared" si="14"/>
        <v>0</v>
      </c>
      <c r="BF47" s="35">
        <f t="shared" si="14"/>
        <v>127.79760211893561</v>
      </c>
      <c r="BG47" s="35">
        <f t="shared" si="14"/>
        <v>11.247607227258063</v>
      </c>
      <c r="BH47" s="35">
        <f t="shared" si="14"/>
        <v>0.48040737045161302</v>
      </c>
      <c r="BI47" s="35">
        <f t="shared" si="14"/>
        <v>0</v>
      </c>
      <c r="BJ47" s="35">
        <f t="shared" si="14"/>
        <v>18.562495915709672</v>
      </c>
      <c r="BK47" s="37">
        <f>BK46+BK33</f>
        <v>2629.0786300427749</v>
      </c>
    </row>
    <row r="48" spans="1:67" ht="3" customHeight="1" x14ac:dyDescent="0.2">
      <c r="A48" s="16"/>
      <c r="B48" s="24"/>
      <c r="C48" s="69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1"/>
    </row>
    <row r="49" spans="1:67" x14ac:dyDescent="0.2">
      <c r="A49" s="16" t="s">
        <v>16</v>
      </c>
      <c r="B49" s="23" t="s">
        <v>8</v>
      </c>
      <c r="C49" s="69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1"/>
    </row>
    <row r="50" spans="1:67" x14ac:dyDescent="0.2">
      <c r="A50" s="16" t="s">
        <v>76</v>
      </c>
      <c r="B50" s="24" t="s">
        <v>17</v>
      </c>
      <c r="C50" s="69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1"/>
    </row>
    <row r="51" spans="1:67" x14ac:dyDescent="0.2">
      <c r="A51" s="16"/>
      <c r="B51" s="25" t="s">
        <v>116</v>
      </c>
      <c r="C51" s="35">
        <v>0</v>
      </c>
      <c r="D51" s="35">
        <v>0.62697710477419366</v>
      </c>
      <c r="E51" s="35">
        <v>0</v>
      </c>
      <c r="F51" s="35">
        <v>0</v>
      </c>
      <c r="G51" s="35">
        <v>0</v>
      </c>
      <c r="H51" s="35">
        <v>0.20067231793548387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3.2568654451612909E-2</v>
      </c>
      <c r="S51" s="35">
        <v>0</v>
      </c>
      <c r="T51" s="35">
        <v>0</v>
      </c>
      <c r="U51" s="35">
        <v>0</v>
      </c>
      <c r="V51" s="35">
        <v>2.0597876903225815E-2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1.3766148062580641</v>
      </c>
      <c r="AC51" s="35">
        <v>0.20894656977419354</v>
      </c>
      <c r="AD51" s="35">
        <v>0</v>
      </c>
      <c r="AE51" s="35">
        <v>0</v>
      </c>
      <c r="AF51" s="35">
        <v>1.1612425901612902</v>
      </c>
      <c r="AG51" s="35">
        <v>0</v>
      </c>
      <c r="AH51" s="35">
        <v>0</v>
      </c>
      <c r="AI51" s="35">
        <v>0</v>
      </c>
      <c r="AJ51" s="35">
        <v>0</v>
      </c>
      <c r="AK51" s="35">
        <v>0</v>
      </c>
      <c r="AL51" s="35">
        <v>1.3650295883870971</v>
      </c>
      <c r="AM51" s="35">
        <v>4.8878158064516128</v>
      </c>
      <c r="AN51" s="35">
        <v>0</v>
      </c>
      <c r="AO51" s="35">
        <v>0</v>
      </c>
      <c r="AP51" s="35">
        <v>0.53815330283870966</v>
      </c>
      <c r="AQ51" s="35">
        <v>0</v>
      </c>
      <c r="AR51" s="35">
        <v>0</v>
      </c>
      <c r="AS51" s="35">
        <v>0</v>
      </c>
      <c r="AT51" s="35">
        <v>0</v>
      </c>
      <c r="AU51" s="35">
        <v>0</v>
      </c>
      <c r="AV51" s="35">
        <v>2.4573237738387088</v>
      </c>
      <c r="AW51" s="35">
        <v>0.6863781795483872</v>
      </c>
      <c r="AX51" s="35">
        <v>1.5040690639677425</v>
      </c>
      <c r="AY51" s="35">
        <v>0</v>
      </c>
      <c r="AZ51" s="35">
        <v>2.9596459953225809</v>
      </c>
      <c r="BA51" s="35">
        <v>0</v>
      </c>
      <c r="BB51" s="35">
        <v>0</v>
      </c>
      <c r="BC51" s="35">
        <v>0</v>
      </c>
      <c r="BD51" s="35">
        <v>0</v>
      </c>
      <c r="BE51" s="35">
        <v>0</v>
      </c>
      <c r="BF51" s="35">
        <v>0.46306001654838724</v>
      </c>
      <c r="BG51" s="35">
        <v>0.30093653183870966</v>
      </c>
      <c r="BH51" s="35">
        <v>0</v>
      </c>
      <c r="BI51" s="35">
        <v>0</v>
      </c>
      <c r="BJ51" s="35">
        <v>0.5147819523548387</v>
      </c>
      <c r="BK51" s="38">
        <f>SUM(C51:BJ51)</f>
        <v>19.304814131354835</v>
      </c>
    </row>
    <row r="52" spans="1:67" x14ac:dyDescent="0.2">
      <c r="A52" s="16"/>
      <c r="B52" s="25" t="s">
        <v>119</v>
      </c>
      <c r="C52" s="35">
        <v>0</v>
      </c>
      <c r="D52" s="35">
        <v>0.5877298128709677</v>
      </c>
      <c r="E52" s="35">
        <v>0</v>
      </c>
      <c r="F52" s="35">
        <v>0</v>
      </c>
      <c r="G52" s="35">
        <v>0</v>
      </c>
      <c r="H52" s="35">
        <v>2.3307247310645174</v>
      </c>
      <c r="I52" s="35">
        <v>1.6340731339677421</v>
      </c>
      <c r="J52" s="35">
        <v>0</v>
      </c>
      <c r="K52" s="35">
        <v>0</v>
      </c>
      <c r="L52" s="35">
        <v>0.70808174551612901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2.0092399702258077</v>
      </c>
      <c r="S52" s="35">
        <v>0.24866425958064517</v>
      </c>
      <c r="T52" s="35">
        <v>0</v>
      </c>
      <c r="U52" s="35">
        <v>0</v>
      </c>
      <c r="V52" s="35">
        <v>0.49973091222580646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69.594454520290483</v>
      </c>
      <c r="AC52" s="35">
        <v>3.9498609099032262</v>
      </c>
      <c r="AD52" s="35">
        <v>0.13810051548387095</v>
      </c>
      <c r="AE52" s="35">
        <v>0</v>
      </c>
      <c r="AF52" s="35">
        <v>71.694920261613007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77.105282042581209</v>
      </c>
      <c r="AM52" s="35">
        <v>3.3135867243870969</v>
      </c>
      <c r="AN52" s="35">
        <v>0.46348563758064526</v>
      </c>
      <c r="AO52" s="35">
        <v>0</v>
      </c>
      <c r="AP52" s="35">
        <v>40.143432764161297</v>
      </c>
      <c r="AQ52" s="35">
        <v>0</v>
      </c>
      <c r="AR52" s="35">
        <v>0</v>
      </c>
      <c r="AS52" s="35">
        <v>0</v>
      </c>
      <c r="AT52" s="35">
        <v>0</v>
      </c>
      <c r="AU52" s="35">
        <v>0</v>
      </c>
      <c r="AV52" s="35">
        <v>24.271492080838865</v>
      </c>
      <c r="AW52" s="35">
        <v>4.0112093670645157</v>
      </c>
      <c r="AX52" s="35">
        <v>0</v>
      </c>
      <c r="AY52" s="35">
        <v>0</v>
      </c>
      <c r="AZ52" s="35">
        <v>18.872309704741941</v>
      </c>
      <c r="BA52" s="35">
        <v>0</v>
      </c>
      <c r="BB52" s="35">
        <v>0</v>
      </c>
      <c r="BC52" s="35">
        <v>0</v>
      </c>
      <c r="BD52" s="35">
        <v>0</v>
      </c>
      <c r="BE52" s="35">
        <v>0</v>
      </c>
      <c r="BF52" s="35">
        <v>9.2933660331935393</v>
      </c>
      <c r="BG52" s="35">
        <v>0.68364672296774187</v>
      </c>
      <c r="BH52" s="35">
        <v>0</v>
      </c>
      <c r="BI52" s="35">
        <v>0</v>
      </c>
      <c r="BJ52" s="35">
        <v>5.8675266406774185</v>
      </c>
      <c r="BK52" s="38">
        <f>SUM(C52:BJ52)</f>
        <v>337.42091849093646</v>
      </c>
    </row>
    <row r="53" spans="1:67" x14ac:dyDescent="0.2">
      <c r="A53" s="16"/>
      <c r="B53" s="26" t="s">
        <v>83</v>
      </c>
      <c r="C53" s="35">
        <f>SUM(C51:C52)</f>
        <v>0</v>
      </c>
      <c r="D53" s="35">
        <f t="shared" ref="D53:BK53" si="15">SUM(D51:D52)</f>
        <v>1.2147069176451613</v>
      </c>
      <c r="E53" s="35">
        <f t="shared" si="15"/>
        <v>0</v>
      </c>
      <c r="F53" s="35">
        <f t="shared" si="15"/>
        <v>0</v>
      </c>
      <c r="G53" s="35">
        <f t="shared" si="15"/>
        <v>0</v>
      </c>
      <c r="H53" s="35">
        <f t="shared" si="15"/>
        <v>2.5313970490000011</v>
      </c>
      <c r="I53" s="35">
        <f t="shared" si="15"/>
        <v>1.6340731339677421</v>
      </c>
      <c r="J53" s="35">
        <f t="shared" si="15"/>
        <v>0</v>
      </c>
      <c r="K53" s="35">
        <f t="shared" si="15"/>
        <v>0</v>
      </c>
      <c r="L53" s="35">
        <f t="shared" si="15"/>
        <v>0.70808174551612901</v>
      </c>
      <c r="M53" s="35">
        <f t="shared" si="15"/>
        <v>0</v>
      </c>
      <c r="N53" s="35">
        <f t="shared" si="15"/>
        <v>0</v>
      </c>
      <c r="O53" s="35">
        <f t="shared" si="15"/>
        <v>0</v>
      </c>
      <c r="P53" s="35">
        <f t="shared" si="15"/>
        <v>0</v>
      </c>
      <c r="Q53" s="35">
        <f t="shared" si="15"/>
        <v>0</v>
      </c>
      <c r="R53" s="35">
        <f t="shared" si="15"/>
        <v>2.0418086246774205</v>
      </c>
      <c r="S53" s="35">
        <f t="shared" si="15"/>
        <v>0.24866425958064517</v>
      </c>
      <c r="T53" s="35">
        <f t="shared" si="15"/>
        <v>0</v>
      </c>
      <c r="U53" s="35">
        <f t="shared" si="15"/>
        <v>0</v>
      </c>
      <c r="V53" s="35">
        <f t="shared" si="15"/>
        <v>0.52032878912903224</v>
      </c>
      <c r="W53" s="35">
        <f t="shared" si="15"/>
        <v>0</v>
      </c>
      <c r="X53" s="35">
        <f t="shared" si="15"/>
        <v>0</v>
      </c>
      <c r="Y53" s="35">
        <f t="shared" si="15"/>
        <v>0</v>
      </c>
      <c r="Z53" s="35">
        <f t="shared" si="15"/>
        <v>0</v>
      </c>
      <c r="AA53" s="35">
        <f t="shared" si="15"/>
        <v>0</v>
      </c>
      <c r="AB53" s="35">
        <f t="shared" si="15"/>
        <v>70.971069326548545</v>
      </c>
      <c r="AC53" s="35">
        <f t="shared" si="15"/>
        <v>4.1588074796774199</v>
      </c>
      <c r="AD53" s="35">
        <f t="shared" si="15"/>
        <v>0.13810051548387095</v>
      </c>
      <c r="AE53" s="35">
        <f t="shared" si="15"/>
        <v>0</v>
      </c>
      <c r="AF53" s="35">
        <f t="shared" si="15"/>
        <v>72.8561628517743</v>
      </c>
      <c r="AG53" s="35">
        <f t="shared" si="15"/>
        <v>0</v>
      </c>
      <c r="AH53" s="35">
        <f t="shared" si="15"/>
        <v>0</v>
      </c>
      <c r="AI53" s="35">
        <f t="shared" si="15"/>
        <v>0</v>
      </c>
      <c r="AJ53" s="35">
        <f t="shared" si="15"/>
        <v>0</v>
      </c>
      <c r="AK53" s="35">
        <f t="shared" si="15"/>
        <v>0</v>
      </c>
      <c r="AL53" s="35">
        <f t="shared" si="15"/>
        <v>78.470311630968311</v>
      </c>
      <c r="AM53" s="35">
        <f t="shared" si="15"/>
        <v>8.2014025308387097</v>
      </c>
      <c r="AN53" s="35">
        <f t="shared" si="15"/>
        <v>0.46348563758064526</v>
      </c>
      <c r="AO53" s="35">
        <f t="shared" si="15"/>
        <v>0</v>
      </c>
      <c r="AP53" s="35">
        <f t="shared" si="15"/>
        <v>40.681586067000005</v>
      </c>
      <c r="AQ53" s="35">
        <f t="shared" si="15"/>
        <v>0</v>
      </c>
      <c r="AR53" s="35">
        <f t="shared" si="15"/>
        <v>0</v>
      </c>
      <c r="AS53" s="35">
        <f t="shared" si="15"/>
        <v>0</v>
      </c>
      <c r="AT53" s="35">
        <f t="shared" si="15"/>
        <v>0</v>
      </c>
      <c r="AU53" s="35">
        <f t="shared" si="15"/>
        <v>0</v>
      </c>
      <c r="AV53" s="35">
        <f t="shared" si="15"/>
        <v>26.728815854677574</v>
      </c>
      <c r="AW53" s="35">
        <f t="shared" si="15"/>
        <v>4.6975875466129029</v>
      </c>
      <c r="AX53" s="35">
        <f t="shared" si="15"/>
        <v>1.5040690639677425</v>
      </c>
      <c r="AY53" s="35">
        <f t="shared" si="15"/>
        <v>0</v>
      </c>
      <c r="AZ53" s="35">
        <f t="shared" si="15"/>
        <v>21.831955700064523</v>
      </c>
      <c r="BA53" s="35">
        <f t="shared" si="15"/>
        <v>0</v>
      </c>
      <c r="BB53" s="35">
        <f t="shared" si="15"/>
        <v>0</v>
      </c>
      <c r="BC53" s="35">
        <f t="shared" si="15"/>
        <v>0</v>
      </c>
      <c r="BD53" s="35">
        <f t="shared" si="15"/>
        <v>0</v>
      </c>
      <c r="BE53" s="35">
        <f t="shared" si="15"/>
        <v>0</v>
      </c>
      <c r="BF53" s="35">
        <f t="shared" si="15"/>
        <v>9.7564260497419273</v>
      </c>
      <c r="BG53" s="35">
        <f t="shared" si="15"/>
        <v>0.98458325480645148</v>
      </c>
      <c r="BH53" s="35">
        <f t="shared" si="15"/>
        <v>0</v>
      </c>
      <c r="BI53" s="35">
        <f t="shared" si="15"/>
        <v>0</v>
      </c>
      <c r="BJ53" s="35">
        <f t="shared" si="15"/>
        <v>6.3823085930322572</v>
      </c>
      <c r="BK53" s="35">
        <f t="shared" si="15"/>
        <v>356.72573262229128</v>
      </c>
    </row>
    <row r="54" spans="1:67" ht="2.25" customHeight="1" x14ac:dyDescent="0.2">
      <c r="A54" s="16"/>
      <c r="B54" s="24"/>
      <c r="C54" s="69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1"/>
    </row>
    <row r="55" spans="1:67" x14ac:dyDescent="0.2">
      <c r="A55" s="16" t="s">
        <v>4</v>
      </c>
      <c r="B55" s="23" t="s">
        <v>9</v>
      </c>
      <c r="C55" s="69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1"/>
    </row>
    <row r="56" spans="1:67" x14ac:dyDescent="0.2">
      <c r="A56" s="16" t="s">
        <v>76</v>
      </c>
      <c r="B56" s="24" t="s">
        <v>18</v>
      </c>
      <c r="C56" s="69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1"/>
    </row>
    <row r="57" spans="1:67" x14ac:dyDescent="0.2">
      <c r="A57" s="16"/>
      <c r="B57" s="33" t="s">
        <v>111</v>
      </c>
      <c r="C57" s="39">
        <v>0</v>
      </c>
      <c r="D57" s="39">
        <v>30.000096099966623</v>
      </c>
      <c r="E57" s="39">
        <v>0</v>
      </c>
      <c r="F57" s="39">
        <v>0</v>
      </c>
      <c r="G57" s="39">
        <v>0</v>
      </c>
      <c r="H57" s="39">
        <v>13.807793378595793</v>
      </c>
      <c r="I57" s="39">
        <v>0.93512401320461414</v>
      </c>
      <c r="J57" s="39">
        <v>0</v>
      </c>
      <c r="K57" s="39">
        <v>0</v>
      </c>
      <c r="L57" s="39">
        <v>7.9707872177557242</v>
      </c>
      <c r="M57" s="39">
        <v>0</v>
      </c>
      <c r="N57" s="39">
        <v>0</v>
      </c>
      <c r="O57" s="39">
        <v>0</v>
      </c>
      <c r="P57" s="39">
        <v>0</v>
      </c>
      <c r="Q57" s="39">
        <v>0</v>
      </c>
      <c r="R57" s="39">
        <v>5.3905000000000003</v>
      </c>
      <c r="S57" s="39">
        <v>0.1038</v>
      </c>
      <c r="T57" s="39">
        <v>0</v>
      </c>
      <c r="U57" s="39">
        <v>0</v>
      </c>
      <c r="V57" s="39">
        <v>1.6243000000000001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39">
        <v>0</v>
      </c>
      <c r="AP57" s="39">
        <v>0</v>
      </c>
      <c r="AQ57" s="39">
        <v>0</v>
      </c>
      <c r="AR57" s="39">
        <v>0</v>
      </c>
      <c r="AS57" s="39">
        <v>0</v>
      </c>
      <c r="AT57" s="39">
        <v>0</v>
      </c>
      <c r="AU57" s="39">
        <v>0</v>
      </c>
      <c r="AV57" s="39">
        <v>0</v>
      </c>
      <c r="AW57" s="39">
        <v>0</v>
      </c>
      <c r="AX57" s="39">
        <v>0</v>
      </c>
      <c r="AY57" s="39">
        <v>0</v>
      </c>
      <c r="AZ57" s="39">
        <v>0</v>
      </c>
      <c r="BA57" s="39">
        <v>0</v>
      </c>
      <c r="BB57" s="39">
        <v>0</v>
      </c>
      <c r="BC57" s="39">
        <v>0</v>
      </c>
      <c r="BD57" s="39">
        <v>0</v>
      </c>
      <c r="BE57" s="39">
        <v>0</v>
      </c>
      <c r="BF57" s="39">
        <v>0</v>
      </c>
      <c r="BG57" s="39">
        <v>0</v>
      </c>
      <c r="BH57" s="39">
        <v>0</v>
      </c>
      <c r="BI57" s="39">
        <v>0</v>
      </c>
      <c r="BJ57" s="39">
        <v>0</v>
      </c>
      <c r="BK57" s="38">
        <f>SUM(C57:BJ57)</f>
        <v>59.832400709522759</v>
      </c>
      <c r="BL57" s="48"/>
      <c r="BM57" s="48"/>
      <c r="BN57" s="48"/>
      <c r="BO57" s="48"/>
    </row>
    <row r="58" spans="1:67" x14ac:dyDescent="0.2">
      <c r="A58" s="16"/>
      <c r="B58" s="25" t="s">
        <v>85</v>
      </c>
      <c r="C58" s="35">
        <f>SUM(C57)</f>
        <v>0</v>
      </c>
      <c r="D58" s="35">
        <f t="shared" ref="D58:BJ58" si="16">SUM(D57)</f>
        <v>30.000096099966623</v>
      </c>
      <c r="E58" s="35">
        <f t="shared" si="16"/>
        <v>0</v>
      </c>
      <c r="F58" s="35">
        <f t="shared" si="16"/>
        <v>0</v>
      </c>
      <c r="G58" s="35">
        <f t="shared" si="16"/>
        <v>0</v>
      </c>
      <c r="H58" s="35">
        <f t="shared" si="16"/>
        <v>13.807793378595793</v>
      </c>
      <c r="I58" s="35">
        <f t="shared" si="16"/>
        <v>0.93512401320461414</v>
      </c>
      <c r="J58" s="35">
        <f t="shared" si="16"/>
        <v>0</v>
      </c>
      <c r="K58" s="35">
        <f t="shared" si="16"/>
        <v>0</v>
      </c>
      <c r="L58" s="35">
        <f t="shared" si="16"/>
        <v>7.9707872177557242</v>
      </c>
      <c r="M58" s="35">
        <f t="shared" si="16"/>
        <v>0</v>
      </c>
      <c r="N58" s="35">
        <f t="shared" si="16"/>
        <v>0</v>
      </c>
      <c r="O58" s="35">
        <f t="shared" si="16"/>
        <v>0</v>
      </c>
      <c r="P58" s="35">
        <f t="shared" si="16"/>
        <v>0</v>
      </c>
      <c r="Q58" s="35">
        <f t="shared" si="16"/>
        <v>0</v>
      </c>
      <c r="R58" s="35">
        <f t="shared" si="16"/>
        <v>5.3905000000000003</v>
      </c>
      <c r="S58" s="35">
        <f t="shared" si="16"/>
        <v>0.1038</v>
      </c>
      <c r="T58" s="35">
        <f t="shared" si="16"/>
        <v>0</v>
      </c>
      <c r="U58" s="35">
        <f t="shared" si="16"/>
        <v>0</v>
      </c>
      <c r="V58" s="35">
        <f t="shared" si="16"/>
        <v>1.6243000000000001</v>
      </c>
      <c r="W58" s="35">
        <f t="shared" si="16"/>
        <v>0</v>
      </c>
      <c r="X58" s="35">
        <f t="shared" si="16"/>
        <v>0</v>
      </c>
      <c r="Y58" s="35">
        <f t="shared" si="16"/>
        <v>0</v>
      </c>
      <c r="Z58" s="35">
        <f t="shared" si="16"/>
        <v>0</v>
      </c>
      <c r="AA58" s="35">
        <f t="shared" si="16"/>
        <v>0</v>
      </c>
      <c r="AB58" s="35">
        <f t="shared" si="16"/>
        <v>0</v>
      </c>
      <c r="AC58" s="35">
        <f t="shared" si="16"/>
        <v>0</v>
      </c>
      <c r="AD58" s="35">
        <f t="shared" si="16"/>
        <v>0</v>
      </c>
      <c r="AE58" s="35">
        <f t="shared" si="16"/>
        <v>0</v>
      </c>
      <c r="AF58" s="35">
        <f t="shared" si="16"/>
        <v>0</v>
      </c>
      <c r="AG58" s="35">
        <f t="shared" si="16"/>
        <v>0</v>
      </c>
      <c r="AH58" s="35">
        <f t="shared" si="16"/>
        <v>0</v>
      </c>
      <c r="AI58" s="35">
        <f t="shared" si="16"/>
        <v>0</v>
      </c>
      <c r="AJ58" s="35">
        <f t="shared" si="16"/>
        <v>0</v>
      </c>
      <c r="AK58" s="35">
        <f t="shared" si="16"/>
        <v>0</v>
      </c>
      <c r="AL58" s="35">
        <f t="shared" si="16"/>
        <v>0</v>
      </c>
      <c r="AM58" s="35">
        <f t="shared" si="16"/>
        <v>0</v>
      </c>
      <c r="AN58" s="35">
        <f t="shared" si="16"/>
        <v>0</v>
      </c>
      <c r="AO58" s="35">
        <f t="shared" si="16"/>
        <v>0</v>
      </c>
      <c r="AP58" s="35">
        <f t="shared" si="16"/>
        <v>0</v>
      </c>
      <c r="AQ58" s="35">
        <f t="shared" si="16"/>
        <v>0</v>
      </c>
      <c r="AR58" s="35">
        <f t="shared" si="16"/>
        <v>0</v>
      </c>
      <c r="AS58" s="35">
        <f t="shared" si="16"/>
        <v>0</v>
      </c>
      <c r="AT58" s="35">
        <f t="shared" si="16"/>
        <v>0</v>
      </c>
      <c r="AU58" s="35">
        <f t="shared" si="16"/>
        <v>0</v>
      </c>
      <c r="AV58" s="35">
        <f t="shared" si="16"/>
        <v>0</v>
      </c>
      <c r="AW58" s="35">
        <f t="shared" si="16"/>
        <v>0</v>
      </c>
      <c r="AX58" s="35">
        <f t="shared" si="16"/>
        <v>0</v>
      </c>
      <c r="AY58" s="35">
        <f t="shared" si="16"/>
        <v>0</v>
      </c>
      <c r="AZ58" s="35">
        <f t="shared" si="16"/>
        <v>0</v>
      </c>
      <c r="BA58" s="35">
        <f t="shared" si="16"/>
        <v>0</v>
      </c>
      <c r="BB58" s="35">
        <f t="shared" si="16"/>
        <v>0</v>
      </c>
      <c r="BC58" s="35">
        <f t="shared" si="16"/>
        <v>0</v>
      </c>
      <c r="BD58" s="35">
        <f t="shared" si="16"/>
        <v>0</v>
      </c>
      <c r="BE58" s="35">
        <f t="shared" si="16"/>
        <v>0</v>
      </c>
      <c r="BF58" s="35">
        <f t="shared" si="16"/>
        <v>0</v>
      </c>
      <c r="BG58" s="35">
        <f t="shared" si="16"/>
        <v>0</v>
      </c>
      <c r="BH58" s="35">
        <f t="shared" si="16"/>
        <v>0</v>
      </c>
      <c r="BI58" s="35">
        <f t="shared" si="16"/>
        <v>0</v>
      </c>
      <c r="BJ58" s="35">
        <f t="shared" si="16"/>
        <v>0</v>
      </c>
      <c r="BK58" s="38">
        <f>SUM(BK57)</f>
        <v>59.832400709522759</v>
      </c>
    </row>
    <row r="59" spans="1:67" x14ac:dyDescent="0.2">
      <c r="A59" s="16" t="s">
        <v>77</v>
      </c>
      <c r="B59" s="24" t="s">
        <v>19</v>
      </c>
      <c r="C59" s="69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1"/>
    </row>
    <row r="60" spans="1:67" x14ac:dyDescent="0.2">
      <c r="A60" s="16"/>
      <c r="B60" s="25" t="s">
        <v>36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0</v>
      </c>
      <c r="AM60" s="35">
        <v>0</v>
      </c>
      <c r="AN60" s="35">
        <v>0</v>
      </c>
      <c r="AO60" s="35">
        <v>0</v>
      </c>
      <c r="AP60" s="35">
        <v>0</v>
      </c>
      <c r="AQ60" s="35">
        <v>0</v>
      </c>
      <c r="AR60" s="35">
        <v>0</v>
      </c>
      <c r="AS60" s="35">
        <v>0</v>
      </c>
      <c r="AT60" s="35">
        <v>0</v>
      </c>
      <c r="AU60" s="35">
        <v>0</v>
      </c>
      <c r="AV60" s="35">
        <v>0</v>
      </c>
      <c r="AW60" s="35">
        <v>0</v>
      </c>
      <c r="AX60" s="35">
        <v>0</v>
      </c>
      <c r="AY60" s="35">
        <v>0</v>
      </c>
      <c r="AZ60" s="35">
        <v>0</v>
      </c>
      <c r="BA60" s="35">
        <v>0</v>
      </c>
      <c r="BB60" s="35">
        <v>0</v>
      </c>
      <c r="BC60" s="35">
        <v>0</v>
      </c>
      <c r="BD60" s="35">
        <v>0</v>
      </c>
      <c r="BE60" s="35">
        <v>0</v>
      </c>
      <c r="BF60" s="35">
        <v>0</v>
      </c>
      <c r="BG60" s="35">
        <v>0</v>
      </c>
      <c r="BH60" s="35">
        <v>0</v>
      </c>
      <c r="BI60" s="35">
        <v>0</v>
      </c>
      <c r="BJ60" s="35">
        <v>0</v>
      </c>
      <c r="BK60" s="38">
        <f>SUM(C60:BJ60)</f>
        <v>0</v>
      </c>
    </row>
    <row r="61" spans="1:67" x14ac:dyDescent="0.2">
      <c r="A61" s="16"/>
      <c r="B61" s="25" t="s">
        <v>86</v>
      </c>
      <c r="C61" s="35">
        <f t="shared" ref="C61:BJ61" si="17">SUM(C60)</f>
        <v>0</v>
      </c>
      <c r="D61" s="35">
        <f t="shared" si="17"/>
        <v>0</v>
      </c>
      <c r="E61" s="35">
        <f t="shared" si="17"/>
        <v>0</v>
      </c>
      <c r="F61" s="35">
        <f t="shared" si="17"/>
        <v>0</v>
      </c>
      <c r="G61" s="35">
        <f t="shared" si="17"/>
        <v>0</v>
      </c>
      <c r="H61" s="35">
        <f t="shared" si="17"/>
        <v>0</v>
      </c>
      <c r="I61" s="35">
        <f t="shared" si="17"/>
        <v>0</v>
      </c>
      <c r="J61" s="35">
        <f t="shared" si="17"/>
        <v>0</v>
      </c>
      <c r="K61" s="35">
        <f t="shared" si="17"/>
        <v>0</v>
      </c>
      <c r="L61" s="35">
        <f t="shared" si="17"/>
        <v>0</v>
      </c>
      <c r="M61" s="35">
        <f t="shared" si="17"/>
        <v>0</v>
      </c>
      <c r="N61" s="35">
        <f t="shared" si="17"/>
        <v>0</v>
      </c>
      <c r="O61" s="35">
        <f t="shared" si="17"/>
        <v>0</v>
      </c>
      <c r="P61" s="35">
        <f t="shared" si="17"/>
        <v>0</v>
      </c>
      <c r="Q61" s="35">
        <f t="shared" si="17"/>
        <v>0</v>
      </c>
      <c r="R61" s="35">
        <f t="shared" si="17"/>
        <v>0</v>
      </c>
      <c r="S61" s="35">
        <f t="shared" si="17"/>
        <v>0</v>
      </c>
      <c r="T61" s="35">
        <f t="shared" si="17"/>
        <v>0</v>
      </c>
      <c r="U61" s="35">
        <f t="shared" si="17"/>
        <v>0</v>
      </c>
      <c r="V61" s="35">
        <f t="shared" si="17"/>
        <v>0</v>
      </c>
      <c r="W61" s="35">
        <f t="shared" si="17"/>
        <v>0</v>
      </c>
      <c r="X61" s="35">
        <f t="shared" si="17"/>
        <v>0</v>
      </c>
      <c r="Y61" s="35">
        <f t="shared" si="17"/>
        <v>0</v>
      </c>
      <c r="Z61" s="35">
        <f t="shared" si="17"/>
        <v>0</v>
      </c>
      <c r="AA61" s="35">
        <f t="shared" si="17"/>
        <v>0</v>
      </c>
      <c r="AB61" s="35">
        <f t="shared" si="17"/>
        <v>0</v>
      </c>
      <c r="AC61" s="35">
        <f t="shared" si="17"/>
        <v>0</v>
      </c>
      <c r="AD61" s="35">
        <f t="shared" si="17"/>
        <v>0</v>
      </c>
      <c r="AE61" s="35">
        <f t="shared" si="17"/>
        <v>0</v>
      </c>
      <c r="AF61" s="35">
        <f t="shared" si="17"/>
        <v>0</v>
      </c>
      <c r="AG61" s="35">
        <f t="shared" si="17"/>
        <v>0</v>
      </c>
      <c r="AH61" s="35">
        <f t="shared" si="17"/>
        <v>0</v>
      </c>
      <c r="AI61" s="35">
        <f t="shared" si="17"/>
        <v>0</v>
      </c>
      <c r="AJ61" s="35">
        <f t="shared" si="17"/>
        <v>0</v>
      </c>
      <c r="AK61" s="35">
        <f t="shared" si="17"/>
        <v>0</v>
      </c>
      <c r="AL61" s="35">
        <f t="shared" si="17"/>
        <v>0</v>
      </c>
      <c r="AM61" s="35">
        <f t="shared" si="17"/>
        <v>0</v>
      </c>
      <c r="AN61" s="35">
        <f t="shared" si="17"/>
        <v>0</v>
      </c>
      <c r="AO61" s="35">
        <f t="shared" si="17"/>
        <v>0</v>
      </c>
      <c r="AP61" s="35">
        <f t="shared" si="17"/>
        <v>0</v>
      </c>
      <c r="AQ61" s="35">
        <f t="shared" si="17"/>
        <v>0</v>
      </c>
      <c r="AR61" s="35">
        <f t="shared" si="17"/>
        <v>0</v>
      </c>
      <c r="AS61" s="35">
        <f t="shared" si="17"/>
        <v>0</v>
      </c>
      <c r="AT61" s="35">
        <f t="shared" si="17"/>
        <v>0</v>
      </c>
      <c r="AU61" s="35">
        <f t="shared" si="17"/>
        <v>0</v>
      </c>
      <c r="AV61" s="35">
        <f t="shared" si="17"/>
        <v>0</v>
      </c>
      <c r="AW61" s="35">
        <f t="shared" si="17"/>
        <v>0</v>
      </c>
      <c r="AX61" s="35">
        <f t="shared" si="17"/>
        <v>0</v>
      </c>
      <c r="AY61" s="35">
        <f t="shared" si="17"/>
        <v>0</v>
      </c>
      <c r="AZ61" s="35">
        <f t="shared" si="17"/>
        <v>0</v>
      </c>
      <c r="BA61" s="35">
        <f t="shared" si="17"/>
        <v>0</v>
      </c>
      <c r="BB61" s="35">
        <f t="shared" si="17"/>
        <v>0</v>
      </c>
      <c r="BC61" s="35">
        <f t="shared" si="17"/>
        <v>0</v>
      </c>
      <c r="BD61" s="35">
        <f t="shared" si="17"/>
        <v>0</v>
      </c>
      <c r="BE61" s="35">
        <f t="shared" si="17"/>
        <v>0</v>
      </c>
      <c r="BF61" s="35">
        <f t="shared" si="17"/>
        <v>0</v>
      </c>
      <c r="BG61" s="35">
        <f t="shared" si="17"/>
        <v>0</v>
      </c>
      <c r="BH61" s="35">
        <f t="shared" si="17"/>
        <v>0</v>
      </c>
      <c r="BI61" s="35">
        <f t="shared" si="17"/>
        <v>0</v>
      </c>
      <c r="BJ61" s="35">
        <f t="shared" si="17"/>
        <v>0</v>
      </c>
      <c r="BK61" s="38">
        <f>SUM(BK60)</f>
        <v>0</v>
      </c>
    </row>
    <row r="62" spans="1:67" x14ac:dyDescent="0.2">
      <c r="A62" s="16"/>
      <c r="B62" s="26" t="s">
        <v>84</v>
      </c>
      <c r="C62" s="37">
        <f>C61+C58</f>
        <v>0</v>
      </c>
      <c r="D62" s="37">
        <f t="shared" ref="D62:BJ62" si="18">D61+D58</f>
        <v>30.000096099966623</v>
      </c>
      <c r="E62" s="37">
        <f t="shared" si="18"/>
        <v>0</v>
      </c>
      <c r="F62" s="37">
        <f t="shared" si="18"/>
        <v>0</v>
      </c>
      <c r="G62" s="37">
        <f t="shared" si="18"/>
        <v>0</v>
      </c>
      <c r="H62" s="37">
        <f t="shared" si="18"/>
        <v>13.807793378595793</v>
      </c>
      <c r="I62" s="37">
        <f t="shared" si="18"/>
        <v>0.93512401320461414</v>
      </c>
      <c r="J62" s="37">
        <f t="shared" si="18"/>
        <v>0</v>
      </c>
      <c r="K62" s="37">
        <f t="shared" si="18"/>
        <v>0</v>
      </c>
      <c r="L62" s="37">
        <f t="shared" si="18"/>
        <v>7.9707872177557242</v>
      </c>
      <c r="M62" s="37">
        <f t="shared" si="18"/>
        <v>0</v>
      </c>
      <c r="N62" s="37">
        <f t="shared" si="18"/>
        <v>0</v>
      </c>
      <c r="O62" s="37">
        <f t="shared" si="18"/>
        <v>0</v>
      </c>
      <c r="P62" s="37">
        <f t="shared" si="18"/>
        <v>0</v>
      </c>
      <c r="Q62" s="37">
        <f t="shared" si="18"/>
        <v>0</v>
      </c>
      <c r="R62" s="37">
        <f t="shared" si="18"/>
        <v>5.3905000000000003</v>
      </c>
      <c r="S62" s="37">
        <f t="shared" si="18"/>
        <v>0.1038</v>
      </c>
      <c r="T62" s="37">
        <f t="shared" si="18"/>
        <v>0</v>
      </c>
      <c r="U62" s="37">
        <f t="shared" si="18"/>
        <v>0</v>
      </c>
      <c r="V62" s="37">
        <f t="shared" si="18"/>
        <v>1.6243000000000001</v>
      </c>
      <c r="W62" s="37">
        <f t="shared" si="18"/>
        <v>0</v>
      </c>
      <c r="X62" s="37">
        <f t="shared" si="18"/>
        <v>0</v>
      </c>
      <c r="Y62" s="37">
        <f t="shared" si="18"/>
        <v>0</v>
      </c>
      <c r="Z62" s="37">
        <f t="shared" si="18"/>
        <v>0</v>
      </c>
      <c r="AA62" s="37">
        <f t="shared" si="18"/>
        <v>0</v>
      </c>
      <c r="AB62" s="37">
        <f t="shared" si="18"/>
        <v>0</v>
      </c>
      <c r="AC62" s="37">
        <f t="shared" si="18"/>
        <v>0</v>
      </c>
      <c r="AD62" s="37">
        <f t="shared" si="18"/>
        <v>0</v>
      </c>
      <c r="AE62" s="37">
        <f t="shared" si="18"/>
        <v>0</v>
      </c>
      <c r="AF62" s="37">
        <f t="shared" si="18"/>
        <v>0</v>
      </c>
      <c r="AG62" s="37">
        <f t="shared" si="18"/>
        <v>0</v>
      </c>
      <c r="AH62" s="37">
        <f t="shared" si="18"/>
        <v>0</v>
      </c>
      <c r="AI62" s="37">
        <f t="shared" si="18"/>
        <v>0</v>
      </c>
      <c r="AJ62" s="37">
        <f t="shared" si="18"/>
        <v>0</v>
      </c>
      <c r="AK62" s="37">
        <f t="shared" si="18"/>
        <v>0</v>
      </c>
      <c r="AL62" s="37">
        <f t="shared" si="18"/>
        <v>0</v>
      </c>
      <c r="AM62" s="37">
        <f t="shared" si="18"/>
        <v>0</v>
      </c>
      <c r="AN62" s="37">
        <f t="shared" si="18"/>
        <v>0</v>
      </c>
      <c r="AO62" s="37">
        <f t="shared" si="18"/>
        <v>0</v>
      </c>
      <c r="AP62" s="37">
        <f t="shared" si="18"/>
        <v>0</v>
      </c>
      <c r="AQ62" s="37">
        <f t="shared" si="18"/>
        <v>0</v>
      </c>
      <c r="AR62" s="37">
        <f t="shared" si="18"/>
        <v>0</v>
      </c>
      <c r="AS62" s="37">
        <f t="shared" si="18"/>
        <v>0</v>
      </c>
      <c r="AT62" s="37">
        <f t="shared" si="18"/>
        <v>0</v>
      </c>
      <c r="AU62" s="37">
        <f t="shared" si="18"/>
        <v>0</v>
      </c>
      <c r="AV62" s="37">
        <f t="shared" si="18"/>
        <v>0</v>
      </c>
      <c r="AW62" s="37">
        <f t="shared" si="18"/>
        <v>0</v>
      </c>
      <c r="AX62" s="37">
        <f t="shared" si="18"/>
        <v>0</v>
      </c>
      <c r="AY62" s="37">
        <f t="shared" si="18"/>
        <v>0</v>
      </c>
      <c r="AZ62" s="37">
        <f t="shared" si="18"/>
        <v>0</v>
      </c>
      <c r="BA62" s="37">
        <f t="shared" si="18"/>
        <v>0</v>
      </c>
      <c r="BB62" s="37">
        <f t="shared" si="18"/>
        <v>0</v>
      </c>
      <c r="BC62" s="37">
        <f t="shared" si="18"/>
        <v>0</v>
      </c>
      <c r="BD62" s="37">
        <f t="shared" si="18"/>
        <v>0</v>
      </c>
      <c r="BE62" s="37">
        <f t="shared" si="18"/>
        <v>0</v>
      </c>
      <c r="BF62" s="37">
        <f t="shared" si="18"/>
        <v>0</v>
      </c>
      <c r="BG62" s="37">
        <f t="shared" si="18"/>
        <v>0</v>
      </c>
      <c r="BH62" s="37">
        <f t="shared" si="18"/>
        <v>0</v>
      </c>
      <c r="BI62" s="37">
        <f t="shared" si="18"/>
        <v>0</v>
      </c>
      <c r="BJ62" s="37">
        <f t="shared" si="18"/>
        <v>0</v>
      </c>
      <c r="BK62" s="37">
        <f>BK61+BK58</f>
        <v>59.832400709522759</v>
      </c>
    </row>
    <row r="63" spans="1:67" ht="4.5" customHeight="1" x14ac:dyDescent="0.2">
      <c r="A63" s="16"/>
      <c r="B63" s="24"/>
      <c r="C63" s="69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1"/>
    </row>
    <row r="64" spans="1:67" x14ac:dyDescent="0.2">
      <c r="A64" s="16" t="s">
        <v>20</v>
      </c>
      <c r="B64" s="23" t="s">
        <v>21</v>
      </c>
      <c r="C64" s="69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1"/>
    </row>
    <row r="65" spans="1:65" x14ac:dyDescent="0.2">
      <c r="A65" s="16" t="s">
        <v>76</v>
      </c>
      <c r="B65" s="24" t="s">
        <v>22</v>
      </c>
      <c r="C65" s="69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1"/>
    </row>
    <row r="66" spans="1:65" x14ac:dyDescent="0.2">
      <c r="A66" s="16"/>
      <c r="B66" s="25" t="s">
        <v>36</v>
      </c>
      <c r="C66" s="35">
        <v>0</v>
      </c>
      <c r="D66" s="35">
        <v>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35">
        <v>0</v>
      </c>
      <c r="AL66" s="35">
        <v>0</v>
      </c>
      <c r="AM66" s="35">
        <v>0</v>
      </c>
      <c r="AN66" s="35">
        <v>0</v>
      </c>
      <c r="AO66" s="35">
        <v>0</v>
      </c>
      <c r="AP66" s="35">
        <v>0</v>
      </c>
      <c r="AQ66" s="35">
        <v>0</v>
      </c>
      <c r="AR66" s="35">
        <v>0</v>
      </c>
      <c r="AS66" s="35">
        <v>0</v>
      </c>
      <c r="AT66" s="35">
        <v>0</v>
      </c>
      <c r="AU66" s="35">
        <v>0</v>
      </c>
      <c r="AV66" s="35">
        <v>0</v>
      </c>
      <c r="AW66" s="35">
        <v>0</v>
      </c>
      <c r="AX66" s="35">
        <v>0</v>
      </c>
      <c r="AY66" s="35">
        <v>0</v>
      </c>
      <c r="AZ66" s="35">
        <v>0</v>
      </c>
      <c r="BA66" s="35">
        <v>0</v>
      </c>
      <c r="BB66" s="35">
        <v>0</v>
      </c>
      <c r="BC66" s="35">
        <v>0</v>
      </c>
      <c r="BD66" s="35">
        <v>0</v>
      </c>
      <c r="BE66" s="35">
        <v>0</v>
      </c>
      <c r="BF66" s="35">
        <v>0</v>
      </c>
      <c r="BG66" s="35">
        <v>0</v>
      </c>
      <c r="BH66" s="35">
        <v>0</v>
      </c>
      <c r="BI66" s="35">
        <v>0</v>
      </c>
      <c r="BJ66" s="35">
        <v>0</v>
      </c>
      <c r="BK66" s="38">
        <f>SUM(C66:BJ66)</f>
        <v>0</v>
      </c>
    </row>
    <row r="67" spans="1:65" x14ac:dyDescent="0.2">
      <c r="A67" s="16"/>
      <c r="B67" s="26" t="s">
        <v>83</v>
      </c>
      <c r="C67" s="35">
        <f t="shared" ref="C67:BJ67" si="19">SUM(C66)</f>
        <v>0</v>
      </c>
      <c r="D67" s="35">
        <f t="shared" si="19"/>
        <v>0</v>
      </c>
      <c r="E67" s="35">
        <f t="shared" si="19"/>
        <v>0</v>
      </c>
      <c r="F67" s="35">
        <f t="shared" si="19"/>
        <v>0</v>
      </c>
      <c r="G67" s="35">
        <f t="shared" si="19"/>
        <v>0</v>
      </c>
      <c r="H67" s="35">
        <f t="shared" si="19"/>
        <v>0</v>
      </c>
      <c r="I67" s="35">
        <f t="shared" si="19"/>
        <v>0</v>
      </c>
      <c r="J67" s="35">
        <f t="shared" si="19"/>
        <v>0</v>
      </c>
      <c r="K67" s="35">
        <f t="shared" si="19"/>
        <v>0</v>
      </c>
      <c r="L67" s="35">
        <f t="shared" si="19"/>
        <v>0</v>
      </c>
      <c r="M67" s="35">
        <f t="shared" si="19"/>
        <v>0</v>
      </c>
      <c r="N67" s="35">
        <f t="shared" si="19"/>
        <v>0</v>
      </c>
      <c r="O67" s="35">
        <f t="shared" si="19"/>
        <v>0</v>
      </c>
      <c r="P67" s="35">
        <f t="shared" si="19"/>
        <v>0</v>
      </c>
      <c r="Q67" s="35">
        <f t="shared" si="19"/>
        <v>0</v>
      </c>
      <c r="R67" s="35">
        <f t="shared" si="19"/>
        <v>0</v>
      </c>
      <c r="S67" s="35">
        <f t="shared" si="19"/>
        <v>0</v>
      </c>
      <c r="T67" s="35">
        <f t="shared" si="19"/>
        <v>0</v>
      </c>
      <c r="U67" s="35">
        <f t="shared" si="19"/>
        <v>0</v>
      </c>
      <c r="V67" s="35">
        <f t="shared" si="19"/>
        <v>0</v>
      </c>
      <c r="W67" s="35">
        <f t="shared" si="19"/>
        <v>0</v>
      </c>
      <c r="X67" s="35">
        <f t="shared" si="19"/>
        <v>0</v>
      </c>
      <c r="Y67" s="35">
        <f t="shared" si="19"/>
        <v>0</v>
      </c>
      <c r="Z67" s="35">
        <f t="shared" si="19"/>
        <v>0</v>
      </c>
      <c r="AA67" s="35">
        <f t="shared" si="19"/>
        <v>0</v>
      </c>
      <c r="AB67" s="35">
        <f t="shared" si="19"/>
        <v>0</v>
      </c>
      <c r="AC67" s="35">
        <f t="shared" si="19"/>
        <v>0</v>
      </c>
      <c r="AD67" s="35">
        <f t="shared" si="19"/>
        <v>0</v>
      </c>
      <c r="AE67" s="35">
        <f t="shared" si="19"/>
        <v>0</v>
      </c>
      <c r="AF67" s="35">
        <f t="shared" si="19"/>
        <v>0</v>
      </c>
      <c r="AG67" s="35">
        <f t="shared" si="19"/>
        <v>0</v>
      </c>
      <c r="AH67" s="35">
        <f t="shared" si="19"/>
        <v>0</v>
      </c>
      <c r="AI67" s="35">
        <f t="shared" si="19"/>
        <v>0</v>
      </c>
      <c r="AJ67" s="35">
        <f t="shared" si="19"/>
        <v>0</v>
      </c>
      <c r="AK67" s="35">
        <f t="shared" si="19"/>
        <v>0</v>
      </c>
      <c r="AL67" s="35">
        <f t="shared" si="19"/>
        <v>0</v>
      </c>
      <c r="AM67" s="35">
        <f t="shared" si="19"/>
        <v>0</v>
      </c>
      <c r="AN67" s="35">
        <f t="shared" si="19"/>
        <v>0</v>
      </c>
      <c r="AO67" s="35">
        <f t="shared" si="19"/>
        <v>0</v>
      </c>
      <c r="AP67" s="35">
        <f t="shared" si="19"/>
        <v>0</v>
      </c>
      <c r="AQ67" s="35">
        <f t="shared" si="19"/>
        <v>0</v>
      </c>
      <c r="AR67" s="35">
        <f t="shared" si="19"/>
        <v>0</v>
      </c>
      <c r="AS67" s="35">
        <f t="shared" si="19"/>
        <v>0</v>
      </c>
      <c r="AT67" s="35">
        <f t="shared" si="19"/>
        <v>0</v>
      </c>
      <c r="AU67" s="35">
        <f t="shared" si="19"/>
        <v>0</v>
      </c>
      <c r="AV67" s="35">
        <f t="shared" si="19"/>
        <v>0</v>
      </c>
      <c r="AW67" s="35">
        <f t="shared" si="19"/>
        <v>0</v>
      </c>
      <c r="AX67" s="35">
        <f t="shared" si="19"/>
        <v>0</v>
      </c>
      <c r="AY67" s="35">
        <f t="shared" si="19"/>
        <v>0</v>
      </c>
      <c r="AZ67" s="35">
        <f t="shared" si="19"/>
        <v>0</v>
      </c>
      <c r="BA67" s="35">
        <f t="shared" si="19"/>
        <v>0</v>
      </c>
      <c r="BB67" s="35">
        <f t="shared" si="19"/>
        <v>0</v>
      </c>
      <c r="BC67" s="35">
        <f t="shared" si="19"/>
        <v>0</v>
      </c>
      <c r="BD67" s="35">
        <f t="shared" si="19"/>
        <v>0</v>
      </c>
      <c r="BE67" s="35">
        <f t="shared" si="19"/>
        <v>0</v>
      </c>
      <c r="BF67" s="35">
        <f t="shared" si="19"/>
        <v>0</v>
      </c>
      <c r="BG67" s="35">
        <f t="shared" si="19"/>
        <v>0</v>
      </c>
      <c r="BH67" s="35">
        <f t="shared" si="19"/>
        <v>0</v>
      </c>
      <c r="BI67" s="35">
        <f t="shared" si="19"/>
        <v>0</v>
      </c>
      <c r="BJ67" s="35">
        <f t="shared" si="19"/>
        <v>0</v>
      </c>
      <c r="BK67" s="38">
        <f>SUM(BK66)</f>
        <v>0</v>
      </c>
    </row>
    <row r="68" spans="1:65" ht="4.5" customHeight="1" x14ac:dyDescent="0.2">
      <c r="A68" s="16"/>
      <c r="B68" s="28"/>
      <c r="C68" s="69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1"/>
    </row>
    <row r="69" spans="1:65" x14ac:dyDescent="0.2">
      <c r="A69" s="16"/>
      <c r="B69" s="29" t="s">
        <v>99</v>
      </c>
      <c r="C69" s="43">
        <f>C28+C47+C53+C62+C67</f>
        <v>0</v>
      </c>
      <c r="D69" s="43">
        <f t="shared" ref="D69:BJ69" si="20">D28+D47+D53+D62+D67</f>
        <v>132.9164686587408</v>
      </c>
      <c r="E69" s="43">
        <f t="shared" si="20"/>
        <v>82.656487786064531</v>
      </c>
      <c r="F69" s="43">
        <f t="shared" si="20"/>
        <v>0</v>
      </c>
      <c r="G69" s="43">
        <f t="shared" si="20"/>
        <v>0</v>
      </c>
      <c r="H69" s="43">
        <f t="shared" si="20"/>
        <v>68.481607658208702</v>
      </c>
      <c r="I69" s="43">
        <f t="shared" si="20"/>
        <v>398.5150014255272</v>
      </c>
      <c r="J69" s="43">
        <f t="shared" si="20"/>
        <v>1092.6004520811348</v>
      </c>
      <c r="K69" s="43">
        <f t="shared" si="20"/>
        <v>0</v>
      </c>
      <c r="L69" s="43">
        <f t="shared" si="20"/>
        <v>111.86635652007831</v>
      </c>
      <c r="M69" s="43">
        <f t="shared" si="20"/>
        <v>0</v>
      </c>
      <c r="N69" s="43">
        <f t="shared" si="20"/>
        <v>2.2058243932903228</v>
      </c>
      <c r="O69" s="43">
        <f t="shared" si="20"/>
        <v>0</v>
      </c>
      <c r="P69" s="43">
        <f t="shared" si="20"/>
        <v>0</v>
      </c>
      <c r="Q69" s="43">
        <f t="shared" si="20"/>
        <v>0</v>
      </c>
      <c r="R69" s="43">
        <f t="shared" si="20"/>
        <v>38.351371882290351</v>
      </c>
      <c r="S69" s="43">
        <f t="shared" si="20"/>
        <v>47.146271285225808</v>
      </c>
      <c r="T69" s="43">
        <f t="shared" si="20"/>
        <v>287.86609973761279</v>
      </c>
      <c r="U69" s="43">
        <f t="shared" si="20"/>
        <v>0</v>
      </c>
      <c r="V69" s="43">
        <f t="shared" si="20"/>
        <v>14.420349317322579</v>
      </c>
      <c r="W69" s="43">
        <f t="shared" si="20"/>
        <v>2.2580645161290321E-5</v>
      </c>
      <c r="X69" s="43">
        <f t="shared" si="20"/>
        <v>0</v>
      </c>
      <c r="Y69" s="43">
        <f t="shared" si="20"/>
        <v>0</v>
      </c>
      <c r="Z69" s="43">
        <f t="shared" si="20"/>
        <v>0</v>
      </c>
      <c r="AA69" s="43">
        <f t="shared" si="20"/>
        <v>0</v>
      </c>
      <c r="AB69" s="43">
        <f t="shared" si="20"/>
        <v>570.68404318545151</v>
      </c>
      <c r="AC69" s="43">
        <f t="shared" si="20"/>
        <v>169.44270156170973</v>
      </c>
      <c r="AD69" s="43">
        <f t="shared" si="20"/>
        <v>39.181197180548395</v>
      </c>
      <c r="AE69" s="43">
        <f t="shared" si="20"/>
        <v>0</v>
      </c>
      <c r="AF69" s="43">
        <f t="shared" si="20"/>
        <v>539.57319842196796</v>
      </c>
      <c r="AG69" s="43">
        <f t="shared" si="20"/>
        <v>0</v>
      </c>
      <c r="AH69" s="43">
        <f t="shared" si="20"/>
        <v>0</v>
      </c>
      <c r="AI69" s="43">
        <f t="shared" si="20"/>
        <v>0</v>
      </c>
      <c r="AJ69" s="43">
        <f t="shared" si="20"/>
        <v>0</v>
      </c>
      <c r="AK69" s="43">
        <f t="shared" si="20"/>
        <v>0</v>
      </c>
      <c r="AL69" s="43">
        <f t="shared" si="20"/>
        <v>586.66926234558275</v>
      </c>
      <c r="AM69" s="43">
        <f t="shared" si="20"/>
        <v>114.22446405799995</v>
      </c>
      <c r="AN69" s="43">
        <f t="shared" si="20"/>
        <v>428.30537370148386</v>
      </c>
      <c r="AO69" s="43">
        <f t="shared" si="20"/>
        <v>0</v>
      </c>
      <c r="AP69" s="43">
        <f t="shared" si="20"/>
        <v>240.45957448900003</v>
      </c>
      <c r="AQ69" s="43">
        <f t="shared" si="20"/>
        <v>0</v>
      </c>
      <c r="AR69" s="43">
        <f t="shared" si="20"/>
        <v>0</v>
      </c>
      <c r="AS69" s="43">
        <f t="shared" si="20"/>
        <v>0</v>
      </c>
      <c r="AT69" s="43">
        <f t="shared" si="20"/>
        <v>0</v>
      </c>
      <c r="AU69" s="43">
        <f t="shared" si="20"/>
        <v>0</v>
      </c>
      <c r="AV69" s="43">
        <f t="shared" si="20"/>
        <v>611.41284512106358</v>
      </c>
      <c r="AW69" s="43">
        <f t="shared" si="20"/>
        <v>277.65937515812902</v>
      </c>
      <c r="AX69" s="43">
        <f t="shared" si="20"/>
        <v>29.172253962806451</v>
      </c>
      <c r="AY69" s="43">
        <f t="shared" si="20"/>
        <v>0</v>
      </c>
      <c r="AZ69" s="43">
        <f t="shared" si="20"/>
        <v>284.22796173958073</v>
      </c>
      <c r="BA69" s="43">
        <f t="shared" si="20"/>
        <v>0</v>
      </c>
      <c r="BB69" s="43">
        <f t="shared" si="20"/>
        <v>0</v>
      </c>
      <c r="BC69" s="43">
        <f t="shared" si="20"/>
        <v>0</v>
      </c>
      <c r="BD69" s="43">
        <f t="shared" si="20"/>
        <v>0</v>
      </c>
      <c r="BE69" s="43">
        <f t="shared" si="20"/>
        <v>0</v>
      </c>
      <c r="BF69" s="43">
        <f t="shared" si="20"/>
        <v>142.10242250964527</v>
      </c>
      <c r="BG69" s="43">
        <f t="shared" si="20"/>
        <v>20.635155987096773</v>
      </c>
      <c r="BH69" s="43">
        <f t="shared" si="20"/>
        <v>50.15911496877419</v>
      </c>
      <c r="BI69" s="43">
        <f t="shared" si="20"/>
        <v>0</v>
      </c>
      <c r="BJ69" s="43">
        <f t="shared" si="20"/>
        <v>35.149977947290317</v>
      </c>
      <c r="BK69" s="43">
        <f>BK28+BK47+BK53+BK62+BK67</f>
        <v>6416.0852356642708</v>
      </c>
      <c r="BM69" s="41"/>
    </row>
    <row r="70" spans="1:65" ht="4.5" customHeight="1" x14ac:dyDescent="0.2">
      <c r="A70" s="16"/>
      <c r="B70" s="29"/>
      <c r="C70" s="83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84"/>
    </row>
    <row r="71" spans="1:65" ht="14.25" customHeight="1" x14ac:dyDescent="0.3">
      <c r="A71" s="16" t="s">
        <v>5</v>
      </c>
      <c r="B71" s="30" t="s">
        <v>24</v>
      </c>
      <c r="C71" s="83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84"/>
    </row>
    <row r="72" spans="1:65" x14ac:dyDescent="0.2">
      <c r="A72" s="16"/>
      <c r="B72" s="33" t="s">
        <v>112</v>
      </c>
      <c r="C72" s="39">
        <v>0</v>
      </c>
      <c r="D72" s="39">
        <v>0.54941230803225805</v>
      </c>
      <c r="E72" s="39">
        <v>0</v>
      </c>
      <c r="F72" s="39">
        <v>0</v>
      </c>
      <c r="G72" s="39">
        <v>0</v>
      </c>
      <c r="H72" s="39">
        <v>0.4197073351290318</v>
      </c>
      <c r="I72" s="39">
        <v>3.2419164290322572E-2</v>
      </c>
      <c r="J72" s="39">
        <v>0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0.22742587193548386</v>
      </c>
      <c r="S72" s="39">
        <v>0</v>
      </c>
      <c r="T72" s="39">
        <v>0</v>
      </c>
      <c r="U72" s="39">
        <v>0</v>
      </c>
      <c r="V72" s="39">
        <v>4.2664640645161287E-3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11.880719835838743</v>
      </c>
      <c r="AC72" s="39">
        <v>2.6447372709677418E-2</v>
      </c>
      <c r="AD72" s="39">
        <v>0</v>
      </c>
      <c r="AE72" s="39">
        <v>0</v>
      </c>
      <c r="AF72" s="39">
        <v>1.2648030890645163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8.571392841451642</v>
      </c>
      <c r="AM72" s="39">
        <v>8.7304836032258068E-2</v>
      </c>
      <c r="AN72" s="39">
        <v>0</v>
      </c>
      <c r="AO72" s="39">
        <v>0</v>
      </c>
      <c r="AP72" s="39">
        <v>0.28804078561290325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3.9390047321290389</v>
      </c>
      <c r="AW72" s="39">
        <v>4.0639815258064524E-2</v>
      </c>
      <c r="AX72" s="39">
        <v>0</v>
      </c>
      <c r="AY72" s="39">
        <v>0</v>
      </c>
      <c r="AZ72" s="39">
        <v>0.80554137651612889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1.308989809741935</v>
      </c>
      <c r="BG72" s="39">
        <v>0</v>
      </c>
      <c r="BH72" s="39">
        <v>0</v>
      </c>
      <c r="BI72" s="39">
        <v>0</v>
      </c>
      <c r="BJ72" s="39">
        <v>0</v>
      </c>
      <c r="BK72" s="38">
        <f>SUM(C72:BJ72)</f>
        <v>29.446115637806514</v>
      </c>
      <c r="BL72" s="41"/>
      <c r="BM72" s="41"/>
    </row>
    <row r="73" spans="1:65" ht="13.5" thickBot="1" x14ac:dyDescent="0.25">
      <c r="A73" s="31"/>
      <c r="B73" s="26" t="s">
        <v>83</v>
      </c>
      <c r="C73" s="35">
        <f t="shared" ref="C73:BJ73" si="21">SUM(C72)</f>
        <v>0</v>
      </c>
      <c r="D73" s="35">
        <f t="shared" si="21"/>
        <v>0.54941230803225805</v>
      </c>
      <c r="E73" s="35">
        <f t="shared" si="21"/>
        <v>0</v>
      </c>
      <c r="F73" s="35">
        <f t="shared" si="21"/>
        <v>0</v>
      </c>
      <c r="G73" s="35">
        <f t="shared" si="21"/>
        <v>0</v>
      </c>
      <c r="H73" s="35">
        <f t="shared" si="21"/>
        <v>0.4197073351290318</v>
      </c>
      <c r="I73" s="35">
        <f t="shared" si="21"/>
        <v>3.2419164290322572E-2</v>
      </c>
      <c r="J73" s="35">
        <f t="shared" si="21"/>
        <v>0</v>
      </c>
      <c r="K73" s="35">
        <f t="shared" si="21"/>
        <v>0</v>
      </c>
      <c r="L73" s="35">
        <f t="shared" si="21"/>
        <v>0</v>
      </c>
      <c r="M73" s="35">
        <f t="shared" si="21"/>
        <v>0</v>
      </c>
      <c r="N73" s="35">
        <f t="shared" si="21"/>
        <v>0</v>
      </c>
      <c r="O73" s="35">
        <f t="shared" si="21"/>
        <v>0</v>
      </c>
      <c r="P73" s="35">
        <f t="shared" si="21"/>
        <v>0</v>
      </c>
      <c r="Q73" s="35">
        <f t="shared" si="21"/>
        <v>0</v>
      </c>
      <c r="R73" s="35">
        <f t="shared" si="21"/>
        <v>0.22742587193548386</v>
      </c>
      <c r="S73" s="35">
        <f t="shared" si="21"/>
        <v>0</v>
      </c>
      <c r="T73" s="35">
        <f t="shared" si="21"/>
        <v>0</v>
      </c>
      <c r="U73" s="35">
        <f t="shared" si="21"/>
        <v>0</v>
      </c>
      <c r="V73" s="35">
        <f t="shared" si="21"/>
        <v>4.2664640645161287E-3</v>
      </c>
      <c r="W73" s="35">
        <f t="shared" si="21"/>
        <v>0</v>
      </c>
      <c r="X73" s="35">
        <f t="shared" si="21"/>
        <v>0</v>
      </c>
      <c r="Y73" s="35">
        <f t="shared" si="21"/>
        <v>0</v>
      </c>
      <c r="Z73" s="35">
        <f t="shared" si="21"/>
        <v>0</v>
      </c>
      <c r="AA73" s="35">
        <f t="shared" si="21"/>
        <v>0</v>
      </c>
      <c r="AB73" s="35">
        <f t="shared" si="21"/>
        <v>11.880719835838743</v>
      </c>
      <c r="AC73" s="35">
        <f t="shared" si="21"/>
        <v>2.6447372709677418E-2</v>
      </c>
      <c r="AD73" s="35">
        <f t="shared" si="21"/>
        <v>0</v>
      </c>
      <c r="AE73" s="35">
        <f t="shared" si="21"/>
        <v>0</v>
      </c>
      <c r="AF73" s="35">
        <f t="shared" si="21"/>
        <v>1.2648030890645163</v>
      </c>
      <c r="AG73" s="35">
        <f t="shared" si="21"/>
        <v>0</v>
      </c>
      <c r="AH73" s="35">
        <f t="shared" si="21"/>
        <v>0</v>
      </c>
      <c r="AI73" s="35">
        <f t="shared" si="21"/>
        <v>0</v>
      </c>
      <c r="AJ73" s="35">
        <f t="shared" si="21"/>
        <v>0</v>
      </c>
      <c r="AK73" s="35">
        <f t="shared" si="21"/>
        <v>0</v>
      </c>
      <c r="AL73" s="35">
        <f t="shared" si="21"/>
        <v>8.571392841451642</v>
      </c>
      <c r="AM73" s="35">
        <f t="shared" si="21"/>
        <v>8.7304836032258068E-2</v>
      </c>
      <c r="AN73" s="35">
        <f t="shared" si="21"/>
        <v>0</v>
      </c>
      <c r="AO73" s="35">
        <f t="shared" si="21"/>
        <v>0</v>
      </c>
      <c r="AP73" s="35">
        <f t="shared" si="21"/>
        <v>0.28804078561290325</v>
      </c>
      <c r="AQ73" s="35">
        <f t="shared" si="21"/>
        <v>0</v>
      </c>
      <c r="AR73" s="35">
        <f t="shared" si="21"/>
        <v>0</v>
      </c>
      <c r="AS73" s="35">
        <f t="shared" si="21"/>
        <v>0</v>
      </c>
      <c r="AT73" s="35">
        <f t="shared" si="21"/>
        <v>0</v>
      </c>
      <c r="AU73" s="35">
        <f t="shared" si="21"/>
        <v>0</v>
      </c>
      <c r="AV73" s="35">
        <f t="shared" si="21"/>
        <v>3.9390047321290389</v>
      </c>
      <c r="AW73" s="35">
        <f t="shared" si="21"/>
        <v>4.0639815258064524E-2</v>
      </c>
      <c r="AX73" s="35">
        <f t="shared" si="21"/>
        <v>0</v>
      </c>
      <c r="AY73" s="35">
        <f t="shared" si="21"/>
        <v>0</v>
      </c>
      <c r="AZ73" s="35">
        <f t="shared" si="21"/>
        <v>0.80554137651612889</v>
      </c>
      <c r="BA73" s="35">
        <f t="shared" si="21"/>
        <v>0</v>
      </c>
      <c r="BB73" s="35">
        <f t="shared" si="21"/>
        <v>0</v>
      </c>
      <c r="BC73" s="35">
        <f t="shared" si="21"/>
        <v>0</v>
      </c>
      <c r="BD73" s="35">
        <f t="shared" si="21"/>
        <v>0</v>
      </c>
      <c r="BE73" s="35">
        <f t="shared" si="21"/>
        <v>0</v>
      </c>
      <c r="BF73" s="35">
        <f t="shared" si="21"/>
        <v>1.308989809741935</v>
      </c>
      <c r="BG73" s="35">
        <f t="shared" si="21"/>
        <v>0</v>
      </c>
      <c r="BH73" s="35">
        <f t="shared" si="21"/>
        <v>0</v>
      </c>
      <c r="BI73" s="35">
        <f t="shared" si="21"/>
        <v>0</v>
      </c>
      <c r="BJ73" s="35">
        <f t="shared" si="21"/>
        <v>0</v>
      </c>
      <c r="BK73" s="38">
        <f>SUM(BK72)</f>
        <v>29.446115637806514</v>
      </c>
    </row>
    <row r="74" spans="1:65" ht="6" customHeight="1" x14ac:dyDescent="0.2">
      <c r="A74" s="4"/>
      <c r="B74" s="22"/>
    </row>
    <row r="75" spans="1:65" x14ac:dyDescent="0.2">
      <c r="A75" s="4"/>
      <c r="B75" s="4" t="s">
        <v>122</v>
      </c>
      <c r="L75" s="17" t="s">
        <v>37</v>
      </c>
    </row>
    <row r="76" spans="1:65" x14ac:dyDescent="0.2">
      <c r="A76" s="4"/>
      <c r="B76" s="4" t="s">
        <v>123</v>
      </c>
      <c r="L76" s="4" t="s">
        <v>29</v>
      </c>
    </row>
    <row r="77" spans="1:65" x14ac:dyDescent="0.2">
      <c r="L77" s="4" t="s">
        <v>30</v>
      </c>
      <c r="BK77" s="56"/>
    </row>
    <row r="78" spans="1:65" x14ac:dyDescent="0.2">
      <c r="B78" s="4" t="s">
        <v>32</v>
      </c>
      <c r="L78" s="4" t="s">
        <v>98</v>
      </c>
      <c r="BK78" s="48"/>
    </row>
    <row r="79" spans="1:65" x14ac:dyDescent="0.2">
      <c r="B79" s="4" t="s">
        <v>33</v>
      </c>
      <c r="L79" s="4" t="s">
        <v>100</v>
      </c>
      <c r="BK79" s="48"/>
    </row>
    <row r="80" spans="1:65" x14ac:dyDescent="0.2">
      <c r="B80" s="4"/>
      <c r="L80" s="4" t="s">
        <v>31</v>
      </c>
    </row>
    <row r="88" spans="2:2" x14ac:dyDescent="0.2">
      <c r="B88" s="4"/>
    </row>
  </sheetData>
  <mergeCells count="49">
    <mergeCell ref="A1:A5"/>
    <mergeCell ref="C71:BK71"/>
    <mergeCell ref="C55:BK55"/>
    <mergeCell ref="C56:BK56"/>
    <mergeCell ref="C59:BK59"/>
    <mergeCell ref="C63:BK63"/>
    <mergeCell ref="C64:BK64"/>
    <mergeCell ref="C65:BK65"/>
    <mergeCell ref="C68:BK68"/>
    <mergeCell ref="C70:BK70"/>
    <mergeCell ref="C54:BK54"/>
    <mergeCell ref="C10:BK10"/>
    <mergeCell ref="C13:BK13"/>
    <mergeCell ref="C16:BK16"/>
    <mergeCell ref="C19:BK19"/>
    <mergeCell ref="C22:BK22"/>
    <mergeCell ref="C50:BK50"/>
    <mergeCell ref="C49:BK49"/>
    <mergeCell ref="C48:BK48"/>
    <mergeCell ref="C34:BK34"/>
    <mergeCell ref="C31:BK31"/>
    <mergeCell ref="C30:BK30"/>
    <mergeCell ref="C29:BK29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49"/>
  <sheetViews>
    <sheetView tabSelected="1" workbookViewId="0">
      <selection activeCell="D12" sqref="D12"/>
    </sheetView>
  </sheetViews>
  <sheetFormatPr defaultRowHeight="12.75" x14ac:dyDescent="0.2"/>
  <cols>
    <col min="1" max="1" width="2.28515625" customWidth="1"/>
    <col min="2" max="2" width="6.425781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2" width="19.85546875" bestFit="1" customWidth="1"/>
  </cols>
  <sheetData>
    <row r="2" spans="2:12" x14ac:dyDescent="0.2">
      <c r="B2" s="85" t="s">
        <v>130</v>
      </c>
      <c r="C2" s="79"/>
      <c r="D2" s="79"/>
      <c r="E2" s="79"/>
      <c r="F2" s="79"/>
      <c r="G2" s="79"/>
      <c r="H2" s="79"/>
      <c r="I2" s="79"/>
      <c r="J2" s="79"/>
      <c r="K2" s="79"/>
      <c r="L2" s="86"/>
    </row>
    <row r="3" spans="2:12" x14ac:dyDescent="0.2">
      <c r="B3" s="85" t="s">
        <v>113</v>
      </c>
      <c r="C3" s="79"/>
      <c r="D3" s="79"/>
      <c r="E3" s="79"/>
      <c r="F3" s="79"/>
      <c r="G3" s="79"/>
      <c r="H3" s="79"/>
      <c r="I3" s="79"/>
      <c r="J3" s="79"/>
      <c r="K3" s="79"/>
      <c r="L3" s="86"/>
    </row>
    <row r="4" spans="2:12" ht="30" x14ac:dyDescent="0.2">
      <c r="B4" s="57" t="s">
        <v>75</v>
      </c>
      <c r="C4" s="21" t="s">
        <v>38</v>
      </c>
      <c r="D4" s="21" t="s">
        <v>87</v>
      </c>
      <c r="E4" s="21" t="s">
        <v>88</v>
      </c>
      <c r="F4" s="21" t="s">
        <v>7</v>
      </c>
      <c r="G4" s="21" t="s">
        <v>8</v>
      </c>
      <c r="H4" s="21" t="s">
        <v>21</v>
      </c>
      <c r="I4" s="21" t="s">
        <v>94</v>
      </c>
      <c r="J4" s="21" t="s">
        <v>95</v>
      </c>
      <c r="K4" s="21" t="s">
        <v>74</v>
      </c>
      <c r="L4" s="21" t="s">
        <v>96</v>
      </c>
    </row>
    <row r="5" spans="2:12" x14ac:dyDescent="0.2">
      <c r="B5" s="18">
        <v>1</v>
      </c>
      <c r="C5" s="19" t="s">
        <v>39</v>
      </c>
      <c r="D5" s="39">
        <v>0</v>
      </c>
      <c r="E5" s="39">
        <v>0</v>
      </c>
      <c r="F5" s="39">
        <v>0.31142710603225804</v>
      </c>
      <c r="G5" s="39">
        <v>0.10548054016129037</v>
      </c>
      <c r="H5" s="39">
        <v>0</v>
      </c>
      <c r="I5" s="34">
        <f>VLOOKUP(C5,'[1]Annexure A2 -sebi-statewise'!$A$5:$I$39,9,0)</f>
        <v>0</v>
      </c>
      <c r="J5" s="34">
        <v>0</v>
      </c>
      <c r="K5" s="34">
        <f>SUM(D5:J5)</f>
        <v>0.41690764619354842</v>
      </c>
      <c r="L5" s="39">
        <v>0</v>
      </c>
    </row>
    <row r="6" spans="2:12" x14ac:dyDescent="0.2">
      <c r="B6" s="18">
        <v>2</v>
      </c>
      <c r="C6" s="20" t="s">
        <v>40</v>
      </c>
      <c r="D6" s="39">
        <v>3.2914817304193553</v>
      </c>
      <c r="E6" s="39">
        <v>1.0944926838709677</v>
      </c>
      <c r="F6" s="39">
        <v>30.643409167225755</v>
      </c>
      <c r="G6" s="39">
        <v>3.020612069806448</v>
      </c>
      <c r="H6" s="39">
        <v>0</v>
      </c>
      <c r="I6" s="34">
        <v>0.43730000000000002</v>
      </c>
      <c r="J6" s="34">
        <v>0</v>
      </c>
      <c r="K6" s="34">
        <f t="shared" ref="K6:K41" si="0">SUM(D6:J6)</f>
        <v>38.487295651322526</v>
      </c>
      <c r="L6" s="39">
        <v>0.25984339116129018</v>
      </c>
    </row>
    <row r="7" spans="2:12" x14ac:dyDescent="0.2">
      <c r="B7" s="18">
        <v>3</v>
      </c>
      <c r="C7" s="19" t="s">
        <v>41</v>
      </c>
      <c r="D7" s="39">
        <v>0</v>
      </c>
      <c r="E7" s="39">
        <v>2.0161831387096776E-2</v>
      </c>
      <c r="F7" s="39">
        <v>0.68761280690322579</v>
      </c>
      <c r="G7" s="39">
        <v>9.4788125161290315E-3</v>
      </c>
      <c r="H7" s="39">
        <v>0</v>
      </c>
      <c r="I7" s="34">
        <v>3.8999999999999998E-3</v>
      </c>
      <c r="J7" s="34">
        <v>0</v>
      </c>
      <c r="K7" s="34">
        <f t="shared" si="0"/>
        <v>0.72115345080645166</v>
      </c>
      <c r="L7" s="39">
        <v>5.436109632258064E-2</v>
      </c>
    </row>
    <row r="8" spans="2:12" x14ac:dyDescent="0.2">
      <c r="B8" s="18">
        <v>4</v>
      </c>
      <c r="C8" s="20" t="s">
        <v>42</v>
      </c>
      <c r="D8" s="39">
        <v>2.3289287926129041</v>
      </c>
      <c r="E8" s="39">
        <v>5.3735149517419361</v>
      </c>
      <c r="F8" s="39">
        <v>14.545214922354843</v>
      </c>
      <c r="G8" s="39">
        <v>2.7913808273548391</v>
      </c>
      <c r="H8" s="39">
        <v>0</v>
      </c>
      <c r="I8" s="34">
        <v>0.16469999999999999</v>
      </c>
      <c r="J8" s="34">
        <v>0</v>
      </c>
      <c r="K8" s="34">
        <f t="shared" si="0"/>
        <v>25.203739494064521</v>
      </c>
      <c r="L8" s="39">
        <v>0.39702020925806408</v>
      </c>
    </row>
    <row r="9" spans="2:12" x14ac:dyDescent="0.2">
      <c r="B9" s="18">
        <v>5</v>
      </c>
      <c r="C9" s="20" t="s">
        <v>43</v>
      </c>
      <c r="D9" s="39">
        <v>1.3186628824838711</v>
      </c>
      <c r="E9" s="39">
        <v>1.7347788597741935</v>
      </c>
      <c r="F9" s="39">
        <v>43.449799701613173</v>
      </c>
      <c r="G9" s="39">
        <v>9.5925462052257924</v>
      </c>
      <c r="H9" s="39">
        <v>0</v>
      </c>
      <c r="I9" s="34">
        <v>0.7468999999999999</v>
      </c>
      <c r="J9" s="34">
        <v>0</v>
      </c>
      <c r="K9" s="34">
        <f t="shared" si="0"/>
        <v>56.84268764909703</v>
      </c>
      <c r="L9" s="39">
        <v>0.60774109825806422</v>
      </c>
    </row>
    <row r="10" spans="2:12" x14ac:dyDescent="0.2">
      <c r="B10" s="18">
        <v>6</v>
      </c>
      <c r="C10" s="20" t="s">
        <v>44</v>
      </c>
      <c r="D10" s="39">
        <v>13.685096964516127</v>
      </c>
      <c r="E10" s="39">
        <v>1.11416563716129</v>
      </c>
      <c r="F10" s="39">
        <v>15.930167323903225</v>
      </c>
      <c r="G10" s="39">
        <v>2.716054075129033</v>
      </c>
      <c r="H10" s="39">
        <v>0</v>
      </c>
      <c r="I10" s="34">
        <v>0.1246</v>
      </c>
      <c r="J10" s="34">
        <v>0</v>
      </c>
      <c r="K10" s="34">
        <f t="shared" si="0"/>
        <v>33.570084000709677</v>
      </c>
      <c r="L10" s="39">
        <v>0.23867087941935483</v>
      </c>
    </row>
    <row r="11" spans="2:12" x14ac:dyDescent="0.2">
      <c r="B11" s="18">
        <v>7</v>
      </c>
      <c r="C11" s="20" t="s">
        <v>45</v>
      </c>
      <c r="D11" s="39">
        <v>54.791538077741933</v>
      </c>
      <c r="E11" s="39">
        <v>26.798125479806451</v>
      </c>
      <c r="F11" s="39">
        <v>37.859983753613079</v>
      </c>
      <c r="G11" s="39">
        <v>11.124462986516111</v>
      </c>
      <c r="H11" s="39">
        <v>0</v>
      </c>
      <c r="I11" s="34">
        <v>0</v>
      </c>
      <c r="J11" s="34">
        <v>0</v>
      </c>
      <c r="K11" s="34">
        <f t="shared" si="0"/>
        <v>130.57411029767758</v>
      </c>
      <c r="L11" s="39">
        <v>0.36503594570967729</v>
      </c>
    </row>
    <row r="12" spans="2:12" x14ac:dyDescent="0.2">
      <c r="B12" s="18">
        <v>8</v>
      </c>
      <c r="C12" s="19" t="s">
        <v>46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4">
        <v>0</v>
      </c>
      <c r="J12" s="34">
        <v>0</v>
      </c>
      <c r="K12" s="34">
        <f t="shared" si="0"/>
        <v>0</v>
      </c>
      <c r="L12" s="39">
        <v>0</v>
      </c>
    </row>
    <row r="13" spans="2:12" x14ac:dyDescent="0.2">
      <c r="B13" s="18">
        <v>9</v>
      </c>
      <c r="C13" s="19" t="s">
        <v>47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4">
        <v>0</v>
      </c>
      <c r="J13" s="34">
        <v>0</v>
      </c>
      <c r="K13" s="34">
        <f t="shared" si="0"/>
        <v>0</v>
      </c>
      <c r="L13" s="39">
        <v>0</v>
      </c>
    </row>
    <row r="14" spans="2:12" x14ac:dyDescent="0.2">
      <c r="B14" s="18">
        <v>10</v>
      </c>
      <c r="C14" s="20" t="s">
        <v>48</v>
      </c>
      <c r="D14" s="39">
        <v>1.1069877873225806</v>
      </c>
      <c r="E14" s="39">
        <v>0.31563174445161291</v>
      </c>
      <c r="F14" s="39">
        <v>9.1155439320645097</v>
      </c>
      <c r="G14" s="39">
        <v>1.6977139332903231</v>
      </c>
      <c r="H14" s="39">
        <v>0</v>
      </c>
      <c r="I14" s="34">
        <v>7.4799999999999991E-2</v>
      </c>
      <c r="J14" s="34">
        <v>0</v>
      </c>
      <c r="K14" s="34">
        <f t="shared" si="0"/>
        <v>12.310677397129027</v>
      </c>
      <c r="L14" s="39">
        <v>0.33704456464516125</v>
      </c>
    </row>
    <row r="15" spans="2:12" x14ac:dyDescent="0.2">
      <c r="B15" s="18">
        <v>11</v>
      </c>
      <c r="C15" s="20" t="s">
        <v>49</v>
      </c>
      <c r="D15" s="39">
        <v>167.69851313361292</v>
      </c>
      <c r="E15" s="39">
        <v>56.508955121258047</v>
      </c>
      <c r="F15" s="39">
        <v>122.46454730971134</v>
      </c>
      <c r="G15" s="39">
        <v>15.669090716838726</v>
      </c>
      <c r="H15" s="39">
        <v>0</v>
      </c>
      <c r="I15" s="34">
        <v>0.74520000000000008</v>
      </c>
      <c r="J15" s="34">
        <v>0</v>
      </c>
      <c r="K15" s="34">
        <f t="shared" si="0"/>
        <v>363.08630628142106</v>
      </c>
      <c r="L15" s="39">
        <v>1.6354728862258057</v>
      </c>
    </row>
    <row r="16" spans="2:12" x14ac:dyDescent="0.2">
      <c r="B16" s="18">
        <v>12</v>
      </c>
      <c r="C16" s="20" t="s">
        <v>50</v>
      </c>
      <c r="D16" s="39">
        <v>94.500318099451619</v>
      </c>
      <c r="E16" s="39">
        <v>5.8815032976774217</v>
      </c>
      <c r="F16" s="39">
        <v>58.175084795032447</v>
      </c>
      <c r="G16" s="39">
        <v>9.2248869113870935</v>
      </c>
      <c r="H16" s="39">
        <v>0</v>
      </c>
      <c r="I16" s="34">
        <v>0.52959999999999996</v>
      </c>
      <c r="J16" s="34">
        <v>0</v>
      </c>
      <c r="K16" s="34">
        <f t="shared" si="0"/>
        <v>168.31139310354857</v>
      </c>
      <c r="L16" s="39">
        <v>0.73644640796774197</v>
      </c>
    </row>
    <row r="17" spans="2:12" x14ac:dyDescent="0.2">
      <c r="B17" s="18">
        <v>13</v>
      </c>
      <c r="C17" s="20" t="s">
        <v>51</v>
      </c>
      <c r="D17" s="39">
        <v>8.6096913394838719</v>
      </c>
      <c r="E17" s="39">
        <v>0.65063807954838715</v>
      </c>
      <c r="F17" s="39">
        <v>17.163236898774176</v>
      </c>
      <c r="G17" s="39">
        <v>2.1085771243225806</v>
      </c>
      <c r="H17" s="39">
        <v>0</v>
      </c>
      <c r="I17" s="34">
        <v>3.9600000000000003E-2</v>
      </c>
      <c r="J17" s="34">
        <v>0</v>
      </c>
      <c r="K17" s="34">
        <f t="shared" si="0"/>
        <v>28.571743442129012</v>
      </c>
      <c r="L17" s="39">
        <v>0.277084000612903</v>
      </c>
    </row>
    <row r="18" spans="2:12" x14ac:dyDescent="0.2">
      <c r="B18" s="18">
        <v>14</v>
      </c>
      <c r="C18" s="20" t="s">
        <v>52</v>
      </c>
      <c r="D18" s="39">
        <v>9.887863096774193E-3</v>
      </c>
      <c r="E18" s="39">
        <v>0.26580504541935485</v>
      </c>
      <c r="F18" s="39">
        <v>10.705565105709683</v>
      </c>
      <c r="G18" s="39">
        <v>1.5218331960322582</v>
      </c>
      <c r="H18" s="39">
        <v>0</v>
      </c>
      <c r="I18" s="34">
        <v>1.8800000000000001E-2</v>
      </c>
      <c r="J18" s="34">
        <v>0</v>
      </c>
      <c r="K18" s="34">
        <f t="shared" si="0"/>
        <v>12.521891210258071</v>
      </c>
      <c r="L18" s="39">
        <v>4.8240332322580654E-2</v>
      </c>
    </row>
    <row r="19" spans="2:12" x14ac:dyDescent="0.2">
      <c r="B19" s="18">
        <v>15</v>
      </c>
      <c r="C19" s="20" t="s">
        <v>53</v>
      </c>
      <c r="D19" s="39">
        <v>0.90841742199999975</v>
      </c>
      <c r="E19" s="39">
        <v>0.53318858151612925</v>
      </c>
      <c r="F19" s="39">
        <v>35.542299612387161</v>
      </c>
      <c r="G19" s="39">
        <v>4.6320952788387055</v>
      </c>
      <c r="H19" s="39">
        <v>0</v>
      </c>
      <c r="I19" s="34">
        <v>1.44E-2</v>
      </c>
      <c r="J19" s="34">
        <v>0</v>
      </c>
      <c r="K19" s="34">
        <f t="shared" si="0"/>
        <v>41.630400894741996</v>
      </c>
      <c r="L19" s="39">
        <v>0.34387262019354864</v>
      </c>
    </row>
    <row r="20" spans="2:12" x14ac:dyDescent="0.2">
      <c r="B20" s="18">
        <v>16</v>
      </c>
      <c r="C20" s="20" t="s">
        <v>54</v>
      </c>
      <c r="D20" s="39">
        <v>340.31870956161293</v>
      </c>
      <c r="E20" s="39">
        <v>63.661538495451609</v>
      </c>
      <c r="F20" s="39">
        <v>164.53676488387194</v>
      </c>
      <c r="G20" s="39">
        <v>25.157803839387132</v>
      </c>
      <c r="H20" s="39">
        <v>0</v>
      </c>
      <c r="I20" s="34">
        <v>2.0860000000000003</v>
      </c>
      <c r="J20" s="34">
        <v>0</v>
      </c>
      <c r="K20" s="34">
        <f t="shared" si="0"/>
        <v>595.76081678032369</v>
      </c>
      <c r="L20" s="39">
        <v>1.7788390351935501</v>
      </c>
    </row>
    <row r="21" spans="2:12" x14ac:dyDescent="0.2">
      <c r="B21" s="18">
        <v>17</v>
      </c>
      <c r="C21" s="20" t="s">
        <v>55</v>
      </c>
      <c r="D21" s="39">
        <v>715.08983995610186</v>
      </c>
      <c r="E21" s="39">
        <v>3.9305342246451609</v>
      </c>
      <c r="F21" s="39">
        <v>45.795687855065012</v>
      </c>
      <c r="G21" s="39">
        <v>7.2900107945806294</v>
      </c>
      <c r="H21" s="39">
        <v>0</v>
      </c>
      <c r="I21" s="34">
        <v>0.4148</v>
      </c>
      <c r="J21" s="34">
        <v>0</v>
      </c>
      <c r="K21" s="34">
        <f t="shared" si="0"/>
        <v>772.5208728303927</v>
      </c>
      <c r="L21" s="39">
        <v>0.57628036112903203</v>
      </c>
    </row>
    <row r="22" spans="2:12" x14ac:dyDescent="0.2">
      <c r="B22" s="18">
        <v>18</v>
      </c>
      <c r="C22" s="19" t="s">
        <v>56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4">
        <v>0</v>
      </c>
      <c r="J22" s="34">
        <v>0</v>
      </c>
      <c r="K22" s="34">
        <f t="shared" si="0"/>
        <v>0</v>
      </c>
      <c r="L22" s="39">
        <v>0</v>
      </c>
    </row>
    <row r="23" spans="2:12" x14ac:dyDescent="0.2">
      <c r="B23" s="18">
        <v>19</v>
      </c>
      <c r="C23" s="20" t="s">
        <v>57</v>
      </c>
      <c r="D23" s="39">
        <v>17.914316426096775</v>
      </c>
      <c r="E23" s="39">
        <v>50.199902312451584</v>
      </c>
      <c r="F23" s="39">
        <v>103.5043156284203</v>
      </c>
      <c r="G23" s="39">
        <v>20.984538585193466</v>
      </c>
      <c r="H23" s="39">
        <v>0</v>
      </c>
      <c r="I23" s="34">
        <v>1.4828000000000001</v>
      </c>
      <c r="J23" s="34">
        <v>0</v>
      </c>
      <c r="K23" s="34">
        <f t="shared" si="0"/>
        <v>194.08587295216213</v>
      </c>
      <c r="L23" s="39">
        <v>0.73721246616128966</v>
      </c>
    </row>
    <row r="24" spans="2:12" x14ac:dyDescent="0.2">
      <c r="B24" s="18">
        <v>20</v>
      </c>
      <c r="C24" s="20" t="s">
        <v>58</v>
      </c>
      <c r="D24" s="39">
        <v>963.41720514483791</v>
      </c>
      <c r="E24" s="39">
        <v>217.84320684558054</v>
      </c>
      <c r="F24" s="39">
        <v>966.67317533596622</v>
      </c>
      <c r="G24" s="39">
        <v>96.989922715774355</v>
      </c>
      <c r="H24" s="39">
        <v>0</v>
      </c>
      <c r="I24" s="34">
        <v>40.373600709522748</v>
      </c>
      <c r="J24" s="34">
        <v>0</v>
      </c>
      <c r="K24" s="34">
        <f t="shared" si="0"/>
        <v>2285.2971107516819</v>
      </c>
      <c r="L24" s="39">
        <v>9.6420912404193917</v>
      </c>
    </row>
    <row r="25" spans="2:12" x14ac:dyDescent="0.2">
      <c r="B25" s="18">
        <v>21</v>
      </c>
      <c r="C25" s="19" t="s">
        <v>59</v>
      </c>
      <c r="D25" s="39">
        <v>0</v>
      </c>
      <c r="E25" s="39">
        <v>1.812862903225806E-4</v>
      </c>
      <c r="F25" s="39">
        <v>0.53526127664516132</v>
      </c>
      <c r="G25" s="39">
        <v>7.9844647483870976E-2</v>
      </c>
      <c r="H25" s="39">
        <v>0</v>
      </c>
      <c r="I25" s="34">
        <v>0</v>
      </c>
      <c r="J25" s="34">
        <v>0</v>
      </c>
      <c r="K25" s="34">
        <f t="shared" si="0"/>
        <v>0.61528721041935486</v>
      </c>
      <c r="L25" s="39">
        <v>1.8245161290322585E-7</v>
      </c>
    </row>
    <row r="26" spans="2:12" x14ac:dyDescent="0.2">
      <c r="B26" s="18">
        <v>22</v>
      </c>
      <c r="C26" s="20" t="s">
        <v>60</v>
      </c>
      <c r="D26" s="39">
        <v>3.3468926290322581E-2</v>
      </c>
      <c r="E26" s="39">
        <v>2.0129736838709673E-2</v>
      </c>
      <c r="F26" s="39">
        <v>1.1656404646451612</v>
      </c>
      <c r="G26" s="39">
        <v>7.8990550645161237E-3</v>
      </c>
      <c r="H26" s="39">
        <v>0</v>
      </c>
      <c r="I26" s="34">
        <v>0.2414</v>
      </c>
      <c r="J26" s="34">
        <v>0</v>
      </c>
      <c r="K26" s="34">
        <f t="shared" si="0"/>
        <v>1.4685381828387096</v>
      </c>
      <c r="L26" s="39">
        <v>1.9034632903225813E-2</v>
      </c>
    </row>
    <row r="27" spans="2:12" x14ac:dyDescent="0.2">
      <c r="B27" s="18">
        <v>23</v>
      </c>
      <c r="C27" s="19" t="s">
        <v>61</v>
      </c>
      <c r="D27" s="39">
        <v>0</v>
      </c>
      <c r="E27" s="39">
        <v>1.2637580645161292E-5</v>
      </c>
      <c r="F27" s="39">
        <v>9.4098064516129039E-4</v>
      </c>
      <c r="G27" s="39">
        <v>0</v>
      </c>
      <c r="H27" s="39">
        <v>0</v>
      </c>
      <c r="I27" s="34">
        <v>0</v>
      </c>
      <c r="J27" s="34">
        <v>0</v>
      </c>
      <c r="K27" s="34">
        <f t="shared" si="0"/>
        <v>9.5361822580645171E-4</v>
      </c>
      <c r="L27" s="39">
        <v>2.5802300645161296E-3</v>
      </c>
    </row>
    <row r="28" spans="2:12" x14ac:dyDescent="0.2">
      <c r="B28" s="18">
        <v>24</v>
      </c>
      <c r="C28" s="19" t="s">
        <v>62</v>
      </c>
      <c r="D28" s="39">
        <v>0.13475403841935485</v>
      </c>
      <c r="E28" s="39">
        <v>2.1001656451612896E-3</v>
      </c>
      <c r="F28" s="39">
        <v>3.7643128579032248</v>
      </c>
      <c r="G28" s="39">
        <v>0.17565988296774188</v>
      </c>
      <c r="H28" s="39">
        <v>0</v>
      </c>
      <c r="I28" s="34">
        <v>0.1026</v>
      </c>
      <c r="J28" s="34">
        <v>0</v>
      </c>
      <c r="K28" s="34">
        <f t="shared" si="0"/>
        <v>4.1794269449354822</v>
      </c>
      <c r="L28" s="39">
        <v>1.4494356903225807E-2</v>
      </c>
    </row>
    <row r="29" spans="2:12" x14ac:dyDescent="0.2">
      <c r="B29" s="18">
        <v>25</v>
      </c>
      <c r="C29" s="20" t="s">
        <v>63</v>
      </c>
      <c r="D29" s="39">
        <v>115.31953746425805</v>
      </c>
      <c r="E29" s="39">
        <v>12.334880403258065</v>
      </c>
      <c r="F29" s="39">
        <v>211.77165869448288</v>
      </c>
      <c r="G29" s="39">
        <v>20.091713403161283</v>
      </c>
      <c r="H29" s="39">
        <v>0</v>
      </c>
      <c r="I29" s="34">
        <v>2.2041999999999997</v>
      </c>
      <c r="J29" s="34">
        <v>0</v>
      </c>
      <c r="K29" s="34">
        <f t="shared" si="0"/>
        <v>361.72198996516033</v>
      </c>
      <c r="L29" s="39">
        <v>1.4825918113225807</v>
      </c>
    </row>
    <row r="30" spans="2:12" x14ac:dyDescent="0.2">
      <c r="B30" s="18">
        <v>26</v>
      </c>
      <c r="C30" s="20" t="s">
        <v>64</v>
      </c>
      <c r="D30" s="39">
        <v>25.339070876032263</v>
      </c>
      <c r="E30" s="39">
        <v>3.6235220247096782</v>
      </c>
      <c r="F30" s="39">
        <v>40.485497335903311</v>
      </c>
      <c r="G30" s="39">
        <v>13.663237724612905</v>
      </c>
      <c r="H30" s="39">
        <v>0</v>
      </c>
      <c r="I30" s="34">
        <v>0.61709999999999998</v>
      </c>
      <c r="J30" s="34">
        <v>0</v>
      </c>
      <c r="K30" s="34">
        <f t="shared" si="0"/>
        <v>83.728427961258149</v>
      </c>
      <c r="L30" s="39">
        <v>0.5531212383548384</v>
      </c>
    </row>
    <row r="31" spans="2:12" x14ac:dyDescent="0.2">
      <c r="B31" s="18">
        <v>27</v>
      </c>
      <c r="C31" s="20" t="s">
        <v>15</v>
      </c>
      <c r="D31" s="39">
        <v>2.327199999999999E-4</v>
      </c>
      <c r="E31" s="39">
        <v>9.909914361290327E-2</v>
      </c>
      <c r="F31" s="39">
        <v>2.5975826681935481</v>
      </c>
      <c r="G31" s="39">
        <v>0.21785306699999998</v>
      </c>
      <c r="H31" s="39">
        <v>0</v>
      </c>
      <c r="I31" s="34">
        <v>0.82250000000000001</v>
      </c>
      <c r="J31" s="34">
        <v>0</v>
      </c>
      <c r="K31" s="34">
        <f t="shared" si="0"/>
        <v>3.7372675988064517</v>
      </c>
      <c r="L31" s="39">
        <v>5.1461432999999994E-2</v>
      </c>
    </row>
    <row r="32" spans="2:12" x14ac:dyDescent="0.2">
      <c r="B32" s="18">
        <v>28</v>
      </c>
      <c r="C32" s="20" t="s">
        <v>65</v>
      </c>
      <c r="D32" s="39">
        <v>2.6787370161290319E-2</v>
      </c>
      <c r="E32" s="39">
        <v>1.7140075161290326E-3</v>
      </c>
      <c r="F32" s="39">
        <v>2.1443995808387095</v>
      </c>
      <c r="G32" s="39">
        <v>7.0825076612903229E-2</v>
      </c>
      <c r="H32" s="39">
        <v>0</v>
      </c>
      <c r="I32" s="34">
        <v>0</v>
      </c>
      <c r="J32" s="34">
        <v>0</v>
      </c>
      <c r="K32" s="34">
        <f t="shared" si="0"/>
        <v>2.2437260351290322</v>
      </c>
      <c r="L32" s="39">
        <v>1.8116364193548382E-2</v>
      </c>
    </row>
    <row r="33" spans="2:12" x14ac:dyDescent="0.2">
      <c r="B33" s="18">
        <v>29</v>
      </c>
      <c r="C33" s="20" t="s">
        <v>66</v>
      </c>
      <c r="D33" s="39">
        <v>4.642573211806452</v>
      </c>
      <c r="E33" s="39">
        <v>4.1232949657096771</v>
      </c>
      <c r="F33" s="39">
        <v>33.907207079935418</v>
      </c>
      <c r="G33" s="39">
        <v>4.6852086328387088</v>
      </c>
      <c r="H33" s="39">
        <v>0</v>
      </c>
      <c r="I33" s="34">
        <v>0.17050000000000001</v>
      </c>
      <c r="J33" s="34">
        <v>0</v>
      </c>
      <c r="K33" s="34">
        <f t="shared" si="0"/>
        <v>47.528783890290249</v>
      </c>
      <c r="L33" s="39">
        <v>0.53773563532258051</v>
      </c>
    </row>
    <row r="34" spans="2:12" x14ac:dyDescent="0.2">
      <c r="B34" s="18">
        <v>30</v>
      </c>
      <c r="C34" s="20" t="s">
        <v>67</v>
      </c>
      <c r="D34" s="39">
        <v>8.8776798044838721</v>
      </c>
      <c r="E34" s="39">
        <v>3.986654430870967</v>
      </c>
      <c r="F34" s="39">
        <v>67.552887331451885</v>
      </c>
      <c r="G34" s="39">
        <v>8.1457140155161412</v>
      </c>
      <c r="H34" s="39">
        <v>0</v>
      </c>
      <c r="I34" s="34">
        <v>0.93330000000000002</v>
      </c>
      <c r="J34" s="34">
        <v>0</v>
      </c>
      <c r="K34" s="34">
        <f t="shared" si="0"/>
        <v>89.496235582322868</v>
      </c>
      <c r="L34" s="39">
        <v>0.99583619090322517</v>
      </c>
    </row>
    <row r="35" spans="2:12" x14ac:dyDescent="0.2">
      <c r="B35" s="18">
        <v>31</v>
      </c>
      <c r="C35" s="19" t="s">
        <v>68</v>
      </c>
      <c r="D35" s="39">
        <v>0.34086427187096768</v>
      </c>
      <c r="E35" s="39">
        <v>0.34032645899999991</v>
      </c>
      <c r="F35" s="39">
        <v>0.99033463154838708</v>
      </c>
      <c r="G35" s="39">
        <v>0.19917732961290327</v>
      </c>
      <c r="H35" s="39">
        <v>0</v>
      </c>
      <c r="I35" s="34">
        <v>0</v>
      </c>
      <c r="J35" s="34">
        <v>0</v>
      </c>
      <c r="K35" s="34">
        <f t="shared" si="0"/>
        <v>1.870702692032258</v>
      </c>
      <c r="L35" s="39">
        <v>5.1399387774193547E-2</v>
      </c>
    </row>
    <row r="36" spans="2:12" x14ac:dyDescent="0.2">
      <c r="B36" s="18">
        <v>32</v>
      </c>
      <c r="C36" s="20" t="s">
        <v>69</v>
      </c>
      <c r="D36" s="39">
        <v>80.706703079903264</v>
      </c>
      <c r="E36" s="39">
        <v>17.712961451290326</v>
      </c>
      <c r="F36" s="39">
        <v>94.957253112420503</v>
      </c>
      <c r="G36" s="39">
        <v>14.374993928290341</v>
      </c>
      <c r="H36" s="39">
        <v>0</v>
      </c>
      <c r="I36" s="34">
        <v>1.8253999999999999</v>
      </c>
      <c r="J36" s="34">
        <v>0</v>
      </c>
      <c r="K36" s="34">
        <f t="shared" si="0"/>
        <v>209.57731157190443</v>
      </c>
      <c r="L36" s="39">
        <v>1.7047340670967812</v>
      </c>
    </row>
    <row r="37" spans="2:12" x14ac:dyDescent="0.2">
      <c r="B37" s="18">
        <v>33</v>
      </c>
      <c r="C37" s="20" t="s">
        <v>114</v>
      </c>
      <c r="D37" s="39">
        <v>111.84909281122593</v>
      </c>
      <c r="E37" s="39">
        <v>9.6293144424838744</v>
      </c>
      <c r="F37" s="39">
        <v>108.10289768725821</v>
      </c>
      <c r="G37" s="39">
        <v>12.126007331258041</v>
      </c>
      <c r="H37" s="39">
        <v>0</v>
      </c>
      <c r="I37" s="34">
        <v>0.64680000000000004</v>
      </c>
      <c r="J37" s="34">
        <v>0</v>
      </c>
      <c r="K37" s="34">
        <f t="shared" si="0"/>
        <v>242.35411227222608</v>
      </c>
      <c r="L37" s="39">
        <v>1.2946922519677435</v>
      </c>
    </row>
    <row r="38" spans="2:12" x14ac:dyDescent="0.2">
      <c r="B38" s="18">
        <v>34</v>
      </c>
      <c r="C38" s="20" t="s">
        <v>70</v>
      </c>
      <c r="D38" s="39">
        <v>0.17611672977419357</v>
      </c>
      <c r="E38" s="39">
        <v>5.5181670741935487E-2</v>
      </c>
      <c r="F38" s="39">
        <v>4.506210272129028</v>
      </c>
      <c r="G38" s="39">
        <v>2.0909200548387084</v>
      </c>
      <c r="H38" s="39">
        <v>0</v>
      </c>
      <c r="I38" s="34">
        <v>4.3900000000000002E-2</v>
      </c>
      <c r="J38" s="34">
        <v>0</v>
      </c>
      <c r="K38" s="34">
        <f t="shared" si="0"/>
        <v>6.8723287274838656</v>
      </c>
      <c r="L38" s="39">
        <v>1.2503258903225806E-2</v>
      </c>
    </row>
    <row r="39" spans="2:12" x14ac:dyDescent="0.2">
      <c r="B39" s="18">
        <v>35</v>
      </c>
      <c r="C39" s="20" t="s">
        <v>71</v>
      </c>
      <c r="D39" s="39">
        <v>19.278038926774183</v>
      </c>
      <c r="E39" s="39">
        <v>47.617488825064449</v>
      </c>
      <c r="F39" s="39">
        <v>217.63705372577644</v>
      </c>
      <c r="G39" s="39">
        <v>38.227299661774353</v>
      </c>
      <c r="H39" s="39">
        <v>0</v>
      </c>
      <c r="I39" s="34">
        <v>1.2237</v>
      </c>
      <c r="J39" s="34">
        <v>0</v>
      </c>
      <c r="K39" s="34">
        <f t="shared" si="0"/>
        <v>323.9835811393894</v>
      </c>
      <c r="L39" s="39">
        <v>1.5051143325806431</v>
      </c>
    </row>
    <row r="40" spans="2:12" x14ac:dyDescent="0.2">
      <c r="B40" s="18">
        <v>36</v>
      </c>
      <c r="C40" s="20" t="s">
        <v>72</v>
      </c>
      <c r="D40" s="39">
        <v>14.047338929129035</v>
      </c>
      <c r="E40" s="39">
        <v>1.8718511045483868</v>
      </c>
      <c r="F40" s="39">
        <v>15.2931469963226</v>
      </c>
      <c r="G40" s="39">
        <v>1.5608935128387103</v>
      </c>
      <c r="H40" s="39">
        <v>0</v>
      </c>
      <c r="I40" s="34">
        <v>0</v>
      </c>
      <c r="J40" s="34">
        <v>0</v>
      </c>
      <c r="K40" s="34">
        <f t="shared" si="0"/>
        <v>32.773230542838732</v>
      </c>
      <c r="L40" s="39">
        <v>0.29826104551612909</v>
      </c>
    </row>
    <row r="41" spans="2:12" x14ac:dyDescent="0.2">
      <c r="B41" s="18">
        <v>37</v>
      </c>
      <c r="C41" s="20" t="s">
        <v>73</v>
      </c>
      <c r="D41" s="39">
        <v>48.729713177064482</v>
      </c>
      <c r="E41" s="39">
        <v>18.612048824193536</v>
      </c>
      <c r="F41" s="39">
        <v>146.56250920793676</v>
      </c>
      <c r="G41" s="39">
        <v>26.371996686064506</v>
      </c>
      <c r="H41" s="39">
        <v>0</v>
      </c>
      <c r="I41" s="34">
        <v>3.7440000000000002</v>
      </c>
      <c r="J41" s="34">
        <v>0</v>
      </c>
      <c r="K41" s="34">
        <f t="shared" si="0"/>
        <v>244.02026789525928</v>
      </c>
      <c r="L41" s="39">
        <v>2.8691826835483929</v>
      </c>
    </row>
    <row r="42" spans="2:12" s="55" customFormat="1" ht="15" x14ac:dyDescent="0.2">
      <c r="B42" s="21" t="s">
        <v>11</v>
      </c>
      <c r="C42" s="51"/>
      <c r="D42" s="52">
        <f t="shared" ref="D42:L42" si="1">SUM(D5:D41)</f>
        <v>2814.4915675185857</v>
      </c>
      <c r="E42" s="53">
        <f>SUM(E5:E41)</f>
        <v>555.95690477109645</v>
      </c>
      <c r="F42" s="53">
        <f t="shared" si="1"/>
        <v>2629.0786300426844</v>
      </c>
      <c r="G42" s="53">
        <f>SUM(G5:G41)</f>
        <v>356.72573262229054</v>
      </c>
      <c r="H42" s="54">
        <f t="shared" si="1"/>
        <v>0</v>
      </c>
      <c r="I42" s="54">
        <f t="shared" si="1"/>
        <v>59.832400709522751</v>
      </c>
      <c r="J42" s="54">
        <f t="shared" si="1"/>
        <v>0</v>
      </c>
      <c r="K42" s="54">
        <f t="shared" si="1"/>
        <v>6416.0852356641799</v>
      </c>
      <c r="L42" s="54">
        <f t="shared" si="1"/>
        <v>29.446115637806493</v>
      </c>
    </row>
    <row r="43" spans="2:12" x14ac:dyDescent="0.2">
      <c r="B43" t="s">
        <v>89</v>
      </c>
    </row>
    <row r="44" spans="2:12" x14ac:dyDescent="0.2">
      <c r="K44" s="49"/>
      <c r="L44" s="49"/>
    </row>
    <row r="45" spans="2:12" s="49" customFormat="1" x14ac:dyDescent="0.2"/>
    <row r="46" spans="2:12" s="49" customFormat="1" x14ac:dyDescent="0.2"/>
    <row r="47" spans="2:12" s="49" customFormat="1" x14ac:dyDescent="0.2"/>
    <row r="48" spans="2:12" x14ac:dyDescent="0.2">
      <c r="I48" s="49"/>
    </row>
    <row r="49" spans="9:9" x14ac:dyDescent="0.2">
      <c r="I49" s="49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Asmit Lodha</cp:lastModifiedBy>
  <cp:lastPrinted>2014-03-24T10:58:12Z</cp:lastPrinted>
  <dcterms:created xsi:type="dcterms:W3CDTF">2014-01-06T04:43:23Z</dcterms:created>
  <dcterms:modified xsi:type="dcterms:W3CDTF">2019-06-11T11:41:31Z</dcterms:modified>
</cp:coreProperties>
</file>