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5480" windowHeight="8190" tabRatio="675" activeTab="1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44525"/>
</workbook>
</file>

<file path=xl/calcChain.xml><?xml version="1.0" encoding="utf-8"?>
<calcChain xmlns="http://schemas.openxmlformats.org/spreadsheetml/2006/main">
  <c r="L42" i="9" l="1"/>
  <c r="K7" i="9"/>
  <c r="K13" i="9"/>
  <c r="K15" i="9"/>
  <c r="H42" i="9"/>
  <c r="I42" i="9"/>
  <c r="J42" i="9"/>
  <c r="BK44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K39" i="8"/>
  <c r="BK36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C52" i="8"/>
  <c r="BK51" i="8"/>
  <c r="BK38" i="8"/>
  <c r="BK40" i="8"/>
  <c r="K40" i="9" l="1"/>
  <c r="K38" i="9"/>
  <c r="K36" i="9"/>
  <c r="K34" i="9"/>
  <c r="K32" i="9"/>
  <c r="K30" i="9"/>
  <c r="K28" i="9"/>
  <c r="K26" i="9"/>
  <c r="K24" i="9"/>
  <c r="K22" i="9"/>
  <c r="K20" i="9"/>
  <c r="K18" i="9"/>
  <c r="K16" i="9"/>
  <c r="K14" i="9"/>
  <c r="K12" i="9"/>
  <c r="K10" i="9"/>
  <c r="K8" i="9"/>
  <c r="K6" i="9"/>
  <c r="K41" i="9"/>
  <c r="K39" i="9"/>
  <c r="K37" i="9"/>
  <c r="K35" i="9"/>
  <c r="K33" i="9"/>
  <c r="K31" i="9"/>
  <c r="K29" i="9"/>
  <c r="K27" i="9"/>
  <c r="K25" i="9"/>
  <c r="K23" i="9"/>
  <c r="K21" i="9"/>
  <c r="K19" i="9"/>
  <c r="K17" i="9"/>
  <c r="K11" i="9"/>
  <c r="K9" i="9"/>
  <c r="D42" i="9"/>
  <c r="G42" i="9"/>
  <c r="E42" i="9"/>
  <c r="F42" i="9"/>
  <c r="BK8" i="8"/>
  <c r="BK9" i="8" s="1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11" i="8"/>
  <c r="BK12" i="8" s="1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7" i="8"/>
  <c r="BK18" i="8" s="1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20" i="8"/>
  <c r="BK21" i="8" s="1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3" i="8"/>
  <c r="BK24" i="8"/>
  <c r="BK25" i="8"/>
  <c r="BK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32" i="8"/>
  <c r="BK33" i="8" s="1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5" i="8"/>
  <c r="BK37" i="8"/>
  <c r="BK41" i="8"/>
  <c r="BK42" i="8"/>
  <c r="BK43" i="8"/>
  <c r="N46" i="8"/>
  <c r="BK50" i="8"/>
  <c r="BK52" i="8" s="1"/>
  <c r="BK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9" i="8"/>
  <c r="BK60" i="8" s="1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P61" i="8" s="1"/>
  <c r="Q60" i="8"/>
  <c r="R60" i="8"/>
  <c r="S60" i="8"/>
  <c r="T60" i="8"/>
  <c r="T61" i="8" s="1"/>
  <c r="U60" i="8"/>
  <c r="V60" i="8"/>
  <c r="W60" i="8"/>
  <c r="X60" i="8"/>
  <c r="X61" i="8" s="1"/>
  <c r="Y60" i="8"/>
  <c r="Z60" i="8"/>
  <c r="AA60" i="8"/>
  <c r="AB60" i="8"/>
  <c r="AB61" i="8" s="1"/>
  <c r="AC60" i="8"/>
  <c r="AD60" i="8"/>
  <c r="AE60" i="8"/>
  <c r="AF60" i="8"/>
  <c r="AF61" i="8" s="1"/>
  <c r="AG60" i="8"/>
  <c r="AH60" i="8"/>
  <c r="AI60" i="8"/>
  <c r="AJ60" i="8"/>
  <c r="AJ61" i="8" s="1"/>
  <c r="AK60" i="8"/>
  <c r="AL60" i="8"/>
  <c r="AM60" i="8"/>
  <c r="AN60" i="8"/>
  <c r="AN61" i="8" s="1"/>
  <c r="AO60" i="8"/>
  <c r="AP60" i="8"/>
  <c r="AQ60" i="8"/>
  <c r="AR60" i="8"/>
  <c r="AR61" i="8" s="1"/>
  <c r="AS60" i="8"/>
  <c r="AT60" i="8"/>
  <c r="AU60" i="8"/>
  <c r="AV60" i="8"/>
  <c r="AV61" i="8" s="1"/>
  <c r="AW60" i="8"/>
  <c r="AX60" i="8"/>
  <c r="AY60" i="8"/>
  <c r="AZ60" i="8"/>
  <c r="AZ61" i="8" s="1"/>
  <c r="BA60" i="8"/>
  <c r="BB60" i="8"/>
  <c r="BC60" i="8"/>
  <c r="BD60" i="8"/>
  <c r="BD61" i="8" s="1"/>
  <c r="BE60" i="8"/>
  <c r="BF60" i="8"/>
  <c r="BG60" i="8"/>
  <c r="BH60" i="8"/>
  <c r="BH61" i="8" s="1"/>
  <c r="BI60" i="8"/>
  <c r="BJ60" i="8"/>
  <c r="BK65" i="8"/>
  <c r="BK66" i="8" s="1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71" i="8"/>
  <c r="BK72" i="8" s="1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45" i="8" l="1"/>
  <c r="K61" i="8"/>
  <c r="G61" i="8"/>
  <c r="C61" i="8"/>
  <c r="K5" i="9"/>
  <c r="K42" i="9" s="1"/>
  <c r="G46" i="8"/>
  <c r="E61" i="8"/>
  <c r="BJ61" i="8"/>
  <c r="BF61" i="8"/>
  <c r="BB61" i="8"/>
  <c r="AX61" i="8"/>
  <c r="AT61" i="8"/>
  <c r="AP61" i="8"/>
  <c r="AL61" i="8"/>
  <c r="AH61" i="8"/>
  <c r="AD61" i="8"/>
  <c r="Z61" i="8"/>
  <c r="V61" i="8"/>
  <c r="R61" i="8"/>
  <c r="N61" i="8"/>
  <c r="BJ46" i="8"/>
  <c r="BH46" i="8"/>
  <c r="BF46" i="8"/>
  <c r="BD46" i="8"/>
  <c r="BB46" i="8"/>
  <c r="AZ46" i="8"/>
  <c r="AX46" i="8"/>
  <c r="AV46" i="8"/>
  <c r="AT46" i="8"/>
  <c r="AR46" i="8"/>
  <c r="AP46" i="8"/>
  <c r="AN46" i="8"/>
  <c r="AL46" i="8"/>
  <c r="AJ46" i="8"/>
  <c r="AH46" i="8"/>
  <c r="AF46" i="8"/>
  <c r="AD46" i="8"/>
  <c r="AB46" i="8"/>
  <c r="Z46" i="8"/>
  <c r="X46" i="8"/>
  <c r="V46" i="8"/>
  <c r="T46" i="8"/>
  <c r="R46" i="8"/>
  <c r="P46" i="8"/>
  <c r="L46" i="8"/>
  <c r="J46" i="8"/>
  <c r="H46" i="8"/>
  <c r="F46" i="8"/>
  <c r="R28" i="8"/>
  <c r="R68" i="8" s="1"/>
  <c r="I61" i="8"/>
  <c r="AE28" i="8"/>
  <c r="Y28" i="8"/>
  <c r="BK57" i="8"/>
  <c r="BK61" i="8" s="1"/>
  <c r="AL28" i="8"/>
  <c r="BI46" i="8"/>
  <c r="BG46" i="8"/>
  <c r="BE46" i="8"/>
  <c r="BC46" i="8"/>
  <c r="BA46" i="8"/>
  <c r="AY46" i="8"/>
  <c r="AW46" i="8"/>
  <c r="AU46" i="8"/>
  <c r="AS46" i="8"/>
  <c r="AQ46" i="8"/>
  <c r="AO46" i="8"/>
  <c r="AM46" i="8"/>
  <c r="AK46" i="8"/>
  <c r="AI46" i="8"/>
  <c r="AG46" i="8"/>
  <c r="AE46" i="8"/>
  <c r="AC46" i="8"/>
  <c r="AA46" i="8"/>
  <c r="Y46" i="8"/>
  <c r="W46" i="8"/>
  <c r="U46" i="8"/>
  <c r="Q46" i="8"/>
  <c r="O46" i="8"/>
  <c r="M46" i="8"/>
  <c r="K46" i="8"/>
  <c r="I46" i="8"/>
  <c r="E46" i="8"/>
  <c r="C46" i="8"/>
  <c r="BB28" i="8"/>
  <c r="BJ28" i="8"/>
  <c r="AT28" i="8"/>
  <c r="H28" i="8"/>
  <c r="BH28" i="8"/>
  <c r="BF28" i="8"/>
  <c r="BD28" i="8"/>
  <c r="AZ28" i="8"/>
  <c r="AZ68" i="8" s="1"/>
  <c r="AX28" i="8"/>
  <c r="AX68" i="8" s="1"/>
  <c r="AV28" i="8"/>
  <c r="AV68" i="8" s="1"/>
  <c r="AR28" i="8"/>
  <c r="AP28" i="8"/>
  <c r="AN28" i="8"/>
  <c r="AJ28" i="8"/>
  <c r="AJ68" i="8" s="1"/>
  <c r="AH28" i="8"/>
  <c r="AH68" i="8" s="1"/>
  <c r="Z28" i="8"/>
  <c r="X28" i="8"/>
  <c r="AA28" i="8"/>
  <c r="W28" i="8"/>
  <c r="T28" i="8"/>
  <c r="T68" i="8" s="1"/>
  <c r="P28" i="8"/>
  <c r="N28" i="8"/>
  <c r="N68" i="8" s="1"/>
  <c r="L28" i="8"/>
  <c r="F28" i="8"/>
  <c r="J61" i="8"/>
  <c r="H61" i="8"/>
  <c r="F61" i="8"/>
  <c r="D61" i="8"/>
  <c r="BI61" i="8"/>
  <c r="BG61" i="8"/>
  <c r="BE61" i="8"/>
  <c r="BC61" i="8"/>
  <c r="BA61" i="8"/>
  <c r="AY61" i="8"/>
  <c r="AW61" i="8"/>
  <c r="AU61" i="8"/>
  <c r="AS61" i="8"/>
  <c r="AQ61" i="8"/>
  <c r="AO61" i="8"/>
  <c r="AM61" i="8"/>
  <c r="AK61" i="8"/>
  <c r="AI61" i="8"/>
  <c r="AG61" i="8"/>
  <c r="AE61" i="8"/>
  <c r="AC61" i="8"/>
  <c r="AA61" i="8"/>
  <c r="Y61" i="8"/>
  <c r="W61" i="8"/>
  <c r="U61" i="8"/>
  <c r="S61" i="8"/>
  <c r="Q61" i="8"/>
  <c r="O61" i="8"/>
  <c r="M61" i="8"/>
  <c r="AF28" i="8"/>
  <c r="AF68" i="8" s="1"/>
  <c r="AD28" i="8"/>
  <c r="AD68" i="8" s="1"/>
  <c r="AB28" i="8"/>
  <c r="AB68" i="8" s="1"/>
  <c r="J28" i="8"/>
  <c r="D28" i="8"/>
  <c r="BI28" i="8"/>
  <c r="BI68" i="8" s="1"/>
  <c r="BG28" i="8"/>
  <c r="BE28" i="8"/>
  <c r="BC28" i="8"/>
  <c r="BC68" i="8" s="1"/>
  <c r="BA28" i="8"/>
  <c r="BA68" i="8" s="1"/>
  <c r="AY28" i="8"/>
  <c r="AW28" i="8"/>
  <c r="AU28" i="8"/>
  <c r="L61" i="8"/>
  <c r="AS28" i="8"/>
  <c r="AQ28" i="8"/>
  <c r="AO28" i="8"/>
  <c r="AM28" i="8"/>
  <c r="AK28" i="8"/>
  <c r="AI28" i="8"/>
  <c r="AG28" i="8"/>
  <c r="AC28" i="8"/>
  <c r="U28" i="8"/>
  <c r="S28" i="8"/>
  <c r="Q28" i="8"/>
  <c r="O28" i="8"/>
  <c r="M28" i="8"/>
  <c r="K28" i="8"/>
  <c r="G28" i="8"/>
  <c r="G68" i="8" s="1"/>
  <c r="E28" i="8"/>
  <c r="C28" i="8"/>
  <c r="S46" i="8"/>
  <c r="BK46" i="8"/>
  <c r="D46" i="8"/>
  <c r="V28" i="8"/>
  <c r="BK27" i="8"/>
  <c r="BK15" i="8"/>
  <c r="I28" i="8"/>
  <c r="AW68" i="8" l="1"/>
  <c r="BE68" i="8"/>
  <c r="AT68" i="8"/>
  <c r="BB68" i="8"/>
  <c r="F68" i="8"/>
  <c r="BF68" i="8"/>
  <c r="U68" i="8"/>
  <c r="AG68" i="8"/>
  <c r="AK68" i="8"/>
  <c r="AO68" i="8"/>
  <c r="AS68" i="8"/>
  <c r="V68" i="8"/>
  <c r="Z68" i="8"/>
  <c r="AP68" i="8"/>
  <c r="BJ68" i="8"/>
  <c r="AL68" i="8"/>
  <c r="I68" i="8"/>
  <c r="J68" i="8"/>
  <c r="P68" i="8"/>
  <c r="X68" i="8"/>
  <c r="AN68" i="8"/>
  <c r="AR68" i="8"/>
  <c r="BD68" i="8"/>
  <c r="BH68" i="8"/>
  <c r="E68" i="8"/>
  <c r="K68" i="8"/>
  <c r="AC68" i="8"/>
  <c r="H68" i="8"/>
  <c r="Y68" i="8"/>
  <c r="AA68" i="8"/>
  <c r="C68" i="8"/>
  <c r="M68" i="8"/>
  <c r="Q68" i="8"/>
  <c r="AY68" i="8"/>
  <c r="BG68" i="8"/>
  <c r="AE68" i="8"/>
  <c r="W68" i="8"/>
  <c r="L68" i="8"/>
  <c r="AM68" i="8"/>
  <c r="D68" i="8"/>
  <c r="S68" i="8"/>
  <c r="O68" i="8"/>
  <c r="AI68" i="8"/>
  <c r="AQ68" i="8"/>
  <c r="AU68" i="8"/>
  <c r="BK28" i="8"/>
  <c r="BK68" i="8" s="1"/>
</calcChain>
</file>

<file path=xl/sharedStrings.xml><?xml version="1.0" encoding="utf-8"?>
<sst xmlns="http://schemas.openxmlformats.org/spreadsheetml/2006/main" count="176" uniqueCount="131">
  <si>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</si>
  <si>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</si>
  <si>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</si>
  <si>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</si>
  <si>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</si>
  <si>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</si>
  <si>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</si>
  <si>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</si>
  <si>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</si>
  <si>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</si>
  <si>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</si>
  <si>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</si>
  <si>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</si>
  <si>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</si>
  <si>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</si>
  <si>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</si>
  <si>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</si>
  <si>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</si>
  <si>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</si>
  <si>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</si>
  <si>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</si>
  <si>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</si>
  <si>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</si>
  <si>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</si>
  <si>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</si>
  <si>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</si>
  <si>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</si>
  <si>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</si>
  <si>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</si>
  <si>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</si>
  <si>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</si>
  <si>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</si>
  <si>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</si>
  <si>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</si>
  <si>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</si>
  <si>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</si>
  <si>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</si>
  <si>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</si>
  <si>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</si>
  <si>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</si>
  <si>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</si>
  <si>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</si>
  <si>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</si>
  <si>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</si>
  <si>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</si>
  <si>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</si>
  <si>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</si>
  <si>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</si>
  <si>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</si>
  <si>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</si>
  <si>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</si>
  <si>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</si>
  <si>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</si>
  <si>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</si>
  <si>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</si>
  <si>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</si>
  <si>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</si>
  <si>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</si>
  <si>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</si>
  <si>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</si>
  <si>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</si>
  <si>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</si>
  <si>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</si>
  <si>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</si>
  <si>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</si>
  <si>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</si>
  <si>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</si>
  <si>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</si>
  <si>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</si>
  <si>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</si>
  <si>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</si>
  <si>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</si>
  <si>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</si>
  <si>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</si>
  <si>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</si>
  <si>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</si>
  <si>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</si>
  <si>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</si>
  <si>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</si>
  <si>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</si>
  <si>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</si>
  <si>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</si>
  <si>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</si>
  <si>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</si>
  <si>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</si>
  <si>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</si>
  <si>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</si>
  <si>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</si>
  <si>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</si>
  <si>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</si>
  <si>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</si>
  <si>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</si>
  <si>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</si>
  <si>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</si>
  <si>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</si>
  <si>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</si>
  <si>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</si>
  <si>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</si>
  <si>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</si>
  <si>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</si>
  <si>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</si>
  <si>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</si>
  <si>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</si>
  <si>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Dynamic Bond Fund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</si>
  <si>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</si>
  <si>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</si>
  <si>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</si>
  <si>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</si>
  <si>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</si>
  <si>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</si>
  <si>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</si>
  <si>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</si>
  <si>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</si>
  <si>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</si>
  <si>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</si>
  <si>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Credit Risk Fund</t>
  </si>
  <si>
    <t>IDBI Equity Savings Fund</t>
  </si>
  <si>
    <t>IDBI Focused 30 Equity Fund</t>
  </si>
  <si>
    <t>IDBI Small Cap Fund</t>
  </si>
  <si>
    <t>IDBI Hybrid Equity Fund</t>
  </si>
  <si>
    <t>T30</t>
  </si>
  <si>
    <t>B30</t>
  </si>
  <si>
    <t xml:space="preserve">T30 : Top 30 cities as identified by AMFI </t>
  </si>
  <si>
    <t xml:space="preserve">B30 : Other than T30  </t>
  </si>
  <si>
    <t>IDBI Banking &amp; Financial Services Fund</t>
  </si>
  <si>
    <t>IDBI Long Term Value Fund</t>
  </si>
  <si>
    <t>IDBI Dividend Yield Fund</t>
  </si>
  <si>
    <t>IDBI Midcap Fund</t>
  </si>
  <si>
    <t xml:space="preserve">  -</t>
  </si>
  <si>
    <t>IDBI Mutual Fund: Net Average Assets Under Management (AAUM) as on 31st JAN, 2019(All figures in Rs. Crore)</t>
  </si>
  <si>
    <t>Table showing State wise /Union Territory wise contribution to AAUM of category of schemes as on 31st Jan,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</si>
</sst>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8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1" fillId="0" borderId="1" xfId="1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4" fontId="0" fillId="0" borderId="0" xfId="0" applyNumberFormat="1" applyBorder="1"/>
    <xf numFmtId="4" fontId="0" fillId="0" borderId="0" xfId="0" applyNumberFormat="1"/>
    <xf numFmtId="164" fontId="0" fillId="0" borderId="6" xfId="1" applyFont="1" applyFill="1" applyBorder="1"/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6" fillId="0" borderId="1" xfId="3" applyNumberFormat="1" applyFont="1" applyFill="1" applyBorder="1" applyAlignment="1">
      <alignment horizontal="right" vertical="top" wrapText="1"/>
    </xf>
    <xf numFmtId="164" fontId="0" fillId="0" borderId="1" xfId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C87"/>
  <sheetViews>
    <sheetView showGridLines="0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activeCell="C13" sqref="C13:BK13"/>
    </sheetView>
  </sheetViews>
  <sheetFormatPr defaultRowHeight="12.75" x14ac:dyDescent="0.2"/>
  <cols>
    <col min="1" max="1" width="5" style="3" customWidth="1"/>
    <col min="2" max="2" width="47.5703125" style="3" customWidth="1"/>
    <col min="3" max="3" width="15.42578125" style="3" customWidth="1"/>
    <col min="4" max="4" width="15.42578125" style="3" bestFit="1" customWidth="1"/>
    <col min="5" max="62" width="15.42578125" style="3" customWidth="1"/>
    <col min="63" max="63" width="15.140625" style="3" customWidth="1"/>
    <col min="64" max="64" width="16.7109375" style="3" bestFit="1" customWidth="1"/>
    <col min="65" max="65" width="18" style="3" bestFit="1" customWidth="1"/>
    <col min="66" max="66" width="24.85546875" style="3" bestFit="1" customWidth="1"/>
    <col min="67" max="67" width="12.42578125" style="3" bestFit="1" customWidth="1"/>
    <col min="68" max="16384" width="9.140625" style="3"/>
  </cols>
  <sheetData>
    <row r="1" spans="1:107" s="1" customFormat="1" ht="19.5" customHeight="1" thickBot="1" x14ac:dyDescent="0.35">
      <c r="A1" s="54" t="s">
        <v>75</v>
      </c>
      <c r="B1" s="76" t="s">
        <v>28</v>
      </c>
      <c r="C1" s="64" t="s">
        <v>129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6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 x14ac:dyDescent="0.4">
      <c r="A2" s="55"/>
      <c r="B2" s="77"/>
      <c r="C2" s="78" t="s">
        <v>27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80"/>
      <c r="W2" s="78" t="s">
        <v>25</v>
      </c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80"/>
      <c r="AQ2" s="78" t="s">
        <v>26</v>
      </c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80"/>
      <c r="BK2" s="70" t="s">
        <v>23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8.75" thickBot="1" x14ac:dyDescent="0.4">
      <c r="A3" s="55"/>
      <c r="B3" s="77"/>
      <c r="C3" s="67" t="s">
        <v>120</v>
      </c>
      <c r="D3" s="68"/>
      <c r="E3" s="68"/>
      <c r="F3" s="68"/>
      <c r="G3" s="68"/>
      <c r="H3" s="68"/>
      <c r="I3" s="68"/>
      <c r="J3" s="68"/>
      <c r="K3" s="68"/>
      <c r="L3" s="69"/>
      <c r="M3" s="67" t="s">
        <v>121</v>
      </c>
      <c r="N3" s="68"/>
      <c r="O3" s="68"/>
      <c r="P3" s="68"/>
      <c r="Q3" s="68"/>
      <c r="R3" s="68"/>
      <c r="S3" s="68"/>
      <c r="T3" s="68"/>
      <c r="U3" s="68"/>
      <c r="V3" s="69"/>
      <c r="W3" s="67" t="s">
        <v>120</v>
      </c>
      <c r="X3" s="68"/>
      <c r="Y3" s="68"/>
      <c r="Z3" s="68"/>
      <c r="AA3" s="68"/>
      <c r="AB3" s="68"/>
      <c r="AC3" s="68"/>
      <c r="AD3" s="68"/>
      <c r="AE3" s="68"/>
      <c r="AF3" s="69"/>
      <c r="AG3" s="67" t="s">
        <v>121</v>
      </c>
      <c r="AH3" s="68"/>
      <c r="AI3" s="68"/>
      <c r="AJ3" s="68"/>
      <c r="AK3" s="68"/>
      <c r="AL3" s="68"/>
      <c r="AM3" s="68"/>
      <c r="AN3" s="68"/>
      <c r="AO3" s="68"/>
      <c r="AP3" s="69"/>
      <c r="AQ3" s="67" t="s">
        <v>120</v>
      </c>
      <c r="AR3" s="68"/>
      <c r="AS3" s="68"/>
      <c r="AT3" s="68"/>
      <c r="AU3" s="68"/>
      <c r="AV3" s="68"/>
      <c r="AW3" s="68"/>
      <c r="AX3" s="68"/>
      <c r="AY3" s="68"/>
      <c r="AZ3" s="69"/>
      <c r="BA3" s="67" t="s">
        <v>121</v>
      </c>
      <c r="BB3" s="68"/>
      <c r="BC3" s="68"/>
      <c r="BD3" s="68"/>
      <c r="BE3" s="68"/>
      <c r="BF3" s="68"/>
      <c r="BG3" s="68"/>
      <c r="BH3" s="68"/>
      <c r="BI3" s="68"/>
      <c r="BJ3" s="69"/>
      <c r="BK3" s="71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8" x14ac:dyDescent="0.35">
      <c r="A4" s="55"/>
      <c r="B4" s="77"/>
      <c r="C4" s="73" t="s">
        <v>34</v>
      </c>
      <c r="D4" s="74"/>
      <c r="E4" s="74"/>
      <c r="F4" s="74"/>
      <c r="G4" s="75"/>
      <c r="H4" s="73" t="s">
        <v>35</v>
      </c>
      <c r="I4" s="74"/>
      <c r="J4" s="74"/>
      <c r="K4" s="74"/>
      <c r="L4" s="75"/>
      <c r="M4" s="73" t="s">
        <v>34</v>
      </c>
      <c r="N4" s="74"/>
      <c r="O4" s="74"/>
      <c r="P4" s="74"/>
      <c r="Q4" s="75"/>
      <c r="R4" s="73" t="s">
        <v>35</v>
      </c>
      <c r="S4" s="74"/>
      <c r="T4" s="74"/>
      <c r="U4" s="74"/>
      <c r="V4" s="75"/>
      <c r="W4" s="73" t="s">
        <v>34</v>
      </c>
      <c r="X4" s="74"/>
      <c r="Y4" s="74"/>
      <c r="Z4" s="74"/>
      <c r="AA4" s="75"/>
      <c r="AB4" s="73" t="s">
        <v>35</v>
      </c>
      <c r="AC4" s="74"/>
      <c r="AD4" s="74"/>
      <c r="AE4" s="74"/>
      <c r="AF4" s="75"/>
      <c r="AG4" s="73" t="s">
        <v>34</v>
      </c>
      <c r="AH4" s="74"/>
      <c r="AI4" s="74"/>
      <c r="AJ4" s="74"/>
      <c r="AK4" s="75"/>
      <c r="AL4" s="73" t="s">
        <v>35</v>
      </c>
      <c r="AM4" s="74"/>
      <c r="AN4" s="74"/>
      <c r="AO4" s="74"/>
      <c r="AP4" s="75"/>
      <c r="AQ4" s="73" t="s">
        <v>34</v>
      </c>
      <c r="AR4" s="74"/>
      <c r="AS4" s="74"/>
      <c r="AT4" s="74"/>
      <c r="AU4" s="75"/>
      <c r="AV4" s="73" t="s">
        <v>35</v>
      </c>
      <c r="AW4" s="74"/>
      <c r="AX4" s="74"/>
      <c r="AY4" s="74"/>
      <c r="AZ4" s="75"/>
      <c r="BA4" s="73" t="s">
        <v>34</v>
      </c>
      <c r="BB4" s="74"/>
      <c r="BC4" s="74"/>
      <c r="BD4" s="74"/>
      <c r="BE4" s="75"/>
      <c r="BF4" s="73" t="s">
        <v>35</v>
      </c>
      <c r="BG4" s="74"/>
      <c r="BH4" s="74"/>
      <c r="BI4" s="74"/>
      <c r="BJ4" s="75"/>
      <c r="BK4" s="71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 x14ac:dyDescent="0.3">
      <c r="A5" s="55"/>
      <c r="B5" s="77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2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 x14ac:dyDescent="0.2">
      <c r="A6" s="17" t="s">
        <v>0</v>
      </c>
      <c r="B6" s="24" t="s">
        <v>6</v>
      </c>
      <c r="C6" s="59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60"/>
    </row>
    <row r="7" spans="1:107" x14ac:dyDescent="0.2">
      <c r="A7" s="17" t="s">
        <v>76</v>
      </c>
      <c r="B7" s="24" t="s">
        <v>12</v>
      </c>
      <c r="C7" s="59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60"/>
    </row>
    <row r="8" spans="1:107" x14ac:dyDescent="0.2">
      <c r="A8" s="17"/>
      <c r="B8" s="34" t="s">
        <v>101</v>
      </c>
      <c r="C8" s="40">
        <v>0</v>
      </c>
      <c r="D8" s="40">
        <v>113.11402820625749</v>
      </c>
      <c r="E8" s="40">
        <v>50.158855348483797</v>
      </c>
      <c r="F8" s="40">
        <v>0</v>
      </c>
      <c r="G8" s="40">
        <v>0</v>
      </c>
      <c r="H8" s="40">
        <v>5.0804491804008984</v>
      </c>
      <c r="I8" s="40">
        <v>2167.4367316677885</v>
      </c>
      <c r="J8" s="40">
        <v>1290.7368333923198</v>
      </c>
      <c r="K8" s="40">
        <v>0</v>
      </c>
      <c r="L8" s="40">
        <v>58.252081479057708</v>
      </c>
      <c r="M8" s="40">
        <v>0</v>
      </c>
      <c r="N8" s="40">
        <v>3.745197077387</v>
      </c>
      <c r="O8" s="40">
        <v>0</v>
      </c>
      <c r="P8" s="40">
        <v>0</v>
      </c>
      <c r="Q8" s="40">
        <v>0</v>
      </c>
      <c r="R8" s="40">
        <v>1.7112420287265999</v>
      </c>
      <c r="S8" s="40">
        <v>449.87116523977357</v>
      </c>
      <c r="T8" s="40">
        <v>281.90382509944959</v>
      </c>
      <c r="U8" s="40">
        <v>0</v>
      </c>
      <c r="V8" s="40">
        <v>4.2225035404810995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5.6172455356895989</v>
      </c>
      <c r="AC8" s="40">
        <v>136.96923059657439</v>
      </c>
      <c r="AD8" s="40">
        <v>36.951580783966698</v>
      </c>
      <c r="AE8" s="40">
        <v>0</v>
      </c>
      <c r="AF8" s="40">
        <v>130.18149240998025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4.1793027602399979</v>
      </c>
      <c r="AM8" s="40">
        <v>40.181286278384597</v>
      </c>
      <c r="AN8" s="40">
        <v>662.12570603728648</v>
      </c>
      <c r="AO8" s="40">
        <v>0</v>
      </c>
      <c r="AP8" s="40">
        <v>44.440081925730198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6.5839152650053991</v>
      </c>
      <c r="AW8" s="40">
        <v>92.732828765803703</v>
      </c>
      <c r="AX8" s="40">
        <v>4.0998980089026995</v>
      </c>
      <c r="AY8" s="40">
        <v>0</v>
      </c>
      <c r="AZ8" s="40">
        <v>52.345505255993913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1.3789700905372988</v>
      </c>
      <c r="BG8" s="40">
        <v>4.9896508561934008</v>
      </c>
      <c r="BH8" s="40">
        <v>22.082896733709202</v>
      </c>
      <c r="BI8" s="40">
        <v>0</v>
      </c>
      <c r="BJ8" s="40">
        <v>2.7214311167405998</v>
      </c>
      <c r="BK8" s="41">
        <f>SUM(C8:BJ8)</f>
        <v>5673.8139346808639</v>
      </c>
    </row>
    <row r="9" spans="1:107" x14ac:dyDescent="0.2">
      <c r="A9" s="17"/>
      <c r="B9" s="26" t="s">
        <v>85</v>
      </c>
      <c r="C9" s="38">
        <f t="shared" ref="C9:BJ9" si="0">SUM(C8)</f>
        <v>0</v>
      </c>
      <c r="D9" s="38">
        <f t="shared" si="0"/>
        <v>113.11402820625749</v>
      </c>
      <c r="E9" s="38">
        <f t="shared" si="0"/>
        <v>50.158855348483797</v>
      </c>
      <c r="F9" s="38">
        <f t="shared" si="0"/>
        <v>0</v>
      </c>
      <c r="G9" s="38">
        <f t="shared" si="0"/>
        <v>0</v>
      </c>
      <c r="H9" s="38">
        <f t="shared" si="0"/>
        <v>5.0804491804008984</v>
      </c>
      <c r="I9" s="38">
        <f t="shared" si="0"/>
        <v>2167.4367316677885</v>
      </c>
      <c r="J9" s="38">
        <f t="shared" si="0"/>
        <v>1290.7368333923198</v>
      </c>
      <c r="K9" s="38">
        <f t="shared" si="0"/>
        <v>0</v>
      </c>
      <c r="L9" s="38">
        <f t="shared" si="0"/>
        <v>58.252081479057708</v>
      </c>
      <c r="M9" s="38">
        <f t="shared" si="0"/>
        <v>0</v>
      </c>
      <c r="N9" s="38">
        <f t="shared" si="0"/>
        <v>3.745197077387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1.7112420287265999</v>
      </c>
      <c r="S9" s="38">
        <f t="shared" si="0"/>
        <v>449.87116523977357</v>
      </c>
      <c r="T9" s="38">
        <f t="shared" si="0"/>
        <v>281.90382509944959</v>
      </c>
      <c r="U9" s="38">
        <f t="shared" si="0"/>
        <v>0</v>
      </c>
      <c r="V9" s="38">
        <f t="shared" si="0"/>
        <v>4.2225035404810995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5.6172455356895989</v>
      </c>
      <c r="AC9" s="38">
        <f t="shared" si="0"/>
        <v>136.96923059657439</v>
      </c>
      <c r="AD9" s="38">
        <f t="shared" si="0"/>
        <v>36.951580783966698</v>
      </c>
      <c r="AE9" s="38">
        <f t="shared" si="0"/>
        <v>0</v>
      </c>
      <c r="AF9" s="38">
        <f t="shared" si="0"/>
        <v>130.18149240998025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4.1793027602399979</v>
      </c>
      <c r="AM9" s="38">
        <f t="shared" si="0"/>
        <v>40.181286278384597</v>
      </c>
      <c r="AN9" s="38">
        <f t="shared" si="0"/>
        <v>662.12570603728648</v>
      </c>
      <c r="AO9" s="38">
        <f t="shared" si="0"/>
        <v>0</v>
      </c>
      <c r="AP9" s="38">
        <f t="shared" si="0"/>
        <v>44.440081925730198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6.5839152650053991</v>
      </c>
      <c r="AW9" s="38">
        <f>(SUM(AW8))</f>
        <v>92.732828765803703</v>
      </c>
      <c r="AX9" s="38">
        <f t="shared" si="0"/>
        <v>4.0998980089026995</v>
      </c>
      <c r="AY9" s="38">
        <f t="shared" si="0"/>
        <v>0</v>
      </c>
      <c r="AZ9" s="38">
        <f t="shared" si="0"/>
        <v>52.345505255993913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1.3789700905372988</v>
      </c>
      <c r="BG9" s="38">
        <f t="shared" si="0"/>
        <v>4.9896508561934008</v>
      </c>
      <c r="BH9" s="38">
        <f t="shared" si="0"/>
        <v>22.082896733709202</v>
      </c>
      <c r="BI9" s="38">
        <f t="shared" si="0"/>
        <v>0</v>
      </c>
      <c r="BJ9" s="38">
        <f t="shared" si="0"/>
        <v>2.7214311167405998</v>
      </c>
      <c r="BK9" s="36">
        <f>SUM(BK8)</f>
        <v>5673.8139346808639</v>
      </c>
    </row>
    <row r="10" spans="1:107" x14ac:dyDescent="0.2">
      <c r="A10" s="17" t="s">
        <v>77</v>
      </c>
      <c r="B10" s="25" t="s">
        <v>3</v>
      </c>
      <c r="C10" s="59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60"/>
    </row>
    <row r="11" spans="1:107" x14ac:dyDescent="0.2">
      <c r="A11" s="17"/>
      <c r="B11" s="34" t="s">
        <v>102</v>
      </c>
      <c r="C11" s="40">
        <v>0</v>
      </c>
      <c r="D11" s="40">
        <v>6.1932042412578996</v>
      </c>
      <c r="E11" s="40">
        <v>0</v>
      </c>
      <c r="F11" s="40">
        <v>0</v>
      </c>
      <c r="G11" s="40">
        <v>0</v>
      </c>
      <c r="H11" s="40">
        <v>0.17008156480540002</v>
      </c>
      <c r="I11" s="40">
        <v>0</v>
      </c>
      <c r="J11" s="40">
        <v>0</v>
      </c>
      <c r="K11" s="40">
        <v>0</v>
      </c>
      <c r="L11" s="40">
        <v>0.4048457392257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0.12635363774110003</v>
      </c>
      <c r="S11" s="40">
        <v>0</v>
      </c>
      <c r="T11" s="40">
        <v>3.0635644033224998</v>
      </c>
      <c r="U11" s="40">
        <v>0</v>
      </c>
      <c r="V11" s="40">
        <v>4.8019284967699999E-2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0.95463916231539958</v>
      </c>
      <c r="AC11" s="40">
        <v>0.13764275109669999</v>
      </c>
      <c r="AD11" s="40">
        <v>0</v>
      </c>
      <c r="AE11" s="40">
        <v>0</v>
      </c>
      <c r="AF11" s="40">
        <v>1.0650664960315002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0.84379449044449983</v>
      </c>
      <c r="AM11" s="40">
        <v>0.1288679599999</v>
      </c>
      <c r="AN11" s="40">
        <v>2.8889843447095997</v>
      </c>
      <c r="AO11" s="40">
        <v>0</v>
      </c>
      <c r="AP11" s="40">
        <v>0.50572180235440001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0.50186309635150017</v>
      </c>
      <c r="AW11" s="40">
        <v>5.7783772532577</v>
      </c>
      <c r="AX11" s="40">
        <v>0</v>
      </c>
      <c r="AY11" s="40">
        <v>0</v>
      </c>
      <c r="AZ11" s="40">
        <v>0.45729939941890008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4.10361583218E-2</v>
      </c>
      <c r="BG11" s="40">
        <v>7.3379539032000004E-3</v>
      </c>
      <c r="BH11" s="40">
        <v>0</v>
      </c>
      <c r="BI11" s="40">
        <v>0</v>
      </c>
      <c r="BJ11" s="40">
        <v>0.1265618842257</v>
      </c>
      <c r="BK11" s="41">
        <f>SUM(C11:BJ11)</f>
        <v>23.443261623751098</v>
      </c>
      <c r="BL11" s="42"/>
      <c r="BO11" s="42"/>
    </row>
    <row r="12" spans="1:107" x14ac:dyDescent="0.2">
      <c r="A12" s="17"/>
      <c r="B12" s="26" t="s">
        <v>86</v>
      </c>
      <c r="C12" s="38">
        <f t="shared" ref="C12:BJ12" si="1">SUM(C11)</f>
        <v>0</v>
      </c>
      <c r="D12" s="38">
        <f t="shared" si="1"/>
        <v>6.1932042412578996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0.17008156480540002</v>
      </c>
      <c r="I12" s="38">
        <f t="shared" si="1"/>
        <v>0</v>
      </c>
      <c r="J12" s="38">
        <f t="shared" si="1"/>
        <v>0</v>
      </c>
      <c r="K12" s="38">
        <f t="shared" si="1"/>
        <v>0</v>
      </c>
      <c r="L12" s="38">
        <f t="shared" si="1"/>
        <v>0.4048457392257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0.12635363774110003</v>
      </c>
      <c r="S12" s="38">
        <f t="shared" si="1"/>
        <v>0</v>
      </c>
      <c r="T12" s="38">
        <f t="shared" si="1"/>
        <v>3.0635644033224998</v>
      </c>
      <c r="U12" s="38">
        <f t="shared" si="1"/>
        <v>0</v>
      </c>
      <c r="V12" s="38">
        <f t="shared" si="1"/>
        <v>4.8019284967699999E-2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0.95463916231539958</v>
      </c>
      <c r="AC12" s="38">
        <f t="shared" si="1"/>
        <v>0.13764275109669999</v>
      </c>
      <c r="AD12" s="38">
        <f t="shared" si="1"/>
        <v>0</v>
      </c>
      <c r="AE12" s="38">
        <f t="shared" si="1"/>
        <v>0</v>
      </c>
      <c r="AF12" s="38">
        <f t="shared" si="1"/>
        <v>1.0650664960315002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0.84379449044449983</v>
      </c>
      <c r="AM12" s="38">
        <f t="shared" si="1"/>
        <v>0.1288679599999</v>
      </c>
      <c r="AN12" s="38">
        <f t="shared" si="1"/>
        <v>2.8889843447095997</v>
      </c>
      <c r="AO12" s="38">
        <f t="shared" si="1"/>
        <v>0</v>
      </c>
      <c r="AP12" s="38">
        <f t="shared" si="1"/>
        <v>0.50572180235440001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0.50186309635150017</v>
      </c>
      <c r="AW12" s="38">
        <f>(SUM(AW11))</f>
        <v>5.7783772532577</v>
      </c>
      <c r="AX12" s="38">
        <f t="shared" si="1"/>
        <v>0</v>
      </c>
      <c r="AY12" s="38">
        <f t="shared" si="1"/>
        <v>0</v>
      </c>
      <c r="AZ12" s="38">
        <f t="shared" si="1"/>
        <v>0.45729939941890008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4.10361583218E-2</v>
      </c>
      <c r="BG12" s="38">
        <f t="shared" si="1"/>
        <v>7.3379539032000004E-3</v>
      </c>
      <c r="BH12" s="38">
        <f t="shared" si="1"/>
        <v>0</v>
      </c>
      <c r="BI12" s="38">
        <f t="shared" si="1"/>
        <v>0</v>
      </c>
      <c r="BJ12" s="38">
        <f t="shared" si="1"/>
        <v>0.1265618842257</v>
      </c>
      <c r="BK12" s="39">
        <f>SUM(BK11)</f>
        <v>23.443261623751098</v>
      </c>
    </row>
    <row r="13" spans="1:107" x14ac:dyDescent="0.2">
      <c r="A13" s="17" t="s">
        <v>78</v>
      </c>
      <c r="B13" s="25" t="s">
        <v>10</v>
      </c>
      <c r="C13" s="59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60"/>
    </row>
    <row r="14" spans="1:107" x14ac:dyDescent="0.2">
      <c r="A14" s="17"/>
      <c r="B14" s="26" t="s">
        <v>36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</v>
      </c>
      <c r="AM14" s="40">
        <v>0</v>
      </c>
      <c r="AN14" s="40">
        <v>0</v>
      </c>
      <c r="AO14" s="40">
        <v>0</v>
      </c>
      <c r="AP14" s="40">
        <v>0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AZ14" s="40">
        <v>0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0</v>
      </c>
      <c r="BG14" s="40">
        <v>0</v>
      </c>
      <c r="BH14" s="40">
        <v>0</v>
      </c>
      <c r="BI14" s="40">
        <v>0</v>
      </c>
      <c r="BJ14" s="40">
        <v>0</v>
      </c>
      <c r="BK14" s="41">
        <f t="shared" ref="BK14" si="2">SUM(C14:BJ14)</f>
        <v>0</v>
      </c>
    </row>
    <row r="15" spans="1:107" x14ac:dyDescent="0.2">
      <c r="A15" s="17"/>
      <c r="B15" s="26" t="s">
        <v>93</v>
      </c>
      <c r="C15" s="39">
        <f t="shared" ref="C15:AH15" si="3">SUM(C14:C14)</f>
        <v>0</v>
      </c>
      <c r="D15" s="39">
        <f t="shared" si="3"/>
        <v>0</v>
      </c>
      <c r="E15" s="39">
        <f t="shared" si="3"/>
        <v>0</v>
      </c>
      <c r="F15" s="39">
        <f t="shared" si="3"/>
        <v>0</v>
      </c>
      <c r="G15" s="39">
        <f t="shared" si="3"/>
        <v>0</v>
      </c>
      <c r="H15" s="39">
        <f t="shared" si="3"/>
        <v>0</v>
      </c>
      <c r="I15" s="39">
        <f t="shared" si="3"/>
        <v>0</v>
      </c>
      <c r="J15" s="39">
        <f t="shared" si="3"/>
        <v>0</v>
      </c>
      <c r="K15" s="39">
        <f t="shared" si="3"/>
        <v>0</v>
      </c>
      <c r="L15" s="39">
        <f t="shared" si="3"/>
        <v>0</v>
      </c>
      <c r="M15" s="39">
        <f t="shared" si="3"/>
        <v>0</v>
      </c>
      <c r="N15" s="39">
        <f t="shared" si="3"/>
        <v>0</v>
      </c>
      <c r="O15" s="39">
        <f t="shared" si="3"/>
        <v>0</v>
      </c>
      <c r="P15" s="39">
        <f t="shared" si="3"/>
        <v>0</v>
      </c>
      <c r="Q15" s="39">
        <f t="shared" si="3"/>
        <v>0</v>
      </c>
      <c r="R15" s="39">
        <f t="shared" si="3"/>
        <v>0</v>
      </c>
      <c r="S15" s="39">
        <f t="shared" si="3"/>
        <v>0</v>
      </c>
      <c r="T15" s="39">
        <f t="shared" si="3"/>
        <v>0</v>
      </c>
      <c r="U15" s="39">
        <f t="shared" si="3"/>
        <v>0</v>
      </c>
      <c r="V15" s="39">
        <f t="shared" si="3"/>
        <v>0</v>
      </c>
      <c r="W15" s="39">
        <f t="shared" si="3"/>
        <v>0</v>
      </c>
      <c r="X15" s="39">
        <f t="shared" si="3"/>
        <v>0</v>
      </c>
      <c r="Y15" s="39">
        <f t="shared" si="3"/>
        <v>0</v>
      </c>
      <c r="Z15" s="39">
        <f t="shared" si="3"/>
        <v>0</v>
      </c>
      <c r="AA15" s="39">
        <f t="shared" si="3"/>
        <v>0</v>
      </c>
      <c r="AB15" s="39">
        <f t="shared" si="3"/>
        <v>0</v>
      </c>
      <c r="AC15" s="39">
        <f t="shared" si="3"/>
        <v>0</v>
      </c>
      <c r="AD15" s="39">
        <f t="shared" si="3"/>
        <v>0</v>
      </c>
      <c r="AE15" s="39">
        <f t="shared" si="3"/>
        <v>0</v>
      </c>
      <c r="AF15" s="39">
        <f t="shared" si="3"/>
        <v>0</v>
      </c>
      <c r="AG15" s="39">
        <f t="shared" si="3"/>
        <v>0</v>
      </c>
      <c r="AH15" s="39">
        <f t="shared" si="3"/>
        <v>0</v>
      </c>
      <c r="AI15" s="39">
        <f t="shared" ref="AI15:BK15" si="4">SUM(AI14:AI14)</f>
        <v>0</v>
      </c>
      <c r="AJ15" s="39">
        <f t="shared" si="4"/>
        <v>0</v>
      </c>
      <c r="AK15" s="39">
        <f t="shared" si="4"/>
        <v>0</v>
      </c>
      <c r="AL15" s="39">
        <f t="shared" si="4"/>
        <v>0</v>
      </c>
      <c r="AM15" s="39">
        <f t="shared" si="4"/>
        <v>0</v>
      </c>
      <c r="AN15" s="39">
        <f t="shared" si="4"/>
        <v>0</v>
      </c>
      <c r="AO15" s="39">
        <f t="shared" si="4"/>
        <v>0</v>
      </c>
      <c r="AP15" s="39">
        <f t="shared" si="4"/>
        <v>0</v>
      </c>
      <c r="AQ15" s="39">
        <f t="shared" si="4"/>
        <v>0</v>
      </c>
      <c r="AR15" s="39">
        <f t="shared" si="4"/>
        <v>0</v>
      </c>
      <c r="AS15" s="39">
        <f t="shared" si="4"/>
        <v>0</v>
      </c>
      <c r="AT15" s="39">
        <f t="shared" si="4"/>
        <v>0</v>
      </c>
      <c r="AU15" s="39">
        <f t="shared" si="4"/>
        <v>0</v>
      </c>
      <c r="AV15" s="39">
        <f t="shared" si="4"/>
        <v>0</v>
      </c>
      <c r="AW15" s="39">
        <f t="shared" si="4"/>
        <v>0</v>
      </c>
      <c r="AX15" s="39">
        <f t="shared" si="4"/>
        <v>0</v>
      </c>
      <c r="AY15" s="39">
        <f t="shared" si="4"/>
        <v>0</v>
      </c>
      <c r="AZ15" s="39">
        <f t="shared" si="4"/>
        <v>0</v>
      </c>
      <c r="BA15" s="39">
        <f t="shared" si="4"/>
        <v>0</v>
      </c>
      <c r="BB15" s="39">
        <f t="shared" si="4"/>
        <v>0</v>
      </c>
      <c r="BC15" s="39">
        <f t="shared" si="4"/>
        <v>0</v>
      </c>
      <c r="BD15" s="39">
        <f t="shared" si="4"/>
        <v>0</v>
      </c>
      <c r="BE15" s="39">
        <f t="shared" si="4"/>
        <v>0</v>
      </c>
      <c r="BF15" s="39">
        <f t="shared" si="4"/>
        <v>0</v>
      </c>
      <c r="BG15" s="39">
        <f t="shared" si="4"/>
        <v>0</v>
      </c>
      <c r="BH15" s="39">
        <f t="shared" si="4"/>
        <v>0</v>
      </c>
      <c r="BI15" s="39">
        <f t="shared" si="4"/>
        <v>0</v>
      </c>
      <c r="BJ15" s="39">
        <f t="shared" si="4"/>
        <v>0</v>
      </c>
      <c r="BK15" s="39">
        <f t="shared" si="4"/>
        <v>0</v>
      </c>
    </row>
    <row r="16" spans="1:107" x14ac:dyDescent="0.2">
      <c r="A16" s="17" t="s">
        <v>79</v>
      </c>
      <c r="B16" s="25" t="s">
        <v>13</v>
      </c>
      <c r="C16" s="59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60"/>
    </row>
    <row r="17" spans="1:67" x14ac:dyDescent="0.2">
      <c r="A17" s="17"/>
      <c r="B17" s="26" t="s">
        <v>36</v>
      </c>
      <c r="C17" s="36">
        <v>0</v>
      </c>
      <c r="D17" s="35">
        <v>0</v>
      </c>
      <c r="E17" s="35">
        <v>0</v>
      </c>
      <c r="F17" s="35">
        <v>0</v>
      </c>
      <c r="G17" s="37">
        <v>0</v>
      </c>
      <c r="H17" s="36">
        <v>0</v>
      </c>
      <c r="I17" s="35">
        <v>0</v>
      </c>
      <c r="J17" s="35">
        <v>0</v>
      </c>
      <c r="K17" s="35">
        <v>0</v>
      </c>
      <c r="L17" s="37">
        <v>0</v>
      </c>
      <c r="M17" s="36">
        <v>0</v>
      </c>
      <c r="N17" s="35">
        <v>0</v>
      </c>
      <c r="O17" s="35">
        <v>0</v>
      </c>
      <c r="P17" s="35">
        <v>0</v>
      </c>
      <c r="Q17" s="37">
        <v>0</v>
      </c>
      <c r="R17" s="36">
        <v>0</v>
      </c>
      <c r="S17" s="35">
        <v>0</v>
      </c>
      <c r="T17" s="35">
        <v>0</v>
      </c>
      <c r="U17" s="35">
        <v>0</v>
      </c>
      <c r="V17" s="37">
        <v>0</v>
      </c>
      <c r="W17" s="36">
        <v>0</v>
      </c>
      <c r="X17" s="35">
        <v>0</v>
      </c>
      <c r="Y17" s="35">
        <v>0</v>
      </c>
      <c r="Z17" s="35">
        <v>0</v>
      </c>
      <c r="AA17" s="37">
        <v>0</v>
      </c>
      <c r="AB17" s="36">
        <v>0</v>
      </c>
      <c r="AC17" s="35">
        <v>0</v>
      </c>
      <c r="AD17" s="35">
        <v>0</v>
      </c>
      <c r="AE17" s="35">
        <v>0</v>
      </c>
      <c r="AF17" s="37">
        <v>0</v>
      </c>
      <c r="AG17" s="36">
        <v>0</v>
      </c>
      <c r="AH17" s="35">
        <v>0</v>
      </c>
      <c r="AI17" s="35">
        <v>0</v>
      </c>
      <c r="AJ17" s="35">
        <v>0</v>
      </c>
      <c r="AK17" s="37">
        <v>0</v>
      </c>
      <c r="AL17" s="36">
        <v>0</v>
      </c>
      <c r="AM17" s="35">
        <v>0</v>
      </c>
      <c r="AN17" s="35">
        <v>0</v>
      </c>
      <c r="AO17" s="35">
        <v>0</v>
      </c>
      <c r="AP17" s="37">
        <v>0</v>
      </c>
      <c r="AQ17" s="36">
        <v>0</v>
      </c>
      <c r="AR17" s="35">
        <v>0</v>
      </c>
      <c r="AS17" s="35">
        <v>0</v>
      </c>
      <c r="AT17" s="35">
        <v>0</v>
      </c>
      <c r="AU17" s="37">
        <v>0</v>
      </c>
      <c r="AV17" s="36">
        <v>0</v>
      </c>
      <c r="AW17" s="35">
        <v>0</v>
      </c>
      <c r="AX17" s="35">
        <v>0</v>
      </c>
      <c r="AY17" s="35">
        <v>0</v>
      </c>
      <c r="AZ17" s="37">
        <v>0</v>
      </c>
      <c r="BA17" s="36">
        <v>0</v>
      </c>
      <c r="BB17" s="35">
        <v>0</v>
      </c>
      <c r="BC17" s="35">
        <v>0</v>
      </c>
      <c r="BD17" s="35">
        <v>0</v>
      </c>
      <c r="BE17" s="37">
        <v>0</v>
      </c>
      <c r="BF17" s="36">
        <v>0</v>
      </c>
      <c r="BG17" s="35">
        <v>0</v>
      </c>
      <c r="BH17" s="35">
        <v>0</v>
      </c>
      <c r="BI17" s="35">
        <v>0</v>
      </c>
      <c r="BJ17" s="37">
        <v>0</v>
      </c>
      <c r="BK17" s="41">
        <f>SUM(C17:BJ17)</f>
        <v>0</v>
      </c>
    </row>
    <row r="18" spans="1:67" x14ac:dyDescent="0.2">
      <c r="A18" s="17"/>
      <c r="B18" s="26" t="s">
        <v>92</v>
      </c>
      <c r="C18" s="38">
        <f t="shared" ref="C18:BJ18" si="5">SUM(C17)</f>
        <v>0</v>
      </c>
      <c r="D18" s="38">
        <f t="shared" si="5"/>
        <v>0</v>
      </c>
      <c r="E18" s="38">
        <f t="shared" si="5"/>
        <v>0</v>
      </c>
      <c r="F18" s="38">
        <f t="shared" si="5"/>
        <v>0</v>
      </c>
      <c r="G18" s="38">
        <f t="shared" si="5"/>
        <v>0</v>
      </c>
      <c r="H18" s="38">
        <f t="shared" si="5"/>
        <v>0</v>
      </c>
      <c r="I18" s="38">
        <f t="shared" si="5"/>
        <v>0</v>
      </c>
      <c r="J18" s="38">
        <f t="shared" si="5"/>
        <v>0</v>
      </c>
      <c r="K18" s="38">
        <f t="shared" si="5"/>
        <v>0</v>
      </c>
      <c r="L18" s="38">
        <f t="shared" si="5"/>
        <v>0</v>
      </c>
      <c r="M18" s="38">
        <f t="shared" si="5"/>
        <v>0</v>
      </c>
      <c r="N18" s="38">
        <f t="shared" si="5"/>
        <v>0</v>
      </c>
      <c r="O18" s="38">
        <f t="shared" si="5"/>
        <v>0</v>
      </c>
      <c r="P18" s="38">
        <f t="shared" si="5"/>
        <v>0</v>
      </c>
      <c r="Q18" s="38">
        <f t="shared" si="5"/>
        <v>0</v>
      </c>
      <c r="R18" s="38">
        <f t="shared" si="5"/>
        <v>0</v>
      </c>
      <c r="S18" s="38">
        <f t="shared" si="5"/>
        <v>0</v>
      </c>
      <c r="T18" s="38">
        <f t="shared" si="5"/>
        <v>0</v>
      </c>
      <c r="U18" s="38">
        <f t="shared" si="5"/>
        <v>0</v>
      </c>
      <c r="V18" s="38">
        <f t="shared" si="5"/>
        <v>0</v>
      </c>
      <c r="W18" s="38">
        <f t="shared" si="5"/>
        <v>0</v>
      </c>
      <c r="X18" s="38">
        <f t="shared" si="5"/>
        <v>0</v>
      </c>
      <c r="Y18" s="38">
        <f t="shared" si="5"/>
        <v>0</v>
      </c>
      <c r="Z18" s="38">
        <f t="shared" si="5"/>
        <v>0</v>
      </c>
      <c r="AA18" s="38">
        <f t="shared" si="5"/>
        <v>0</v>
      </c>
      <c r="AB18" s="38">
        <f t="shared" si="5"/>
        <v>0</v>
      </c>
      <c r="AC18" s="38">
        <f t="shared" si="5"/>
        <v>0</v>
      </c>
      <c r="AD18" s="38">
        <f t="shared" si="5"/>
        <v>0</v>
      </c>
      <c r="AE18" s="38">
        <f t="shared" si="5"/>
        <v>0</v>
      </c>
      <c r="AF18" s="38">
        <f t="shared" si="5"/>
        <v>0</v>
      </c>
      <c r="AG18" s="38">
        <f t="shared" si="5"/>
        <v>0</v>
      </c>
      <c r="AH18" s="38">
        <f t="shared" si="5"/>
        <v>0</v>
      </c>
      <c r="AI18" s="38">
        <f t="shared" si="5"/>
        <v>0</v>
      </c>
      <c r="AJ18" s="38">
        <f t="shared" si="5"/>
        <v>0</v>
      </c>
      <c r="AK18" s="38">
        <f t="shared" si="5"/>
        <v>0</v>
      </c>
      <c r="AL18" s="38">
        <f t="shared" si="5"/>
        <v>0</v>
      </c>
      <c r="AM18" s="38">
        <f t="shared" si="5"/>
        <v>0</v>
      </c>
      <c r="AN18" s="38">
        <f t="shared" si="5"/>
        <v>0</v>
      </c>
      <c r="AO18" s="38">
        <f t="shared" si="5"/>
        <v>0</v>
      </c>
      <c r="AP18" s="38">
        <f t="shared" si="5"/>
        <v>0</v>
      </c>
      <c r="AQ18" s="38">
        <f t="shared" si="5"/>
        <v>0</v>
      </c>
      <c r="AR18" s="38">
        <f t="shared" si="5"/>
        <v>0</v>
      </c>
      <c r="AS18" s="38">
        <f t="shared" si="5"/>
        <v>0</v>
      </c>
      <c r="AT18" s="38">
        <f t="shared" si="5"/>
        <v>0</v>
      </c>
      <c r="AU18" s="38">
        <f t="shared" si="5"/>
        <v>0</v>
      </c>
      <c r="AV18" s="38">
        <f t="shared" si="5"/>
        <v>0</v>
      </c>
      <c r="AW18" s="38">
        <f t="shared" si="5"/>
        <v>0</v>
      </c>
      <c r="AX18" s="38">
        <f t="shared" si="5"/>
        <v>0</v>
      </c>
      <c r="AY18" s="38">
        <f t="shared" si="5"/>
        <v>0</v>
      </c>
      <c r="AZ18" s="38">
        <f t="shared" si="5"/>
        <v>0</v>
      </c>
      <c r="BA18" s="38">
        <f t="shared" si="5"/>
        <v>0</v>
      </c>
      <c r="BB18" s="38">
        <f t="shared" si="5"/>
        <v>0</v>
      </c>
      <c r="BC18" s="38">
        <f t="shared" si="5"/>
        <v>0</v>
      </c>
      <c r="BD18" s="38">
        <f t="shared" si="5"/>
        <v>0</v>
      </c>
      <c r="BE18" s="38">
        <f t="shared" si="5"/>
        <v>0</v>
      </c>
      <c r="BF18" s="38">
        <f t="shared" si="5"/>
        <v>0</v>
      </c>
      <c r="BG18" s="38">
        <f t="shared" si="5"/>
        <v>0</v>
      </c>
      <c r="BH18" s="38">
        <f t="shared" si="5"/>
        <v>0</v>
      </c>
      <c r="BI18" s="38">
        <f t="shared" si="5"/>
        <v>0</v>
      </c>
      <c r="BJ18" s="38">
        <f t="shared" si="5"/>
        <v>0</v>
      </c>
      <c r="BK18" s="39">
        <f>SUM(BK17)</f>
        <v>0</v>
      </c>
    </row>
    <row r="19" spans="1:67" x14ac:dyDescent="0.2">
      <c r="A19" s="17" t="s">
        <v>81</v>
      </c>
      <c r="B19" s="33" t="s">
        <v>97</v>
      </c>
      <c r="C19" s="59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60"/>
    </row>
    <row r="20" spans="1:67" x14ac:dyDescent="0.2">
      <c r="A20" s="17"/>
      <c r="B20" s="26" t="s">
        <v>36</v>
      </c>
      <c r="C20" s="36">
        <v>0</v>
      </c>
      <c r="D20" s="35">
        <v>0</v>
      </c>
      <c r="E20" s="35">
        <v>0</v>
      </c>
      <c r="F20" s="35">
        <v>0</v>
      </c>
      <c r="G20" s="37">
        <v>0</v>
      </c>
      <c r="H20" s="36">
        <v>0</v>
      </c>
      <c r="I20" s="35">
        <v>0</v>
      </c>
      <c r="J20" s="35">
        <v>0</v>
      </c>
      <c r="K20" s="35">
        <v>0</v>
      </c>
      <c r="L20" s="37">
        <v>0</v>
      </c>
      <c r="M20" s="36">
        <v>0</v>
      </c>
      <c r="N20" s="35">
        <v>0</v>
      </c>
      <c r="O20" s="35">
        <v>0</v>
      </c>
      <c r="P20" s="35">
        <v>0</v>
      </c>
      <c r="Q20" s="37">
        <v>0</v>
      </c>
      <c r="R20" s="36">
        <v>0</v>
      </c>
      <c r="S20" s="35">
        <v>0</v>
      </c>
      <c r="T20" s="35">
        <v>0</v>
      </c>
      <c r="U20" s="35">
        <v>0</v>
      </c>
      <c r="V20" s="37">
        <v>0</v>
      </c>
      <c r="W20" s="36">
        <v>0</v>
      </c>
      <c r="X20" s="35">
        <v>0</v>
      </c>
      <c r="Y20" s="35">
        <v>0</v>
      </c>
      <c r="Z20" s="35">
        <v>0</v>
      </c>
      <c r="AA20" s="37">
        <v>0</v>
      </c>
      <c r="AB20" s="36">
        <v>0</v>
      </c>
      <c r="AC20" s="35">
        <v>0</v>
      </c>
      <c r="AD20" s="35">
        <v>0</v>
      </c>
      <c r="AE20" s="35">
        <v>0</v>
      </c>
      <c r="AF20" s="37">
        <v>0</v>
      </c>
      <c r="AG20" s="36">
        <v>0</v>
      </c>
      <c r="AH20" s="35">
        <v>0</v>
      </c>
      <c r="AI20" s="35">
        <v>0</v>
      </c>
      <c r="AJ20" s="35">
        <v>0</v>
      </c>
      <c r="AK20" s="37">
        <v>0</v>
      </c>
      <c r="AL20" s="36">
        <v>0</v>
      </c>
      <c r="AM20" s="35">
        <v>0</v>
      </c>
      <c r="AN20" s="35">
        <v>0</v>
      </c>
      <c r="AO20" s="35">
        <v>0</v>
      </c>
      <c r="AP20" s="37">
        <v>0</v>
      </c>
      <c r="AQ20" s="36">
        <v>0</v>
      </c>
      <c r="AR20" s="35">
        <v>0</v>
      </c>
      <c r="AS20" s="35">
        <v>0</v>
      </c>
      <c r="AT20" s="35">
        <v>0</v>
      </c>
      <c r="AU20" s="37">
        <v>0</v>
      </c>
      <c r="AV20" s="36">
        <v>0</v>
      </c>
      <c r="AW20" s="35">
        <v>0</v>
      </c>
      <c r="AX20" s="35">
        <v>0</v>
      </c>
      <c r="AY20" s="35">
        <v>0</v>
      </c>
      <c r="AZ20" s="37">
        <v>0</v>
      </c>
      <c r="BA20" s="36">
        <v>0</v>
      </c>
      <c r="BB20" s="35">
        <v>0</v>
      </c>
      <c r="BC20" s="35">
        <v>0</v>
      </c>
      <c r="BD20" s="35">
        <v>0</v>
      </c>
      <c r="BE20" s="37">
        <v>0</v>
      </c>
      <c r="BF20" s="36">
        <v>0</v>
      </c>
      <c r="BG20" s="35">
        <v>0</v>
      </c>
      <c r="BH20" s="35">
        <v>0</v>
      </c>
      <c r="BI20" s="35">
        <v>0</v>
      </c>
      <c r="BJ20" s="37">
        <v>0</v>
      </c>
      <c r="BK20" s="41">
        <f>SUM(C20:BJ20)</f>
        <v>0</v>
      </c>
    </row>
    <row r="21" spans="1:67" x14ac:dyDescent="0.2">
      <c r="A21" s="17"/>
      <c r="B21" s="26" t="s">
        <v>91</v>
      </c>
      <c r="C21" s="38">
        <f t="shared" ref="C21:BJ21" si="6">SUM(C20)</f>
        <v>0</v>
      </c>
      <c r="D21" s="38">
        <f t="shared" si="6"/>
        <v>0</v>
      </c>
      <c r="E21" s="38">
        <f t="shared" si="6"/>
        <v>0</v>
      </c>
      <c r="F21" s="38">
        <f t="shared" si="6"/>
        <v>0</v>
      </c>
      <c r="G21" s="38">
        <f t="shared" si="6"/>
        <v>0</v>
      </c>
      <c r="H21" s="38">
        <f t="shared" si="6"/>
        <v>0</v>
      </c>
      <c r="I21" s="38">
        <f t="shared" si="6"/>
        <v>0</v>
      </c>
      <c r="J21" s="38">
        <f t="shared" si="6"/>
        <v>0</v>
      </c>
      <c r="K21" s="38">
        <f t="shared" si="6"/>
        <v>0</v>
      </c>
      <c r="L21" s="38">
        <f t="shared" si="6"/>
        <v>0</v>
      </c>
      <c r="M21" s="38">
        <f t="shared" si="6"/>
        <v>0</v>
      </c>
      <c r="N21" s="38">
        <f t="shared" si="6"/>
        <v>0</v>
      </c>
      <c r="O21" s="38">
        <f t="shared" si="6"/>
        <v>0</v>
      </c>
      <c r="P21" s="38">
        <f t="shared" si="6"/>
        <v>0</v>
      </c>
      <c r="Q21" s="38">
        <f t="shared" si="6"/>
        <v>0</v>
      </c>
      <c r="R21" s="38">
        <f t="shared" si="6"/>
        <v>0</v>
      </c>
      <c r="S21" s="38">
        <f t="shared" si="6"/>
        <v>0</v>
      </c>
      <c r="T21" s="38">
        <f t="shared" si="6"/>
        <v>0</v>
      </c>
      <c r="U21" s="38">
        <f t="shared" si="6"/>
        <v>0</v>
      </c>
      <c r="V21" s="38">
        <f t="shared" si="6"/>
        <v>0</v>
      </c>
      <c r="W21" s="38">
        <f t="shared" si="6"/>
        <v>0</v>
      </c>
      <c r="X21" s="38">
        <f t="shared" si="6"/>
        <v>0</v>
      </c>
      <c r="Y21" s="38">
        <f t="shared" si="6"/>
        <v>0</v>
      </c>
      <c r="Z21" s="38">
        <f t="shared" si="6"/>
        <v>0</v>
      </c>
      <c r="AA21" s="38">
        <f t="shared" si="6"/>
        <v>0</v>
      </c>
      <c r="AB21" s="38">
        <f t="shared" si="6"/>
        <v>0</v>
      </c>
      <c r="AC21" s="38">
        <f t="shared" si="6"/>
        <v>0</v>
      </c>
      <c r="AD21" s="38">
        <f t="shared" si="6"/>
        <v>0</v>
      </c>
      <c r="AE21" s="38">
        <f t="shared" si="6"/>
        <v>0</v>
      </c>
      <c r="AF21" s="38">
        <f t="shared" si="6"/>
        <v>0</v>
      </c>
      <c r="AG21" s="38">
        <f t="shared" si="6"/>
        <v>0</v>
      </c>
      <c r="AH21" s="38">
        <f t="shared" si="6"/>
        <v>0</v>
      </c>
      <c r="AI21" s="38">
        <f t="shared" si="6"/>
        <v>0</v>
      </c>
      <c r="AJ21" s="38">
        <f t="shared" si="6"/>
        <v>0</v>
      </c>
      <c r="AK21" s="38">
        <f t="shared" si="6"/>
        <v>0</v>
      </c>
      <c r="AL21" s="38">
        <f t="shared" si="6"/>
        <v>0</v>
      </c>
      <c r="AM21" s="38">
        <f t="shared" si="6"/>
        <v>0</v>
      </c>
      <c r="AN21" s="38">
        <f t="shared" si="6"/>
        <v>0</v>
      </c>
      <c r="AO21" s="38">
        <f t="shared" si="6"/>
        <v>0</v>
      </c>
      <c r="AP21" s="38">
        <f t="shared" si="6"/>
        <v>0</v>
      </c>
      <c r="AQ21" s="38">
        <f t="shared" si="6"/>
        <v>0</v>
      </c>
      <c r="AR21" s="38">
        <f t="shared" si="6"/>
        <v>0</v>
      </c>
      <c r="AS21" s="38">
        <f t="shared" si="6"/>
        <v>0</v>
      </c>
      <c r="AT21" s="38">
        <f t="shared" si="6"/>
        <v>0</v>
      </c>
      <c r="AU21" s="38">
        <f t="shared" si="6"/>
        <v>0</v>
      </c>
      <c r="AV21" s="38">
        <f t="shared" si="6"/>
        <v>0</v>
      </c>
      <c r="AW21" s="38">
        <f t="shared" si="6"/>
        <v>0</v>
      </c>
      <c r="AX21" s="38">
        <f t="shared" si="6"/>
        <v>0</v>
      </c>
      <c r="AY21" s="38">
        <f t="shared" si="6"/>
        <v>0</v>
      </c>
      <c r="AZ21" s="38">
        <f t="shared" si="6"/>
        <v>0</v>
      </c>
      <c r="BA21" s="38">
        <f t="shared" si="6"/>
        <v>0</v>
      </c>
      <c r="BB21" s="38">
        <f t="shared" si="6"/>
        <v>0</v>
      </c>
      <c r="BC21" s="38">
        <f t="shared" si="6"/>
        <v>0</v>
      </c>
      <c r="BD21" s="38">
        <f t="shared" si="6"/>
        <v>0</v>
      </c>
      <c r="BE21" s="38">
        <f t="shared" si="6"/>
        <v>0</v>
      </c>
      <c r="BF21" s="38">
        <f t="shared" si="6"/>
        <v>0</v>
      </c>
      <c r="BG21" s="38">
        <f t="shared" si="6"/>
        <v>0</v>
      </c>
      <c r="BH21" s="38">
        <f t="shared" si="6"/>
        <v>0</v>
      </c>
      <c r="BI21" s="38">
        <f t="shared" si="6"/>
        <v>0</v>
      </c>
      <c r="BJ21" s="38">
        <f t="shared" si="6"/>
        <v>0</v>
      </c>
      <c r="BK21" s="39">
        <f>SUM(BK20)</f>
        <v>0</v>
      </c>
    </row>
    <row r="22" spans="1:67" x14ac:dyDescent="0.2">
      <c r="A22" s="17" t="s">
        <v>82</v>
      </c>
      <c r="B22" s="25" t="s">
        <v>14</v>
      </c>
      <c r="C22" s="59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60"/>
    </row>
    <row r="23" spans="1:67" x14ac:dyDescent="0.2">
      <c r="A23" s="17"/>
      <c r="B23" s="34" t="s">
        <v>103</v>
      </c>
      <c r="C23" s="40">
        <v>0</v>
      </c>
      <c r="D23" s="40">
        <v>0.63573205054829995</v>
      </c>
      <c r="E23" s="40">
        <v>0</v>
      </c>
      <c r="F23" s="40">
        <v>0</v>
      </c>
      <c r="G23" s="40">
        <v>0</v>
      </c>
      <c r="H23" s="40">
        <v>0.13006544570869999</v>
      </c>
      <c r="I23" s="40">
        <v>0</v>
      </c>
      <c r="J23" s="40">
        <v>0</v>
      </c>
      <c r="K23" s="40">
        <v>0</v>
      </c>
      <c r="L23" s="40">
        <v>0.1777767894516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9.0280605063100011E-2</v>
      </c>
      <c r="S23" s="40">
        <v>0</v>
      </c>
      <c r="T23" s="40">
        <v>0.41514273854829997</v>
      </c>
      <c r="U23" s="40">
        <v>0</v>
      </c>
      <c r="V23" s="40">
        <v>7.1039927741900002E-2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2.8458364916622014</v>
      </c>
      <c r="AC23" s="40">
        <v>1.3996033467738997</v>
      </c>
      <c r="AD23" s="40">
        <v>0</v>
      </c>
      <c r="AE23" s="40">
        <v>0</v>
      </c>
      <c r="AF23" s="40">
        <v>2.8228473749341001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1.5585114040843007</v>
      </c>
      <c r="AM23" s="40">
        <v>6.5098351290000002E-3</v>
      </c>
      <c r="AN23" s="40">
        <v>7.4314322580600001E-2</v>
      </c>
      <c r="AO23" s="40">
        <v>0</v>
      </c>
      <c r="AP23" s="40">
        <v>0.95646993803170011</v>
      </c>
      <c r="AQ23" s="40">
        <v>0</v>
      </c>
      <c r="AR23" s="40">
        <v>0</v>
      </c>
      <c r="AS23" s="40">
        <v>0</v>
      </c>
      <c r="AT23" s="40">
        <v>0</v>
      </c>
      <c r="AU23" s="40">
        <v>0</v>
      </c>
      <c r="AV23" s="40">
        <v>2.7009073801156998</v>
      </c>
      <c r="AW23" s="40">
        <v>5.1837235650641995</v>
      </c>
      <c r="AX23" s="40">
        <v>0</v>
      </c>
      <c r="AY23" s="40">
        <v>0</v>
      </c>
      <c r="AZ23" s="40">
        <v>2.1219995958051006</v>
      </c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40">
        <v>0.34555709012429986</v>
      </c>
      <c r="BG23" s="40">
        <v>0.24312122064509997</v>
      </c>
      <c r="BH23" s="40">
        <v>0</v>
      </c>
      <c r="BI23" s="40">
        <v>0</v>
      </c>
      <c r="BJ23" s="40">
        <v>0.34089369012890003</v>
      </c>
      <c r="BK23" s="41">
        <f>SUM(C23:BJ23)</f>
        <v>22.120332812141005</v>
      </c>
      <c r="BL23" s="42"/>
      <c r="BN23" s="42"/>
    </row>
    <row r="24" spans="1:67" x14ac:dyDescent="0.2">
      <c r="A24" s="17"/>
      <c r="B24" s="34" t="s">
        <v>115</v>
      </c>
      <c r="C24" s="40">
        <v>0</v>
      </c>
      <c r="D24" s="40">
        <v>0.68843154316120003</v>
      </c>
      <c r="E24" s="40">
        <v>0</v>
      </c>
      <c r="F24" s="40">
        <v>0</v>
      </c>
      <c r="G24" s="40">
        <v>0</v>
      </c>
      <c r="H24" s="40">
        <v>0.76065811380299997</v>
      </c>
      <c r="I24" s="40">
        <v>3.40216495806E-2</v>
      </c>
      <c r="J24" s="40">
        <v>1.7692220048387</v>
      </c>
      <c r="K24" s="40">
        <v>0</v>
      </c>
      <c r="L24" s="40">
        <v>0.75906328228990005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0.36435241632080001</v>
      </c>
      <c r="S24" s="40">
        <v>0</v>
      </c>
      <c r="T24" s="40">
        <v>0</v>
      </c>
      <c r="U24" s="40">
        <v>0</v>
      </c>
      <c r="V24" s="40">
        <v>6.6850131483800007E-2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3.6884772595678998</v>
      </c>
      <c r="AC24" s="40">
        <v>3.5753530789997003</v>
      </c>
      <c r="AD24" s="40">
        <v>0.64452147012890004</v>
      </c>
      <c r="AE24" s="40">
        <v>0</v>
      </c>
      <c r="AF24" s="40">
        <v>9.8924084317380014</v>
      </c>
      <c r="AG24" s="40">
        <v>0</v>
      </c>
      <c r="AH24" s="40">
        <v>0</v>
      </c>
      <c r="AI24" s="40">
        <v>0</v>
      </c>
      <c r="AJ24" s="40">
        <v>0</v>
      </c>
      <c r="AK24" s="40">
        <v>0</v>
      </c>
      <c r="AL24" s="40">
        <v>4.8564108083029005</v>
      </c>
      <c r="AM24" s="40">
        <v>7.4111754265480005</v>
      </c>
      <c r="AN24" s="40">
        <v>7.8583482139030991</v>
      </c>
      <c r="AO24" s="40">
        <v>0</v>
      </c>
      <c r="AP24" s="40">
        <v>4.8847462677713009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5.658569038981998</v>
      </c>
      <c r="AW24" s="40">
        <v>28.706884821321598</v>
      </c>
      <c r="AX24" s="40">
        <v>0</v>
      </c>
      <c r="AY24" s="40">
        <v>0</v>
      </c>
      <c r="AZ24" s="40">
        <v>14.471116936995999</v>
      </c>
      <c r="BA24" s="40">
        <v>0</v>
      </c>
      <c r="BB24" s="40">
        <v>0</v>
      </c>
      <c r="BC24" s="40">
        <v>0</v>
      </c>
      <c r="BD24" s="40">
        <v>0</v>
      </c>
      <c r="BE24" s="40">
        <v>0</v>
      </c>
      <c r="BF24" s="40">
        <v>0.82538201751179996</v>
      </c>
      <c r="BG24" s="40">
        <v>6.3231173161199999E-2</v>
      </c>
      <c r="BH24" s="40">
        <v>1.6753122663225</v>
      </c>
      <c r="BI24" s="40">
        <v>0</v>
      </c>
      <c r="BJ24" s="40">
        <v>1.1926007745475</v>
      </c>
      <c r="BK24" s="41">
        <f>SUM(C24:BJ24)</f>
        <v>99.847137127280391</v>
      </c>
      <c r="BL24" s="42"/>
      <c r="BM24" s="43"/>
      <c r="BN24" s="42"/>
    </row>
    <row r="25" spans="1:67" x14ac:dyDescent="0.2">
      <c r="A25" s="17"/>
      <c r="B25" s="34" t="s">
        <v>104</v>
      </c>
      <c r="C25" s="40">
        <v>0</v>
      </c>
      <c r="D25" s="40">
        <v>8.5680989727741004</v>
      </c>
      <c r="E25" s="40">
        <v>0</v>
      </c>
      <c r="F25" s="40">
        <v>0</v>
      </c>
      <c r="G25" s="40">
        <v>0</v>
      </c>
      <c r="H25" s="40">
        <v>0.3314496209003</v>
      </c>
      <c r="I25" s="40">
        <v>0.84655893570959995</v>
      </c>
      <c r="J25" s="40">
        <v>3.4084336160966</v>
      </c>
      <c r="K25" s="40">
        <v>0</v>
      </c>
      <c r="L25" s="40">
        <v>0.75626037412859992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0.23305383635370003</v>
      </c>
      <c r="S25" s="40">
        <v>1.3249112247419002</v>
      </c>
      <c r="T25" s="40">
        <v>6.0427439029999999</v>
      </c>
      <c r="U25" s="40">
        <v>0</v>
      </c>
      <c r="V25" s="40">
        <v>0.52706286529019997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0.52061689393370003</v>
      </c>
      <c r="AC25" s="40">
        <v>8.7451980452902003</v>
      </c>
      <c r="AD25" s="40">
        <v>1.2074248663547</v>
      </c>
      <c r="AE25" s="40">
        <v>0</v>
      </c>
      <c r="AF25" s="40">
        <v>4.8730196812245996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0.48032100699850011</v>
      </c>
      <c r="AM25" s="40">
        <v>1.2460057469351999</v>
      </c>
      <c r="AN25" s="40">
        <v>2.1163682737095999</v>
      </c>
      <c r="AO25" s="40">
        <v>0</v>
      </c>
      <c r="AP25" s="40">
        <v>0.59551044690280008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1.8534070839929002</v>
      </c>
      <c r="AW25" s="40">
        <v>21.415099959870496</v>
      </c>
      <c r="AX25" s="40">
        <v>14.266912009870898</v>
      </c>
      <c r="AY25" s="40">
        <v>0</v>
      </c>
      <c r="AZ25" s="40">
        <v>3.6151924966759004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0.26771505283710001</v>
      </c>
      <c r="BG25" s="40">
        <v>0</v>
      </c>
      <c r="BH25" s="40">
        <v>0</v>
      </c>
      <c r="BI25" s="40">
        <v>0</v>
      </c>
      <c r="BJ25" s="40">
        <v>0.75851484006430003</v>
      </c>
      <c r="BK25" s="41">
        <f>SUM(C25:BJ25)</f>
        <v>83.999879753655875</v>
      </c>
      <c r="BM25" s="42"/>
      <c r="BO25" s="42"/>
    </row>
    <row r="26" spans="1:67" x14ac:dyDescent="0.2">
      <c r="A26" s="17"/>
      <c r="B26" s="34" t="s">
        <v>105</v>
      </c>
      <c r="C26" s="40">
        <v>0</v>
      </c>
      <c r="D26" s="40">
        <v>0.69293404438700001</v>
      </c>
      <c r="E26" s="40">
        <v>0</v>
      </c>
      <c r="F26" s="40">
        <v>0</v>
      </c>
      <c r="G26" s="40">
        <v>0</v>
      </c>
      <c r="H26" s="40">
        <v>1.3122002637662002</v>
      </c>
      <c r="I26" s="40">
        <v>62.295362538278034</v>
      </c>
      <c r="J26" s="40">
        <v>38.429313562161198</v>
      </c>
      <c r="K26" s="40">
        <v>0</v>
      </c>
      <c r="L26" s="40">
        <v>8.4632766589006003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0.87688787915480026</v>
      </c>
      <c r="S26" s="40">
        <v>10.354196759677199</v>
      </c>
      <c r="T26" s="40">
        <v>24.7378620219677</v>
      </c>
      <c r="U26" s="40">
        <v>0</v>
      </c>
      <c r="V26" s="40">
        <v>1.2003861661280002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3.0089392339254997</v>
      </c>
      <c r="AC26" s="40">
        <v>19.621003271352503</v>
      </c>
      <c r="AD26" s="40">
        <v>1.1428690088709001</v>
      </c>
      <c r="AE26" s="40">
        <v>0</v>
      </c>
      <c r="AF26" s="40">
        <v>71.914722667603556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3.7281082950190001</v>
      </c>
      <c r="AM26" s="40">
        <v>10.897481327450899</v>
      </c>
      <c r="AN26" s="40">
        <v>4.1602921937415998</v>
      </c>
      <c r="AO26" s="40">
        <v>0</v>
      </c>
      <c r="AP26" s="40">
        <v>15.395213185188597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7.1211584195162025</v>
      </c>
      <c r="AW26" s="40">
        <v>40.34716539993309</v>
      </c>
      <c r="AX26" s="40">
        <v>0.33931916525799999</v>
      </c>
      <c r="AY26" s="40">
        <v>0</v>
      </c>
      <c r="AZ26" s="40">
        <v>23.854455794089009</v>
      </c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40">
        <v>1.3973472721829996</v>
      </c>
      <c r="BG26" s="40">
        <v>4.5515933386442002</v>
      </c>
      <c r="BH26" s="40">
        <v>12.038029121322301</v>
      </c>
      <c r="BI26" s="40">
        <v>0</v>
      </c>
      <c r="BJ26" s="40">
        <v>5.6695667157072975</v>
      </c>
      <c r="BK26" s="41">
        <f>SUM(C26:BJ26)</f>
        <v>373.54968430422639</v>
      </c>
      <c r="BL26" s="42"/>
      <c r="BN26" s="42"/>
    </row>
    <row r="27" spans="1:67" x14ac:dyDescent="0.2">
      <c r="A27" s="17"/>
      <c r="B27" s="26" t="s">
        <v>90</v>
      </c>
      <c r="C27" s="38">
        <f>SUM(C23:C26)</f>
        <v>0</v>
      </c>
      <c r="D27" s="38">
        <f t="shared" ref="D27:BJ27" si="7">SUM(D23:D26)</f>
        <v>10.5851966108706</v>
      </c>
      <c r="E27" s="38">
        <f t="shared" si="7"/>
        <v>0</v>
      </c>
      <c r="F27" s="38">
        <f t="shared" si="7"/>
        <v>0</v>
      </c>
      <c r="G27" s="38">
        <f t="shared" si="7"/>
        <v>0</v>
      </c>
      <c r="H27" s="38">
        <f t="shared" si="7"/>
        <v>2.5343734441782004</v>
      </c>
      <c r="I27" s="38">
        <f t="shared" si="7"/>
        <v>63.175943123568231</v>
      </c>
      <c r="J27" s="38">
        <f t="shared" si="7"/>
        <v>43.606969183096496</v>
      </c>
      <c r="K27" s="38">
        <f t="shared" si="7"/>
        <v>0</v>
      </c>
      <c r="L27" s="38">
        <f t="shared" si="7"/>
        <v>10.1563771047707</v>
      </c>
      <c r="M27" s="38">
        <f t="shared" si="7"/>
        <v>0</v>
      </c>
      <c r="N27" s="38">
        <f t="shared" si="7"/>
        <v>0</v>
      </c>
      <c r="O27" s="38">
        <f t="shared" si="7"/>
        <v>0</v>
      </c>
      <c r="P27" s="38">
        <f t="shared" si="7"/>
        <v>0</v>
      </c>
      <c r="Q27" s="38">
        <f t="shared" si="7"/>
        <v>0</v>
      </c>
      <c r="R27" s="38">
        <f t="shared" si="7"/>
        <v>1.5645747368924003</v>
      </c>
      <c r="S27" s="38">
        <f t="shared" si="7"/>
        <v>11.679107984419099</v>
      </c>
      <c r="T27" s="38">
        <f t="shared" si="7"/>
        <v>31.195748663516</v>
      </c>
      <c r="U27" s="38">
        <f t="shared" si="7"/>
        <v>0</v>
      </c>
      <c r="V27" s="38">
        <f t="shared" si="7"/>
        <v>1.8653390906439002</v>
      </c>
      <c r="W27" s="38">
        <f t="shared" si="7"/>
        <v>0</v>
      </c>
      <c r="X27" s="38">
        <f t="shared" si="7"/>
        <v>0</v>
      </c>
      <c r="Y27" s="38">
        <f t="shared" si="7"/>
        <v>0</v>
      </c>
      <c r="Z27" s="38">
        <f t="shared" si="7"/>
        <v>0</v>
      </c>
      <c r="AA27" s="38">
        <f t="shared" si="7"/>
        <v>0</v>
      </c>
      <c r="AB27" s="38">
        <f t="shared" si="7"/>
        <v>10.063869879089301</v>
      </c>
      <c r="AC27" s="38">
        <f t="shared" si="7"/>
        <v>33.3411577424163</v>
      </c>
      <c r="AD27" s="38">
        <f t="shared" si="7"/>
        <v>2.9948153453545001</v>
      </c>
      <c r="AE27" s="38">
        <f t="shared" si="7"/>
        <v>0</v>
      </c>
      <c r="AF27" s="38">
        <f t="shared" si="7"/>
        <v>89.502998155500251</v>
      </c>
      <c r="AG27" s="38">
        <f t="shared" si="7"/>
        <v>0</v>
      </c>
      <c r="AH27" s="38">
        <f t="shared" si="7"/>
        <v>0</v>
      </c>
      <c r="AI27" s="38">
        <f t="shared" si="7"/>
        <v>0</v>
      </c>
      <c r="AJ27" s="38">
        <f t="shared" si="7"/>
        <v>0</v>
      </c>
      <c r="AK27" s="38">
        <f t="shared" si="7"/>
        <v>0</v>
      </c>
      <c r="AL27" s="38">
        <f t="shared" si="7"/>
        <v>10.623351514404701</v>
      </c>
      <c r="AM27" s="38">
        <f t="shared" si="7"/>
        <v>19.561172336063102</v>
      </c>
      <c r="AN27" s="38">
        <f t="shared" si="7"/>
        <v>14.209323003934898</v>
      </c>
      <c r="AO27" s="38">
        <f t="shared" si="7"/>
        <v>0</v>
      </c>
      <c r="AP27" s="38">
        <f t="shared" si="7"/>
        <v>21.831939837894396</v>
      </c>
      <c r="AQ27" s="38">
        <f t="shared" si="7"/>
        <v>0</v>
      </c>
      <c r="AR27" s="38">
        <f t="shared" si="7"/>
        <v>0</v>
      </c>
      <c r="AS27" s="38">
        <f t="shared" si="7"/>
        <v>0</v>
      </c>
      <c r="AT27" s="38">
        <f t="shared" si="7"/>
        <v>0</v>
      </c>
      <c r="AU27" s="38">
        <f t="shared" si="7"/>
        <v>0</v>
      </c>
      <c r="AV27" s="38">
        <f t="shared" si="7"/>
        <v>17.334041922606801</v>
      </c>
      <c r="AW27" s="38">
        <f t="shared" si="7"/>
        <v>95.652873746189385</v>
      </c>
      <c r="AX27" s="38">
        <f t="shared" si="7"/>
        <v>14.606231175128899</v>
      </c>
      <c r="AY27" s="38">
        <f t="shared" si="7"/>
        <v>0</v>
      </c>
      <c r="AZ27" s="38">
        <f t="shared" si="7"/>
        <v>44.062764823566013</v>
      </c>
      <c r="BA27" s="38">
        <f t="shared" si="7"/>
        <v>0</v>
      </c>
      <c r="BB27" s="38">
        <f t="shared" si="7"/>
        <v>0</v>
      </c>
      <c r="BC27" s="38">
        <f t="shared" si="7"/>
        <v>0</v>
      </c>
      <c r="BD27" s="38">
        <f t="shared" si="7"/>
        <v>0</v>
      </c>
      <c r="BE27" s="38">
        <f t="shared" si="7"/>
        <v>0</v>
      </c>
      <c r="BF27" s="38">
        <f t="shared" si="7"/>
        <v>2.8360014326561993</v>
      </c>
      <c r="BG27" s="38">
        <f t="shared" si="7"/>
        <v>4.8579457324505002</v>
      </c>
      <c r="BH27" s="38">
        <f t="shared" si="7"/>
        <v>13.713341387644801</v>
      </c>
      <c r="BI27" s="38">
        <f t="shared" si="7"/>
        <v>0</v>
      </c>
      <c r="BJ27" s="38">
        <f t="shared" si="7"/>
        <v>7.9615760204479979</v>
      </c>
      <c r="BK27" s="38">
        <f>SUM(BK23:BK26)</f>
        <v>579.51703399730366</v>
      </c>
    </row>
    <row r="28" spans="1:67" x14ac:dyDescent="0.2">
      <c r="A28" s="17"/>
      <c r="B28" s="27" t="s">
        <v>80</v>
      </c>
      <c r="C28" s="38">
        <f t="shared" ref="C28:AH28" si="8">C9+C12+C15+C18+C21+C27</f>
        <v>0</v>
      </c>
      <c r="D28" s="38">
        <f t="shared" si="8"/>
        <v>129.892429058386</v>
      </c>
      <c r="E28" s="38">
        <f t="shared" si="8"/>
        <v>50.158855348483797</v>
      </c>
      <c r="F28" s="38">
        <f t="shared" si="8"/>
        <v>0</v>
      </c>
      <c r="G28" s="38">
        <f t="shared" si="8"/>
        <v>0</v>
      </c>
      <c r="H28" s="38">
        <f t="shared" si="8"/>
        <v>7.7849041893844992</v>
      </c>
      <c r="I28" s="38">
        <f t="shared" si="8"/>
        <v>2230.6126747913568</v>
      </c>
      <c r="J28" s="38">
        <f t="shared" si="8"/>
        <v>1334.3438025754162</v>
      </c>
      <c r="K28" s="38">
        <f t="shared" si="8"/>
        <v>0</v>
      </c>
      <c r="L28" s="38">
        <f t="shared" si="8"/>
        <v>68.813304323054112</v>
      </c>
      <c r="M28" s="38">
        <f t="shared" si="8"/>
        <v>0</v>
      </c>
      <c r="N28" s="38">
        <f t="shared" si="8"/>
        <v>3.745197077387</v>
      </c>
      <c r="O28" s="38">
        <f t="shared" si="8"/>
        <v>0</v>
      </c>
      <c r="P28" s="38">
        <f t="shared" si="8"/>
        <v>0</v>
      </c>
      <c r="Q28" s="38">
        <f t="shared" si="8"/>
        <v>0</v>
      </c>
      <c r="R28" s="38">
        <f t="shared" si="8"/>
        <v>3.4021704033601003</v>
      </c>
      <c r="S28" s="38">
        <f t="shared" si="8"/>
        <v>461.55027322419267</v>
      </c>
      <c r="T28" s="38">
        <f t="shared" si="8"/>
        <v>316.16313816628809</v>
      </c>
      <c r="U28" s="38">
        <f t="shared" si="8"/>
        <v>0</v>
      </c>
      <c r="V28" s="38">
        <f t="shared" si="8"/>
        <v>6.1358619160926997</v>
      </c>
      <c r="W28" s="38">
        <f t="shared" si="8"/>
        <v>0</v>
      </c>
      <c r="X28" s="38">
        <f t="shared" si="8"/>
        <v>0</v>
      </c>
      <c r="Y28" s="38">
        <f t="shared" si="8"/>
        <v>0</v>
      </c>
      <c r="Z28" s="38">
        <f t="shared" si="8"/>
        <v>0</v>
      </c>
      <c r="AA28" s="38">
        <f t="shared" si="8"/>
        <v>0</v>
      </c>
      <c r="AB28" s="38">
        <f t="shared" si="8"/>
        <v>16.6357545770943</v>
      </c>
      <c r="AC28" s="38">
        <f t="shared" si="8"/>
        <v>170.4480310900874</v>
      </c>
      <c r="AD28" s="38">
        <f t="shared" si="8"/>
        <v>39.946396129321201</v>
      </c>
      <c r="AE28" s="38">
        <f t="shared" si="8"/>
        <v>0</v>
      </c>
      <c r="AF28" s="38">
        <f t="shared" si="8"/>
        <v>220.74955706151201</v>
      </c>
      <c r="AG28" s="38">
        <f t="shared" si="8"/>
        <v>0</v>
      </c>
      <c r="AH28" s="38">
        <f t="shared" si="8"/>
        <v>0</v>
      </c>
      <c r="AI28" s="38">
        <f t="shared" ref="AI28:BK28" si="9">AI9+AI12+AI15+AI18+AI21+AI27</f>
        <v>0</v>
      </c>
      <c r="AJ28" s="38">
        <f t="shared" si="9"/>
        <v>0</v>
      </c>
      <c r="AK28" s="38">
        <f t="shared" si="9"/>
        <v>0</v>
      </c>
      <c r="AL28" s="38">
        <f t="shared" si="9"/>
        <v>15.6464487650892</v>
      </c>
      <c r="AM28" s="38">
        <f t="shared" si="9"/>
        <v>59.8713265744476</v>
      </c>
      <c r="AN28" s="38">
        <f t="shared" si="9"/>
        <v>679.2240133859309</v>
      </c>
      <c r="AO28" s="38">
        <f t="shared" si="9"/>
        <v>0</v>
      </c>
      <c r="AP28" s="38">
        <f t="shared" si="9"/>
        <v>66.777743565978994</v>
      </c>
      <c r="AQ28" s="38">
        <f t="shared" si="9"/>
        <v>0</v>
      </c>
      <c r="AR28" s="38">
        <f t="shared" si="9"/>
        <v>0</v>
      </c>
      <c r="AS28" s="38">
        <f t="shared" si="9"/>
        <v>0</v>
      </c>
      <c r="AT28" s="38">
        <f t="shared" si="9"/>
        <v>0</v>
      </c>
      <c r="AU28" s="38">
        <f t="shared" si="9"/>
        <v>0</v>
      </c>
      <c r="AV28" s="38">
        <f t="shared" si="9"/>
        <v>24.419820283963702</v>
      </c>
      <c r="AW28" s="38">
        <f t="shared" si="9"/>
        <v>194.16407976525079</v>
      </c>
      <c r="AX28" s="38">
        <f t="shared" si="9"/>
        <v>18.7061291840316</v>
      </c>
      <c r="AY28" s="38">
        <f t="shared" si="9"/>
        <v>0</v>
      </c>
      <c r="AZ28" s="38">
        <f t="shared" si="9"/>
        <v>96.865569478978827</v>
      </c>
      <c r="BA28" s="38">
        <f t="shared" si="9"/>
        <v>0</v>
      </c>
      <c r="BB28" s="38">
        <f t="shared" si="9"/>
        <v>0</v>
      </c>
      <c r="BC28" s="38">
        <f t="shared" si="9"/>
        <v>0</v>
      </c>
      <c r="BD28" s="38">
        <f t="shared" si="9"/>
        <v>0</v>
      </c>
      <c r="BE28" s="38">
        <f t="shared" si="9"/>
        <v>0</v>
      </c>
      <c r="BF28" s="38">
        <f t="shared" si="9"/>
        <v>4.2560076815152978</v>
      </c>
      <c r="BG28" s="38">
        <f t="shared" si="9"/>
        <v>9.8549345425471007</v>
      </c>
      <c r="BH28" s="38">
        <f t="shared" si="9"/>
        <v>35.796238121354001</v>
      </c>
      <c r="BI28" s="38">
        <f t="shared" si="9"/>
        <v>0</v>
      </c>
      <c r="BJ28" s="38">
        <f t="shared" si="9"/>
        <v>10.809569021414298</v>
      </c>
      <c r="BK28" s="38">
        <f t="shared" si="9"/>
        <v>6276.7742303019186</v>
      </c>
    </row>
    <row r="29" spans="1:67" ht="3.75" customHeight="1" x14ac:dyDescent="0.2">
      <c r="A29" s="17"/>
      <c r="B29" s="28"/>
      <c r="C29" s="59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60"/>
    </row>
    <row r="30" spans="1:67" x14ac:dyDescent="0.2">
      <c r="A30" s="17" t="s">
        <v>1</v>
      </c>
      <c r="B30" s="24" t="s">
        <v>7</v>
      </c>
      <c r="C30" s="59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60"/>
    </row>
    <row r="31" spans="1:67" s="5" customFormat="1" x14ac:dyDescent="0.2">
      <c r="A31" s="17" t="s">
        <v>76</v>
      </c>
      <c r="B31" s="25" t="s">
        <v>2</v>
      </c>
      <c r="C31" s="61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3"/>
    </row>
    <row r="32" spans="1:67" s="50" customFormat="1" x14ac:dyDescent="0.2">
      <c r="A32" s="47"/>
      <c r="B32" s="48" t="s">
        <v>106</v>
      </c>
      <c r="C32" s="40">
        <v>0</v>
      </c>
      <c r="D32" s="40">
        <v>0.69908756635479996</v>
      </c>
      <c r="E32" s="40">
        <v>0</v>
      </c>
      <c r="F32" s="40">
        <v>0</v>
      </c>
      <c r="G32" s="40">
        <v>0</v>
      </c>
      <c r="H32" s="40">
        <v>13.826816887767807</v>
      </c>
      <c r="I32" s="40">
        <v>3.4119208741899998E-2</v>
      </c>
      <c r="J32" s="40">
        <v>0</v>
      </c>
      <c r="K32" s="40">
        <v>0</v>
      </c>
      <c r="L32" s="40">
        <v>1.5380802762236996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8.847833043088297</v>
      </c>
      <c r="S32" s="40">
        <v>0</v>
      </c>
      <c r="T32" s="40">
        <v>0</v>
      </c>
      <c r="U32" s="40">
        <v>0</v>
      </c>
      <c r="V32" s="40">
        <v>0.45767856677340008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83.123897755236015</v>
      </c>
      <c r="AC32" s="40">
        <v>1.1577140526769998</v>
      </c>
      <c r="AD32" s="40">
        <v>0</v>
      </c>
      <c r="AE32" s="40">
        <v>0</v>
      </c>
      <c r="AF32" s="40">
        <v>22.111891320436275</v>
      </c>
      <c r="AG32" s="40">
        <v>0</v>
      </c>
      <c r="AH32" s="40">
        <v>0</v>
      </c>
      <c r="AI32" s="40">
        <v>0</v>
      </c>
      <c r="AJ32" s="40">
        <v>0</v>
      </c>
      <c r="AK32" s="40">
        <v>0</v>
      </c>
      <c r="AL32" s="40">
        <v>68.477515358537943</v>
      </c>
      <c r="AM32" s="40">
        <v>0.57326521961260002</v>
      </c>
      <c r="AN32" s="40">
        <v>0</v>
      </c>
      <c r="AO32" s="40">
        <v>0</v>
      </c>
      <c r="AP32" s="40">
        <v>8.4449120252495966</v>
      </c>
      <c r="AQ32" s="40">
        <v>0</v>
      </c>
      <c r="AR32" s="40">
        <v>0</v>
      </c>
      <c r="AS32" s="40">
        <v>0</v>
      </c>
      <c r="AT32" s="40">
        <v>0</v>
      </c>
      <c r="AU32" s="40">
        <v>0</v>
      </c>
      <c r="AV32" s="40">
        <v>286.36895974526817</v>
      </c>
      <c r="AW32" s="40">
        <v>5.4494843994183002</v>
      </c>
      <c r="AX32" s="40">
        <v>0</v>
      </c>
      <c r="AY32" s="40">
        <v>0</v>
      </c>
      <c r="AZ32" s="40">
        <v>50.229522861004035</v>
      </c>
      <c r="BA32" s="40">
        <v>0</v>
      </c>
      <c r="BB32" s="40">
        <v>0</v>
      </c>
      <c r="BC32" s="40">
        <v>0</v>
      </c>
      <c r="BD32" s="40">
        <v>0</v>
      </c>
      <c r="BE32" s="40">
        <v>0</v>
      </c>
      <c r="BF32" s="40">
        <v>53.951174742774384</v>
      </c>
      <c r="BG32" s="40">
        <v>0.1764012266128</v>
      </c>
      <c r="BH32" s="40">
        <v>0</v>
      </c>
      <c r="BI32" s="40">
        <v>0</v>
      </c>
      <c r="BJ32" s="40">
        <v>3.1153421972221009</v>
      </c>
      <c r="BK32" s="49">
        <f>SUM(C32:BJ32)</f>
        <v>608.58369645299899</v>
      </c>
    </row>
    <row r="33" spans="1:67" s="5" customFormat="1" x14ac:dyDescent="0.2">
      <c r="A33" s="17"/>
      <c r="B33" s="26" t="s">
        <v>85</v>
      </c>
      <c r="C33" s="38">
        <f>SUM(C32)</f>
        <v>0</v>
      </c>
      <c r="D33" s="38">
        <f t="shared" ref="D33:BJ33" si="10">SUM(D32)</f>
        <v>0.69908756635479996</v>
      </c>
      <c r="E33" s="38">
        <f t="shared" si="10"/>
        <v>0</v>
      </c>
      <c r="F33" s="38">
        <f t="shared" si="10"/>
        <v>0</v>
      </c>
      <c r="G33" s="38">
        <f t="shared" si="10"/>
        <v>0</v>
      </c>
      <c r="H33" s="38">
        <f t="shared" si="10"/>
        <v>13.826816887767807</v>
      </c>
      <c r="I33" s="38">
        <f t="shared" si="10"/>
        <v>3.4119208741899998E-2</v>
      </c>
      <c r="J33" s="38">
        <f t="shared" si="10"/>
        <v>0</v>
      </c>
      <c r="K33" s="38">
        <f t="shared" si="10"/>
        <v>0</v>
      </c>
      <c r="L33" s="38">
        <f t="shared" si="10"/>
        <v>1.5380802762236996</v>
      </c>
      <c r="M33" s="38">
        <f t="shared" si="10"/>
        <v>0</v>
      </c>
      <c r="N33" s="38">
        <f t="shared" si="10"/>
        <v>0</v>
      </c>
      <c r="O33" s="38">
        <f t="shared" si="10"/>
        <v>0</v>
      </c>
      <c r="P33" s="38">
        <f t="shared" si="10"/>
        <v>0</v>
      </c>
      <c r="Q33" s="38">
        <f t="shared" si="10"/>
        <v>0</v>
      </c>
      <c r="R33" s="38">
        <f t="shared" si="10"/>
        <v>8.847833043088297</v>
      </c>
      <c r="S33" s="38">
        <f t="shared" si="10"/>
        <v>0</v>
      </c>
      <c r="T33" s="38">
        <f t="shared" si="10"/>
        <v>0</v>
      </c>
      <c r="U33" s="38">
        <f t="shared" si="10"/>
        <v>0</v>
      </c>
      <c r="V33" s="38">
        <f t="shared" si="10"/>
        <v>0.45767856677340008</v>
      </c>
      <c r="W33" s="38">
        <f t="shared" si="10"/>
        <v>0</v>
      </c>
      <c r="X33" s="38">
        <f t="shared" si="10"/>
        <v>0</v>
      </c>
      <c r="Y33" s="38">
        <f t="shared" si="10"/>
        <v>0</v>
      </c>
      <c r="Z33" s="38">
        <f t="shared" si="10"/>
        <v>0</v>
      </c>
      <c r="AA33" s="38">
        <f t="shared" si="10"/>
        <v>0</v>
      </c>
      <c r="AB33" s="38">
        <f t="shared" si="10"/>
        <v>83.123897755236015</v>
      </c>
      <c r="AC33" s="38">
        <f t="shared" si="10"/>
        <v>1.1577140526769998</v>
      </c>
      <c r="AD33" s="38">
        <f t="shared" si="10"/>
        <v>0</v>
      </c>
      <c r="AE33" s="38">
        <f t="shared" si="10"/>
        <v>0</v>
      </c>
      <c r="AF33" s="38">
        <f t="shared" si="10"/>
        <v>22.111891320436275</v>
      </c>
      <c r="AG33" s="38">
        <f t="shared" si="10"/>
        <v>0</v>
      </c>
      <c r="AH33" s="38">
        <f t="shared" si="10"/>
        <v>0</v>
      </c>
      <c r="AI33" s="38">
        <f t="shared" si="10"/>
        <v>0</v>
      </c>
      <c r="AJ33" s="38">
        <f t="shared" si="10"/>
        <v>0</v>
      </c>
      <c r="AK33" s="38">
        <f t="shared" si="10"/>
        <v>0</v>
      </c>
      <c r="AL33" s="38">
        <f t="shared" si="10"/>
        <v>68.477515358537943</v>
      </c>
      <c r="AM33" s="38">
        <f t="shared" si="10"/>
        <v>0.57326521961260002</v>
      </c>
      <c r="AN33" s="38">
        <f t="shared" si="10"/>
        <v>0</v>
      </c>
      <c r="AO33" s="38">
        <f t="shared" si="10"/>
        <v>0</v>
      </c>
      <c r="AP33" s="38">
        <f t="shared" si="10"/>
        <v>8.4449120252495966</v>
      </c>
      <c r="AQ33" s="38">
        <f t="shared" si="10"/>
        <v>0</v>
      </c>
      <c r="AR33" s="38">
        <f t="shared" si="10"/>
        <v>0</v>
      </c>
      <c r="AS33" s="38">
        <f t="shared" si="10"/>
        <v>0</v>
      </c>
      <c r="AT33" s="38">
        <f t="shared" si="10"/>
        <v>0</v>
      </c>
      <c r="AU33" s="38">
        <f t="shared" si="10"/>
        <v>0</v>
      </c>
      <c r="AV33" s="38">
        <f t="shared" si="10"/>
        <v>286.36895974526817</v>
      </c>
      <c r="AW33" s="38">
        <f t="shared" si="10"/>
        <v>5.4494843994183002</v>
      </c>
      <c r="AX33" s="38">
        <f t="shared" si="10"/>
        <v>0</v>
      </c>
      <c r="AY33" s="38">
        <f t="shared" si="10"/>
        <v>0</v>
      </c>
      <c r="AZ33" s="38">
        <f t="shared" si="10"/>
        <v>50.229522861004035</v>
      </c>
      <c r="BA33" s="38">
        <f t="shared" si="10"/>
        <v>0</v>
      </c>
      <c r="BB33" s="38">
        <f t="shared" si="10"/>
        <v>0</v>
      </c>
      <c r="BC33" s="38">
        <f t="shared" si="10"/>
        <v>0</v>
      </c>
      <c r="BD33" s="38">
        <f t="shared" si="10"/>
        <v>0</v>
      </c>
      <c r="BE33" s="38">
        <f t="shared" si="10"/>
        <v>0</v>
      </c>
      <c r="BF33" s="38">
        <f t="shared" si="10"/>
        <v>53.951174742774384</v>
      </c>
      <c r="BG33" s="38">
        <f t="shared" si="10"/>
        <v>0.1764012266128</v>
      </c>
      <c r="BH33" s="38">
        <f t="shared" si="10"/>
        <v>0</v>
      </c>
      <c r="BI33" s="38">
        <f t="shared" si="10"/>
        <v>0</v>
      </c>
      <c r="BJ33" s="38">
        <f t="shared" si="10"/>
        <v>3.1153421972221009</v>
      </c>
      <c r="BK33" s="38">
        <f>SUM(BK32)</f>
        <v>608.58369645299899</v>
      </c>
    </row>
    <row r="34" spans="1:67" x14ac:dyDescent="0.2">
      <c r="A34" s="17" t="s">
        <v>77</v>
      </c>
      <c r="B34" s="25" t="s">
        <v>15</v>
      </c>
      <c r="C34" s="59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60"/>
    </row>
    <row r="35" spans="1:67" x14ac:dyDescent="0.2">
      <c r="A35" s="17"/>
      <c r="B35" s="34" t="s">
        <v>107</v>
      </c>
      <c r="C35" s="40">
        <v>0</v>
      </c>
      <c r="D35" s="40">
        <v>0.68440894254830009</v>
      </c>
      <c r="E35" s="40">
        <v>0</v>
      </c>
      <c r="F35" s="40">
        <v>0</v>
      </c>
      <c r="G35" s="40">
        <v>0</v>
      </c>
      <c r="H35" s="40">
        <v>5.1525014915115994</v>
      </c>
      <c r="I35" s="40">
        <v>1.4424644877738999</v>
      </c>
      <c r="J35" s="40">
        <v>0</v>
      </c>
      <c r="K35" s="40">
        <v>0</v>
      </c>
      <c r="L35" s="40">
        <v>2.7635727774823997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1.8917769771053996</v>
      </c>
      <c r="S35" s="40">
        <v>0</v>
      </c>
      <c r="T35" s="40">
        <v>0</v>
      </c>
      <c r="U35" s="40">
        <v>0</v>
      </c>
      <c r="V35" s="40">
        <v>0.74372881770900001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40.871438853786813</v>
      </c>
      <c r="AC35" s="40">
        <v>2.8462049663534001</v>
      </c>
      <c r="AD35" s="40">
        <v>0</v>
      </c>
      <c r="AE35" s="40">
        <v>0</v>
      </c>
      <c r="AF35" s="40">
        <v>17.769177243825311</v>
      </c>
      <c r="AG35" s="40">
        <v>0</v>
      </c>
      <c r="AH35" s="40">
        <v>0</v>
      </c>
      <c r="AI35" s="40">
        <v>0</v>
      </c>
      <c r="AJ35" s="40">
        <v>0</v>
      </c>
      <c r="AK35" s="40">
        <v>0</v>
      </c>
      <c r="AL35" s="40">
        <v>35.663618474897511</v>
      </c>
      <c r="AM35" s="40">
        <v>6.3424554160999999E-2</v>
      </c>
      <c r="AN35" s="40">
        <v>0</v>
      </c>
      <c r="AO35" s="40">
        <v>0</v>
      </c>
      <c r="AP35" s="40">
        <v>4.7369385783809017</v>
      </c>
      <c r="AQ35" s="40">
        <v>0</v>
      </c>
      <c r="AR35" s="40">
        <v>0</v>
      </c>
      <c r="AS35" s="40">
        <v>0</v>
      </c>
      <c r="AT35" s="40">
        <v>0</v>
      </c>
      <c r="AU35" s="40">
        <v>0</v>
      </c>
      <c r="AV35" s="40">
        <v>126.40423080255761</v>
      </c>
      <c r="AW35" s="40">
        <v>8.1539587215124012</v>
      </c>
      <c r="AX35" s="40">
        <v>0</v>
      </c>
      <c r="AY35" s="40">
        <v>0</v>
      </c>
      <c r="AZ35" s="40">
        <v>66.262721875265598</v>
      </c>
      <c r="BA35" s="40">
        <v>0</v>
      </c>
      <c r="BB35" s="40">
        <v>0</v>
      </c>
      <c r="BC35" s="40">
        <v>0</v>
      </c>
      <c r="BD35" s="40">
        <v>0</v>
      </c>
      <c r="BE35" s="40">
        <v>0</v>
      </c>
      <c r="BF35" s="40">
        <v>20.847489335754872</v>
      </c>
      <c r="BG35" s="40">
        <v>5.6266597308707009</v>
      </c>
      <c r="BH35" s="40">
        <v>0</v>
      </c>
      <c r="BI35" s="40">
        <v>0</v>
      </c>
      <c r="BJ35" s="40">
        <v>4.1576733894491005</v>
      </c>
      <c r="BK35" s="41">
        <f>SUM(C35:BJ35)</f>
        <v>346.0819900209458</v>
      </c>
      <c r="BM35" s="42"/>
      <c r="BO35" s="42"/>
    </row>
    <row r="36" spans="1:67" x14ac:dyDescent="0.2">
      <c r="A36" s="17"/>
      <c r="B36" s="34" t="s">
        <v>126</v>
      </c>
      <c r="C36" s="40">
        <v>0</v>
      </c>
      <c r="D36" s="40">
        <v>0.40427105806450003</v>
      </c>
      <c r="E36" s="40">
        <v>0</v>
      </c>
      <c r="F36" s="40">
        <v>0</v>
      </c>
      <c r="G36" s="40">
        <v>0</v>
      </c>
      <c r="H36" s="40">
        <v>0.3347921966391002</v>
      </c>
      <c r="I36" s="40">
        <v>0</v>
      </c>
      <c r="J36" s="40">
        <v>0</v>
      </c>
      <c r="K36" s="40">
        <v>0</v>
      </c>
      <c r="L36" s="40">
        <v>0.45438831106400002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0.22233825551149999</v>
      </c>
      <c r="S36" s="40">
        <v>0</v>
      </c>
      <c r="T36" s="40">
        <v>0</v>
      </c>
      <c r="U36" s="40">
        <v>0</v>
      </c>
      <c r="V36" s="40">
        <v>0.15562687141920001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  <c r="AB36" s="40">
        <v>28.859811408592797</v>
      </c>
      <c r="AC36" s="40">
        <v>2.8111158079332998</v>
      </c>
      <c r="AD36" s="40">
        <v>0</v>
      </c>
      <c r="AE36" s="40">
        <v>0</v>
      </c>
      <c r="AF36" s="40">
        <v>35.468810208033887</v>
      </c>
      <c r="AG36" s="40">
        <v>0</v>
      </c>
      <c r="AH36" s="40">
        <v>0</v>
      </c>
      <c r="AI36" s="40">
        <v>0</v>
      </c>
      <c r="AJ36" s="40">
        <v>0</v>
      </c>
      <c r="AK36" s="40">
        <v>0</v>
      </c>
      <c r="AL36" s="40">
        <v>28.595664279123152</v>
      </c>
      <c r="AM36" s="40">
        <v>1.7973051131597</v>
      </c>
      <c r="AN36" s="40">
        <v>0.1006872511935</v>
      </c>
      <c r="AO36" s="40">
        <v>0</v>
      </c>
      <c r="AP36" s="40">
        <v>20.089057281270385</v>
      </c>
      <c r="AQ36" s="40">
        <v>0</v>
      </c>
      <c r="AR36" s="40">
        <v>0</v>
      </c>
      <c r="AS36" s="40">
        <v>0</v>
      </c>
      <c r="AT36" s="40">
        <v>0</v>
      </c>
      <c r="AU36" s="40">
        <v>0</v>
      </c>
      <c r="AV36" s="40">
        <v>1.4141009608867028</v>
      </c>
      <c r="AW36" s="40">
        <v>1.56444348709E-2</v>
      </c>
      <c r="AX36" s="40">
        <v>0</v>
      </c>
      <c r="AY36" s="40">
        <v>0.50093361664509994</v>
      </c>
      <c r="AZ36" s="40">
        <v>0.85389124383809989</v>
      </c>
      <c r="BA36" s="40">
        <v>0</v>
      </c>
      <c r="BB36" s="40">
        <v>0</v>
      </c>
      <c r="BC36" s="40">
        <v>0</v>
      </c>
      <c r="BD36" s="40">
        <v>0</v>
      </c>
      <c r="BE36" s="40">
        <v>0</v>
      </c>
      <c r="BF36" s="40">
        <v>0.77915722689309963</v>
      </c>
      <c r="BG36" s="40">
        <v>0</v>
      </c>
      <c r="BH36" s="40">
        <v>0</v>
      </c>
      <c r="BI36" s="40">
        <v>0</v>
      </c>
      <c r="BJ36" s="40">
        <v>0.39652903225770003</v>
      </c>
      <c r="BK36" s="41">
        <f>SUM(C36:BJ36)</f>
        <v>123.25412455739662</v>
      </c>
      <c r="BM36" s="42"/>
      <c r="BO36" s="42"/>
    </row>
    <row r="37" spans="1:67" x14ac:dyDescent="0.2">
      <c r="A37" s="17"/>
      <c r="B37" s="34" t="s">
        <v>117</v>
      </c>
      <c r="C37" s="40">
        <v>0</v>
      </c>
      <c r="D37" s="40">
        <v>0.48417711370959998</v>
      </c>
      <c r="E37" s="40">
        <v>0</v>
      </c>
      <c r="F37" s="40">
        <v>0</v>
      </c>
      <c r="G37" s="40">
        <v>0</v>
      </c>
      <c r="H37" s="40">
        <v>2.4368778988735995</v>
      </c>
      <c r="I37" s="40">
        <v>0.24233064516119998</v>
      </c>
      <c r="J37" s="40">
        <v>0</v>
      </c>
      <c r="K37" s="40">
        <v>0</v>
      </c>
      <c r="L37" s="40">
        <v>0.7792423117088001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2.6817684721616963</v>
      </c>
      <c r="S37" s="40">
        <v>0</v>
      </c>
      <c r="T37" s="40">
        <v>1.1574444294193</v>
      </c>
      <c r="U37" s="40">
        <v>0</v>
      </c>
      <c r="V37" s="40">
        <v>0.18622581280609998</v>
      </c>
      <c r="W37" s="40">
        <v>1.9313999999999998E-5</v>
      </c>
      <c r="X37" s="40">
        <v>0</v>
      </c>
      <c r="Y37" s="40">
        <v>0</v>
      </c>
      <c r="Z37" s="40">
        <v>0</v>
      </c>
      <c r="AA37" s="40">
        <v>0</v>
      </c>
      <c r="AB37" s="40">
        <v>58.67921200927421</v>
      </c>
      <c r="AC37" s="40">
        <v>6.787323132288102</v>
      </c>
      <c r="AD37" s="40">
        <v>0</v>
      </c>
      <c r="AE37" s="40">
        <v>0</v>
      </c>
      <c r="AF37" s="40">
        <v>57.001883694346724</v>
      </c>
      <c r="AG37" s="40">
        <v>0</v>
      </c>
      <c r="AH37" s="40">
        <v>0</v>
      </c>
      <c r="AI37" s="40">
        <v>0</v>
      </c>
      <c r="AJ37" s="40">
        <v>0</v>
      </c>
      <c r="AK37" s="40">
        <v>0</v>
      </c>
      <c r="AL37" s="40">
        <v>73.601440983339444</v>
      </c>
      <c r="AM37" s="40">
        <v>4.6860877286759015</v>
      </c>
      <c r="AN37" s="40">
        <v>0.4228112903224</v>
      </c>
      <c r="AO37" s="40">
        <v>0</v>
      </c>
      <c r="AP37" s="40">
        <v>34.510234039194849</v>
      </c>
      <c r="AQ37" s="40">
        <v>0</v>
      </c>
      <c r="AR37" s="40">
        <v>0</v>
      </c>
      <c r="AS37" s="40">
        <v>0</v>
      </c>
      <c r="AT37" s="40">
        <v>0</v>
      </c>
      <c r="AU37" s="40">
        <v>0</v>
      </c>
      <c r="AV37" s="40">
        <v>12.237227030253072</v>
      </c>
      <c r="AW37" s="40">
        <v>3.7857909463538997</v>
      </c>
      <c r="AX37" s="40">
        <v>0</v>
      </c>
      <c r="AY37" s="40">
        <v>0</v>
      </c>
      <c r="AZ37" s="40">
        <v>8.5128449762539038</v>
      </c>
      <c r="BA37" s="40">
        <v>0</v>
      </c>
      <c r="BB37" s="40">
        <v>0</v>
      </c>
      <c r="BC37" s="40">
        <v>0</v>
      </c>
      <c r="BD37" s="40">
        <v>0</v>
      </c>
      <c r="BE37" s="40">
        <v>0</v>
      </c>
      <c r="BF37" s="40">
        <v>5.4955345667374162</v>
      </c>
      <c r="BG37" s="40">
        <v>0.47918612903219998</v>
      </c>
      <c r="BH37" s="40">
        <v>0</v>
      </c>
      <c r="BI37" s="40">
        <v>0</v>
      </c>
      <c r="BJ37" s="40">
        <v>2.8602966501920006</v>
      </c>
      <c r="BK37" s="41">
        <f>SUM(C37:BJ37)</f>
        <v>277.02795917410447</v>
      </c>
      <c r="BM37" s="42"/>
      <c r="BO37" s="42"/>
    </row>
    <row r="38" spans="1:67" x14ac:dyDescent="0.2">
      <c r="A38" s="17"/>
      <c r="B38" s="34" t="s">
        <v>124</v>
      </c>
      <c r="C38" s="40">
        <v>0</v>
      </c>
      <c r="D38" s="40">
        <v>0.49604017767740005</v>
      </c>
      <c r="E38" s="40">
        <v>0</v>
      </c>
      <c r="F38" s="40">
        <v>0</v>
      </c>
      <c r="G38" s="40">
        <v>0</v>
      </c>
      <c r="H38" s="40">
        <v>1.1339209165287991</v>
      </c>
      <c r="I38" s="40">
        <v>9.9406451612900001E-2</v>
      </c>
      <c r="J38" s="40">
        <v>0</v>
      </c>
      <c r="K38" s="40">
        <v>0</v>
      </c>
      <c r="L38" s="40">
        <v>1.7820686870962004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0.81566099059720065</v>
      </c>
      <c r="S38" s="40">
        <v>0</v>
      </c>
      <c r="T38" s="40">
        <v>0</v>
      </c>
      <c r="U38" s="40">
        <v>0</v>
      </c>
      <c r="V38" s="40">
        <v>0.26164941816100001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37.735932694613112</v>
      </c>
      <c r="AC38" s="40">
        <v>6.1241083036416937</v>
      </c>
      <c r="AD38" s="40">
        <v>0</v>
      </c>
      <c r="AE38" s="40">
        <v>0</v>
      </c>
      <c r="AF38" s="40">
        <v>37.918737233325587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38.048833846906476</v>
      </c>
      <c r="AM38" s="40">
        <v>3.8908601026433001</v>
      </c>
      <c r="AN38" s="40">
        <v>0</v>
      </c>
      <c r="AO38" s="40">
        <v>0</v>
      </c>
      <c r="AP38" s="40">
        <v>21.377645564723974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7.2809051345815687</v>
      </c>
      <c r="AW38" s="40">
        <v>0.38130562764470005</v>
      </c>
      <c r="AX38" s="40">
        <v>0</v>
      </c>
      <c r="AY38" s="40">
        <v>0</v>
      </c>
      <c r="AZ38" s="40">
        <v>3.2142579723848983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4.0575333074153042</v>
      </c>
      <c r="BG38" s="40">
        <v>1.5437515472580001</v>
      </c>
      <c r="BH38" s="40">
        <v>0</v>
      </c>
      <c r="BI38" s="40">
        <v>0</v>
      </c>
      <c r="BJ38" s="40">
        <v>1.1178291237084002</v>
      </c>
      <c r="BK38" s="41">
        <f t="shared" ref="BK38:BK40" si="11">SUM(C38:BJ38)</f>
        <v>167.28044710052049</v>
      </c>
      <c r="BM38" s="42"/>
      <c r="BO38" s="42"/>
    </row>
    <row r="39" spans="1:67" x14ac:dyDescent="0.2">
      <c r="A39" s="17"/>
      <c r="B39" s="34" t="s">
        <v>108</v>
      </c>
      <c r="C39" s="40">
        <v>0</v>
      </c>
      <c r="D39" s="40">
        <v>0.64056644032249999</v>
      </c>
      <c r="E39" s="40">
        <v>0</v>
      </c>
      <c r="F39" s="40">
        <v>0</v>
      </c>
      <c r="G39" s="40">
        <v>0</v>
      </c>
      <c r="H39" s="40">
        <v>5.7020951235268971</v>
      </c>
      <c r="I39" s="40">
        <v>4.3850948647735004</v>
      </c>
      <c r="J39" s="40">
        <v>0</v>
      </c>
      <c r="K39" s="40">
        <v>0</v>
      </c>
      <c r="L39" s="40">
        <v>1.2098807941595999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2.6409943545116992</v>
      </c>
      <c r="S39" s="40">
        <v>3.2086232244514998</v>
      </c>
      <c r="T39" s="40">
        <v>0</v>
      </c>
      <c r="U39" s="40">
        <v>0</v>
      </c>
      <c r="V39" s="40">
        <v>0.53478457812830005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77.856396502694139</v>
      </c>
      <c r="AC39" s="40">
        <v>8.7019322583530982</v>
      </c>
      <c r="AD39" s="40">
        <v>0</v>
      </c>
      <c r="AE39" s="40">
        <v>0</v>
      </c>
      <c r="AF39" s="40">
        <v>24.455052490724313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73.699170659923766</v>
      </c>
      <c r="AM39" s="40">
        <v>0.81898671367690001</v>
      </c>
      <c r="AN39" s="40">
        <v>0</v>
      </c>
      <c r="AO39" s="40">
        <v>0</v>
      </c>
      <c r="AP39" s="40">
        <v>8.6560365102494004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97.189562055852576</v>
      </c>
      <c r="AW39" s="40">
        <v>6.0052457355126974</v>
      </c>
      <c r="AX39" s="40">
        <v>0</v>
      </c>
      <c r="AY39" s="40">
        <v>0</v>
      </c>
      <c r="AZ39" s="40">
        <v>38.660254162046961</v>
      </c>
      <c r="BA39" s="40">
        <v>0</v>
      </c>
      <c r="BB39" s="40">
        <v>0</v>
      </c>
      <c r="BC39" s="40">
        <v>0</v>
      </c>
      <c r="BD39" s="40">
        <v>0</v>
      </c>
      <c r="BE39" s="40">
        <v>0</v>
      </c>
      <c r="BF39" s="40">
        <v>18.860122773560231</v>
      </c>
      <c r="BG39" s="40">
        <v>0.38772214032220004</v>
      </c>
      <c r="BH39" s="40">
        <v>0</v>
      </c>
      <c r="BI39" s="40">
        <v>0</v>
      </c>
      <c r="BJ39" s="40">
        <v>2.6097124796110007</v>
      </c>
      <c r="BK39" s="41">
        <f t="shared" ref="BK39" si="12">SUM(C39:BJ39)</f>
        <v>376.22223386240125</v>
      </c>
      <c r="BM39" s="42"/>
      <c r="BO39" s="42"/>
    </row>
    <row r="40" spans="1:67" x14ac:dyDescent="0.2">
      <c r="A40" s="17"/>
      <c r="B40" s="34" t="s">
        <v>125</v>
      </c>
      <c r="C40" s="40">
        <v>0</v>
      </c>
      <c r="D40" s="40">
        <v>0.50783916045159994</v>
      </c>
      <c r="E40" s="40">
        <v>0</v>
      </c>
      <c r="F40" s="40">
        <v>0</v>
      </c>
      <c r="G40" s="40">
        <v>0</v>
      </c>
      <c r="H40" s="40">
        <v>0.67347311676470079</v>
      </c>
      <c r="I40" s="40">
        <v>4.0708387096700001E-2</v>
      </c>
      <c r="J40" s="40">
        <v>0</v>
      </c>
      <c r="K40" s="40">
        <v>0</v>
      </c>
      <c r="L40" s="40">
        <v>0.78756629057979999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0.76976479831400002</v>
      </c>
      <c r="S40" s="40">
        <v>0</v>
      </c>
      <c r="T40" s="40">
        <v>0</v>
      </c>
      <c r="U40" s="40">
        <v>0</v>
      </c>
      <c r="V40" s="40">
        <v>0.19983077677390002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35.462632985803396</v>
      </c>
      <c r="AC40" s="40">
        <v>4.7288861366770991</v>
      </c>
      <c r="AD40" s="40">
        <v>0</v>
      </c>
      <c r="AE40" s="40">
        <v>0</v>
      </c>
      <c r="AF40" s="40">
        <v>45.332149779736753</v>
      </c>
      <c r="AG40" s="40">
        <v>0</v>
      </c>
      <c r="AH40" s="40">
        <v>0</v>
      </c>
      <c r="AI40" s="40">
        <v>0</v>
      </c>
      <c r="AJ40" s="40">
        <v>0</v>
      </c>
      <c r="AK40" s="40">
        <v>0</v>
      </c>
      <c r="AL40" s="40">
        <v>40.689481126685763</v>
      </c>
      <c r="AM40" s="40">
        <v>5.1198882863222011</v>
      </c>
      <c r="AN40" s="40">
        <v>5.04E-2</v>
      </c>
      <c r="AO40" s="40">
        <v>0</v>
      </c>
      <c r="AP40" s="40">
        <v>25.62822536173676</v>
      </c>
      <c r="AQ40" s="40">
        <v>0</v>
      </c>
      <c r="AR40" s="40">
        <v>0</v>
      </c>
      <c r="AS40" s="40">
        <v>0</v>
      </c>
      <c r="AT40" s="40">
        <v>0</v>
      </c>
      <c r="AU40" s="40">
        <v>0</v>
      </c>
      <c r="AV40" s="40">
        <v>3.4688901862827937</v>
      </c>
      <c r="AW40" s="40">
        <v>0.49508840900000001</v>
      </c>
      <c r="AX40" s="40">
        <v>0</v>
      </c>
      <c r="AY40" s="40">
        <v>0</v>
      </c>
      <c r="AZ40" s="40">
        <v>1.5475839798707001</v>
      </c>
      <c r="BA40" s="40">
        <v>0</v>
      </c>
      <c r="BB40" s="40">
        <v>0</v>
      </c>
      <c r="BC40" s="40">
        <v>0</v>
      </c>
      <c r="BD40" s="40">
        <v>0</v>
      </c>
      <c r="BE40" s="40">
        <v>0</v>
      </c>
      <c r="BF40" s="40">
        <v>1.4031883612206975</v>
      </c>
      <c r="BG40" s="40">
        <v>0.504</v>
      </c>
      <c r="BH40" s="40">
        <v>0</v>
      </c>
      <c r="BI40" s="40">
        <v>0</v>
      </c>
      <c r="BJ40" s="40">
        <v>1.3659343232254999</v>
      </c>
      <c r="BK40" s="41">
        <f t="shared" si="11"/>
        <v>168.77553146654236</v>
      </c>
      <c r="BM40" s="42"/>
      <c r="BO40" s="42"/>
    </row>
    <row r="41" spans="1:67" x14ac:dyDescent="0.2">
      <c r="A41" s="17"/>
      <c r="B41" s="34" t="s">
        <v>127</v>
      </c>
      <c r="C41" s="40">
        <v>0</v>
      </c>
      <c r="D41" s="40">
        <v>0.54583533954829999</v>
      </c>
      <c r="E41" s="40">
        <v>0</v>
      </c>
      <c r="F41" s="40">
        <v>0</v>
      </c>
      <c r="G41" s="40">
        <v>0</v>
      </c>
      <c r="H41" s="40">
        <v>3.2717311014364028</v>
      </c>
      <c r="I41" s="40">
        <v>3.2510505516000002E-2</v>
      </c>
      <c r="J41" s="40">
        <v>0</v>
      </c>
      <c r="K41" s="40">
        <v>0</v>
      </c>
      <c r="L41" s="40">
        <v>0.61238480641850002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2.3715417907658978</v>
      </c>
      <c r="S41" s="40">
        <v>4.2269534515999999E-3</v>
      </c>
      <c r="T41" s="40">
        <v>0</v>
      </c>
      <c r="U41" s="40">
        <v>0</v>
      </c>
      <c r="V41" s="40">
        <v>0.24218952577399999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60.47717765138799</v>
      </c>
      <c r="AC41" s="40">
        <v>5.3196986419971015</v>
      </c>
      <c r="AD41" s="40">
        <v>0</v>
      </c>
      <c r="AE41" s="40">
        <v>0</v>
      </c>
      <c r="AF41" s="40">
        <v>38.008866105838273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62.457885957049541</v>
      </c>
      <c r="AM41" s="40">
        <v>1.5713001663533996</v>
      </c>
      <c r="AN41" s="40">
        <v>0.22004516129019999</v>
      </c>
      <c r="AO41" s="40">
        <v>0</v>
      </c>
      <c r="AP41" s="40">
        <v>19.53185339885119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11.761985809867154</v>
      </c>
      <c r="AW41" s="40">
        <v>1.5434554158378997</v>
      </c>
      <c r="AX41" s="40">
        <v>0</v>
      </c>
      <c r="AY41" s="40">
        <v>0</v>
      </c>
      <c r="AZ41" s="40">
        <v>5.6099134846411012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6.0217417477546791</v>
      </c>
      <c r="BG41" s="40">
        <v>6.26903255805E-2</v>
      </c>
      <c r="BH41" s="40">
        <v>0.48412914145160002</v>
      </c>
      <c r="BI41" s="40">
        <v>0</v>
      </c>
      <c r="BJ41" s="40">
        <v>1.6058495640307</v>
      </c>
      <c r="BK41" s="41">
        <f>SUM(C41:BJ41)</f>
        <v>221.75701259484205</v>
      </c>
      <c r="BM41" s="42"/>
      <c r="BO41" s="42"/>
    </row>
    <row r="42" spans="1:67" x14ac:dyDescent="0.2">
      <c r="A42" s="17"/>
      <c r="B42" s="34" t="s">
        <v>109</v>
      </c>
      <c r="C42" s="40">
        <v>0</v>
      </c>
      <c r="D42" s="40">
        <v>2.0622105621935001</v>
      </c>
      <c r="E42" s="40">
        <v>0</v>
      </c>
      <c r="F42" s="40">
        <v>0</v>
      </c>
      <c r="G42" s="40">
        <v>0</v>
      </c>
      <c r="H42" s="40">
        <v>2.4013307322409001</v>
      </c>
      <c r="I42" s="40">
        <v>52.899277795870802</v>
      </c>
      <c r="J42" s="40">
        <v>0</v>
      </c>
      <c r="K42" s="40">
        <v>0</v>
      </c>
      <c r="L42" s="40">
        <v>0.72594440264430005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0.76615257231040035</v>
      </c>
      <c r="S42" s="40">
        <v>6.2731487536772006</v>
      </c>
      <c r="T42" s="40">
        <v>0</v>
      </c>
      <c r="U42" s="40">
        <v>0</v>
      </c>
      <c r="V42" s="40">
        <v>3.8463136967500006E-2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19.650758021629528</v>
      </c>
      <c r="AC42" s="40">
        <v>2.0117988140957999</v>
      </c>
      <c r="AD42" s="40">
        <v>0</v>
      </c>
      <c r="AE42" s="40">
        <v>0</v>
      </c>
      <c r="AF42" s="40">
        <v>5.0489504655785007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15.936158894147978</v>
      </c>
      <c r="AM42" s="40">
        <v>8.081547457547801</v>
      </c>
      <c r="AN42" s="40">
        <v>1.13174726451E-2</v>
      </c>
      <c r="AO42" s="40">
        <v>0</v>
      </c>
      <c r="AP42" s="40">
        <v>0.97765514174129997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21.098854029866015</v>
      </c>
      <c r="AW42" s="40">
        <v>68.181875808676494</v>
      </c>
      <c r="AX42" s="40">
        <v>0</v>
      </c>
      <c r="AY42" s="40">
        <v>0</v>
      </c>
      <c r="AZ42" s="40">
        <v>2.2541578876116</v>
      </c>
      <c r="BA42" s="40">
        <v>0</v>
      </c>
      <c r="BB42" s="40">
        <v>0</v>
      </c>
      <c r="BC42" s="40">
        <v>0</v>
      </c>
      <c r="BD42" s="40">
        <v>0</v>
      </c>
      <c r="BE42" s="40">
        <v>0</v>
      </c>
      <c r="BF42" s="40">
        <v>6.1819202537536952</v>
      </c>
      <c r="BG42" s="40">
        <v>4.9781409464513997</v>
      </c>
      <c r="BH42" s="40">
        <v>0</v>
      </c>
      <c r="BI42" s="40">
        <v>0</v>
      </c>
      <c r="BJ42" s="40">
        <v>0.10029613590309999</v>
      </c>
      <c r="BK42" s="41">
        <f>SUM(C42:BJ42)</f>
        <v>219.67995928555291</v>
      </c>
      <c r="BM42" s="42"/>
      <c r="BO42" s="42"/>
    </row>
    <row r="43" spans="1:67" x14ac:dyDescent="0.2">
      <c r="A43" s="17"/>
      <c r="B43" s="34" t="s">
        <v>110</v>
      </c>
      <c r="C43" s="40">
        <v>0</v>
      </c>
      <c r="D43" s="40">
        <v>0.73635608299999999</v>
      </c>
      <c r="E43" s="40">
        <v>0</v>
      </c>
      <c r="F43" s="40">
        <v>0</v>
      </c>
      <c r="G43" s="40">
        <v>0</v>
      </c>
      <c r="H43" s="40">
        <v>3.7068019145802018</v>
      </c>
      <c r="I43" s="40">
        <v>0</v>
      </c>
      <c r="J43" s="40">
        <v>0</v>
      </c>
      <c r="K43" s="40">
        <v>0</v>
      </c>
      <c r="L43" s="40">
        <v>2.6987905324822989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1.9875170778452005</v>
      </c>
      <c r="S43" s="40">
        <v>0</v>
      </c>
      <c r="T43" s="40">
        <v>0</v>
      </c>
      <c r="U43" s="40">
        <v>0</v>
      </c>
      <c r="V43" s="40">
        <v>0.1266482977092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6.8936690440688899</v>
      </c>
      <c r="AC43" s="40">
        <v>0.21993678948349998</v>
      </c>
      <c r="AD43" s="40">
        <v>0</v>
      </c>
      <c r="AE43" s="40">
        <v>0</v>
      </c>
      <c r="AF43" s="40">
        <v>1.0466604027085999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4.6522308472594087</v>
      </c>
      <c r="AM43" s="40">
        <v>0.12526715293519999</v>
      </c>
      <c r="AN43" s="40">
        <v>0</v>
      </c>
      <c r="AO43" s="40">
        <v>0</v>
      </c>
      <c r="AP43" s="40">
        <v>0.70637126590240007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11.432449685971299</v>
      </c>
      <c r="AW43" s="40">
        <v>1.0191727286445003</v>
      </c>
      <c r="AX43" s="40">
        <v>0</v>
      </c>
      <c r="AY43" s="40">
        <v>0</v>
      </c>
      <c r="AZ43" s="40">
        <v>8.9915197889339016</v>
      </c>
      <c r="BA43" s="40">
        <v>0</v>
      </c>
      <c r="BB43" s="40">
        <v>0</v>
      </c>
      <c r="BC43" s="40">
        <v>0</v>
      </c>
      <c r="BD43" s="40">
        <v>0</v>
      </c>
      <c r="BE43" s="40">
        <v>0</v>
      </c>
      <c r="BF43" s="40">
        <v>2.796341741095199</v>
      </c>
      <c r="BG43" s="40">
        <v>1.9949901700645001</v>
      </c>
      <c r="BH43" s="40">
        <v>0</v>
      </c>
      <c r="BI43" s="40">
        <v>0</v>
      </c>
      <c r="BJ43" s="40">
        <v>0.14044803119349999</v>
      </c>
      <c r="BK43" s="41">
        <f>SUM(C43:BJ43)</f>
        <v>49.275171553877797</v>
      </c>
      <c r="BM43" s="42"/>
      <c r="BO43" s="42"/>
    </row>
    <row r="44" spans="1:67" x14ac:dyDescent="0.2">
      <c r="A44" s="17"/>
      <c r="B44" s="34" t="s">
        <v>118</v>
      </c>
      <c r="C44" s="53">
        <v>0</v>
      </c>
      <c r="D44" s="53">
        <v>0.48250273632250001</v>
      </c>
      <c r="E44" s="53">
        <v>0</v>
      </c>
      <c r="F44" s="53">
        <v>0</v>
      </c>
      <c r="G44" s="53">
        <v>0</v>
      </c>
      <c r="H44" s="53">
        <v>2.4580394367645968</v>
      </c>
      <c r="I44" s="53">
        <v>3.8967002256999998E-3</v>
      </c>
      <c r="J44" s="53">
        <v>0</v>
      </c>
      <c r="K44" s="53">
        <v>0</v>
      </c>
      <c r="L44" s="53">
        <v>1.0614722913218999</v>
      </c>
      <c r="M44" s="53">
        <v>0</v>
      </c>
      <c r="N44" s="53">
        <v>0</v>
      </c>
      <c r="O44" s="53">
        <v>0</v>
      </c>
      <c r="P44" s="53">
        <v>0</v>
      </c>
      <c r="Q44" s="53">
        <v>0</v>
      </c>
      <c r="R44" s="53">
        <v>2.2024869398931965</v>
      </c>
      <c r="S44" s="53">
        <v>5.5598790322500001E-2</v>
      </c>
      <c r="T44" s="53">
        <v>0</v>
      </c>
      <c r="U44" s="53">
        <v>0</v>
      </c>
      <c r="V44" s="53">
        <v>0.1577641105482</v>
      </c>
      <c r="W44" s="53">
        <v>0</v>
      </c>
      <c r="X44" s="53">
        <v>0</v>
      </c>
      <c r="Y44" s="53">
        <v>0</v>
      </c>
      <c r="Z44" s="53">
        <v>0</v>
      </c>
      <c r="AA44" s="53">
        <v>0</v>
      </c>
      <c r="AB44" s="53">
        <v>35.013947963638167</v>
      </c>
      <c r="AC44" s="53">
        <v>1.7962226854831</v>
      </c>
      <c r="AD44" s="53">
        <v>0</v>
      </c>
      <c r="AE44" s="53">
        <v>0</v>
      </c>
      <c r="AF44" s="53">
        <v>22.259285251116303</v>
      </c>
      <c r="AG44" s="53">
        <v>0</v>
      </c>
      <c r="AH44" s="53">
        <v>0</v>
      </c>
      <c r="AI44" s="53">
        <v>0</v>
      </c>
      <c r="AJ44" s="53">
        <v>0</v>
      </c>
      <c r="AK44" s="53">
        <v>0</v>
      </c>
      <c r="AL44" s="53">
        <v>46.064002677562883</v>
      </c>
      <c r="AM44" s="53">
        <v>1.2231627731602999</v>
      </c>
      <c r="AN44" s="53">
        <v>5.1461290322499999E-2</v>
      </c>
      <c r="AO44" s="53">
        <v>0</v>
      </c>
      <c r="AP44" s="53">
        <v>15.640556614246075</v>
      </c>
      <c r="AQ44" s="53">
        <v>0</v>
      </c>
      <c r="AR44" s="53">
        <v>0</v>
      </c>
      <c r="AS44" s="53">
        <v>0</v>
      </c>
      <c r="AT44" s="53">
        <v>0</v>
      </c>
      <c r="AU44" s="53">
        <v>0</v>
      </c>
      <c r="AV44" s="53">
        <v>11.856389313866451</v>
      </c>
      <c r="AW44" s="53">
        <v>9.7416087096399998E-2</v>
      </c>
      <c r="AX44" s="53">
        <v>0</v>
      </c>
      <c r="AY44" s="53">
        <v>0</v>
      </c>
      <c r="AZ44" s="53">
        <v>2.6056938133849004</v>
      </c>
      <c r="BA44" s="53">
        <v>0</v>
      </c>
      <c r="BB44" s="53">
        <v>0</v>
      </c>
      <c r="BC44" s="53">
        <v>0</v>
      </c>
      <c r="BD44" s="53">
        <v>0</v>
      </c>
      <c r="BE44" s="53">
        <v>0</v>
      </c>
      <c r="BF44" s="53">
        <v>7.2063627739856271</v>
      </c>
      <c r="BG44" s="53">
        <v>2.4695200870899998E-2</v>
      </c>
      <c r="BH44" s="53">
        <v>0</v>
      </c>
      <c r="BI44" s="53">
        <v>0</v>
      </c>
      <c r="BJ44" s="53">
        <v>2.0614195820957</v>
      </c>
      <c r="BK44" s="41">
        <f>SUM(C44:BJ44)</f>
        <v>152.32237703222791</v>
      </c>
      <c r="BM44" s="42"/>
      <c r="BO44" s="42"/>
    </row>
    <row r="45" spans="1:67" x14ac:dyDescent="0.2">
      <c r="A45" s="17"/>
      <c r="B45" s="26" t="s">
        <v>86</v>
      </c>
      <c r="C45" s="36">
        <f>SUM(C35:C44)</f>
        <v>0</v>
      </c>
      <c r="D45" s="36">
        <f t="shared" ref="D45:BK45" si="13">SUM(D35:D44)</f>
        <v>7.0442076138381999</v>
      </c>
      <c r="E45" s="36">
        <f t="shared" si="13"/>
        <v>0</v>
      </c>
      <c r="F45" s="36">
        <f t="shared" si="13"/>
        <v>0</v>
      </c>
      <c r="G45" s="36">
        <f t="shared" si="13"/>
        <v>0</v>
      </c>
      <c r="H45" s="36">
        <f t="shared" si="13"/>
        <v>27.271563928866797</v>
      </c>
      <c r="I45" s="36">
        <f t="shared" si="13"/>
        <v>59.145689838030705</v>
      </c>
      <c r="J45" s="36">
        <f t="shared" si="13"/>
        <v>0</v>
      </c>
      <c r="K45" s="36">
        <f t="shared" si="13"/>
        <v>0</v>
      </c>
      <c r="L45" s="36">
        <f t="shared" si="13"/>
        <v>12.8753112049578</v>
      </c>
      <c r="M45" s="36">
        <f t="shared" si="13"/>
        <v>0</v>
      </c>
      <c r="N45" s="36">
        <f t="shared" si="13"/>
        <v>0</v>
      </c>
      <c r="O45" s="36">
        <f t="shared" si="13"/>
        <v>0</v>
      </c>
      <c r="P45" s="36">
        <f t="shared" si="13"/>
        <v>0</v>
      </c>
      <c r="Q45" s="36">
        <f t="shared" si="13"/>
        <v>0</v>
      </c>
      <c r="R45" s="36">
        <f t="shared" si="13"/>
        <v>16.350002229016191</v>
      </c>
      <c r="S45" s="36">
        <f t="shared" si="13"/>
        <v>9.5415977219028019</v>
      </c>
      <c r="T45" s="36">
        <f t="shared" si="13"/>
        <v>1.1574444294193</v>
      </c>
      <c r="U45" s="36">
        <f t="shared" si="13"/>
        <v>0</v>
      </c>
      <c r="V45" s="36">
        <f t="shared" si="13"/>
        <v>2.6469113459964002</v>
      </c>
      <c r="W45" s="36">
        <f t="shared" si="13"/>
        <v>1.9313999999999998E-5</v>
      </c>
      <c r="X45" s="36">
        <f t="shared" si="13"/>
        <v>0</v>
      </c>
      <c r="Y45" s="36">
        <f t="shared" si="13"/>
        <v>0</v>
      </c>
      <c r="Z45" s="36">
        <f t="shared" si="13"/>
        <v>0</v>
      </c>
      <c r="AA45" s="36">
        <f t="shared" si="13"/>
        <v>0</v>
      </c>
      <c r="AB45" s="36">
        <f t="shared" si="13"/>
        <v>401.50097713548905</v>
      </c>
      <c r="AC45" s="36">
        <f t="shared" si="13"/>
        <v>41.347227536306185</v>
      </c>
      <c r="AD45" s="36">
        <f t="shared" si="13"/>
        <v>0</v>
      </c>
      <c r="AE45" s="36">
        <f t="shared" si="13"/>
        <v>0</v>
      </c>
      <c r="AF45" s="36">
        <f t="shared" si="13"/>
        <v>284.30957287523427</v>
      </c>
      <c r="AG45" s="36">
        <f t="shared" si="13"/>
        <v>0</v>
      </c>
      <c r="AH45" s="36">
        <f t="shared" si="13"/>
        <v>0</v>
      </c>
      <c r="AI45" s="36">
        <f t="shared" si="13"/>
        <v>0</v>
      </c>
      <c r="AJ45" s="36">
        <f t="shared" si="13"/>
        <v>0</v>
      </c>
      <c r="AK45" s="36">
        <f t="shared" si="13"/>
        <v>0</v>
      </c>
      <c r="AL45" s="36">
        <f t="shared" si="13"/>
        <v>419.4084877468959</v>
      </c>
      <c r="AM45" s="36">
        <f t="shared" si="13"/>
        <v>27.377830048635705</v>
      </c>
      <c r="AN45" s="36">
        <f t="shared" si="13"/>
        <v>0.85672246577370004</v>
      </c>
      <c r="AO45" s="36">
        <f t="shared" si="13"/>
        <v>0</v>
      </c>
      <c r="AP45" s="36">
        <f t="shared" si="13"/>
        <v>151.85457375629721</v>
      </c>
      <c r="AQ45" s="36">
        <f t="shared" si="13"/>
        <v>0</v>
      </c>
      <c r="AR45" s="36">
        <f t="shared" si="13"/>
        <v>0</v>
      </c>
      <c r="AS45" s="36">
        <f t="shared" si="13"/>
        <v>0</v>
      </c>
      <c r="AT45" s="36">
        <f t="shared" si="13"/>
        <v>0</v>
      </c>
      <c r="AU45" s="36">
        <f t="shared" si="13"/>
        <v>0</v>
      </c>
      <c r="AV45" s="36">
        <f t="shared" si="13"/>
        <v>304.14459500998515</v>
      </c>
      <c r="AW45" s="36">
        <f t="shared" si="13"/>
        <v>89.678953915149904</v>
      </c>
      <c r="AX45" s="36">
        <f t="shared" si="13"/>
        <v>0</v>
      </c>
      <c r="AY45" s="36">
        <f t="shared" si="13"/>
        <v>0.50093361664509994</v>
      </c>
      <c r="AZ45" s="36">
        <f t="shared" si="13"/>
        <v>138.51283918423167</v>
      </c>
      <c r="BA45" s="36">
        <f t="shared" si="13"/>
        <v>0</v>
      </c>
      <c r="BB45" s="36">
        <f t="shared" si="13"/>
        <v>0</v>
      </c>
      <c r="BC45" s="36">
        <f t="shared" si="13"/>
        <v>0</v>
      </c>
      <c r="BD45" s="36">
        <f t="shared" si="13"/>
        <v>0</v>
      </c>
      <c r="BE45" s="36">
        <f t="shared" si="13"/>
        <v>0</v>
      </c>
      <c r="BF45" s="36">
        <f t="shared" si="13"/>
        <v>73.649392088170842</v>
      </c>
      <c r="BG45" s="36">
        <f t="shared" si="13"/>
        <v>15.601836190450401</v>
      </c>
      <c r="BH45" s="36">
        <f t="shared" si="13"/>
        <v>0.48412914145160002</v>
      </c>
      <c r="BI45" s="36">
        <f t="shared" si="13"/>
        <v>0</v>
      </c>
      <c r="BJ45" s="36">
        <f t="shared" si="13"/>
        <v>16.415988311666702</v>
      </c>
      <c r="BK45" s="38">
        <f t="shared" si="13"/>
        <v>2101.6768066484119</v>
      </c>
    </row>
    <row r="46" spans="1:67" x14ac:dyDescent="0.2">
      <c r="A46" s="17"/>
      <c r="B46" s="27" t="s">
        <v>84</v>
      </c>
      <c r="C46" s="36">
        <f>C33+C45</f>
        <v>0</v>
      </c>
      <c r="D46" s="36">
        <f t="shared" ref="D46:BJ46" si="14">D33+D45</f>
        <v>7.7432951801929999</v>
      </c>
      <c r="E46" s="36">
        <f t="shared" si="14"/>
        <v>0</v>
      </c>
      <c r="F46" s="36">
        <f t="shared" si="14"/>
        <v>0</v>
      </c>
      <c r="G46" s="36">
        <f t="shared" si="14"/>
        <v>0</v>
      </c>
      <c r="H46" s="36">
        <f t="shared" si="14"/>
        <v>41.098380816634602</v>
      </c>
      <c r="I46" s="36">
        <f t="shared" si="14"/>
        <v>59.179809046772604</v>
      </c>
      <c r="J46" s="36">
        <f t="shared" si="14"/>
        <v>0</v>
      </c>
      <c r="K46" s="36">
        <f t="shared" si="14"/>
        <v>0</v>
      </c>
      <c r="L46" s="36">
        <f t="shared" si="14"/>
        <v>14.413391481181499</v>
      </c>
      <c r="M46" s="36">
        <f t="shared" si="14"/>
        <v>0</v>
      </c>
      <c r="N46" s="36">
        <f t="shared" si="14"/>
        <v>0</v>
      </c>
      <c r="O46" s="36">
        <f t="shared" si="14"/>
        <v>0</v>
      </c>
      <c r="P46" s="36">
        <f t="shared" si="14"/>
        <v>0</v>
      </c>
      <c r="Q46" s="36">
        <f t="shared" si="14"/>
        <v>0</v>
      </c>
      <c r="R46" s="36">
        <f t="shared" si="14"/>
        <v>25.197835272104488</v>
      </c>
      <c r="S46" s="36">
        <f t="shared" si="14"/>
        <v>9.5415977219028019</v>
      </c>
      <c r="T46" s="36">
        <f t="shared" si="14"/>
        <v>1.1574444294193</v>
      </c>
      <c r="U46" s="36">
        <f t="shared" si="14"/>
        <v>0</v>
      </c>
      <c r="V46" s="36">
        <f t="shared" si="14"/>
        <v>3.1045899127698005</v>
      </c>
      <c r="W46" s="36">
        <f t="shared" si="14"/>
        <v>1.9313999999999998E-5</v>
      </c>
      <c r="X46" s="36">
        <f t="shared" si="14"/>
        <v>0</v>
      </c>
      <c r="Y46" s="36">
        <f t="shared" si="14"/>
        <v>0</v>
      </c>
      <c r="Z46" s="36">
        <f t="shared" si="14"/>
        <v>0</v>
      </c>
      <c r="AA46" s="36">
        <f t="shared" si="14"/>
        <v>0</v>
      </c>
      <c r="AB46" s="36">
        <f t="shared" si="14"/>
        <v>484.6248748907251</v>
      </c>
      <c r="AC46" s="36">
        <f t="shared" si="14"/>
        <v>42.504941588983186</v>
      </c>
      <c r="AD46" s="36">
        <f t="shared" si="14"/>
        <v>0</v>
      </c>
      <c r="AE46" s="36">
        <f t="shared" si="14"/>
        <v>0</v>
      </c>
      <c r="AF46" s="36">
        <f t="shared" si="14"/>
        <v>306.42146419567052</v>
      </c>
      <c r="AG46" s="36">
        <f t="shared" si="14"/>
        <v>0</v>
      </c>
      <c r="AH46" s="36">
        <f t="shared" si="14"/>
        <v>0</v>
      </c>
      <c r="AI46" s="36">
        <f t="shared" si="14"/>
        <v>0</v>
      </c>
      <c r="AJ46" s="36">
        <f t="shared" si="14"/>
        <v>0</v>
      </c>
      <c r="AK46" s="36">
        <f t="shared" si="14"/>
        <v>0</v>
      </c>
      <c r="AL46" s="36">
        <f t="shared" si="14"/>
        <v>487.88600310543382</v>
      </c>
      <c r="AM46" s="36">
        <f t="shared" si="14"/>
        <v>27.951095268248306</v>
      </c>
      <c r="AN46" s="36">
        <f t="shared" si="14"/>
        <v>0.85672246577370004</v>
      </c>
      <c r="AO46" s="36">
        <f t="shared" si="14"/>
        <v>0</v>
      </c>
      <c r="AP46" s="36">
        <f t="shared" si="14"/>
        <v>160.29948578154682</v>
      </c>
      <c r="AQ46" s="36">
        <f t="shared" si="14"/>
        <v>0</v>
      </c>
      <c r="AR46" s="36">
        <f t="shared" si="14"/>
        <v>0</v>
      </c>
      <c r="AS46" s="36">
        <f t="shared" si="14"/>
        <v>0</v>
      </c>
      <c r="AT46" s="36">
        <f t="shared" si="14"/>
        <v>0</v>
      </c>
      <c r="AU46" s="36">
        <f t="shared" si="14"/>
        <v>0</v>
      </c>
      <c r="AV46" s="36">
        <f t="shared" si="14"/>
        <v>590.51355475525338</v>
      </c>
      <c r="AW46" s="36">
        <f t="shared" si="14"/>
        <v>95.1284383145682</v>
      </c>
      <c r="AX46" s="36">
        <f t="shared" si="14"/>
        <v>0</v>
      </c>
      <c r="AY46" s="36">
        <f t="shared" si="14"/>
        <v>0.50093361664509994</v>
      </c>
      <c r="AZ46" s="36">
        <f t="shared" si="14"/>
        <v>188.74236204523569</v>
      </c>
      <c r="BA46" s="36">
        <f t="shared" si="14"/>
        <v>0</v>
      </c>
      <c r="BB46" s="36">
        <f t="shared" si="14"/>
        <v>0</v>
      </c>
      <c r="BC46" s="36">
        <f t="shared" si="14"/>
        <v>0</v>
      </c>
      <c r="BD46" s="36">
        <f t="shared" si="14"/>
        <v>0</v>
      </c>
      <c r="BE46" s="36">
        <f t="shared" si="14"/>
        <v>0</v>
      </c>
      <c r="BF46" s="36">
        <f t="shared" si="14"/>
        <v>127.60056683094523</v>
      </c>
      <c r="BG46" s="36">
        <f t="shared" si="14"/>
        <v>15.778237417063201</v>
      </c>
      <c r="BH46" s="36">
        <f t="shared" si="14"/>
        <v>0.48412914145160002</v>
      </c>
      <c r="BI46" s="36">
        <f t="shared" si="14"/>
        <v>0</v>
      </c>
      <c r="BJ46" s="36">
        <f t="shared" si="14"/>
        <v>19.531330508888804</v>
      </c>
      <c r="BK46" s="38">
        <f>BK45+BK33</f>
        <v>2710.2605031014109</v>
      </c>
    </row>
    <row r="47" spans="1:67" ht="3" customHeight="1" x14ac:dyDescent="0.2">
      <c r="A47" s="17"/>
      <c r="B47" s="25"/>
      <c r="C47" s="59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60"/>
    </row>
    <row r="48" spans="1:67" x14ac:dyDescent="0.2">
      <c r="A48" s="17" t="s">
        <v>16</v>
      </c>
      <c r="B48" s="24" t="s">
        <v>8</v>
      </c>
      <c r="C48" s="59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60"/>
    </row>
    <row r="49" spans="1:67" x14ac:dyDescent="0.2">
      <c r="A49" s="17" t="s">
        <v>76</v>
      </c>
      <c r="B49" s="25" t="s">
        <v>17</v>
      </c>
      <c r="C49" s="59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60"/>
    </row>
    <row r="50" spans="1:67" x14ac:dyDescent="0.2">
      <c r="A50" s="17"/>
      <c r="B50" s="26" t="s">
        <v>116</v>
      </c>
      <c r="C50" s="36">
        <v>0</v>
      </c>
      <c r="D50" s="36">
        <v>0.61502009341929997</v>
      </c>
      <c r="E50" s="36">
        <v>0</v>
      </c>
      <c r="F50" s="36">
        <v>0</v>
      </c>
      <c r="G50" s="36">
        <v>0</v>
      </c>
      <c r="H50" s="36">
        <v>0.10843286086930001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3.4635383353800002E-2</v>
      </c>
      <c r="S50" s="36">
        <v>0</v>
      </c>
      <c r="T50" s="36">
        <v>0</v>
      </c>
      <c r="U50" s="36">
        <v>0</v>
      </c>
      <c r="V50" s="36">
        <v>2.0205057032200002E-2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1.4176305811837999</v>
      </c>
      <c r="AC50" s="36">
        <v>0.26333596045140001</v>
      </c>
      <c r="AD50" s="36">
        <v>0</v>
      </c>
      <c r="AE50" s="36">
        <v>0</v>
      </c>
      <c r="AF50" s="36">
        <v>1.3752199265797003</v>
      </c>
      <c r="AG50" s="36">
        <v>0</v>
      </c>
      <c r="AH50" s="36">
        <v>0</v>
      </c>
      <c r="AI50" s="36">
        <v>0</v>
      </c>
      <c r="AJ50" s="36">
        <v>0</v>
      </c>
      <c r="AK50" s="36">
        <v>0</v>
      </c>
      <c r="AL50" s="36">
        <v>1.4517947965030995</v>
      </c>
      <c r="AM50" s="36">
        <v>4.8210764516129005</v>
      </c>
      <c r="AN50" s="36">
        <v>0</v>
      </c>
      <c r="AO50" s="36">
        <v>0</v>
      </c>
      <c r="AP50" s="36">
        <v>1.1885248223541001</v>
      </c>
      <c r="AQ50" s="36">
        <v>0</v>
      </c>
      <c r="AR50" s="36">
        <v>0</v>
      </c>
      <c r="AS50" s="36">
        <v>0</v>
      </c>
      <c r="AT50" s="36">
        <v>0</v>
      </c>
      <c r="AU50" s="36">
        <v>0</v>
      </c>
      <c r="AV50" s="36">
        <v>2.7264716150212016</v>
      </c>
      <c r="AW50" s="36">
        <v>0.68409888812849995</v>
      </c>
      <c r="AX50" s="36">
        <v>1.5129977189677</v>
      </c>
      <c r="AY50" s="36">
        <v>0</v>
      </c>
      <c r="AZ50" s="36">
        <v>3.1860078324181007</v>
      </c>
      <c r="BA50" s="36">
        <v>0</v>
      </c>
      <c r="BB50" s="36">
        <v>0</v>
      </c>
      <c r="BC50" s="36">
        <v>0</v>
      </c>
      <c r="BD50" s="36">
        <v>0</v>
      </c>
      <c r="BE50" s="36">
        <v>0</v>
      </c>
      <c r="BF50" s="36">
        <v>0.50486555554410006</v>
      </c>
      <c r="BG50" s="36">
        <v>0.29682747561289996</v>
      </c>
      <c r="BH50" s="36">
        <v>0</v>
      </c>
      <c r="BI50" s="36">
        <v>0</v>
      </c>
      <c r="BJ50" s="36">
        <v>0.21255437141920003</v>
      </c>
      <c r="BK50" s="39">
        <f>SUM(C50:BJ50)</f>
        <v>20.419699390471298</v>
      </c>
    </row>
    <row r="51" spans="1:67" x14ac:dyDescent="0.2">
      <c r="A51" s="17"/>
      <c r="B51" s="26" t="s">
        <v>119</v>
      </c>
      <c r="C51" s="36">
        <v>0</v>
      </c>
      <c r="D51" s="36">
        <v>0.58440906825799999</v>
      </c>
      <c r="E51" s="36">
        <v>0</v>
      </c>
      <c r="F51" s="36">
        <v>0</v>
      </c>
      <c r="G51" s="36">
        <v>0</v>
      </c>
      <c r="H51" s="36">
        <v>2.5773134313319037</v>
      </c>
      <c r="I51" s="36">
        <v>1.6248394239030999</v>
      </c>
      <c r="J51" s="36">
        <v>0</v>
      </c>
      <c r="K51" s="36">
        <v>0</v>
      </c>
      <c r="L51" s="36">
        <v>0.8358535847727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2.2041656039437023</v>
      </c>
      <c r="S51" s="36">
        <v>0.24725927632239997</v>
      </c>
      <c r="T51" s="36">
        <v>0</v>
      </c>
      <c r="U51" s="36">
        <v>0</v>
      </c>
      <c r="V51" s="36">
        <v>0.70579970974119999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73.133103984973857</v>
      </c>
      <c r="AC51" s="36">
        <v>4.7139651157391</v>
      </c>
      <c r="AD51" s="36">
        <v>0.13803231206449998</v>
      </c>
      <c r="AE51" s="36">
        <v>0</v>
      </c>
      <c r="AF51" s="36">
        <v>84.280949270984692</v>
      </c>
      <c r="AG51" s="36">
        <v>0</v>
      </c>
      <c r="AH51" s="36">
        <v>0</v>
      </c>
      <c r="AI51" s="36">
        <v>0</v>
      </c>
      <c r="AJ51" s="36">
        <v>0</v>
      </c>
      <c r="AK51" s="36">
        <v>0</v>
      </c>
      <c r="AL51" s="36">
        <v>80.841884586951352</v>
      </c>
      <c r="AM51" s="36">
        <v>3.5923017019665004</v>
      </c>
      <c r="AN51" s="36">
        <v>0.46325673706449999</v>
      </c>
      <c r="AO51" s="36">
        <v>0</v>
      </c>
      <c r="AP51" s="36">
        <v>43.077661545130859</v>
      </c>
      <c r="AQ51" s="36">
        <v>0</v>
      </c>
      <c r="AR51" s="36">
        <v>0</v>
      </c>
      <c r="AS51" s="36">
        <v>0</v>
      </c>
      <c r="AT51" s="36">
        <v>0</v>
      </c>
      <c r="AU51" s="36">
        <v>0</v>
      </c>
      <c r="AV51" s="36">
        <v>25.92137044393106</v>
      </c>
      <c r="AW51" s="36">
        <v>5.0072682200317011</v>
      </c>
      <c r="AX51" s="36">
        <v>0</v>
      </c>
      <c r="AY51" s="36">
        <v>0</v>
      </c>
      <c r="AZ51" s="36">
        <v>24.248246666761524</v>
      </c>
      <c r="BA51" s="36">
        <v>0</v>
      </c>
      <c r="BB51" s="36">
        <v>0</v>
      </c>
      <c r="BC51" s="36">
        <v>0</v>
      </c>
      <c r="BD51" s="36">
        <v>0</v>
      </c>
      <c r="BE51" s="36">
        <v>0</v>
      </c>
      <c r="BF51" s="36">
        <v>10.183730416333376</v>
      </c>
      <c r="BG51" s="36">
        <v>0.85692461358049998</v>
      </c>
      <c r="BH51" s="36">
        <v>0</v>
      </c>
      <c r="BI51" s="36">
        <v>0</v>
      </c>
      <c r="BJ51" s="36">
        <v>7.1790443399967998</v>
      </c>
      <c r="BK51" s="39">
        <f>SUM(C51:BJ51)</f>
        <v>372.41738005378323</v>
      </c>
    </row>
    <row r="52" spans="1:67" x14ac:dyDescent="0.2">
      <c r="A52" s="17"/>
      <c r="B52" s="27" t="s">
        <v>83</v>
      </c>
      <c r="C52" s="36">
        <f>SUM(C50:C51)</f>
        <v>0</v>
      </c>
      <c r="D52" s="36">
        <f t="shared" ref="D52:BK52" si="15">SUM(D50:D51)</f>
        <v>1.1994291616772998</v>
      </c>
      <c r="E52" s="36">
        <f t="shared" si="15"/>
        <v>0</v>
      </c>
      <c r="F52" s="36">
        <f t="shared" si="15"/>
        <v>0</v>
      </c>
      <c r="G52" s="36">
        <f t="shared" si="15"/>
        <v>0</v>
      </c>
      <c r="H52" s="36">
        <f t="shared" si="15"/>
        <v>2.6857462922012036</v>
      </c>
      <c r="I52" s="36">
        <f t="shared" si="15"/>
        <v>1.6248394239030999</v>
      </c>
      <c r="J52" s="36">
        <f t="shared" si="15"/>
        <v>0</v>
      </c>
      <c r="K52" s="36">
        <f t="shared" si="15"/>
        <v>0</v>
      </c>
      <c r="L52" s="36">
        <f t="shared" si="15"/>
        <v>0.8358535847727</v>
      </c>
      <c r="M52" s="36">
        <f t="shared" si="15"/>
        <v>0</v>
      </c>
      <c r="N52" s="36">
        <f t="shared" si="15"/>
        <v>0</v>
      </c>
      <c r="O52" s="36">
        <f t="shared" si="15"/>
        <v>0</v>
      </c>
      <c r="P52" s="36">
        <f t="shared" si="15"/>
        <v>0</v>
      </c>
      <c r="Q52" s="36">
        <f t="shared" si="15"/>
        <v>0</v>
      </c>
      <c r="R52" s="36">
        <f t="shared" si="15"/>
        <v>2.2388009872975023</v>
      </c>
      <c r="S52" s="36">
        <f t="shared" si="15"/>
        <v>0.24725927632239997</v>
      </c>
      <c r="T52" s="36">
        <f t="shared" si="15"/>
        <v>0</v>
      </c>
      <c r="U52" s="36">
        <f t="shared" si="15"/>
        <v>0</v>
      </c>
      <c r="V52" s="36">
        <f t="shared" si="15"/>
        <v>0.72600476677339998</v>
      </c>
      <c r="W52" s="36">
        <f t="shared" si="15"/>
        <v>0</v>
      </c>
      <c r="X52" s="36">
        <f t="shared" si="15"/>
        <v>0</v>
      </c>
      <c r="Y52" s="36">
        <f t="shared" si="15"/>
        <v>0</v>
      </c>
      <c r="Z52" s="36">
        <f t="shared" si="15"/>
        <v>0</v>
      </c>
      <c r="AA52" s="36">
        <f t="shared" si="15"/>
        <v>0</v>
      </c>
      <c r="AB52" s="36">
        <f t="shared" si="15"/>
        <v>74.550734566157658</v>
      </c>
      <c r="AC52" s="36">
        <f t="shared" si="15"/>
        <v>4.9773010761904999</v>
      </c>
      <c r="AD52" s="36">
        <f t="shared" si="15"/>
        <v>0.13803231206449998</v>
      </c>
      <c r="AE52" s="36">
        <f t="shared" si="15"/>
        <v>0</v>
      </c>
      <c r="AF52" s="36">
        <f t="shared" si="15"/>
        <v>85.656169197564395</v>
      </c>
      <c r="AG52" s="36">
        <f t="shared" si="15"/>
        <v>0</v>
      </c>
      <c r="AH52" s="36">
        <f t="shared" si="15"/>
        <v>0</v>
      </c>
      <c r="AI52" s="36">
        <f t="shared" si="15"/>
        <v>0</v>
      </c>
      <c r="AJ52" s="36">
        <f t="shared" si="15"/>
        <v>0</v>
      </c>
      <c r="AK52" s="36">
        <f t="shared" si="15"/>
        <v>0</v>
      </c>
      <c r="AL52" s="36">
        <f t="shared" si="15"/>
        <v>82.293679383454446</v>
      </c>
      <c r="AM52" s="36">
        <f t="shared" si="15"/>
        <v>8.4133781535794014</v>
      </c>
      <c r="AN52" s="36">
        <f t="shared" si="15"/>
        <v>0.46325673706449999</v>
      </c>
      <c r="AO52" s="36">
        <f t="shared" si="15"/>
        <v>0</v>
      </c>
      <c r="AP52" s="36">
        <f t="shared" si="15"/>
        <v>44.266186367484956</v>
      </c>
      <c r="AQ52" s="36">
        <f t="shared" si="15"/>
        <v>0</v>
      </c>
      <c r="AR52" s="36">
        <f t="shared" si="15"/>
        <v>0</v>
      </c>
      <c r="AS52" s="36">
        <f t="shared" si="15"/>
        <v>0</v>
      </c>
      <c r="AT52" s="36">
        <f t="shared" si="15"/>
        <v>0</v>
      </c>
      <c r="AU52" s="36">
        <f t="shared" si="15"/>
        <v>0</v>
      </c>
      <c r="AV52" s="36">
        <f t="shared" si="15"/>
        <v>28.647842058952261</v>
      </c>
      <c r="AW52" s="36">
        <f t="shared" si="15"/>
        <v>5.6913671081602013</v>
      </c>
      <c r="AX52" s="36">
        <f t="shared" si="15"/>
        <v>1.5129977189677</v>
      </c>
      <c r="AY52" s="36">
        <f t="shared" si="15"/>
        <v>0</v>
      </c>
      <c r="AZ52" s="36">
        <f t="shared" si="15"/>
        <v>27.434254499179623</v>
      </c>
      <c r="BA52" s="36">
        <f t="shared" si="15"/>
        <v>0</v>
      </c>
      <c r="BB52" s="36">
        <f t="shared" si="15"/>
        <v>0</v>
      </c>
      <c r="BC52" s="36">
        <f t="shared" si="15"/>
        <v>0</v>
      </c>
      <c r="BD52" s="36">
        <f t="shared" si="15"/>
        <v>0</v>
      </c>
      <c r="BE52" s="36">
        <f t="shared" si="15"/>
        <v>0</v>
      </c>
      <c r="BF52" s="36">
        <f t="shared" si="15"/>
        <v>10.688595971877476</v>
      </c>
      <c r="BG52" s="36">
        <f t="shared" si="15"/>
        <v>1.1537520891933999</v>
      </c>
      <c r="BH52" s="36">
        <f t="shared" si="15"/>
        <v>0</v>
      </c>
      <c r="BI52" s="36">
        <f t="shared" si="15"/>
        <v>0</v>
      </c>
      <c r="BJ52" s="36">
        <f t="shared" si="15"/>
        <v>7.391598711416</v>
      </c>
      <c r="BK52" s="36">
        <f t="shared" si="15"/>
        <v>392.83707944425453</v>
      </c>
    </row>
    <row r="53" spans="1:67" ht="2.25" customHeight="1" x14ac:dyDescent="0.2">
      <c r="A53" s="17"/>
      <c r="B53" s="25"/>
      <c r="C53" s="59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60"/>
    </row>
    <row r="54" spans="1:67" x14ac:dyDescent="0.2">
      <c r="A54" s="17" t="s">
        <v>4</v>
      </c>
      <c r="B54" s="24" t="s">
        <v>9</v>
      </c>
      <c r="C54" s="59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60"/>
    </row>
    <row r="55" spans="1:67" x14ac:dyDescent="0.2">
      <c r="A55" s="17" t="s">
        <v>76</v>
      </c>
      <c r="B55" s="25" t="s">
        <v>18</v>
      </c>
      <c r="C55" s="59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60"/>
    </row>
    <row r="56" spans="1:67" x14ac:dyDescent="0.2">
      <c r="A56" s="17"/>
      <c r="B56" s="34" t="s">
        <v>111</v>
      </c>
      <c r="C56" s="40">
        <v>0</v>
      </c>
      <c r="D56" s="40">
        <v>31.6572</v>
      </c>
      <c r="E56" s="40">
        <v>0</v>
      </c>
      <c r="F56" s="40">
        <v>0</v>
      </c>
      <c r="G56" s="40">
        <v>0</v>
      </c>
      <c r="H56" s="40">
        <v>14.401299999999999</v>
      </c>
      <c r="I56" s="40">
        <v>1.1180039099999948</v>
      </c>
      <c r="J56" s="40">
        <v>0</v>
      </c>
      <c r="K56" s="40">
        <v>0</v>
      </c>
      <c r="L56" s="40">
        <v>8.4368999999999996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5.8347999999999995</v>
      </c>
      <c r="S56" s="40">
        <v>0.10619999999999999</v>
      </c>
      <c r="T56" s="40">
        <v>0</v>
      </c>
      <c r="U56" s="40">
        <v>0</v>
      </c>
      <c r="V56" s="40">
        <v>1.6568000000000001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0</v>
      </c>
      <c r="AH56" s="40">
        <v>0</v>
      </c>
      <c r="AI56" s="40">
        <v>0</v>
      </c>
      <c r="AJ56" s="40">
        <v>0</v>
      </c>
      <c r="AK56" s="40">
        <v>0</v>
      </c>
      <c r="AL56" s="40">
        <v>0</v>
      </c>
      <c r="AM56" s="40">
        <v>0</v>
      </c>
      <c r="AN56" s="40">
        <v>0</v>
      </c>
      <c r="AO56" s="40">
        <v>0</v>
      </c>
      <c r="AP56" s="40">
        <v>0</v>
      </c>
      <c r="AQ56" s="40">
        <v>0</v>
      </c>
      <c r="AR56" s="40">
        <v>0</v>
      </c>
      <c r="AS56" s="40">
        <v>0</v>
      </c>
      <c r="AT56" s="40">
        <v>0</v>
      </c>
      <c r="AU56" s="40">
        <v>0</v>
      </c>
      <c r="AV56" s="40">
        <v>0</v>
      </c>
      <c r="AW56" s="40">
        <v>0</v>
      </c>
      <c r="AX56" s="40">
        <v>0</v>
      </c>
      <c r="AY56" s="40">
        <v>0</v>
      </c>
      <c r="AZ56" s="40">
        <v>0</v>
      </c>
      <c r="BA56" s="40">
        <v>0</v>
      </c>
      <c r="BB56" s="40">
        <v>0</v>
      </c>
      <c r="BC56" s="40">
        <v>0</v>
      </c>
      <c r="BD56" s="40">
        <v>0</v>
      </c>
      <c r="BE56" s="40">
        <v>0</v>
      </c>
      <c r="BF56" s="40">
        <v>0</v>
      </c>
      <c r="BG56" s="40">
        <v>0</v>
      </c>
      <c r="BH56" s="40">
        <v>0</v>
      </c>
      <c r="BI56" s="40">
        <v>0</v>
      </c>
      <c r="BJ56" s="40">
        <v>0</v>
      </c>
      <c r="BK56" s="39">
        <f>SUM(C56:BJ56)</f>
        <v>63.211203909999988</v>
      </c>
      <c r="BL56" s="51"/>
      <c r="BM56" s="51"/>
      <c r="BN56" s="51"/>
      <c r="BO56" s="51"/>
    </row>
    <row r="57" spans="1:67" x14ac:dyDescent="0.2">
      <c r="A57" s="17"/>
      <c r="B57" s="26" t="s">
        <v>85</v>
      </c>
      <c r="C57" s="36">
        <f>SUM(C56)</f>
        <v>0</v>
      </c>
      <c r="D57" s="36">
        <f t="shared" ref="D57:BJ57" si="16">SUM(D56)</f>
        <v>31.6572</v>
      </c>
      <c r="E57" s="36">
        <f t="shared" si="16"/>
        <v>0</v>
      </c>
      <c r="F57" s="36">
        <f t="shared" si="16"/>
        <v>0</v>
      </c>
      <c r="G57" s="36">
        <f t="shared" si="16"/>
        <v>0</v>
      </c>
      <c r="H57" s="36">
        <f t="shared" si="16"/>
        <v>14.401299999999999</v>
      </c>
      <c r="I57" s="36">
        <f t="shared" si="16"/>
        <v>1.1180039099999948</v>
      </c>
      <c r="J57" s="36">
        <f t="shared" si="16"/>
        <v>0</v>
      </c>
      <c r="K57" s="36">
        <f t="shared" si="16"/>
        <v>0</v>
      </c>
      <c r="L57" s="36">
        <f t="shared" si="16"/>
        <v>8.4368999999999996</v>
      </c>
      <c r="M57" s="36">
        <f t="shared" si="16"/>
        <v>0</v>
      </c>
      <c r="N57" s="36">
        <f t="shared" si="16"/>
        <v>0</v>
      </c>
      <c r="O57" s="36">
        <f t="shared" si="16"/>
        <v>0</v>
      </c>
      <c r="P57" s="36">
        <f t="shared" si="16"/>
        <v>0</v>
      </c>
      <c r="Q57" s="36">
        <f t="shared" si="16"/>
        <v>0</v>
      </c>
      <c r="R57" s="36">
        <f t="shared" si="16"/>
        <v>5.8347999999999995</v>
      </c>
      <c r="S57" s="36">
        <f t="shared" si="16"/>
        <v>0.10619999999999999</v>
      </c>
      <c r="T57" s="36">
        <f t="shared" si="16"/>
        <v>0</v>
      </c>
      <c r="U57" s="36">
        <f t="shared" si="16"/>
        <v>0</v>
      </c>
      <c r="V57" s="36">
        <f t="shared" si="16"/>
        <v>1.6568000000000001</v>
      </c>
      <c r="W57" s="36">
        <f t="shared" si="16"/>
        <v>0</v>
      </c>
      <c r="X57" s="36">
        <f t="shared" si="16"/>
        <v>0</v>
      </c>
      <c r="Y57" s="36">
        <f t="shared" si="16"/>
        <v>0</v>
      </c>
      <c r="Z57" s="36">
        <f t="shared" si="16"/>
        <v>0</v>
      </c>
      <c r="AA57" s="36">
        <f t="shared" si="16"/>
        <v>0</v>
      </c>
      <c r="AB57" s="36">
        <f t="shared" si="16"/>
        <v>0</v>
      </c>
      <c r="AC57" s="36">
        <f t="shared" si="16"/>
        <v>0</v>
      </c>
      <c r="AD57" s="36">
        <f t="shared" si="16"/>
        <v>0</v>
      </c>
      <c r="AE57" s="36">
        <f t="shared" si="16"/>
        <v>0</v>
      </c>
      <c r="AF57" s="36">
        <f t="shared" si="16"/>
        <v>0</v>
      </c>
      <c r="AG57" s="36">
        <f t="shared" si="16"/>
        <v>0</v>
      </c>
      <c r="AH57" s="36">
        <f t="shared" si="16"/>
        <v>0</v>
      </c>
      <c r="AI57" s="36">
        <f t="shared" si="16"/>
        <v>0</v>
      </c>
      <c r="AJ57" s="36">
        <f t="shared" si="16"/>
        <v>0</v>
      </c>
      <c r="AK57" s="36">
        <f t="shared" si="16"/>
        <v>0</v>
      </c>
      <c r="AL57" s="36">
        <f t="shared" si="16"/>
        <v>0</v>
      </c>
      <c r="AM57" s="36">
        <f t="shared" si="16"/>
        <v>0</v>
      </c>
      <c r="AN57" s="36">
        <f t="shared" si="16"/>
        <v>0</v>
      </c>
      <c r="AO57" s="36">
        <f t="shared" si="16"/>
        <v>0</v>
      </c>
      <c r="AP57" s="36">
        <f t="shared" si="16"/>
        <v>0</v>
      </c>
      <c r="AQ57" s="36">
        <f t="shared" si="16"/>
        <v>0</v>
      </c>
      <c r="AR57" s="36">
        <f t="shared" si="16"/>
        <v>0</v>
      </c>
      <c r="AS57" s="36">
        <f t="shared" si="16"/>
        <v>0</v>
      </c>
      <c r="AT57" s="36">
        <f t="shared" si="16"/>
        <v>0</v>
      </c>
      <c r="AU57" s="36">
        <f t="shared" si="16"/>
        <v>0</v>
      </c>
      <c r="AV57" s="36">
        <f t="shared" si="16"/>
        <v>0</v>
      </c>
      <c r="AW57" s="36">
        <f t="shared" si="16"/>
        <v>0</v>
      </c>
      <c r="AX57" s="36">
        <f t="shared" si="16"/>
        <v>0</v>
      </c>
      <c r="AY57" s="36">
        <f t="shared" si="16"/>
        <v>0</v>
      </c>
      <c r="AZ57" s="36">
        <f t="shared" si="16"/>
        <v>0</v>
      </c>
      <c r="BA57" s="36">
        <f t="shared" si="16"/>
        <v>0</v>
      </c>
      <c r="BB57" s="36">
        <f t="shared" si="16"/>
        <v>0</v>
      </c>
      <c r="BC57" s="36">
        <f t="shared" si="16"/>
        <v>0</v>
      </c>
      <c r="BD57" s="36">
        <f t="shared" si="16"/>
        <v>0</v>
      </c>
      <c r="BE57" s="36">
        <f t="shared" si="16"/>
        <v>0</v>
      </c>
      <c r="BF57" s="36">
        <f t="shared" si="16"/>
        <v>0</v>
      </c>
      <c r="BG57" s="36">
        <f t="shared" si="16"/>
        <v>0</v>
      </c>
      <c r="BH57" s="36">
        <f t="shared" si="16"/>
        <v>0</v>
      </c>
      <c r="BI57" s="36">
        <f t="shared" si="16"/>
        <v>0</v>
      </c>
      <c r="BJ57" s="36">
        <f t="shared" si="16"/>
        <v>0</v>
      </c>
      <c r="BK57" s="39">
        <f>SUM(BK56)</f>
        <v>63.211203909999988</v>
      </c>
    </row>
    <row r="58" spans="1:67" x14ac:dyDescent="0.2">
      <c r="A58" s="17" t="s">
        <v>77</v>
      </c>
      <c r="B58" s="25" t="s">
        <v>19</v>
      </c>
      <c r="C58" s="59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60"/>
    </row>
    <row r="59" spans="1:67" x14ac:dyDescent="0.2">
      <c r="A59" s="17"/>
      <c r="B59" s="26" t="s">
        <v>36</v>
      </c>
      <c r="C59" s="36">
        <v>0</v>
      </c>
      <c r="D59" s="36">
        <v>0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6">
        <v>0</v>
      </c>
      <c r="AJ59" s="36">
        <v>0</v>
      </c>
      <c r="AK59" s="36">
        <v>0</v>
      </c>
      <c r="AL59" s="36">
        <v>0</v>
      </c>
      <c r="AM59" s="36">
        <v>0</v>
      </c>
      <c r="AN59" s="36">
        <v>0</v>
      </c>
      <c r="AO59" s="36">
        <v>0</v>
      </c>
      <c r="AP59" s="36">
        <v>0</v>
      </c>
      <c r="AQ59" s="36">
        <v>0</v>
      </c>
      <c r="AR59" s="36">
        <v>0</v>
      </c>
      <c r="AS59" s="36">
        <v>0</v>
      </c>
      <c r="AT59" s="36">
        <v>0</v>
      </c>
      <c r="AU59" s="36">
        <v>0</v>
      </c>
      <c r="AV59" s="36">
        <v>0</v>
      </c>
      <c r="AW59" s="36">
        <v>0</v>
      </c>
      <c r="AX59" s="36">
        <v>0</v>
      </c>
      <c r="AY59" s="36">
        <v>0</v>
      </c>
      <c r="AZ59" s="36">
        <v>0</v>
      </c>
      <c r="BA59" s="36">
        <v>0</v>
      </c>
      <c r="BB59" s="36">
        <v>0</v>
      </c>
      <c r="BC59" s="36">
        <v>0</v>
      </c>
      <c r="BD59" s="36">
        <v>0</v>
      </c>
      <c r="BE59" s="36">
        <v>0</v>
      </c>
      <c r="BF59" s="36">
        <v>0</v>
      </c>
      <c r="BG59" s="36">
        <v>0</v>
      </c>
      <c r="BH59" s="36">
        <v>0</v>
      </c>
      <c r="BI59" s="36">
        <v>0</v>
      </c>
      <c r="BJ59" s="36">
        <v>0</v>
      </c>
      <c r="BK59" s="39">
        <f>SUM(C59:BJ59)</f>
        <v>0</v>
      </c>
    </row>
    <row r="60" spans="1:67" x14ac:dyDescent="0.2">
      <c r="A60" s="17"/>
      <c r="B60" s="26" t="s">
        <v>86</v>
      </c>
      <c r="C60" s="36">
        <f t="shared" ref="C60:BJ60" si="17">SUM(C59)</f>
        <v>0</v>
      </c>
      <c r="D60" s="36">
        <f t="shared" si="17"/>
        <v>0</v>
      </c>
      <c r="E60" s="36">
        <f t="shared" si="17"/>
        <v>0</v>
      </c>
      <c r="F60" s="36">
        <f t="shared" si="17"/>
        <v>0</v>
      </c>
      <c r="G60" s="36">
        <f t="shared" si="17"/>
        <v>0</v>
      </c>
      <c r="H60" s="36">
        <f t="shared" si="17"/>
        <v>0</v>
      </c>
      <c r="I60" s="36">
        <f t="shared" si="17"/>
        <v>0</v>
      </c>
      <c r="J60" s="36">
        <f t="shared" si="17"/>
        <v>0</v>
      </c>
      <c r="K60" s="36">
        <f t="shared" si="17"/>
        <v>0</v>
      </c>
      <c r="L60" s="36">
        <f t="shared" si="17"/>
        <v>0</v>
      </c>
      <c r="M60" s="36">
        <f t="shared" si="17"/>
        <v>0</v>
      </c>
      <c r="N60" s="36">
        <f t="shared" si="17"/>
        <v>0</v>
      </c>
      <c r="O60" s="36">
        <f t="shared" si="17"/>
        <v>0</v>
      </c>
      <c r="P60" s="36">
        <f t="shared" si="17"/>
        <v>0</v>
      </c>
      <c r="Q60" s="36">
        <f t="shared" si="17"/>
        <v>0</v>
      </c>
      <c r="R60" s="36">
        <f t="shared" si="17"/>
        <v>0</v>
      </c>
      <c r="S60" s="36">
        <f t="shared" si="17"/>
        <v>0</v>
      </c>
      <c r="T60" s="36">
        <f t="shared" si="17"/>
        <v>0</v>
      </c>
      <c r="U60" s="36">
        <f t="shared" si="17"/>
        <v>0</v>
      </c>
      <c r="V60" s="36">
        <f t="shared" si="17"/>
        <v>0</v>
      </c>
      <c r="W60" s="36">
        <f t="shared" si="17"/>
        <v>0</v>
      </c>
      <c r="X60" s="36">
        <f t="shared" si="17"/>
        <v>0</v>
      </c>
      <c r="Y60" s="36">
        <f t="shared" si="17"/>
        <v>0</v>
      </c>
      <c r="Z60" s="36">
        <f t="shared" si="17"/>
        <v>0</v>
      </c>
      <c r="AA60" s="36">
        <f t="shared" si="17"/>
        <v>0</v>
      </c>
      <c r="AB60" s="36">
        <f t="shared" si="17"/>
        <v>0</v>
      </c>
      <c r="AC60" s="36">
        <f t="shared" si="17"/>
        <v>0</v>
      </c>
      <c r="AD60" s="36">
        <f t="shared" si="17"/>
        <v>0</v>
      </c>
      <c r="AE60" s="36">
        <f t="shared" si="17"/>
        <v>0</v>
      </c>
      <c r="AF60" s="36">
        <f t="shared" si="17"/>
        <v>0</v>
      </c>
      <c r="AG60" s="36">
        <f t="shared" si="17"/>
        <v>0</v>
      </c>
      <c r="AH60" s="36">
        <f t="shared" si="17"/>
        <v>0</v>
      </c>
      <c r="AI60" s="36">
        <f t="shared" si="17"/>
        <v>0</v>
      </c>
      <c r="AJ60" s="36">
        <f t="shared" si="17"/>
        <v>0</v>
      </c>
      <c r="AK60" s="36">
        <f t="shared" si="17"/>
        <v>0</v>
      </c>
      <c r="AL60" s="36">
        <f t="shared" si="17"/>
        <v>0</v>
      </c>
      <c r="AM60" s="36">
        <f t="shared" si="17"/>
        <v>0</v>
      </c>
      <c r="AN60" s="36">
        <f t="shared" si="17"/>
        <v>0</v>
      </c>
      <c r="AO60" s="36">
        <f t="shared" si="17"/>
        <v>0</v>
      </c>
      <c r="AP60" s="36">
        <f t="shared" si="17"/>
        <v>0</v>
      </c>
      <c r="AQ60" s="36">
        <f t="shared" si="17"/>
        <v>0</v>
      </c>
      <c r="AR60" s="36">
        <f t="shared" si="17"/>
        <v>0</v>
      </c>
      <c r="AS60" s="36">
        <f t="shared" si="17"/>
        <v>0</v>
      </c>
      <c r="AT60" s="36">
        <f t="shared" si="17"/>
        <v>0</v>
      </c>
      <c r="AU60" s="36">
        <f t="shared" si="17"/>
        <v>0</v>
      </c>
      <c r="AV60" s="36">
        <f t="shared" si="17"/>
        <v>0</v>
      </c>
      <c r="AW60" s="36">
        <f t="shared" si="17"/>
        <v>0</v>
      </c>
      <c r="AX60" s="36">
        <f t="shared" si="17"/>
        <v>0</v>
      </c>
      <c r="AY60" s="36">
        <f t="shared" si="17"/>
        <v>0</v>
      </c>
      <c r="AZ60" s="36">
        <f t="shared" si="17"/>
        <v>0</v>
      </c>
      <c r="BA60" s="36">
        <f t="shared" si="17"/>
        <v>0</v>
      </c>
      <c r="BB60" s="36">
        <f t="shared" si="17"/>
        <v>0</v>
      </c>
      <c r="BC60" s="36">
        <f t="shared" si="17"/>
        <v>0</v>
      </c>
      <c r="BD60" s="36">
        <f t="shared" si="17"/>
        <v>0</v>
      </c>
      <c r="BE60" s="36">
        <f t="shared" si="17"/>
        <v>0</v>
      </c>
      <c r="BF60" s="36">
        <f t="shared" si="17"/>
        <v>0</v>
      </c>
      <c r="BG60" s="36">
        <f t="shared" si="17"/>
        <v>0</v>
      </c>
      <c r="BH60" s="36">
        <f t="shared" si="17"/>
        <v>0</v>
      </c>
      <c r="BI60" s="36">
        <f t="shared" si="17"/>
        <v>0</v>
      </c>
      <c r="BJ60" s="36">
        <f t="shared" si="17"/>
        <v>0</v>
      </c>
      <c r="BK60" s="39">
        <f>SUM(BK59)</f>
        <v>0</v>
      </c>
    </row>
    <row r="61" spans="1:67" x14ac:dyDescent="0.2">
      <c r="A61" s="17"/>
      <c r="B61" s="27" t="s">
        <v>84</v>
      </c>
      <c r="C61" s="38">
        <f>C60+C57</f>
        <v>0</v>
      </c>
      <c r="D61" s="38">
        <f t="shared" ref="D61:BJ61" si="18">D60+D57</f>
        <v>31.6572</v>
      </c>
      <c r="E61" s="38">
        <f t="shared" si="18"/>
        <v>0</v>
      </c>
      <c r="F61" s="38">
        <f t="shared" si="18"/>
        <v>0</v>
      </c>
      <c r="G61" s="38">
        <f t="shared" si="18"/>
        <v>0</v>
      </c>
      <c r="H61" s="38">
        <f t="shared" si="18"/>
        <v>14.401299999999999</v>
      </c>
      <c r="I61" s="38">
        <f t="shared" si="18"/>
        <v>1.1180039099999948</v>
      </c>
      <c r="J61" s="38">
        <f t="shared" si="18"/>
        <v>0</v>
      </c>
      <c r="K61" s="38">
        <f t="shared" si="18"/>
        <v>0</v>
      </c>
      <c r="L61" s="38">
        <f t="shared" si="18"/>
        <v>8.4368999999999996</v>
      </c>
      <c r="M61" s="38">
        <f t="shared" si="18"/>
        <v>0</v>
      </c>
      <c r="N61" s="38">
        <f t="shared" si="18"/>
        <v>0</v>
      </c>
      <c r="O61" s="38">
        <f t="shared" si="18"/>
        <v>0</v>
      </c>
      <c r="P61" s="38">
        <f t="shared" si="18"/>
        <v>0</v>
      </c>
      <c r="Q61" s="38">
        <f t="shared" si="18"/>
        <v>0</v>
      </c>
      <c r="R61" s="38">
        <f t="shared" si="18"/>
        <v>5.8347999999999995</v>
      </c>
      <c r="S61" s="38">
        <f t="shared" si="18"/>
        <v>0.10619999999999999</v>
      </c>
      <c r="T61" s="38">
        <f t="shared" si="18"/>
        <v>0</v>
      </c>
      <c r="U61" s="38">
        <f t="shared" si="18"/>
        <v>0</v>
      </c>
      <c r="V61" s="38">
        <f t="shared" si="18"/>
        <v>1.6568000000000001</v>
      </c>
      <c r="W61" s="38">
        <f t="shared" si="18"/>
        <v>0</v>
      </c>
      <c r="X61" s="38">
        <f t="shared" si="18"/>
        <v>0</v>
      </c>
      <c r="Y61" s="38">
        <f t="shared" si="18"/>
        <v>0</v>
      </c>
      <c r="Z61" s="38">
        <f t="shared" si="18"/>
        <v>0</v>
      </c>
      <c r="AA61" s="38">
        <f t="shared" si="18"/>
        <v>0</v>
      </c>
      <c r="AB61" s="38">
        <f t="shared" si="18"/>
        <v>0</v>
      </c>
      <c r="AC61" s="38">
        <f t="shared" si="18"/>
        <v>0</v>
      </c>
      <c r="AD61" s="38">
        <f t="shared" si="18"/>
        <v>0</v>
      </c>
      <c r="AE61" s="38">
        <f t="shared" si="18"/>
        <v>0</v>
      </c>
      <c r="AF61" s="38">
        <f t="shared" si="18"/>
        <v>0</v>
      </c>
      <c r="AG61" s="38">
        <f t="shared" si="18"/>
        <v>0</v>
      </c>
      <c r="AH61" s="38">
        <f t="shared" si="18"/>
        <v>0</v>
      </c>
      <c r="AI61" s="38">
        <f t="shared" si="18"/>
        <v>0</v>
      </c>
      <c r="AJ61" s="38">
        <f t="shared" si="18"/>
        <v>0</v>
      </c>
      <c r="AK61" s="38">
        <f t="shared" si="18"/>
        <v>0</v>
      </c>
      <c r="AL61" s="38">
        <f t="shared" si="18"/>
        <v>0</v>
      </c>
      <c r="AM61" s="38">
        <f t="shared" si="18"/>
        <v>0</v>
      </c>
      <c r="AN61" s="38">
        <f t="shared" si="18"/>
        <v>0</v>
      </c>
      <c r="AO61" s="38">
        <f t="shared" si="18"/>
        <v>0</v>
      </c>
      <c r="AP61" s="38">
        <f t="shared" si="18"/>
        <v>0</v>
      </c>
      <c r="AQ61" s="38">
        <f t="shared" si="18"/>
        <v>0</v>
      </c>
      <c r="AR61" s="38">
        <f t="shared" si="18"/>
        <v>0</v>
      </c>
      <c r="AS61" s="38">
        <f t="shared" si="18"/>
        <v>0</v>
      </c>
      <c r="AT61" s="38">
        <f t="shared" si="18"/>
        <v>0</v>
      </c>
      <c r="AU61" s="38">
        <f t="shared" si="18"/>
        <v>0</v>
      </c>
      <c r="AV61" s="38">
        <f t="shared" si="18"/>
        <v>0</v>
      </c>
      <c r="AW61" s="38">
        <f t="shared" si="18"/>
        <v>0</v>
      </c>
      <c r="AX61" s="38">
        <f t="shared" si="18"/>
        <v>0</v>
      </c>
      <c r="AY61" s="38">
        <f t="shared" si="18"/>
        <v>0</v>
      </c>
      <c r="AZ61" s="38">
        <f t="shared" si="18"/>
        <v>0</v>
      </c>
      <c r="BA61" s="38">
        <f t="shared" si="18"/>
        <v>0</v>
      </c>
      <c r="BB61" s="38">
        <f t="shared" si="18"/>
        <v>0</v>
      </c>
      <c r="BC61" s="38">
        <f t="shared" si="18"/>
        <v>0</v>
      </c>
      <c r="BD61" s="38">
        <f t="shared" si="18"/>
        <v>0</v>
      </c>
      <c r="BE61" s="38">
        <f t="shared" si="18"/>
        <v>0</v>
      </c>
      <c r="BF61" s="38">
        <f t="shared" si="18"/>
        <v>0</v>
      </c>
      <c r="BG61" s="38">
        <f t="shared" si="18"/>
        <v>0</v>
      </c>
      <c r="BH61" s="38">
        <f t="shared" si="18"/>
        <v>0</v>
      </c>
      <c r="BI61" s="38">
        <f t="shared" si="18"/>
        <v>0</v>
      </c>
      <c r="BJ61" s="38">
        <f t="shared" si="18"/>
        <v>0</v>
      </c>
      <c r="BK61" s="38">
        <f>BK60+BK57</f>
        <v>63.211203909999988</v>
      </c>
    </row>
    <row r="62" spans="1:67" ht="4.5" customHeight="1" x14ac:dyDescent="0.2">
      <c r="A62" s="17"/>
      <c r="B62" s="25"/>
      <c r="C62" s="59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60"/>
    </row>
    <row r="63" spans="1:67" x14ac:dyDescent="0.2">
      <c r="A63" s="17" t="s">
        <v>20</v>
      </c>
      <c r="B63" s="24" t="s">
        <v>21</v>
      </c>
      <c r="C63" s="59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60"/>
    </row>
    <row r="64" spans="1:67" x14ac:dyDescent="0.2">
      <c r="A64" s="17" t="s">
        <v>76</v>
      </c>
      <c r="B64" s="25" t="s">
        <v>22</v>
      </c>
      <c r="C64" s="59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60"/>
    </row>
    <row r="65" spans="1:63" x14ac:dyDescent="0.2">
      <c r="A65" s="17"/>
      <c r="B65" s="26" t="s">
        <v>36</v>
      </c>
      <c r="C65" s="36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s="36">
        <v>0</v>
      </c>
      <c r="AI65" s="36">
        <v>0</v>
      </c>
      <c r="AJ65" s="36">
        <v>0</v>
      </c>
      <c r="AK65" s="36">
        <v>0</v>
      </c>
      <c r="AL65" s="36">
        <v>0</v>
      </c>
      <c r="AM65" s="36">
        <v>0</v>
      </c>
      <c r="AN65" s="36">
        <v>0</v>
      </c>
      <c r="AO65" s="36">
        <v>0</v>
      </c>
      <c r="AP65" s="36">
        <v>0</v>
      </c>
      <c r="AQ65" s="36">
        <v>0</v>
      </c>
      <c r="AR65" s="36">
        <v>0</v>
      </c>
      <c r="AS65" s="36">
        <v>0</v>
      </c>
      <c r="AT65" s="36">
        <v>0</v>
      </c>
      <c r="AU65" s="36">
        <v>0</v>
      </c>
      <c r="AV65" s="36">
        <v>0</v>
      </c>
      <c r="AW65" s="36">
        <v>0</v>
      </c>
      <c r="AX65" s="36">
        <v>0</v>
      </c>
      <c r="AY65" s="36">
        <v>0</v>
      </c>
      <c r="AZ65" s="36">
        <v>0</v>
      </c>
      <c r="BA65" s="36">
        <v>0</v>
      </c>
      <c r="BB65" s="36">
        <v>0</v>
      </c>
      <c r="BC65" s="36">
        <v>0</v>
      </c>
      <c r="BD65" s="36">
        <v>0</v>
      </c>
      <c r="BE65" s="36">
        <v>0</v>
      </c>
      <c r="BF65" s="36">
        <v>0</v>
      </c>
      <c r="BG65" s="36">
        <v>0</v>
      </c>
      <c r="BH65" s="36">
        <v>0</v>
      </c>
      <c r="BI65" s="36">
        <v>0</v>
      </c>
      <c r="BJ65" s="36">
        <v>0</v>
      </c>
      <c r="BK65" s="39">
        <f>SUM(C65:BJ65)</f>
        <v>0</v>
      </c>
    </row>
    <row r="66" spans="1:63" x14ac:dyDescent="0.2">
      <c r="A66" s="17"/>
      <c r="B66" s="27" t="s">
        <v>83</v>
      </c>
      <c r="C66" s="36">
        <f t="shared" ref="C66:BJ66" si="19">SUM(C65)</f>
        <v>0</v>
      </c>
      <c r="D66" s="36">
        <f t="shared" si="19"/>
        <v>0</v>
      </c>
      <c r="E66" s="36">
        <f t="shared" si="19"/>
        <v>0</v>
      </c>
      <c r="F66" s="36">
        <f t="shared" si="19"/>
        <v>0</v>
      </c>
      <c r="G66" s="36">
        <f t="shared" si="19"/>
        <v>0</v>
      </c>
      <c r="H66" s="36">
        <f t="shared" si="19"/>
        <v>0</v>
      </c>
      <c r="I66" s="36">
        <f t="shared" si="19"/>
        <v>0</v>
      </c>
      <c r="J66" s="36">
        <f t="shared" si="19"/>
        <v>0</v>
      </c>
      <c r="K66" s="36">
        <f t="shared" si="19"/>
        <v>0</v>
      </c>
      <c r="L66" s="36">
        <f t="shared" si="19"/>
        <v>0</v>
      </c>
      <c r="M66" s="36">
        <f t="shared" si="19"/>
        <v>0</v>
      </c>
      <c r="N66" s="36">
        <f t="shared" si="19"/>
        <v>0</v>
      </c>
      <c r="O66" s="36">
        <f t="shared" si="19"/>
        <v>0</v>
      </c>
      <c r="P66" s="36">
        <f t="shared" si="19"/>
        <v>0</v>
      </c>
      <c r="Q66" s="36">
        <f t="shared" si="19"/>
        <v>0</v>
      </c>
      <c r="R66" s="36">
        <f t="shared" si="19"/>
        <v>0</v>
      </c>
      <c r="S66" s="36">
        <f t="shared" si="19"/>
        <v>0</v>
      </c>
      <c r="T66" s="36">
        <f t="shared" si="19"/>
        <v>0</v>
      </c>
      <c r="U66" s="36">
        <f t="shared" si="19"/>
        <v>0</v>
      </c>
      <c r="V66" s="36">
        <f t="shared" si="19"/>
        <v>0</v>
      </c>
      <c r="W66" s="36">
        <f t="shared" si="19"/>
        <v>0</v>
      </c>
      <c r="X66" s="36">
        <f t="shared" si="19"/>
        <v>0</v>
      </c>
      <c r="Y66" s="36">
        <f t="shared" si="19"/>
        <v>0</v>
      </c>
      <c r="Z66" s="36">
        <f t="shared" si="19"/>
        <v>0</v>
      </c>
      <c r="AA66" s="36">
        <f t="shared" si="19"/>
        <v>0</v>
      </c>
      <c r="AB66" s="36">
        <f t="shared" si="19"/>
        <v>0</v>
      </c>
      <c r="AC66" s="36">
        <f t="shared" si="19"/>
        <v>0</v>
      </c>
      <c r="AD66" s="36">
        <f t="shared" si="19"/>
        <v>0</v>
      </c>
      <c r="AE66" s="36">
        <f t="shared" si="19"/>
        <v>0</v>
      </c>
      <c r="AF66" s="36">
        <f t="shared" si="19"/>
        <v>0</v>
      </c>
      <c r="AG66" s="36">
        <f t="shared" si="19"/>
        <v>0</v>
      </c>
      <c r="AH66" s="36">
        <f t="shared" si="19"/>
        <v>0</v>
      </c>
      <c r="AI66" s="36">
        <f t="shared" si="19"/>
        <v>0</v>
      </c>
      <c r="AJ66" s="36">
        <f t="shared" si="19"/>
        <v>0</v>
      </c>
      <c r="AK66" s="36">
        <f t="shared" si="19"/>
        <v>0</v>
      </c>
      <c r="AL66" s="36">
        <f t="shared" si="19"/>
        <v>0</v>
      </c>
      <c r="AM66" s="36">
        <f t="shared" si="19"/>
        <v>0</v>
      </c>
      <c r="AN66" s="36">
        <f t="shared" si="19"/>
        <v>0</v>
      </c>
      <c r="AO66" s="36">
        <f t="shared" si="19"/>
        <v>0</v>
      </c>
      <c r="AP66" s="36">
        <f t="shared" si="19"/>
        <v>0</v>
      </c>
      <c r="AQ66" s="36">
        <f t="shared" si="19"/>
        <v>0</v>
      </c>
      <c r="AR66" s="36">
        <f t="shared" si="19"/>
        <v>0</v>
      </c>
      <c r="AS66" s="36">
        <f t="shared" si="19"/>
        <v>0</v>
      </c>
      <c r="AT66" s="36">
        <f t="shared" si="19"/>
        <v>0</v>
      </c>
      <c r="AU66" s="36">
        <f t="shared" si="19"/>
        <v>0</v>
      </c>
      <c r="AV66" s="36">
        <f t="shared" si="19"/>
        <v>0</v>
      </c>
      <c r="AW66" s="36">
        <f t="shared" si="19"/>
        <v>0</v>
      </c>
      <c r="AX66" s="36">
        <f t="shared" si="19"/>
        <v>0</v>
      </c>
      <c r="AY66" s="36">
        <f t="shared" si="19"/>
        <v>0</v>
      </c>
      <c r="AZ66" s="36">
        <f t="shared" si="19"/>
        <v>0</v>
      </c>
      <c r="BA66" s="36">
        <f t="shared" si="19"/>
        <v>0</v>
      </c>
      <c r="BB66" s="36">
        <f t="shared" si="19"/>
        <v>0</v>
      </c>
      <c r="BC66" s="36">
        <f t="shared" si="19"/>
        <v>0</v>
      </c>
      <c r="BD66" s="36">
        <f t="shared" si="19"/>
        <v>0</v>
      </c>
      <c r="BE66" s="36">
        <f t="shared" si="19"/>
        <v>0</v>
      </c>
      <c r="BF66" s="36">
        <f t="shared" si="19"/>
        <v>0</v>
      </c>
      <c r="BG66" s="36">
        <f t="shared" si="19"/>
        <v>0</v>
      </c>
      <c r="BH66" s="36">
        <f t="shared" si="19"/>
        <v>0</v>
      </c>
      <c r="BI66" s="36">
        <f t="shared" si="19"/>
        <v>0</v>
      </c>
      <c r="BJ66" s="36">
        <f t="shared" si="19"/>
        <v>0</v>
      </c>
      <c r="BK66" s="39">
        <f>SUM(BK65)</f>
        <v>0</v>
      </c>
    </row>
    <row r="67" spans="1:63" ht="4.5" customHeight="1" x14ac:dyDescent="0.2">
      <c r="A67" s="17"/>
      <c r="B67" s="29"/>
      <c r="C67" s="59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60"/>
    </row>
    <row r="68" spans="1:63" x14ac:dyDescent="0.2">
      <c r="A68" s="17"/>
      <c r="B68" s="30" t="s">
        <v>99</v>
      </c>
      <c r="C68" s="44">
        <f>C28+C46+C52+C61+C66</f>
        <v>0</v>
      </c>
      <c r="D68" s="44">
        <f t="shared" ref="D68:BJ68" si="20">D28+D46+D52+D61+D66</f>
        <v>170.49235340025629</v>
      </c>
      <c r="E68" s="44">
        <f t="shared" si="20"/>
        <v>50.158855348483797</v>
      </c>
      <c r="F68" s="44">
        <f t="shared" si="20"/>
        <v>0</v>
      </c>
      <c r="G68" s="44">
        <f t="shared" si="20"/>
        <v>0</v>
      </c>
      <c r="H68" s="44">
        <f t="shared" si="20"/>
        <v>65.970331298220302</v>
      </c>
      <c r="I68" s="44">
        <f t="shared" si="20"/>
        <v>2292.5353271720328</v>
      </c>
      <c r="J68" s="44">
        <f t="shared" si="20"/>
        <v>1334.3438025754162</v>
      </c>
      <c r="K68" s="44">
        <f t="shared" si="20"/>
        <v>0</v>
      </c>
      <c r="L68" s="44">
        <f t="shared" si="20"/>
        <v>92.499449389008319</v>
      </c>
      <c r="M68" s="44">
        <f t="shared" si="20"/>
        <v>0</v>
      </c>
      <c r="N68" s="44">
        <f t="shared" si="20"/>
        <v>3.745197077387</v>
      </c>
      <c r="O68" s="44">
        <f t="shared" si="20"/>
        <v>0</v>
      </c>
      <c r="P68" s="44">
        <f t="shared" si="20"/>
        <v>0</v>
      </c>
      <c r="Q68" s="44">
        <f t="shared" si="20"/>
        <v>0</v>
      </c>
      <c r="R68" s="44">
        <f t="shared" si="20"/>
        <v>36.67360666276209</v>
      </c>
      <c r="S68" s="44">
        <f t="shared" si="20"/>
        <v>471.44533022241785</v>
      </c>
      <c r="T68" s="44">
        <f t="shared" si="20"/>
        <v>317.32058259570738</v>
      </c>
      <c r="U68" s="44">
        <f t="shared" si="20"/>
        <v>0</v>
      </c>
      <c r="V68" s="44">
        <f t="shared" si="20"/>
        <v>11.623256595635901</v>
      </c>
      <c r="W68" s="44">
        <f t="shared" si="20"/>
        <v>1.9313999999999998E-5</v>
      </c>
      <c r="X68" s="44">
        <f t="shared" si="20"/>
        <v>0</v>
      </c>
      <c r="Y68" s="44">
        <f t="shared" si="20"/>
        <v>0</v>
      </c>
      <c r="Z68" s="44">
        <f t="shared" si="20"/>
        <v>0</v>
      </c>
      <c r="AA68" s="44">
        <f t="shared" si="20"/>
        <v>0</v>
      </c>
      <c r="AB68" s="44">
        <f t="shared" si="20"/>
        <v>575.81136403397704</v>
      </c>
      <c r="AC68" s="44">
        <f t="shared" si="20"/>
        <v>217.93027375526106</v>
      </c>
      <c r="AD68" s="44">
        <f t="shared" si="20"/>
        <v>40.084428441385704</v>
      </c>
      <c r="AE68" s="44">
        <f t="shared" si="20"/>
        <v>0</v>
      </c>
      <c r="AF68" s="44">
        <f t="shared" si="20"/>
        <v>612.82719045474687</v>
      </c>
      <c r="AG68" s="44">
        <f t="shared" si="20"/>
        <v>0</v>
      </c>
      <c r="AH68" s="44">
        <f t="shared" si="20"/>
        <v>0</v>
      </c>
      <c r="AI68" s="44">
        <f t="shared" si="20"/>
        <v>0</v>
      </c>
      <c r="AJ68" s="44">
        <f t="shared" si="20"/>
        <v>0</v>
      </c>
      <c r="AK68" s="44">
        <f t="shared" si="20"/>
        <v>0</v>
      </c>
      <c r="AL68" s="44">
        <f t="shared" si="20"/>
        <v>585.82613125397745</v>
      </c>
      <c r="AM68" s="44">
        <f t="shared" si="20"/>
        <v>96.235799996275304</v>
      </c>
      <c r="AN68" s="44">
        <f t="shared" si="20"/>
        <v>680.54399258876913</v>
      </c>
      <c r="AO68" s="44">
        <f t="shared" si="20"/>
        <v>0</v>
      </c>
      <c r="AP68" s="44">
        <f t="shared" si="20"/>
        <v>271.34341571501079</v>
      </c>
      <c r="AQ68" s="44">
        <f t="shared" si="20"/>
        <v>0</v>
      </c>
      <c r="AR68" s="44">
        <f t="shared" si="20"/>
        <v>0</v>
      </c>
      <c r="AS68" s="44">
        <f t="shared" si="20"/>
        <v>0</v>
      </c>
      <c r="AT68" s="44">
        <f t="shared" si="20"/>
        <v>0</v>
      </c>
      <c r="AU68" s="44">
        <f t="shared" si="20"/>
        <v>0</v>
      </c>
      <c r="AV68" s="44">
        <f t="shared" si="20"/>
        <v>643.5812170981693</v>
      </c>
      <c r="AW68" s="44">
        <f t="shared" si="20"/>
        <v>294.98388518797918</v>
      </c>
      <c r="AX68" s="44">
        <f t="shared" si="20"/>
        <v>20.219126902999299</v>
      </c>
      <c r="AY68" s="44">
        <f t="shared" si="20"/>
        <v>0.50093361664509994</v>
      </c>
      <c r="AZ68" s="44">
        <f t="shared" si="20"/>
        <v>313.04218602339415</v>
      </c>
      <c r="BA68" s="44">
        <f t="shared" si="20"/>
        <v>0</v>
      </c>
      <c r="BB68" s="44">
        <f t="shared" si="20"/>
        <v>0</v>
      </c>
      <c r="BC68" s="44">
        <f t="shared" si="20"/>
        <v>0</v>
      </c>
      <c r="BD68" s="44">
        <f t="shared" si="20"/>
        <v>0</v>
      </c>
      <c r="BE68" s="44">
        <f t="shared" si="20"/>
        <v>0</v>
      </c>
      <c r="BF68" s="44">
        <f t="shared" si="20"/>
        <v>142.545170484338</v>
      </c>
      <c r="BG68" s="44">
        <f t="shared" si="20"/>
        <v>26.786924048803701</v>
      </c>
      <c r="BH68" s="44">
        <f t="shared" si="20"/>
        <v>36.280367262805598</v>
      </c>
      <c r="BI68" s="44">
        <f t="shared" si="20"/>
        <v>0</v>
      </c>
      <c r="BJ68" s="44">
        <f t="shared" si="20"/>
        <v>37.732498241719099</v>
      </c>
      <c r="BK68" s="44">
        <f>BK28+BK46+BK52+BK61+BK66</f>
        <v>9443.0830167575823</v>
      </c>
    </row>
    <row r="69" spans="1:63" ht="4.5" customHeight="1" x14ac:dyDescent="0.2">
      <c r="A69" s="17"/>
      <c r="B69" s="30"/>
      <c r="C69" s="56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8"/>
    </row>
    <row r="70" spans="1:63" ht="14.25" customHeight="1" x14ac:dyDescent="0.3">
      <c r="A70" s="17" t="s">
        <v>5</v>
      </c>
      <c r="B70" s="31" t="s">
        <v>24</v>
      </c>
      <c r="C70" s="56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8"/>
    </row>
    <row r="71" spans="1:63" x14ac:dyDescent="0.2">
      <c r="A71" s="17"/>
      <c r="B71" s="34" t="s">
        <v>112</v>
      </c>
      <c r="C71" s="40">
        <v>0</v>
      </c>
      <c r="D71" s="40">
        <v>0.56115393364509991</v>
      </c>
      <c r="E71" s="40">
        <v>0</v>
      </c>
      <c r="F71" s="40">
        <v>0</v>
      </c>
      <c r="G71" s="40">
        <v>0</v>
      </c>
      <c r="H71" s="40">
        <v>0.34505035334940004</v>
      </c>
      <c r="I71" s="40">
        <v>2.7116979161199997E-2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0</v>
      </c>
      <c r="P71" s="40">
        <v>0</v>
      </c>
      <c r="Q71" s="40">
        <v>0</v>
      </c>
      <c r="R71" s="40">
        <v>0.1675155723516</v>
      </c>
      <c r="S71" s="40">
        <v>0</v>
      </c>
      <c r="T71" s="40">
        <v>0</v>
      </c>
      <c r="U71" s="40">
        <v>0</v>
      </c>
      <c r="V71" s="40">
        <v>5.5654781934999994E-3</v>
      </c>
      <c r="W71" s="40">
        <v>0</v>
      </c>
      <c r="X71" s="40">
        <v>0</v>
      </c>
      <c r="Y71" s="40">
        <v>0</v>
      </c>
      <c r="Z71" s="40">
        <v>0</v>
      </c>
      <c r="AA71" s="40">
        <v>0</v>
      </c>
      <c r="AB71" s="40">
        <v>12.787139375592405</v>
      </c>
      <c r="AC71" s="40">
        <v>2.7059045096699999E-2</v>
      </c>
      <c r="AD71" s="40">
        <v>0</v>
      </c>
      <c r="AE71" s="40">
        <v>0</v>
      </c>
      <c r="AF71" s="40">
        <v>1.3938218826757003</v>
      </c>
      <c r="AG71" s="40">
        <v>0</v>
      </c>
      <c r="AH71" s="40">
        <v>0</v>
      </c>
      <c r="AI71" s="40">
        <v>0</v>
      </c>
      <c r="AJ71" s="40">
        <v>0</v>
      </c>
      <c r="AK71" s="40">
        <v>0</v>
      </c>
      <c r="AL71" s="40">
        <v>9.1748674860691839</v>
      </c>
      <c r="AM71" s="40">
        <v>8.9324013548200007E-2</v>
      </c>
      <c r="AN71" s="40">
        <v>0</v>
      </c>
      <c r="AO71" s="40">
        <v>0</v>
      </c>
      <c r="AP71" s="40">
        <v>0.29470256448359999</v>
      </c>
      <c r="AQ71" s="40">
        <v>0</v>
      </c>
      <c r="AR71" s="40">
        <v>0</v>
      </c>
      <c r="AS71" s="40">
        <v>0</v>
      </c>
      <c r="AT71" s="40">
        <v>0</v>
      </c>
      <c r="AU71" s="40">
        <v>0</v>
      </c>
      <c r="AV71" s="40">
        <v>4.3366788610936062</v>
      </c>
      <c r="AW71" s="40">
        <v>4.1579728999999996E-2</v>
      </c>
      <c r="AX71" s="40">
        <v>0</v>
      </c>
      <c r="AY71" s="40">
        <v>0</v>
      </c>
      <c r="AZ71" s="40">
        <v>0.82417185877340016</v>
      </c>
      <c r="BA71" s="40">
        <v>0</v>
      </c>
      <c r="BB71" s="40">
        <v>0</v>
      </c>
      <c r="BC71" s="40">
        <v>0</v>
      </c>
      <c r="BD71" s="40">
        <v>0</v>
      </c>
      <c r="BE71" s="40">
        <v>0</v>
      </c>
      <c r="BF71" s="40">
        <v>1.4728500384461995</v>
      </c>
      <c r="BG71" s="40">
        <v>0</v>
      </c>
      <c r="BH71" s="40">
        <v>0</v>
      </c>
      <c r="BI71" s="40">
        <v>0</v>
      </c>
      <c r="BJ71" s="40">
        <v>8.758145248379999E-2</v>
      </c>
      <c r="BK71" s="39">
        <f>SUM(C71:BJ71)</f>
        <v>31.636178623963595</v>
      </c>
    </row>
    <row r="72" spans="1:63" ht="13.5" thickBot="1" x14ac:dyDescent="0.25">
      <c r="A72" s="32"/>
      <c r="B72" s="27" t="s">
        <v>83</v>
      </c>
      <c r="C72" s="36">
        <f t="shared" ref="C72:BJ72" si="21">SUM(C71)</f>
        <v>0</v>
      </c>
      <c r="D72" s="36">
        <f t="shared" si="21"/>
        <v>0.56115393364509991</v>
      </c>
      <c r="E72" s="36">
        <f t="shared" si="21"/>
        <v>0</v>
      </c>
      <c r="F72" s="36">
        <f t="shared" si="21"/>
        <v>0</v>
      </c>
      <c r="G72" s="36">
        <f t="shared" si="21"/>
        <v>0</v>
      </c>
      <c r="H72" s="36">
        <f t="shared" si="21"/>
        <v>0.34505035334940004</v>
      </c>
      <c r="I72" s="36">
        <f t="shared" si="21"/>
        <v>2.7116979161199997E-2</v>
      </c>
      <c r="J72" s="36">
        <f t="shared" si="21"/>
        <v>0</v>
      </c>
      <c r="K72" s="36">
        <f t="shared" si="21"/>
        <v>0</v>
      </c>
      <c r="L72" s="36">
        <f t="shared" si="21"/>
        <v>0</v>
      </c>
      <c r="M72" s="36">
        <f t="shared" si="21"/>
        <v>0</v>
      </c>
      <c r="N72" s="36">
        <f t="shared" si="21"/>
        <v>0</v>
      </c>
      <c r="O72" s="36">
        <f t="shared" si="21"/>
        <v>0</v>
      </c>
      <c r="P72" s="36">
        <f t="shared" si="21"/>
        <v>0</v>
      </c>
      <c r="Q72" s="36">
        <f t="shared" si="21"/>
        <v>0</v>
      </c>
      <c r="R72" s="36">
        <f t="shared" si="21"/>
        <v>0.1675155723516</v>
      </c>
      <c r="S72" s="36">
        <f t="shared" si="21"/>
        <v>0</v>
      </c>
      <c r="T72" s="36">
        <f t="shared" si="21"/>
        <v>0</v>
      </c>
      <c r="U72" s="36">
        <f t="shared" si="21"/>
        <v>0</v>
      </c>
      <c r="V72" s="36">
        <f t="shared" si="21"/>
        <v>5.5654781934999994E-3</v>
      </c>
      <c r="W72" s="36">
        <f t="shared" si="21"/>
        <v>0</v>
      </c>
      <c r="X72" s="36">
        <f t="shared" si="21"/>
        <v>0</v>
      </c>
      <c r="Y72" s="36">
        <f t="shared" si="21"/>
        <v>0</v>
      </c>
      <c r="Z72" s="36">
        <f t="shared" si="21"/>
        <v>0</v>
      </c>
      <c r="AA72" s="36">
        <f t="shared" si="21"/>
        <v>0</v>
      </c>
      <c r="AB72" s="36">
        <f t="shared" si="21"/>
        <v>12.787139375592405</v>
      </c>
      <c r="AC72" s="36">
        <f t="shared" si="21"/>
        <v>2.7059045096699999E-2</v>
      </c>
      <c r="AD72" s="36">
        <f t="shared" si="21"/>
        <v>0</v>
      </c>
      <c r="AE72" s="36">
        <f t="shared" si="21"/>
        <v>0</v>
      </c>
      <c r="AF72" s="36">
        <f t="shared" si="21"/>
        <v>1.3938218826757003</v>
      </c>
      <c r="AG72" s="36">
        <f t="shared" si="21"/>
        <v>0</v>
      </c>
      <c r="AH72" s="36">
        <f t="shared" si="21"/>
        <v>0</v>
      </c>
      <c r="AI72" s="36">
        <f t="shared" si="21"/>
        <v>0</v>
      </c>
      <c r="AJ72" s="36">
        <f t="shared" si="21"/>
        <v>0</v>
      </c>
      <c r="AK72" s="36">
        <f t="shared" si="21"/>
        <v>0</v>
      </c>
      <c r="AL72" s="36">
        <f t="shared" si="21"/>
        <v>9.1748674860691839</v>
      </c>
      <c r="AM72" s="36">
        <f t="shared" si="21"/>
        <v>8.9324013548200007E-2</v>
      </c>
      <c r="AN72" s="36">
        <f t="shared" si="21"/>
        <v>0</v>
      </c>
      <c r="AO72" s="36">
        <f t="shared" si="21"/>
        <v>0</v>
      </c>
      <c r="AP72" s="36">
        <f t="shared" si="21"/>
        <v>0.29470256448359999</v>
      </c>
      <c r="AQ72" s="36">
        <f t="shared" si="21"/>
        <v>0</v>
      </c>
      <c r="AR72" s="36">
        <f t="shared" si="21"/>
        <v>0</v>
      </c>
      <c r="AS72" s="36">
        <f t="shared" si="21"/>
        <v>0</v>
      </c>
      <c r="AT72" s="36">
        <f t="shared" si="21"/>
        <v>0</v>
      </c>
      <c r="AU72" s="36">
        <f t="shared" si="21"/>
        <v>0</v>
      </c>
      <c r="AV72" s="36">
        <f t="shared" si="21"/>
        <v>4.3366788610936062</v>
      </c>
      <c r="AW72" s="36">
        <f t="shared" si="21"/>
        <v>4.1579728999999996E-2</v>
      </c>
      <c r="AX72" s="36">
        <f t="shared" si="21"/>
        <v>0</v>
      </c>
      <c r="AY72" s="36">
        <f t="shared" si="21"/>
        <v>0</v>
      </c>
      <c r="AZ72" s="36">
        <f t="shared" si="21"/>
        <v>0.82417185877340016</v>
      </c>
      <c r="BA72" s="36">
        <f t="shared" si="21"/>
        <v>0</v>
      </c>
      <c r="BB72" s="36">
        <f t="shared" si="21"/>
        <v>0</v>
      </c>
      <c r="BC72" s="36">
        <f t="shared" si="21"/>
        <v>0</v>
      </c>
      <c r="BD72" s="36">
        <f t="shared" si="21"/>
        <v>0</v>
      </c>
      <c r="BE72" s="36">
        <f t="shared" si="21"/>
        <v>0</v>
      </c>
      <c r="BF72" s="36">
        <f t="shared" si="21"/>
        <v>1.4728500384461995</v>
      </c>
      <c r="BG72" s="36">
        <f t="shared" si="21"/>
        <v>0</v>
      </c>
      <c r="BH72" s="36">
        <f t="shared" si="21"/>
        <v>0</v>
      </c>
      <c r="BI72" s="36">
        <f t="shared" si="21"/>
        <v>0</v>
      </c>
      <c r="BJ72" s="36">
        <f t="shared" si="21"/>
        <v>8.758145248379999E-2</v>
      </c>
      <c r="BK72" s="39">
        <f>SUM(BK71)</f>
        <v>31.636178623963595</v>
      </c>
    </row>
    <row r="73" spans="1:63" ht="6" customHeight="1" x14ac:dyDescent="0.2">
      <c r="A73" s="5"/>
      <c r="B73" s="23"/>
    </row>
    <row r="74" spans="1:63" x14ac:dyDescent="0.2">
      <c r="A74" s="5"/>
      <c r="B74" s="5" t="s">
        <v>122</v>
      </c>
      <c r="L74" s="18" t="s">
        <v>37</v>
      </c>
    </row>
    <row r="75" spans="1:63" x14ac:dyDescent="0.2">
      <c r="A75" s="5"/>
      <c r="B75" s="5" t="s">
        <v>123</v>
      </c>
      <c r="L75" s="5" t="s">
        <v>29</v>
      </c>
    </row>
    <row r="76" spans="1:63" x14ac:dyDescent="0.2">
      <c r="L76" s="5" t="s">
        <v>30</v>
      </c>
    </row>
    <row r="77" spans="1:63" x14ac:dyDescent="0.2">
      <c r="B77" s="5" t="s">
        <v>32</v>
      </c>
      <c r="L77" s="5" t="s">
        <v>98</v>
      </c>
      <c r="BK77" s="51"/>
    </row>
    <row r="78" spans="1:63" x14ac:dyDescent="0.2">
      <c r="B78" s="5" t="s">
        <v>33</v>
      </c>
      <c r="L78" s="5" t="s">
        <v>100</v>
      </c>
      <c r="BK78" s="51"/>
    </row>
    <row r="79" spans="1:63" x14ac:dyDescent="0.2">
      <c r="B79" s="5"/>
      <c r="L79" s="5" t="s">
        <v>31</v>
      </c>
    </row>
    <row r="87" spans="2:2" x14ac:dyDescent="0.2">
      <c r="B87" s="5"/>
    </row>
  </sheetData>
  <mergeCells count="49"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  <mergeCell ref="C30:BK30"/>
    <mergeCell ref="C29:BK29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C49:BK49"/>
    <mergeCell ref="C48:BK48"/>
    <mergeCell ref="C47:BK47"/>
    <mergeCell ref="C34:BK34"/>
    <mergeCell ref="C31:BK31"/>
    <mergeCell ref="A1:A5"/>
    <mergeCell ref="C70:BK70"/>
    <mergeCell ref="C54:BK54"/>
    <mergeCell ref="C55:BK55"/>
    <mergeCell ref="C58:BK58"/>
    <mergeCell ref="C62:BK62"/>
    <mergeCell ref="C63:BK63"/>
    <mergeCell ref="C64:BK64"/>
    <mergeCell ref="C67:BK67"/>
    <mergeCell ref="C69:BK69"/>
    <mergeCell ref="C53:BK53"/>
    <mergeCell ref="C10:BK10"/>
    <mergeCell ref="C13:BK13"/>
    <mergeCell ref="C16:BK16"/>
    <mergeCell ref="C19:BK19"/>
    <mergeCell ref="C22:BK22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49"/>
  <sheetViews>
    <sheetView tabSelected="1" topLeftCell="C1" workbookViewId="0">
      <selection activeCell="H14" sqref="H14"/>
    </sheetView>
  </sheetViews>
  <sheetFormatPr defaultRowHeight="12.75" x14ac:dyDescent="0.2"/>
  <cols>
    <col min="1" max="1" width="2.28515625" customWidth="1"/>
    <col min="3" max="3" width="25.28515625" bestFit="1" customWidth="1"/>
    <col min="4" max="6" width="18.28515625" bestFit="1" customWidth="1"/>
    <col min="7" max="7" width="17.28515625" bestFit="1" customWidth="1"/>
    <col min="8" max="8" width="19.85546875" style="86" bestFit="1" customWidth="1"/>
    <col min="9" max="9" width="15.85546875" style="86" bestFit="1" customWidth="1"/>
    <col min="10" max="10" width="17" bestFit="1" customWidth="1"/>
    <col min="11" max="11" width="19.85546875" bestFit="1" customWidth="1"/>
    <col min="12" max="12" width="19.85546875" style="86" bestFit="1" customWidth="1"/>
  </cols>
  <sheetData>
    <row r="2" spans="2:12" x14ac:dyDescent="0.2">
      <c r="B2" s="81" t="s">
        <v>130</v>
      </c>
      <c r="C2" s="62"/>
      <c r="D2" s="62"/>
      <c r="E2" s="62"/>
      <c r="F2" s="62"/>
      <c r="G2" s="62"/>
      <c r="H2" s="62"/>
      <c r="I2" s="62"/>
      <c r="J2" s="62"/>
      <c r="K2" s="62"/>
      <c r="L2" s="82"/>
    </row>
    <row r="3" spans="2:12" x14ac:dyDescent="0.2">
      <c r="B3" s="81" t="s">
        <v>113</v>
      </c>
      <c r="C3" s="62"/>
      <c r="D3" s="62"/>
      <c r="E3" s="62"/>
      <c r="F3" s="62"/>
      <c r="G3" s="62"/>
      <c r="H3" s="62"/>
      <c r="I3" s="62"/>
      <c r="J3" s="62"/>
      <c r="K3" s="62"/>
      <c r="L3" s="82"/>
    </row>
    <row r="4" spans="2:12" ht="30" x14ac:dyDescent="0.2">
      <c r="B4" s="4" t="s">
        <v>75</v>
      </c>
      <c r="C4" s="22" t="s">
        <v>38</v>
      </c>
      <c r="D4" s="22" t="s">
        <v>87</v>
      </c>
      <c r="E4" s="22" t="s">
        <v>88</v>
      </c>
      <c r="F4" s="22" t="s">
        <v>7</v>
      </c>
      <c r="G4" s="22" t="s">
        <v>8</v>
      </c>
      <c r="H4" s="83" t="s">
        <v>21</v>
      </c>
      <c r="I4" s="83" t="s">
        <v>94</v>
      </c>
      <c r="J4" s="22" t="s">
        <v>95</v>
      </c>
      <c r="K4" s="22" t="s">
        <v>74</v>
      </c>
      <c r="L4" s="83" t="s">
        <v>96</v>
      </c>
    </row>
    <row r="5" spans="2:12" x14ac:dyDescent="0.2">
      <c r="B5" s="19">
        <v>1</v>
      </c>
      <c r="C5" s="20" t="s">
        <v>39</v>
      </c>
      <c r="D5" s="40">
        <v>0</v>
      </c>
      <c r="E5" s="35">
        <v>0</v>
      </c>
      <c r="F5" s="35">
        <v>0.31090387716029994</v>
      </c>
      <c r="G5" s="35">
        <v>0.10465956287070001</v>
      </c>
      <c r="H5" s="84">
        <v>0</v>
      </c>
      <c r="I5" s="84" t="s">
        <v>128</v>
      </c>
      <c r="J5" s="35">
        <v>0</v>
      </c>
      <c r="K5" s="35">
        <f>SUM(D5:J5)</f>
        <v>0.41556344003099993</v>
      </c>
      <c r="L5" s="84">
        <v>0</v>
      </c>
    </row>
    <row r="6" spans="2:12" x14ac:dyDescent="0.2">
      <c r="B6" s="19">
        <v>2</v>
      </c>
      <c r="C6" s="21" t="s">
        <v>40</v>
      </c>
      <c r="D6" s="40">
        <v>14.599454385288501</v>
      </c>
      <c r="E6" s="35">
        <v>1.1251631089968004</v>
      </c>
      <c r="F6" s="35">
        <v>31.735036099079288</v>
      </c>
      <c r="G6" s="35">
        <v>3.2883565434814019</v>
      </c>
      <c r="H6" s="84">
        <v>0</v>
      </c>
      <c r="I6" s="84">
        <v>0.30909999999999999</v>
      </c>
      <c r="J6" s="35">
        <v>0</v>
      </c>
      <c r="K6" s="35">
        <f t="shared" ref="K6:K41" si="0">SUM(D6:J6)</f>
        <v>51.057110136845992</v>
      </c>
      <c r="L6" s="84">
        <v>0.29075922360470025</v>
      </c>
    </row>
    <row r="7" spans="2:12" x14ac:dyDescent="0.2">
      <c r="B7" s="19">
        <v>3</v>
      </c>
      <c r="C7" s="20" t="s">
        <v>41</v>
      </c>
      <c r="D7" s="40">
        <v>0</v>
      </c>
      <c r="E7" s="35">
        <v>0</v>
      </c>
      <c r="F7" s="35">
        <v>0.67998878628689952</v>
      </c>
      <c r="G7" s="35">
        <v>9.4741313548000004E-3</v>
      </c>
      <c r="H7" s="84">
        <v>0</v>
      </c>
      <c r="I7" s="84">
        <v>3.7000000000000002E-3</v>
      </c>
      <c r="J7" s="35">
        <v>0</v>
      </c>
      <c r="K7" s="35">
        <f t="shared" si="0"/>
        <v>0.69316291764169957</v>
      </c>
      <c r="L7" s="84">
        <v>5.6493900870699998E-2</v>
      </c>
    </row>
    <row r="8" spans="2:12" x14ac:dyDescent="0.2">
      <c r="B8" s="19">
        <v>4</v>
      </c>
      <c r="C8" s="21" t="s">
        <v>42</v>
      </c>
      <c r="D8" s="40">
        <v>9.0011804301268956</v>
      </c>
      <c r="E8" s="35">
        <v>4.6601881564812979</v>
      </c>
      <c r="F8" s="35">
        <v>14.442821094407266</v>
      </c>
      <c r="G8" s="35">
        <v>4.1711030658309989</v>
      </c>
      <c r="H8" s="84">
        <v>0</v>
      </c>
      <c r="I8" s="84">
        <v>0.1734</v>
      </c>
      <c r="J8" s="35">
        <v>0</v>
      </c>
      <c r="K8" s="35">
        <f t="shared" si="0"/>
        <v>32.448692746846461</v>
      </c>
      <c r="L8" s="84">
        <v>0.46060262992629997</v>
      </c>
    </row>
    <row r="9" spans="2:12" x14ac:dyDescent="0.2">
      <c r="B9" s="19">
        <v>5</v>
      </c>
      <c r="C9" s="21" t="s">
        <v>43</v>
      </c>
      <c r="D9" s="40">
        <v>1.1534972435782</v>
      </c>
      <c r="E9" s="35">
        <v>1.6626564305448002</v>
      </c>
      <c r="F9" s="35">
        <v>43.008507056105671</v>
      </c>
      <c r="G9" s="35">
        <v>10.09645794761818</v>
      </c>
      <c r="H9" s="84">
        <v>0</v>
      </c>
      <c r="I9" s="84">
        <v>0.80449999999999999</v>
      </c>
      <c r="J9" s="35">
        <v>0</v>
      </c>
      <c r="K9" s="35">
        <f t="shared" si="0"/>
        <v>56.725618677846846</v>
      </c>
      <c r="L9" s="84">
        <v>0.6317600526314997</v>
      </c>
    </row>
    <row r="10" spans="2:12" x14ac:dyDescent="0.2">
      <c r="B10" s="19">
        <v>6</v>
      </c>
      <c r="C10" s="21" t="s">
        <v>44</v>
      </c>
      <c r="D10" s="40">
        <v>74.758018975934903</v>
      </c>
      <c r="E10" s="35">
        <v>1.6904456443856999</v>
      </c>
      <c r="F10" s="35">
        <v>12.853677709721989</v>
      </c>
      <c r="G10" s="35">
        <v>2.0704797531869992</v>
      </c>
      <c r="H10" s="84">
        <v>0</v>
      </c>
      <c r="I10" s="84">
        <v>0.1416</v>
      </c>
      <c r="J10" s="35">
        <v>0</v>
      </c>
      <c r="K10" s="35">
        <f t="shared" si="0"/>
        <v>91.514222083229598</v>
      </c>
      <c r="L10" s="84">
        <v>0.24154665941480005</v>
      </c>
    </row>
    <row r="11" spans="2:12" x14ac:dyDescent="0.2">
      <c r="B11" s="19">
        <v>7</v>
      </c>
      <c r="C11" s="21" t="s">
        <v>45</v>
      </c>
      <c r="D11" s="40">
        <v>26.434465003996507</v>
      </c>
      <c r="E11" s="35">
        <v>12.729777238955908</v>
      </c>
      <c r="F11" s="35">
        <v>37.565725214114678</v>
      </c>
      <c r="G11" s="35">
        <v>11.564020213563799</v>
      </c>
      <c r="H11" s="84">
        <v>0</v>
      </c>
      <c r="I11" s="84" t="s">
        <v>128</v>
      </c>
      <c r="J11" s="35">
        <v>0</v>
      </c>
      <c r="K11" s="35">
        <f t="shared" si="0"/>
        <v>88.293987670630884</v>
      </c>
      <c r="L11" s="84">
        <v>0.40494760163499999</v>
      </c>
    </row>
    <row r="12" spans="2:12" x14ac:dyDescent="0.2">
      <c r="B12" s="19">
        <v>8</v>
      </c>
      <c r="C12" s="20" t="s">
        <v>46</v>
      </c>
      <c r="D12" s="40">
        <v>0</v>
      </c>
      <c r="E12" s="35">
        <v>0</v>
      </c>
      <c r="F12" s="35">
        <v>0</v>
      </c>
      <c r="G12" s="35">
        <v>0</v>
      </c>
      <c r="H12" s="84">
        <v>0</v>
      </c>
      <c r="I12" s="84" t="s">
        <v>128</v>
      </c>
      <c r="J12" s="35">
        <v>0</v>
      </c>
      <c r="K12" s="35">
        <f t="shared" si="0"/>
        <v>0</v>
      </c>
      <c r="L12" s="84">
        <v>0</v>
      </c>
    </row>
    <row r="13" spans="2:12" x14ac:dyDescent="0.2">
      <c r="B13" s="19">
        <v>9</v>
      </c>
      <c r="C13" s="20" t="s">
        <v>47</v>
      </c>
      <c r="D13" s="40">
        <v>0</v>
      </c>
      <c r="E13" s="35">
        <v>0</v>
      </c>
      <c r="F13" s="35">
        <v>0</v>
      </c>
      <c r="G13" s="35">
        <v>0</v>
      </c>
      <c r="H13" s="84">
        <v>0</v>
      </c>
      <c r="I13" s="84" t="s">
        <v>128</v>
      </c>
      <c r="J13" s="35">
        <v>0</v>
      </c>
      <c r="K13" s="35">
        <f t="shared" si="0"/>
        <v>0</v>
      </c>
      <c r="L13" s="84">
        <v>0</v>
      </c>
    </row>
    <row r="14" spans="2:12" x14ac:dyDescent="0.2">
      <c r="B14" s="19">
        <v>10</v>
      </c>
      <c r="C14" s="21" t="s">
        <v>48</v>
      </c>
      <c r="D14" s="40">
        <v>0.82440265767709997</v>
      </c>
      <c r="E14" s="35">
        <v>0.34783956477370004</v>
      </c>
      <c r="F14" s="35">
        <v>8.7618262622175944</v>
      </c>
      <c r="G14" s="35">
        <v>1.7086125029604018</v>
      </c>
      <c r="H14" s="84">
        <v>0</v>
      </c>
      <c r="I14" s="84">
        <v>7.1300000000000002E-2</v>
      </c>
      <c r="J14" s="35">
        <v>0</v>
      </c>
      <c r="K14" s="35">
        <f t="shared" si="0"/>
        <v>11.713980987628798</v>
      </c>
      <c r="L14" s="84">
        <v>0.3580081988023</v>
      </c>
    </row>
    <row r="15" spans="2:12" x14ac:dyDescent="0.2">
      <c r="B15" s="19">
        <v>11</v>
      </c>
      <c r="C15" s="21" t="s">
        <v>49</v>
      </c>
      <c r="D15" s="40">
        <v>173.92059906824721</v>
      </c>
      <c r="E15" s="35">
        <v>48.088502497079055</v>
      </c>
      <c r="F15" s="35">
        <v>123.46114739490892</v>
      </c>
      <c r="G15" s="35">
        <v>16.796022733146341</v>
      </c>
      <c r="H15" s="84">
        <v>0</v>
      </c>
      <c r="I15" s="84">
        <v>0.79069999999999996</v>
      </c>
      <c r="J15" s="35">
        <v>0</v>
      </c>
      <c r="K15" s="35">
        <f t="shared" si="0"/>
        <v>363.05697169338151</v>
      </c>
      <c r="L15" s="84">
        <v>1.7916072149066997</v>
      </c>
    </row>
    <row r="16" spans="2:12" x14ac:dyDescent="0.2">
      <c r="B16" s="19">
        <v>12</v>
      </c>
      <c r="C16" s="21" t="s">
        <v>50</v>
      </c>
      <c r="D16" s="40">
        <v>219.76638294283177</v>
      </c>
      <c r="E16" s="35">
        <v>6.4650702510598963</v>
      </c>
      <c r="F16" s="35">
        <v>62.908040041427405</v>
      </c>
      <c r="G16" s="35">
        <v>10.525907810702982</v>
      </c>
      <c r="H16" s="84">
        <v>0</v>
      </c>
      <c r="I16" s="84">
        <v>0.64890000000000003</v>
      </c>
      <c r="J16" s="35">
        <v>0</v>
      </c>
      <c r="K16" s="35">
        <f t="shared" si="0"/>
        <v>300.31430104602208</v>
      </c>
      <c r="L16" s="84">
        <v>0.80176164318269971</v>
      </c>
    </row>
    <row r="17" spans="2:12" x14ac:dyDescent="0.2">
      <c r="B17" s="19">
        <v>13</v>
      </c>
      <c r="C17" s="21" t="s">
        <v>51</v>
      </c>
      <c r="D17" s="40">
        <v>13.280815702644899</v>
      </c>
      <c r="E17" s="35">
        <v>0.91948919067660007</v>
      </c>
      <c r="F17" s="35">
        <v>15.739010757925207</v>
      </c>
      <c r="G17" s="35">
        <v>1.9958285792200003</v>
      </c>
      <c r="H17" s="84">
        <v>0</v>
      </c>
      <c r="I17" s="84">
        <v>4.1200000000000001E-2</v>
      </c>
      <c r="J17" s="35">
        <v>0</v>
      </c>
      <c r="K17" s="35">
        <f t="shared" si="0"/>
        <v>31.976344230466708</v>
      </c>
      <c r="L17" s="84">
        <v>0.2840600363818</v>
      </c>
    </row>
    <row r="18" spans="2:12" x14ac:dyDescent="0.2">
      <c r="B18" s="19">
        <v>14</v>
      </c>
      <c r="C18" s="21" t="s">
        <v>52</v>
      </c>
      <c r="D18" s="40">
        <v>2.627798709E-4</v>
      </c>
      <c r="E18" s="35">
        <v>0.16552617177329995</v>
      </c>
      <c r="F18" s="35">
        <v>11.014804898685192</v>
      </c>
      <c r="G18" s="35">
        <v>1.5542137916720011</v>
      </c>
      <c r="H18" s="84">
        <v>0</v>
      </c>
      <c r="I18" s="84">
        <v>2.2200000000000001E-2</v>
      </c>
      <c r="J18" s="35">
        <v>0</v>
      </c>
      <c r="K18" s="35">
        <f t="shared" si="0"/>
        <v>12.757007642001394</v>
      </c>
      <c r="L18" s="84">
        <v>6.6304566998799996E-2</v>
      </c>
    </row>
    <row r="19" spans="2:12" x14ac:dyDescent="0.2">
      <c r="B19" s="19">
        <v>15</v>
      </c>
      <c r="C19" s="21" t="s">
        <v>53</v>
      </c>
      <c r="D19" s="40">
        <v>0.77212999732099985</v>
      </c>
      <c r="E19" s="35">
        <v>0.48058571032019987</v>
      </c>
      <c r="F19" s="35">
        <v>36.212132150970419</v>
      </c>
      <c r="G19" s="35">
        <v>4.9597121915817022</v>
      </c>
      <c r="H19" s="84">
        <v>0</v>
      </c>
      <c r="I19" s="84">
        <v>1.4800000000000001E-2</v>
      </c>
      <c r="J19" s="35">
        <v>0</v>
      </c>
      <c r="K19" s="35">
        <f t="shared" si="0"/>
        <v>42.439360050193322</v>
      </c>
      <c r="L19" s="84">
        <v>0.37146483353870008</v>
      </c>
    </row>
    <row r="20" spans="2:12" x14ac:dyDescent="0.2">
      <c r="B20" s="19">
        <v>16</v>
      </c>
      <c r="C20" s="21" t="s">
        <v>54</v>
      </c>
      <c r="D20" s="40">
        <v>482.05153660237426</v>
      </c>
      <c r="E20" s="35">
        <v>57.183107156945894</v>
      </c>
      <c r="F20" s="35">
        <v>174.08979750411072</v>
      </c>
      <c r="G20" s="35">
        <v>30.475276712332885</v>
      </c>
      <c r="H20" s="84">
        <v>0</v>
      </c>
      <c r="I20" s="84">
        <v>2.1167000000000002</v>
      </c>
      <c r="J20" s="35">
        <v>0</v>
      </c>
      <c r="K20" s="35">
        <f t="shared" si="0"/>
        <v>745.91641797576381</v>
      </c>
      <c r="L20" s="84">
        <v>1.8783412987746988</v>
      </c>
    </row>
    <row r="21" spans="2:12" x14ac:dyDescent="0.2">
      <c r="B21" s="19">
        <v>17</v>
      </c>
      <c r="C21" s="21" t="s">
        <v>55</v>
      </c>
      <c r="D21" s="40">
        <v>676.25969619383602</v>
      </c>
      <c r="E21" s="35">
        <v>7.6648688162556997</v>
      </c>
      <c r="F21" s="35">
        <v>46.078547410305241</v>
      </c>
      <c r="G21" s="35">
        <v>9.3698924937354828</v>
      </c>
      <c r="H21" s="84">
        <v>0</v>
      </c>
      <c r="I21" s="84">
        <v>0.49930000000000002</v>
      </c>
      <c r="J21" s="35">
        <v>0</v>
      </c>
      <c r="K21" s="35">
        <f t="shared" si="0"/>
        <v>739.87230491413231</v>
      </c>
      <c r="L21" s="84">
        <v>0.56849988830829956</v>
      </c>
    </row>
    <row r="22" spans="2:12" x14ac:dyDescent="0.2">
      <c r="B22" s="19">
        <v>18</v>
      </c>
      <c r="C22" s="20" t="s">
        <v>56</v>
      </c>
      <c r="D22" s="40">
        <v>0</v>
      </c>
      <c r="E22" s="35">
        <v>0</v>
      </c>
      <c r="F22" s="35">
        <v>0</v>
      </c>
      <c r="G22" s="35">
        <v>0</v>
      </c>
      <c r="H22" s="84">
        <v>0</v>
      </c>
      <c r="I22" s="84" t="s">
        <v>128</v>
      </c>
      <c r="J22" s="35">
        <v>0</v>
      </c>
      <c r="K22" s="35">
        <f t="shared" si="0"/>
        <v>0</v>
      </c>
      <c r="L22" s="84">
        <v>0</v>
      </c>
    </row>
    <row r="23" spans="2:12" x14ac:dyDescent="0.2">
      <c r="B23" s="19">
        <v>19</v>
      </c>
      <c r="C23" s="21" t="s">
        <v>57</v>
      </c>
      <c r="D23" s="40">
        <v>26.692965598024113</v>
      </c>
      <c r="E23" s="35">
        <v>45.107605733168853</v>
      </c>
      <c r="F23" s="35">
        <v>102.84932012250857</v>
      </c>
      <c r="G23" s="35">
        <v>22.279567431135018</v>
      </c>
      <c r="H23" s="84">
        <v>0</v>
      </c>
      <c r="I23" s="84">
        <v>1.7498</v>
      </c>
      <c r="J23" s="35">
        <v>0</v>
      </c>
      <c r="K23" s="35">
        <f t="shared" si="0"/>
        <v>198.67925888483654</v>
      </c>
      <c r="L23" s="84">
        <v>0.93407647397440063</v>
      </c>
    </row>
    <row r="24" spans="2:12" x14ac:dyDescent="0.2">
      <c r="B24" s="19">
        <v>20</v>
      </c>
      <c r="C24" s="21" t="s">
        <v>58</v>
      </c>
      <c r="D24" s="40">
        <v>1406.5807500689834</v>
      </c>
      <c r="E24" s="35">
        <v>276.16293340868799</v>
      </c>
      <c r="F24" s="35">
        <v>1007.5788908727742</v>
      </c>
      <c r="G24" s="35">
        <v>105.43476623069678</v>
      </c>
      <c r="H24" s="84">
        <v>0</v>
      </c>
      <c r="I24" s="84">
        <v>42.656303909999991</v>
      </c>
      <c r="J24" s="35">
        <v>0</v>
      </c>
      <c r="K24" s="35">
        <f t="shared" si="0"/>
        <v>2838.4136444911423</v>
      </c>
      <c r="L24" s="84">
        <v>10.281951707880253</v>
      </c>
    </row>
    <row r="25" spans="2:12" x14ac:dyDescent="0.2">
      <c r="B25" s="19">
        <v>21</v>
      </c>
      <c r="C25" s="20" t="s">
        <v>59</v>
      </c>
      <c r="D25" s="40">
        <v>0</v>
      </c>
      <c r="E25" s="35">
        <v>4.066009999E-4</v>
      </c>
      <c r="F25" s="35">
        <v>0.46755454728480017</v>
      </c>
      <c r="G25" s="35">
        <v>8.9518235741400012E-2</v>
      </c>
      <c r="H25" s="84">
        <v>0</v>
      </c>
      <c r="I25" s="84" t="s">
        <v>128</v>
      </c>
      <c r="J25" s="35">
        <v>0</v>
      </c>
      <c r="K25" s="35">
        <f t="shared" si="0"/>
        <v>0.5574793840261002</v>
      </c>
      <c r="L25" s="84">
        <v>1.867419E-7</v>
      </c>
    </row>
    <row r="26" spans="2:12" x14ac:dyDescent="0.2">
      <c r="B26" s="19">
        <v>22</v>
      </c>
      <c r="C26" s="21" t="s">
        <v>60</v>
      </c>
      <c r="D26" s="40">
        <v>3.2695904483800005E-2</v>
      </c>
      <c r="E26" s="35">
        <v>7.1830761677199997E-2</v>
      </c>
      <c r="F26" s="35">
        <v>1.1657479204735002</v>
      </c>
      <c r="G26" s="35">
        <v>1.20827095479E-2</v>
      </c>
      <c r="H26" s="84">
        <v>0</v>
      </c>
      <c r="I26" s="84">
        <v>0.247</v>
      </c>
      <c r="J26" s="35">
        <v>0</v>
      </c>
      <c r="K26" s="35">
        <f t="shared" si="0"/>
        <v>1.5293572961824</v>
      </c>
      <c r="L26" s="84">
        <v>3.6199588999099995E-2</v>
      </c>
    </row>
    <row r="27" spans="2:12" x14ac:dyDescent="0.2">
      <c r="B27" s="19">
        <v>23</v>
      </c>
      <c r="C27" s="20" t="s">
        <v>61</v>
      </c>
      <c r="D27" s="40">
        <v>0</v>
      </c>
      <c r="E27" s="35">
        <v>1.24767419E-5</v>
      </c>
      <c r="F27" s="35">
        <v>9.0734193539999996E-4</v>
      </c>
      <c r="G27" s="35">
        <v>0</v>
      </c>
      <c r="H27" s="84">
        <v>0</v>
      </c>
      <c r="I27" s="84" t="s">
        <v>128</v>
      </c>
      <c r="J27" s="35">
        <v>0</v>
      </c>
      <c r="K27" s="35">
        <f t="shared" si="0"/>
        <v>9.1981867729999992E-4</v>
      </c>
      <c r="L27" s="84">
        <v>2.6399052577999998E-3</v>
      </c>
    </row>
    <row r="28" spans="2:12" x14ac:dyDescent="0.2">
      <c r="B28" s="19">
        <v>24</v>
      </c>
      <c r="C28" s="20" t="s">
        <v>62</v>
      </c>
      <c r="D28" s="40">
        <v>5.4146082903000006E-3</v>
      </c>
      <c r="E28" s="35">
        <v>2.0734397419E-3</v>
      </c>
      <c r="F28" s="35">
        <v>3.8794412025376004</v>
      </c>
      <c r="G28" s="35">
        <v>0.31155798138680002</v>
      </c>
      <c r="H28" s="84">
        <v>0</v>
      </c>
      <c r="I28" s="84">
        <v>0.105</v>
      </c>
      <c r="J28" s="35">
        <v>0</v>
      </c>
      <c r="K28" s="35">
        <f t="shared" si="0"/>
        <v>4.3034872319566011</v>
      </c>
      <c r="L28" s="84">
        <v>1.48295809029E-2</v>
      </c>
    </row>
    <row r="29" spans="2:12" x14ac:dyDescent="0.2">
      <c r="B29" s="19">
        <v>25</v>
      </c>
      <c r="C29" s="21" t="s">
        <v>63</v>
      </c>
      <c r="D29" s="40">
        <v>1228.5090479228174</v>
      </c>
      <c r="E29" s="35">
        <v>16.595673104149505</v>
      </c>
      <c r="F29" s="35">
        <v>226.54595987934999</v>
      </c>
      <c r="G29" s="35">
        <v>22.503958445573144</v>
      </c>
      <c r="H29" s="84">
        <v>0</v>
      </c>
      <c r="I29" s="84">
        <v>2.3252999999999999</v>
      </c>
      <c r="J29" s="35">
        <v>0</v>
      </c>
      <c r="K29" s="35">
        <f t="shared" si="0"/>
        <v>1496.4799393518899</v>
      </c>
      <c r="L29" s="84">
        <v>1.561913353591097</v>
      </c>
    </row>
    <row r="30" spans="2:12" x14ac:dyDescent="0.2">
      <c r="B30" s="19">
        <v>26</v>
      </c>
      <c r="C30" s="21" t="s">
        <v>64</v>
      </c>
      <c r="D30" s="40">
        <v>370.5138870325689</v>
      </c>
      <c r="E30" s="35">
        <v>3.0810346237644985</v>
      </c>
      <c r="F30" s="35">
        <v>39.666749970869034</v>
      </c>
      <c r="G30" s="35">
        <v>13.745817760204499</v>
      </c>
      <c r="H30" s="84">
        <v>0</v>
      </c>
      <c r="I30" s="84">
        <v>0.65100000000000002</v>
      </c>
      <c r="J30" s="35">
        <v>0</v>
      </c>
      <c r="K30" s="35">
        <f t="shared" si="0"/>
        <v>427.65848938740692</v>
      </c>
      <c r="L30" s="84">
        <v>0.56205892634299981</v>
      </c>
    </row>
    <row r="31" spans="2:12" x14ac:dyDescent="0.2">
      <c r="B31" s="19">
        <v>27</v>
      </c>
      <c r="C31" s="21" t="s">
        <v>15</v>
      </c>
      <c r="D31" s="40">
        <v>0.12679756154829999</v>
      </c>
      <c r="E31" s="35">
        <v>0.2288411384838</v>
      </c>
      <c r="F31" s="35">
        <v>2.8510120117339008</v>
      </c>
      <c r="G31" s="35">
        <v>0.24521746680550005</v>
      </c>
      <c r="H31" s="84">
        <v>0</v>
      </c>
      <c r="I31" s="84">
        <v>0.82389999999999997</v>
      </c>
      <c r="J31" s="35">
        <v>0</v>
      </c>
      <c r="K31" s="35">
        <f t="shared" si="0"/>
        <v>4.2757681785715009</v>
      </c>
      <c r="L31" s="84">
        <v>5.2651627999599999E-2</v>
      </c>
    </row>
    <row r="32" spans="2:12" x14ac:dyDescent="0.2">
      <c r="B32" s="19">
        <v>28</v>
      </c>
      <c r="C32" s="21" t="s">
        <v>65</v>
      </c>
      <c r="D32" s="40">
        <v>2.7260305515900002E-2</v>
      </c>
      <c r="E32" s="35">
        <v>1.7080255160000001E-3</v>
      </c>
      <c r="F32" s="35">
        <v>2.3149317287646989</v>
      </c>
      <c r="G32" s="35">
        <v>0.11770124703049996</v>
      </c>
      <c r="H32" s="84">
        <v>0</v>
      </c>
      <c r="I32" s="84" t="s">
        <v>128</v>
      </c>
      <c r="J32" s="35">
        <v>0</v>
      </c>
      <c r="K32" s="35">
        <f t="shared" si="0"/>
        <v>2.4616013068270988</v>
      </c>
      <c r="L32" s="84">
        <v>2.0260062257699999E-2</v>
      </c>
    </row>
    <row r="33" spans="2:12" x14ac:dyDescent="0.2">
      <c r="B33" s="19">
        <v>29</v>
      </c>
      <c r="C33" s="21" t="s">
        <v>66</v>
      </c>
      <c r="D33" s="40">
        <v>6.2953711489005011</v>
      </c>
      <c r="E33" s="35">
        <v>4.1861515157671025</v>
      </c>
      <c r="F33" s="35">
        <v>34.234786507912794</v>
      </c>
      <c r="G33" s="35">
        <v>5.6161579603885965</v>
      </c>
      <c r="H33" s="84">
        <v>0</v>
      </c>
      <c r="I33" s="84">
        <v>0.21690000000000001</v>
      </c>
      <c r="J33" s="35">
        <v>0</v>
      </c>
      <c r="K33" s="35">
        <f t="shared" si="0"/>
        <v>50.549367132968996</v>
      </c>
      <c r="L33" s="84">
        <v>0.59017641721609981</v>
      </c>
    </row>
    <row r="34" spans="2:12" x14ac:dyDescent="0.2">
      <c r="B34" s="19">
        <v>30</v>
      </c>
      <c r="C34" s="21" t="s">
        <v>67</v>
      </c>
      <c r="D34" s="40">
        <v>13.856709689444804</v>
      </c>
      <c r="E34" s="35">
        <v>2.8732053670911006</v>
      </c>
      <c r="F34" s="35">
        <v>68.715101907200491</v>
      </c>
      <c r="G34" s="35">
        <v>8.3765570491310068</v>
      </c>
      <c r="H34" s="84">
        <v>0</v>
      </c>
      <c r="I34" s="84">
        <v>0.94419999999999993</v>
      </c>
      <c r="J34" s="35">
        <v>0</v>
      </c>
      <c r="K34" s="35">
        <f t="shared" si="0"/>
        <v>94.765774012867396</v>
      </c>
      <c r="L34" s="84">
        <v>1.1277728034383003</v>
      </c>
    </row>
    <row r="35" spans="2:12" x14ac:dyDescent="0.2">
      <c r="B35" s="19">
        <v>31</v>
      </c>
      <c r="C35" s="20" t="s">
        <v>68</v>
      </c>
      <c r="D35" s="40">
        <v>0.3328698458064</v>
      </c>
      <c r="E35" s="35">
        <v>0.31893719916119995</v>
      </c>
      <c r="F35" s="35">
        <v>0.89630304347700029</v>
      </c>
      <c r="G35" s="35">
        <v>0.18954876554720004</v>
      </c>
      <c r="H35" s="84">
        <v>0</v>
      </c>
      <c r="I35" s="84" t="s">
        <v>128</v>
      </c>
      <c r="J35" s="35">
        <v>0</v>
      </c>
      <c r="K35" s="35">
        <f t="shared" si="0"/>
        <v>1.7376588539918003</v>
      </c>
      <c r="L35" s="84">
        <v>5.2570731741399992E-2</v>
      </c>
    </row>
    <row r="36" spans="2:12" x14ac:dyDescent="0.2">
      <c r="B36" s="19">
        <v>32</v>
      </c>
      <c r="C36" s="21" t="s">
        <v>69</v>
      </c>
      <c r="D36" s="40">
        <v>157.52703199018376</v>
      </c>
      <c r="E36" s="35">
        <v>19.244798842471489</v>
      </c>
      <c r="F36" s="35">
        <v>97.680411144397652</v>
      </c>
      <c r="G36" s="35">
        <v>16.555247888182336</v>
      </c>
      <c r="H36" s="84">
        <v>0</v>
      </c>
      <c r="I36" s="84">
        <v>1.9578</v>
      </c>
      <c r="J36" s="35">
        <v>0</v>
      </c>
      <c r="K36" s="35">
        <f t="shared" si="0"/>
        <v>292.96528986523526</v>
      </c>
      <c r="L36" s="84">
        <v>1.8162024946244013</v>
      </c>
    </row>
    <row r="37" spans="2:12" x14ac:dyDescent="0.2">
      <c r="B37" s="19">
        <v>33</v>
      </c>
      <c r="C37" s="21" t="s">
        <v>114</v>
      </c>
      <c r="D37" s="40">
        <v>508.42353761181545</v>
      </c>
      <c r="E37" s="35">
        <v>10.199200847464891</v>
      </c>
      <c r="F37" s="35">
        <v>109.96930635936062</v>
      </c>
      <c r="G37" s="35">
        <v>13.416082268467848</v>
      </c>
      <c r="H37" s="84">
        <v>0</v>
      </c>
      <c r="I37" s="84">
        <v>0.7389</v>
      </c>
      <c r="J37" s="35">
        <v>0</v>
      </c>
      <c r="K37" s="35">
        <f t="shared" si="0"/>
        <v>642.74702708710879</v>
      </c>
      <c r="L37" s="84">
        <v>1.3801837058782005</v>
      </c>
    </row>
    <row r="38" spans="2:12" x14ac:dyDescent="0.2">
      <c r="B38" s="19">
        <v>34</v>
      </c>
      <c r="C38" s="21" t="s">
        <v>70</v>
      </c>
      <c r="D38" s="40">
        <v>0.2008360422578</v>
      </c>
      <c r="E38" s="35">
        <v>9.8724830032100003E-2</v>
      </c>
      <c r="F38" s="35">
        <v>4.1130743178170004</v>
      </c>
      <c r="G38" s="35">
        <v>2.2040244244144014</v>
      </c>
      <c r="H38" s="84">
        <v>0</v>
      </c>
      <c r="I38" s="84">
        <v>4.5199999999999997E-2</v>
      </c>
      <c r="J38" s="35">
        <v>0</v>
      </c>
      <c r="K38" s="35">
        <f t="shared" si="0"/>
        <v>6.661859614521302</v>
      </c>
      <c r="L38" s="84">
        <v>1.25891750967E-2</v>
      </c>
    </row>
    <row r="39" spans="2:12" x14ac:dyDescent="0.2">
      <c r="B39" s="19">
        <v>35</v>
      </c>
      <c r="C39" s="21" t="s">
        <v>71</v>
      </c>
      <c r="D39" s="40">
        <v>172.46333396140955</v>
      </c>
      <c r="E39" s="35">
        <v>52.388737477681211</v>
      </c>
      <c r="F39" s="35">
        <v>225.07649196247797</v>
      </c>
      <c r="G39" s="35">
        <v>42.084335089684693</v>
      </c>
      <c r="H39" s="84">
        <v>0</v>
      </c>
      <c r="I39" s="84">
        <v>1.2940999999999998</v>
      </c>
      <c r="J39" s="35">
        <v>0</v>
      </c>
      <c r="K39" s="35">
        <f t="shared" si="0"/>
        <v>493.30699849125347</v>
      </c>
      <c r="L39" s="84">
        <v>1.6314347684445978</v>
      </c>
    </row>
    <row r="40" spans="2:12" x14ac:dyDescent="0.2">
      <c r="B40" s="19">
        <v>36</v>
      </c>
      <c r="C40" s="21" t="s">
        <v>72</v>
      </c>
      <c r="D40" s="40">
        <v>14.7599263221604</v>
      </c>
      <c r="E40" s="35">
        <v>1.3287198772246005</v>
      </c>
      <c r="F40" s="35">
        <v>15.886577017018194</v>
      </c>
      <c r="G40" s="35">
        <v>1.6515692286368011</v>
      </c>
      <c r="H40" s="84">
        <v>0</v>
      </c>
      <c r="I40" s="84" t="s">
        <v>128</v>
      </c>
      <c r="J40" s="35">
        <v>0</v>
      </c>
      <c r="K40" s="35">
        <f t="shared" si="0"/>
        <v>33.626792445039996</v>
      </c>
      <c r="L40" s="84">
        <v>0.29977408099470004</v>
      </c>
    </row>
    <row r="41" spans="2:12" x14ac:dyDescent="0.2">
      <c r="B41" s="19">
        <v>37</v>
      </c>
      <c r="C41" s="21" t="s">
        <v>73</v>
      </c>
      <c r="D41" s="40">
        <v>74.643057082925566</v>
      </c>
      <c r="E41" s="35">
        <v>27.886480412979612</v>
      </c>
      <c r="F41" s="35">
        <v>147.50596898614288</v>
      </c>
      <c r="G41" s="35">
        <v>29.313351228422221</v>
      </c>
      <c r="H41" s="84">
        <v>0</v>
      </c>
      <c r="I41" s="84">
        <v>3.8184</v>
      </c>
      <c r="J41" s="35">
        <v>0</v>
      </c>
      <c r="K41" s="35">
        <f t="shared" si="0"/>
        <v>283.16725771047027</v>
      </c>
      <c r="L41" s="84">
        <v>3.0527352836044961</v>
      </c>
    </row>
    <row r="42" spans="2:12" ht="15" x14ac:dyDescent="0.2">
      <c r="B42" s="22" t="s">
        <v>11</v>
      </c>
      <c r="C42" s="4"/>
      <c r="D42" s="46">
        <f t="shared" ref="D42:L42" si="1">SUM(D5:D41)</f>
        <v>5673.8139346808639</v>
      </c>
      <c r="E42" s="35">
        <f>SUM(E5:E41)</f>
        <v>602.96029562105355</v>
      </c>
      <c r="F42" s="35">
        <f t="shared" si="1"/>
        <v>2710.2605031014623</v>
      </c>
      <c r="G42" s="35">
        <f>SUM(G5:G41)</f>
        <v>392.83707944425532</v>
      </c>
      <c r="H42" s="85">
        <f t="shared" si="1"/>
        <v>0</v>
      </c>
      <c r="I42" s="85">
        <f t="shared" si="1"/>
        <v>63.211203909999995</v>
      </c>
      <c r="J42" s="45">
        <f t="shared" si="1"/>
        <v>0</v>
      </c>
      <c r="K42" s="45">
        <f t="shared" si="1"/>
        <v>9443.0830167576369</v>
      </c>
      <c r="L42" s="85">
        <f t="shared" si="1"/>
        <v>31.636178623963655</v>
      </c>
    </row>
    <row r="43" spans="2:12" x14ac:dyDescent="0.2">
      <c r="B43" t="s">
        <v>89</v>
      </c>
    </row>
    <row r="45" spans="2:12" s="52" customFormat="1" x14ac:dyDescent="0.2">
      <c r="H45" s="87"/>
      <c r="I45" s="87"/>
      <c r="L45" s="87"/>
    </row>
    <row r="46" spans="2:12" s="52" customFormat="1" x14ac:dyDescent="0.2">
      <c r="H46" s="87"/>
      <c r="I46" s="87"/>
      <c r="L46" s="87"/>
    </row>
    <row r="47" spans="2:12" s="52" customFormat="1" x14ac:dyDescent="0.2">
      <c r="H47" s="87"/>
      <c r="I47" s="87"/>
      <c r="L47" s="87"/>
    </row>
    <row r="48" spans="2:12" x14ac:dyDescent="0.2">
      <c r="I48" s="87"/>
    </row>
    <row r="49" spans="9:9" x14ac:dyDescent="0.2">
      <c r="I49" s="87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Asmit Lodha</cp:lastModifiedBy>
  <cp:lastPrinted>2014-03-24T10:58:12Z</cp:lastPrinted>
  <dcterms:created xsi:type="dcterms:W3CDTF">2014-01-06T04:43:23Z</dcterms:created>
  <dcterms:modified xsi:type="dcterms:W3CDTF">2019-02-07T10:18:10Z</dcterms:modified>
</cp:coreProperties>
</file>