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15480" windowHeight="8130" tabRatio="668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'!$B$4:$L$43</definedName>
  </definedNames>
  <calcPr calcId="145621"/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4" i="9"/>
  <c r="K15" i="9"/>
  <c r="K16" i="9"/>
  <c r="K17" i="9"/>
  <c r="K18" i="9"/>
  <c r="K19" i="9"/>
  <c r="K20" i="9"/>
  <c r="K21" i="9"/>
  <c r="K23" i="9"/>
  <c r="K24" i="9"/>
  <c r="K25" i="9"/>
  <c r="K26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D42" i="9"/>
  <c r="E42" i="9"/>
  <c r="F42" i="9"/>
  <c r="I42" i="9"/>
  <c r="J42" i="9"/>
  <c r="L42" i="9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K58" i="8"/>
  <c r="BK59" i="8" s="1"/>
  <c r="BK8" i="8"/>
  <c r="D33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C9" i="8"/>
  <c r="C25" i="8" s="1"/>
  <c r="D9" i="8"/>
  <c r="D25" i="8" s="1"/>
  <c r="BK23" i="8"/>
  <c r="BK29" i="8"/>
  <c r="BK30" i="8" s="1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C30" i="8"/>
  <c r="BD30" i="8"/>
  <c r="BE30" i="8"/>
  <c r="BF30" i="8"/>
  <c r="BG30" i="8"/>
  <c r="BH30" i="8"/>
  <c r="BI30" i="8"/>
  <c r="BJ30" i="8"/>
  <c r="BK32" i="8"/>
  <c r="BK33" i="8" s="1"/>
  <c r="C33" i="8"/>
  <c r="C34" i="8" s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B34" i="8" s="1"/>
  <c r="BC33" i="8"/>
  <c r="BC34" i="8" s="1"/>
  <c r="BD33" i="8"/>
  <c r="BD34" i="8" s="1"/>
  <c r="BE33" i="8"/>
  <c r="BE34" i="8" s="1"/>
  <c r="BF33" i="8"/>
  <c r="BF34" i="8" s="1"/>
  <c r="BG33" i="8"/>
  <c r="BG34" i="8" s="1"/>
  <c r="BH33" i="8"/>
  <c r="BH34" i="8" s="1"/>
  <c r="BI33" i="8"/>
  <c r="BI34" i="8" s="1"/>
  <c r="BJ33" i="8"/>
  <c r="BJ34" i="8" s="1"/>
  <c r="BK43" i="8"/>
  <c r="BK44" i="8" s="1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6" i="8"/>
  <c r="BK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52" i="8"/>
  <c r="BK53" i="8"/>
  <c r="BK9" i="8"/>
  <c r="AL25" i="8"/>
  <c r="AB25" i="8" l="1"/>
  <c r="BI25" i="8"/>
  <c r="AW25" i="8"/>
  <c r="AI34" i="8"/>
  <c r="Q34" i="8"/>
  <c r="AR34" i="8"/>
  <c r="AN34" i="8"/>
  <c r="AL34" i="8"/>
  <c r="AJ34" i="8"/>
  <c r="AH34" i="8"/>
  <c r="AF34" i="8"/>
  <c r="Z34" i="8"/>
  <c r="T34" i="8"/>
  <c r="R34" i="8"/>
  <c r="N34" i="8"/>
  <c r="L34" i="8"/>
  <c r="BA34" i="8"/>
  <c r="R25" i="8"/>
  <c r="AD25" i="8"/>
  <c r="AT25" i="8"/>
  <c r="BB25" i="8"/>
  <c r="O25" i="8"/>
  <c r="AO25" i="8"/>
  <c r="BE25" i="8"/>
  <c r="D34" i="8"/>
  <c r="AI48" i="8"/>
  <c r="AE48" i="8"/>
  <c r="Y34" i="8"/>
  <c r="Q25" i="8"/>
  <c r="AE25" i="8"/>
  <c r="BG48" i="8"/>
  <c r="BE48" i="8"/>
  <c r="AO48" i="8"/>
  <c r="AM48" i="8"/>
  <c r="AK48" i="8"/>
  <c r="AG48" i="8"/>
  <c r="AA48" i="8"/>
  <c r="Q48" i="8"/>
  <c r="O48" i="8"/>
  <c r="I48" i="8"/>
  <c r="E48" i="8"/>
  <c r="C48" i="8"/>
  <c r="C55" i="8" s="1"/>
  <c r="AY34" i="8"/>
  <c r="AW34" i="8"/>
  <c r="AU34" i="8"/>
  <c r="AS34" i="8"/>
  <c r="AQ34" i="8"/>
  <c r="AO34" i="8"/>
  <c r="AM34" i="8"/>
  <c r="AK34" i="8"/>
  <c r="AG34" i="8"/>
  <c r="AC34" i="8"/>
  <c r="AA34" i="8"/>
  <c r="W34" i="8"/>
  <c r="S34" i="8"/>
  <c r="AB48" i="8"/>
  <c r="V48" i="8"/>
  <c r="F48" i="8"/>
  <c r="I34" i="8"/>
  <c r="G34" i="8"/>
  <c r="E34" i="8"/>
  <c r="E25" i="8"/>
  <c r="AA25" i="8"/>
  <c r="AU25" i="8"/>
  <c r="AY25" i="8"/>
  <c r="BA25" i="8"/>
  <c r="BC25" i="8"/>
  <c r="BG25" i="8"/>
  <c r="J25" i="8"/>
  <c r="T25" i="8"/>
  <c r="AF25" i="8"/>
  <c r="AH25" i="8"/>
  <c r="AP25" i="8"/>
  <c r="AX25" i="8"/>
  <c r="AZ48" i="8"/>
  <c r="AX48" i="8"/>
  <c r="AV48" i="8"/>
  <c r="AT48" i="8"/>
  <c r="AR48" i="8"/>
  <c r="AP48" i="8"/>
  <c r="AN48" i="8"/>
  <c r="AH48" i="8"/>
  <c r="Z48" i="8"/>
  <c r="D48" i="8"/>
  <c r="AB34" i="8"/>
  <c r="J34" i="8"/>
  <c r="H34" i="8"/>
  <c r="F34" i="8"/>
  <c r="M34" i="8"/>
  <c r="F25" i="8"/>
  <c r="H25" i="8"/>
  <c r="L25" i="8"/>
  <c r="N25" i="8"/>
  <c r="P25" i="8"/>
  <c r="V25" i="8"/>
  <c r="X25" i="8"/>
  <c r="Z25" i="8"/>
  <c r="AJ25" i="8"/>
  <c r="AN25" i="8"/>
  <c r="AR25" i="8"/>
  <c r="AV25" i="8"/>
  <c r="AZ25" i="8"/>
  <c r="BD25" i="8"/>
  <c r="BF25" i="8"/>
  <c r="BH25" i="8"/>
  <c r="BJ25" i="8"/>
  <c r="AY48" i="8"/>
  <c r="Y48" i="8"/>
  <c r="U48" i="8"/>
  <c r="S48" i="8"/>
  <c r="BI48" i="8"/>
  <c r="BI55" i="8" s="1"/>
  <c r="AQ48" i="8"/>
  <c r="AC48" i="8"/>
  <c r="K48" i="8"/>
  <c r="BC48" i="8"/>
  <c r="W48" i="8"/>
  <c r="M48" i="8"/>
  <c r="AT34" i="8"/>
  <c r="AD34" i="8"/>
  <c r="X34" i="8"/>
  <c r="U34" i="8"/>
  <c r="O34" i="8"/>
  <c r="BK34" i="8"/>
  <c r="AZ34" i="8"/>
  <c r="AX34" i="8"/>
  <c r="AV34" i="8"/>
  <c r="AP34" i="8"/>
  <c r="V34" i="8"/>
  <c r="P34" i="8"/>
  <c r="G25" i="8"/>
  <c r="I25" i="8"/>
  <c r="K25" i="8"/>
  <c r="U25" i="8"/>
  <c r="W25" i="8"/>
  <c r="AM25" i="8"/>
  <c r="BK24" i="8"/>
  <c r="BK25" i="8" s="1"/>
  <c r="S25" i="8"/>
  <c r="AI25" i="8"/>
  <c r="AK25" i="8"/>
  <c r="K42" i="9"/>
  <c r="BA48" i="8"/>
  <c r="AW48" i="8"/>
  <c r="AU48" i="8"/>
  <c r="AS48" i="8"/>
  <c r="G48" i="8"/>
  <c r="BJ48" i="8"/>
  <c r="BJ55" i="8" s="1"/>
  <c r="BH48" i="8"/>
  <c r="BH55" i="8" s="1"/>
  <c r="BF48" i="8"/>
  <c r="BD48" i="8"/>
  <c r="BB48" i="8"/>
  <c r="AL48" i="8"/>
  <c r="AJ48" i="8"/>
  <c r="AF48" i="8"/>
  <c r="AF55" i="8" s="1"/>
  <c r="AD48" i="8"/>
  <c r="X48" i="8"/>
  <c r="T48" i="8"/>
  <c r="R48" i="8"/>
  <c r="P48" i="8"/>
  <c r="N48" i="8"/>
  <c r="N55" i="8" s="1"/>
  <c r="L48" i="8"/>
  <c r="J48" i="8"/>
  <c r="H48" i="8"/>
  <c r="AY55" i="8"/>
  <c r="AE34" i="8"/>
  <c r="K34" i="8"/>
  <c r="M25" i="8"/>
  <c r="Y25" i="8"/>
  <c r="AC25" i="8"/>
  <c r="AG25" i="8"/>
  <c r="AQ25" i="8"/>
  <c r="AS25" i="8"/>
  <c r="AH55" i="8" l="1"/>
  <c r="BE55" i="8"/>
  <c r="AN55" i="8"/>
  <c r="L55" i="8"/>
  <c r="BF55" i="8"/>
  <c r="AX55" i="8"/>
  <c r="F55" i="8"/>
  <c r="T55" i="8"/>
  <c r="AJ55" i="8"/>
  <c r="AG55" i="8"/>
  <c r="AE55" i="8"/>
  <c r="R55" i="8"/>
  <c r="AL55" i="8"/>
  <c r="AI55" i="8"/>
  <c r="O55" i="8"/>
  <c r="Z55" i="8"/>
  <c r="AD55" i="8"/>
  <c r="BB55" i="8"/>
  <c r="BA55" i="8"/>
  <c r="D55" i="8"/>
  <c r="AA55" i="8"/>
  <c r="AV55" i="8"/>
  <c r="M55" i="8"/>
  <c r="AU55" i="8"/>
  <c r="AK55" i="8"/>
  <c r="BD55" i="8"/>
  <c r="S55" i="8"/>
  <c r="AM55" i="8"/>
  <c r="BG55" i="8"/>
  <c r="AB55" i="8"/>
  <c r="AO55" i="8"/>
  <c r="Q55" i="8"/>
  <c r="AW55" i="8"/>
  <c r="AC55" i="8"/>
  <c r="J55" i="8"/>
  <c r="AZ55" i="8"/>
  <c r="V55" i="8"/>
  <c r="AR55" i="8"/>
  <c r="BC55" i="8"/>
  <c r="E55" i="8"/>
  <c r="I55" i="8"/>
  <c r="AS55" i="8"/>
  <c r="H55" i="8"/>
  <c r="U55" i="8"/>
  <c r="AP55" i="8"/>
  <c r="W55" i="8"/>
  <c r="AT55" i="8"/>
  <c r="AQ55" i="8"/>
  <c r="BK48" i="8"/>
  <c r="BK55" i="8" s="1"/>
  <c r="Y55" i="8"/>
  <c r="P55" i="8"/>
  <c r="K55" i="8"/>
  <c r="G55" i="8"/>
  <c r="X55" i="8"/>
</calcChain>
</file>

<file path=xl/sharedStrings.xml><?xml version="1.0" encoding="utf-8"?>
<sst xmlns="http://schemas.openxmlformats.org/spreadsheetml/2006/main" count="153" uniqueCount="112">
  <si>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</si>
  <si>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</si>
  <si>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</si>
  <si>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</si>
  <si>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</si>
  <si>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</si>
  <si>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</si>
  <si>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</si>
  <si>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</si>
  <si>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</si>
  <si>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</si>
  <si>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</si>
  <si>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</si>
  <si>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</si>
  <si>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</si>
  <si>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</si>
  <si>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</si>
  <si>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</si>
  <si>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</si>
  <si>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</si>
  <si>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</si>
  <si>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</si>
  <si>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</si>
  <si>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</si>
  <si>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</si>
  <si>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</si>
  <si>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</si>
  <si>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</si>
  <si>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</si>
  <si>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</si>
  <si>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</si>
  <si>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</si>
  <si>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</si>
  <si>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</si>
  <si>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</si>
  <si>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</si>
  <si>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</si>
  <si>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</si>
  <si>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</si>
  <si>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</si>
  <si>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</si>
  <si>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</si>
  <si>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</si>
  <si>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</si>
  <si>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</si>
  <si>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</si>
  <si>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</si>
  <si>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</si>
  <si>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</si>
  <si>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</si>
  <si>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</si>
  <si>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</si>
  <si>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</si>
  <si>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</si>
  <si>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</si>
  <si>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</si>
  <si>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</si>
  <si>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</si>
  <si>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</si>
  <si>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</si>
  <si>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</si>
  <si>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</si>
  <si>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</si>
  <si>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</si>
  <si>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</si>
  <si>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</si>
  <si>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</si>
  <si>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</si>
  <si>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</si>
  <si>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</si>
  <si>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</si>
  <si>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</si>
  <si>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</si>
  <si>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</si>
  <si>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</si>
  <si>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</si>
  <si>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</si>
  <si>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</si>
  <si>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</si>
  <si>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</si>
  <si>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</si>
  <si>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</si>
  <si>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</si>
  <si>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</si>
  <si>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</si>
  <si>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</si>
  <si>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</si>
  <si>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</si>
  <si>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</si>
  <si>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</si>
  <si>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</si>
  <si>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</si>
  <si>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</si>
  <si>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</si>
  <si>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</si>
  <si>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</si>
  <si>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</si>
  <si>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</si>
  <si>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</si>
  <si>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</si>
  <si>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</si>
  <si>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</si>
  <si>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</si>
  <si>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</si>
  <si>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Quantum Mutual Fund (All figures in Rs. Crore)</t>
  </si>
  <si>
    <t>Quantum Gold Fund</t>
  </si>
  <si>
    <t>Quantum Liquid / Money Market</t>
  </si>
  <si>
    <t>Telangana</t>
  </si>
  <si>
    <t>Quantum Nifty ETF</t>
  </si>
  <si>
    <t>Note: Name of new states / union territories shall be added alphabetically</t>
  </si>
  <si>
    <t>Table showing State wise /Union Territory wise contribution to AUM of category of schemes as on 30th November 17</t>
  </si>
  <si>
    <t>Quantum Mutual Fund: Net Assets Under Management (AUM) as on 30th November 17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</si>
</sst>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0000000_ ;_ * \-#,##0.0000000000_ ;_ * &quot;-&quot;??_ ;_ @_ "/>
  </numFmts>
  <fonts count="14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119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43" fontId="0" fillId="0" borderId="2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43" fontId="2" fillId="0" borderId="4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8" xfId="1" applyFont="1" applyBorder="1"/>
    <xf numFmtId="43" fontId="0" fillId="0" borderId="1" xfId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11" fillId="0" borderId="1" xfId="1" applyFont="1" applyBorder="1" applyAlignment="1">
      <alignment horizontal="left"/>
    </xf>
    <xf numFmtId="43" fontId="11" fillId="0" borderId="1" xfId="1" applyFont="1" applyBorder="1"/>
    <xf numFmtId="43" fontId="0" fillId="0" borderId="0" xfId="0" applyNumberFormat="1" applyBorder="1"/>
    <xf numFmtId="0" fontId="0" fillId="2" borderId="5" xfId="0" applyFill="1" applyBorder="1" applyAlignment="1">
      <alignment horizontal="right" wrapText="1"/>
    </xf>
    <xf numFmtId="43" fontId="6" fillId="0" borderId="1" xfId="1" applyFont="1" applyFill="1" applyBorder="1" applyAlignment="1">
      <alignment horizontal="center" vertical="top" wrapText="1"/>
    </xf>
    <xf numFmtId="43" fontId="0" fillId="0" borderId="0" xfId="1" applyFont="1"/>
    <xf numFmtId="43" fontId="3" fillId="0" borderId="2" xfId="1" applyFont="1" applyBorder="1"/>
    <xf numFmtId="43" fontId="3" fillId="0" borderId="1" xfId="1" applyFont="1" applyBorder="1"/>
    <xf numFmtId="43" fontId="3" fillId="0" borderId="3" xfId="1" applyFont="1" applyBorder="1"/>
    <xf numFmtId="0" fontId="12" fillId="0" borderId="1" xfId="0" applyFont="1" applyBorder="1"/>
    <xf numFmtId="43" fontId="12" fillId="0" borderId="1" xfId="1" applyFont="1" applyBorder="1"/>
    <xf numFmtId="0" fontId="3" fillId="0" borderId="4" xfId="0" applyFont="1" applyBorder="1"/>
    <xf numFmtId="0" fontId="3" fillId="2" borderId="5" xfId="0" applyFont="1" applyFill="1" applyBorder="1" applyAlignment="1">
      <alignment horizontal="right" wrapText="1"/>
    </xf>
    <xf numFmtId="43" fontId="3" fillId="0" borderId="4" xfId="1" applyFont="1" applyBorder="1"/>
    <xf numFmtId="0" fontId="3" fillId="0" borderId="0" xfId="0" applyFont="1" applyBorder="1"/>
    <xf numFmtId="0" fontId="2" fillId="0" borderId="1" xfId="0" applyFont="1" applyBorder="1"/>
    <xf numFmtId="0" fontId="0" fillId="0" borderId="5" xfId="0" applyFont="1" applyFill="1" applyBorder="1" applyAlignment="1">
      <alignment wrapText="1"/>
    </xf>
    <xf numFmtId="43" fontId="1" fillId="0" borderId="4" xfId="1" applyFont="1" applyFill="1" applyBorder="1"/>
    <xf numFmtId="43" fontId="2" fillId="0" borderId="1" xfId="1" applyFont="1" applyBorder="1"/>
    <xf numFmtId="43" fontId="0" fillId="0" borderId="9" xfId="1" applyFont="1" applyFill="1" applyBorder="1"/>
    <xf numFmtId="43" fontId="0" fillId="0" borderId="9" xfId="1" applyFont="1" applyFill="1" applyBorder="1" applyAlignment="1">
      <alignment horizontal="center"/>
    </xf>
    <xf numFmtId="43" fontId="11" fillId="0" borderId="9" xfId="1" applyFont="1" applyFill="1" applyBorder="1" applyAlignment="1">
      <alignment horizontal="left"/>
    </xf>
    <xf numFmtId="43" fontId="11" fillId="0" borderId="9" xfId="1" applyFont="1" applyFill="1" applyBorder="1"/>
    <xf numFmtId="43" fontId="0" fillId="0" borderId="0" xfId="0" applyNumberFormat="1"/>
    <xf numFmtId="0" fontId="2" fillId="0" borderId="4" xfId="0" applyFont="1" applyFill="1" applyBorder="1"/>
    <xf numFmtId="0" fontId="0" fillId="0" borderId="5" xfId="0" applyFill="1" applyBorder="1" applyAlignment="1">
      <alignment horizontal="right" wrapText="1"/>
    </xf>
    <xf numFmtId="43" fontId="0" fillId="0" borderId="2" xfId="1" applyNumberFormat="1" applyFont="1" applyFill="1" applyBorder="1"/>
    <xf numFmtId="43" fontId="1" fillId="0" borderId="1" xfId="1" applyNumberFormat="1" applyFont="1" applyFill="1" applyBorder="1"/>
    <xf numFmtId="164" fontId="0" fillId="0" borderId="1" xfId="1" applyNumberFormat="1" applyFont="1" applyFill="1" applyBorder="1"/>
    <xf numFmtId="43" fontId="1" fillId="0" borderId="3" xfId="1" applyNumberFormat="1" applyFont="1" applyFill="1" applyBorder="1"/>
    <xf numFmtId="43" fontId="0" fillId="0" borderId="2" xfId="1" applyFont="1" applyFill="1" applyBorder="1"/>
    <xf numFmtId="43" fontId="0" fillId="0" borderId="1" xfId="1" applyFont="1" applyFill="1" applyBorder="1"/>
    <xf numFmtId="43" fontId="0" fillId="0" borderId="3" xfId="1" applyFont="1" applyFill="1" applyBorder="1"/>
    <xf numFmtId="43" fontId="0" fillId="0" borderId="1" xfId="1" applyNumberFormat="1" applyFont="1" applyFill="1" applyBorder="1"/>
    <xf numFmtId="43" fontId="0" fillId="0" borderId="3" xfId="1" applyNumberFormat="1" applyFont="1" applyFill="1" applyBorder="1"/>
    <xf numFmtId="43" fontId="0" fillId="0" borderId="4" xfId="1" applyFont="1" applyFill="1" applyBorder="1"/>
    <xf numFmtId="0" fontId="0" fillId="0" borderId="0" xfId="0" applyFill="1" applyBorder="1"/>
    <xf numFmtId="43" fontId="0" fillId="0" borderId="2" xfId="1" applyFont="1" applyBorder="1" applyProtection="1">
      <protection locked="0"/>
    </xf>
    <xf numFmtId="4" fontId="0" fillId="0" borderId="0" xfId="0" applyNumberFormat="1"/>
    <xf numFmtId="4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3" xfId="3" applyNumberFormat="1" applyFont="1" applyFill="1" applyBorder="1" applyAlignment="1">
      <alignment horizontal="center"/>
    </xf>
    <xf numFmtId="2" fontId="8" fillId="0" borderId="14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/>
    </xf>
    <xf numFmtId="2" fontId="8" fillId="0" borderId="16" xfId="3" applyNumberFormat="1" applyFont="1" applyFill="1" applyBorder="1" applyAlignment="1">
      <alignment horizontal="center" vertical="top" wrapText="1"/>
    </xf>
    <xf numFmtId="2" fontId="8" fillId="0" borderId="17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21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43" fontId="0" fillId="0" borderId="10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9" fontId="13" fillId="0" borderId="12" xfId="2" applyNumberFormat="1" applyFont="1" applyFill="1" applyBorder="1" applyAlignment="1">
      <alignment horizontal="center" vertical="center" wrapText="1"/>
    </xf>
    <xf numFmtId="49" fontId="13" fillId="0" borderId="4" xfId="2" applyNumberFormat="1" applyFont="1" applyFill="1" applyBorder="1" applyAlignment="1">
      <alignment horizontal="center" vertical="center" wrapText="1"/>
    </xf>
    <xf numFmtId="2" fontId="4" fillId="0" borderId="13" xfId="3" applyNumberFormat="1" applyFont="1" applyFill="1" applyBorder="1" applyAlignment="1">
      <alignment horizontal="center" vertical="top" wrapText="1"/>
    </xf>
    <xf numFmtId="2" fontId="4" fillId="0" borderId="14" xfId="3" applyNumberFormat="1" applyFont="1" applyFill="1" applyBorder="1" applyAlignment="1">
      <alignment horizontal="center" vertical="top" wrapText="1"/>
    </xf>
    <xf numFmtId="2" fontId="4" fillId="0" borderId="15" xfId="3" applyNumberFormat="1" applyFont="1" applyFill="1" applyBorder="1" applyAlignment="1">
      <alignment horizontal="center" vertical="top" wrapText="1"/>
    </xf>
    <xf numFmtId="43" fontId="8" fillId="0" borderId="22" xfId="1" applyFont="1" applyFill="1" applyBorder="1" applyAlignment="1">
      <alignment horizontal="center" vertical="center" wrapText="1"/>
    </xf>
    <xf numFmtId="43" fontId="8" fillId="0" borderId="23" xfId="1" applyFont="1" applyFill="1" applyBorder="1" applyAlignment="1">
      <alignment horizontal="center" vertical="center" wrapText="1"/>
    </xf>
    <xf numFmtId="43" fontId="8" fillId="0" borderId="24" xfId="1" applyFont="1" applyFill="1" applyBorder="1" applyAlignment="1">
      <alignment horizontal="center" vertical="center" wrapText="1"/>
    </xf>
    <xf numFmtId="49" fontId="13" fillId="0" borderId="19" xfId="2" applyNumberFormat="1" applyFont="1" applyFill="1" applyBorder="1" applyAlignment="1">
      <alignment horizontal="center" vertical="center" wrapText="1"/>
    </xf>
    <xf numFmtId="49" fontId="13" fillId="0" borderId="5" xfId="2" applyNumberFormat="1" applyFont="1" applyFill="1" applyBorder="1" applyAlignment="1">
      <alignment horizontal="center" vertical="center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2" fontId="8" fillId="0" borderId="15" xfId="3" applyNumberFormat="1" applyFont="1" applyFill="1" applyBorder="1" applyAlignment="1">
      <alignment horizontal="center" vertical="top" wrapText="1"/>
    </xf>
    <xf numFmtId="43" fontId="0" fillId="0" borderId="8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4"/>
  <sheetViews>
    <sheetView tabSelected="1" zoomScale="85" zoomScaleNormal="85" workbookViewId="0">
      <selection activeCell="B1" sqref="B1:B5"/>
    </sheetView>
  </sheetViews>
  <sheetFormatPr defaultRowHeight="12.75" x14ac:dyDescent="0.2"/>
  <cols>
    <col min="1" max="1" width="8.5703125" style="3" bestFit="1" customWidth="1"/>
    <col min="2" max="2" width="39" style="3" customWidth="1"/>
    <col min="3" max="4" width="15" style="3" bestFit="1" customWidth="1"/>
    <col min="5" max="6" width="6.28515625" style="3" bestFit="1" customWidth="1"/>
    <col min="7" max="7" width="15" style="3" bestFit="1" customWidth="1"/>
    <col min="8" max="8" width="7.85546875" style="3" bestFit="1" customWidth="1"/>
    <col min="9" max="9" width="6.7109375" style="3" bestFit="1" customWidth="1"/>
    <col min="10" max="11" width="5.7109375" style="3" bestFit="1" customWidth="1"/>
    <col min="12" max="12" width="9" style="3" customWidth="1"/>
    <col min="13" max="14" width="13.85546875" style="3" bestFit="1" customWidth="1"/>
    <col min="15" max="16" width="5.140625" style="3" bestFit="1" customWidth="1"/>
    <col min="17" max="17" width="13.85546875" style="3" bestFit="1" customWidth="1"/>
    <col min="18" max="18" width="10.42578125" style="3" customWidth="1"/>
    <col min="19" max="19" width="6" style="3" bestFit="1" customWidth="1"/>
    <col min="20" max="21" width="5.140625" style="3" bestFit="1" customWidth="1"/>
    <col min="22" max="22" width="6.85546875" style="3" customWidth="1"/>
    <col min="23" max="23" width="5.140625" style="3" bestFit="1" customWidth="1"/>
    <col min="24" max="24" width="12.7109375" style="3" bestFit="1" customWidth="1"/>
    <col min="25" max="27" width="5.140625" style="3" bestFit="1" customWidth="1"/>
    <col min="28" max="28" width="12.7109375" style="3" bestFit="1" customWidth="1"/>
    <col min="29" max="29" width="5.7109375" style="3" bestFit="1" customWidth="1"/>
    <col min="30" max="31" width="5.140625" style="3" bestFit="1" customWidth="1"/>
    <col min="32" max="32" width="12.7109375" style="3" bestFit="1" customWidth="1"/>
    <col min="33" max="37" width="5.140625" style="3" bestFit="1" customWidth="1"/>
    <col min="38" max="38" width="12.7109375" style="3" bestFit="1" customWidth="1"/>
    <col min="39" max="42" width="5.140625" style="3" bestFit="1" customWidth="1"/>
    <col min="43" max="47" width="4.85546875" style="3" bestFit="1" customWidth="1"/>
    <col min="48" max="48" width="6.7109375" style="3" bestFit="1" customWidth="1"/>
    <col min="49" max="49" width="5.7109375" style="3" bestFit="1" customWidth="1"/>
    <col min="50" max="51" width="4.85546875" style="3" bestFit="1" customWidth="1"/>
    <col min="52" max="52" width="6.7109375" style="3" bestFit="1" customWidth="1"/>
    <col min="53" max="53" width="5.7109375" style="3" bestFit="1" customWidth="1"/>
    <col min="54" max="57" width="4.85546875" style="3" bestFit="1" customWidth="1"/>
    <col min="58" max="58" width="6.85546875" style="3" customWidth="1"/>
    <col min="59" max="59" width="5.7109375" style="3" bestFit="1" customWidth="1"/>
    <col min="60" max="61" width="4.85546875" style="3" bestFit="1" customWidth="1"/>
    <col min="62" max="62" width="5.7109375" style="3" bestFit="1" customWidth="1"/>
    <col min="63" max="63" width="18" style="37" bestFit="1" customWidth="1"/>
    <col min="64" max="16384" width="9.140625" style="3"/>
  </cols>
  <sheetData>
    <row r="1" spans="1:97" s="1" customFormat="1" ht="19.5" thickBot="1" x14ac:dyDescent="0.35">
      <c r="A1" s="98" t="s">
        <v>79</v>
      </c>
      <c r="B1" s="106" t="s">
        <v>32</v>
      </c>
      <c r="C1" s="100" t="s">
        <v>111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2"/>
      <c r="BL1" s="2"/>
      <c r="BM1" s="2"/>
      <c r="BN1" s="2"/>
      <c r="BO1" s="2"/>
      <c r="BP1" s="2"/>
      <c r="BQ1" s="2"/>
      <c r="BR1" s="2"/>
      <c r="BS1" s="2"/>
      <c r="BT1" s="2"/>
    </row>
    <row r="2" spans="1:97" s="9" customFormat="1" ht="18.75" thickBot="1" x14ac:dyDescent="0.4">
      <c r="A2" s="99"/>
      <c r="B2" s="107"/>
      <c r="C2" s="108" t="s">
        <v>31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10"/>
      <c r="W2" s="108" t="s">
        <v>27</v>
      </c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10"/>
      <c r="AQ2" s="108" t="s">
        <v>28</v>
      </c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10"/>
      <c r="BK2" s="103" t="s">
        <v>25</v>
      </c>
      <c r="BL2" s="8"/>
      <c r="BM2" s="8"/>
      <c r="BN2" s="8"/>
      <c r="BO2" s="8"/>
      <c r="BP2" s="8"/>
      <c r="BQ2" s="8"/>
      <c r="BR2" s="8"/>
      <c r="BS2" s="8"/>
      <c r="BT2" s="8"/>
    </row>
    <row r="3" spans="1:97" s="11" customFormat="1" ht="18.75" thickBot="1" x14ac:dyDescent="0.4">
      <c r="A3" s="99"/>
      <c r="B3" s="107"/>
      <c r="C3" s="86" t="s">
        <v>12</v>
      </c>
      <c r="D3" s="87"/>
      <c r="E3" s="87"/>
      <c r="F3" s="87"/>
      <c r="G3" s="87"/>
      <c r="H3" s="87"/>
      <c r="I3" s="87"/>
      <c r="J3" s="87"/>
      <c r="K3" s="87"/>
      <c r="L3" s="88"/>
      <c r="M3" s="86" t="s">
        <v>13</v>
      </c>
      <c r="N3" s="87"/>
      <c r="O3" s="87"/>
      <c r="P3" s="87"/>
      <c r="Q3" s="87"/>
      <c r="R3" s="87"/>
      <c r="S3" s="87"/>
      <c r="T3" s="87"/>
      <c r="U3" s="87"/>
      <c r="V3" s="88"/>
      <c r="W3" s="86" t="s">
        <v>12</v>
      </c>
      <c r="X3" s="87"/>
      <c r="Y3" s="87"/>
      <c r="Z3" s="87"/>
      <c r="AA3" s="87"/>
      <c r="AB3" s="87"/>
      <c r="AC3" s="87"/>
      <c r="AD3" s="87"/>
      <c r="AE3" s="87"/>
      <c r="AF3" s="88"/>
      <c r="AG3" s="86" t="s">
        <v>13</v>
      </c>
      <c r="AH3" s="87"/>
      <c r="AI3" s="87"/>
      <c r="AJ3" s="87"/>
      <c r="AK3" s="87"/>
      <c r="AL3" s="87"/>
      <c r="AM3" s="87"/>
      <c r="AN3" s="87"/>
      <c r="AO3" s="87"/>
      <c r="AP3" s="88"/>
      <c r="AQ3" s="86" t="s">
        <v>12</v>
      </c>
      <c r="AR3" s="87"/>
      <c r="AS3" s="87"/>
      <c r="AT3" s="87"/>
      <c r="AU3" s="87"/>
      <c r="AV3" s="87"/>
      <c r="AW3" s="87"/>
      <c r="AX3" s="87"/>
      <c r="AY3" s="87"/>
      <c r="AZ3" s="88"/>
      <c r="BA3" s="86" t="s">
        <v>13</v>
      </c>
      <c r="BB3" s="87"/>
      <c r="BC3" s="87"/>
      <c r="BD3" s="87"/>
      <c r="BE3" s="87"/>
      <c r="BF3" s="87"/>
      <c r="BG3" s="87"/>
      <c r="BH3" s="87"/>
      <c r="BI3" s="87"/>
      <c r="BJ3" s="88"/>
      <c r="BK3" s="104"/>
      <c r="BL3" s="10"/>
      <c r="BM3" s="10"/>
      <c r="BN3" s="10"/>
      <c r="BO3" s="10"/>
      <c r="BP3" s="10"/>
      <c r="BQ3" s="10"/>
      <c r="BR3" s="10"/>
      <c r="BS3" s="10"/>
      <c r="BT3" s="10"/>
    </row>
    <row r="4" spans="1:97" s="11" customFormat="1" ht="18" x14ac:dyDescent="0.35">
      <c r="A4" s="99"/>
      <c r="B4" s="107"/>
      <c r="C4" s="92" t="s">
        <v>38</v>
      </c>
      <c r="D4" s="93"/>
      <c r="E4" s="93"/>
      <c r="F4" s="93"/>
      <c r="G4" s="94"/>
      <c r="H4" s="89" t="s">
        <v>39</v>
      </c>
      <c r="I4" s="90"/>
      <c r="J4" s="90"/>
      <c r="K4" s="90"/>
      <c r="L4" s="91"/>
      <c r="M4" s="92" t="s">
        <v>38</v>
      </c>
      <c r="N4" s="93"/>
      <c r="O4" s="93"/>
      <c r="P4" s="93"/>
      <c r="Q4" s="94"/>
      <c r="R4" s="89" t="s">
        <v>39</v>
      </c>
      <c r="S4" s="90"/>
      <c r="T4" s="90"/>
      <c r="U4" s="90"/>
      <c r="V4" s="91"/>
      <c r="W4" s="92" t="s">
        <v>38</v>
      </c>
      <c r="X4" s="93"/>
      <c r="Y4" s="93"/>
      <c r="Z4" s="93"/>
      <c r="AA4" s="94"/>
      <c r="AB4" s="89" t="s">
        <v>39</v>
      </c>
      <c r="AC4" s="90"/>
      <c r="AD4" s="90"/>
      <c r="AE4" s="90"/>
      <c r="AF4" s="91"/>
      <c r="AG4" s="92" t="s">
        <v>38</v>
      </c>
      <c r="AH4" s="93"/>
      <c r="AI4" s="93"/>
      <c r="AJ4" s="93"/>
      <c r="AK4" s="94"/>
      <c r="AL4" s="89" t="s">
        <v>39</v>
      </c>
      <c r="AM4" s="90"/>
      <c r="AN4" s="90"/>
      <c r="AO4" s="90"/>
      <c r="AP4" s="91"/>
      <c r="AQ4" s="92" t="s">
        <v>38</v>
      </c>
      <c r="AR4" s="93"/>
      <c r="AS4" s="93"/>
      <c r="AT4" s="93"/>
      <c r="AU4" s="94"/>
      <c r="AV4" s="89" t="s">
        <v>39</v>
      </c>
      <c r="AW4" s="90"/>
      <c r="AX4" s="90"/>
      <c r="AY4" s="90"/>
      <c r="AZ4" s="91"/>
      <c r="BA4" s="92" t="s">
        <v>38</v>
      </c>
      <c r="BB4" s="93"/>
      <c r="BC4" s="93"/>
      <c r="BD4" s="93"/>
      <c r="BE4" s="94"/>
      <c r="BF4" s="89" t="s">
        <v>39</v>
      </c>
      <c r="BG4" s="90"/>
      <c r="BH4" s="90"/>
      <c r="BI4" s="90"/>
      <c r="BJ4" s="91"/>
      <c r="BK4" s="104"/>
      <c r="BL4" s="10"/>
      <c r="BM4" s="10"/>
      <c r="BN4" s="10"/>
      <c r="BO4" s="10"/>
      <c r="BP4" s="10"/>
      <c r="BQ4" s="10"/>
      <c r="BR4" s="10"/>
      <c r="BS4" s="10"/>
      <c r="BT4" s="10"/>
    </row>
    <row r="5" spans="1:97" s="7" customFormat="1" ht="15" customHeight="1" x14ac:dyDescent="0.3">
      <c r="A5" s="99"/>
      <c r="B5" s="107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105"/>
      <c r="BL5" s="5"/>
      <c r="BM5" s="5"/>
      <c r="BN5" s="5"/>
      <c r="BO5" s="5"/>
      <c r="BP5" s="5"/>
      <c r="BQ5" s="5"/>
      <c r="BR5" s="5"/>
      <c r="BS5" s="5"/>
      <c r="BT5" s="5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spans="1:97" x14ac:dyDescent="0.2">
      <c r="A6" s="15" t="s">
        <v>0</v>
      </c>
      <c r="B6" s="22" t="s">
        <v>6</v>
      </c>
      <c r="C6" s="8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5"/>
    </row>
    <row r="7" spans="1:97" x14ac:dyDescent="0.2">
      <c r="A7" s="15" t="s">
        <v>80</v>
      </c>
      <c r="B7" s="23" t="s">
        <v>14</v>
      </c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5"/>
    </row>
    <row r="8" spans="1:97" x14ac:dyDescent="0.2">
      <c r="A8" s="15"/>
      <c r="B8" s="46" t="s">
        <v>106</v>
      </c>
      <c r="C8" s="80">
        <v>0</v>
      </c>
      <c r="D8" s="80">
        <v>30.963576844299901</v>
      </c>
      <c r="E8" s="80">
        <v>0</v>
      </c>
      <c r="F8" s="80">
        <v>0</v>
      </c>
      <c r="G8" s="80">
        <v>3.3960166399999998E-2</v>
      </c>
      <c r="H8" s="80">
        <v>24.786796122339091</v>
      </c>
      <c r="I8" s="80">
        <v>9.9579984066660998</v>
      </c>
      <c r="J8" s="80">
        <v>0</v>
      </c>
      <c r="K8" s="80">
        <v>0</v>
      </c>
      <c r="L8" s="80">
        <v>40.130910909488577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7.6968292740106978</v>
      </c>
      <c r="S8" s="80">
        <v>0</v>
      </c>
      <c r="T8" s="80">
        <v>0</v>
      </c>
      <c r="U8" s="80">
        <v>0</v>
      </c>
      <c r="V8" s="80">
        <v>6.141388127431199</v>
      </c>
      <c r="W8" s="80">
        <v>0</v>
      </c>
      <c r="X8" s="80">
        <v>0.64559430276660001</v>
      </c>
      <c r="Y8" s="80">
        <v>0</v>
      </c>
      <c r="Z8" s="80">
        <v>0</v>
      </c>
      <c r="AA8" s="80">
        <v>0</v>
      </c>
      <c r="AB8" s="80">
        <v>4.440469886630001E-2</v>
      </c>
      <c r="AC8" s="80">
        <v>0</v>
      </c>
      <c r="AD8" s="80">
        <v>0</v>
      </c>
      <c r="AE8" s="80">
        <v>0</v>
      </c>
      <c r="AF8" s="80">
        <v>6.9066808833200002E-2</v>
      </c>
      <c r="AG8" s="80">
        <v>0</v>
      </c>
      <c r="AH8" s="80">
        <v>0</v>
      </c>
      <c r="AI8" s="80">
        <v>0</v>
      </c>
      <c r="AJ8" s="80">
        <v>0</v>
      </c>
      <c r="AK8" s="80">
        <v>0</v>
      </c>
      <c r="AL8" s="80">
        <v>0</v>
      </c>
      <c r="AM8" s="80">
        <v>0</v>
      </c>
      <c r="AN8" s="80">
        <v>0</v>
      </c>
      <c r="AO8" s="80">
        <v>0</v>
      </c>
      <c r="AP8" s="80">
        <v>0</v>
      </c>
      <c r="AQ8" s="80">
        <v>0</v>
      </c>
      <c r="AR8" s="80">
        <v>0</v>
      </c>
      <c r="AS8" s="80">
        <v>0</v>
      </c>
      <c r="AT8" s="80">
        <v>0</v>
      </c>
      <c r="AU8" s="80">
        <v>0</v>
      </c>
      <c r="AV8" s="80">
        <v>1.7749846178596995</v>
      </c>
      <c r="AW8" s="80">
        <v>4.9479838233199992E-2</v>
      </c>
      <c r="AX8" s="80">
        <v>0</v>
      </c>
      <c r="AY8" s="80">
        <v>0</v>
      </c>
      <c r="AZ8" s="80">
        <v>2.0938259821325</v>
      </c>
      <c r="BA8" s="80">
        <v>0</v>
      </c>
      <c r="BB8" s="80">
        <v>0</v>
      </c>
      <c r="BC8" s="80">
        <v>0</v>
      </c>
      <c r="BD8" s="80">
        <v>0</v>
      </c>
      <c r="BE8" s="80">
        <v>0</v>
      </c>
      <c r="BF8" s="80">
        <v>0.35345084123099996</v>
      </c>
      <c r="BG8" s="80">
        <v>0</v>
      </c>
      <c r="BH8" s="80">
        <v>0</v>
      </c>
      <c r="BI8" s="80">
        <v>0</v>
      </c>
      <c r="BJ8" s="80">
        <v>1.1269610776998</v>
      </c>
      <c r="BK8" s="35">
        <f>SUM(C8:BJ8)</f>
        <v>125.86922801825786</v>
      </c>
    </row>
    <row r="9" spans="1:97" x14ac:dyDescent="0.2">
      <c r="A9" s="15"/>
      <c r="B9" s="24" t="s">
        <v>89</v>
      </c>
      <c r="C9" s="32">
        <f>C8</f>
        <v>0</v>
      </c>
      <c r="D9" s="32">
        <f>D8</f>
        <v>30.963576844299901</v>
      </c>
      <c r="E9" s="32">
        <f t="shared" ref="E9:BJ9" si="0">E8</f>
        <v>0</v>
      </c>
      <c r="F9" s="32">
        <f t="shared" si="0"/>
        <v>0</v>
      </c>
      <c r="G9" s="32">
        <f t="shared" si="0"/>
        <v>3.3960166399999998E-2</v>
      </c>
      <c r="H9" s="32">
        <f t="shared" si="0"/>
        <v>24.786796122339091</v>
      </c>
      <c r="I9" s="32">
        <f t="shared" si="0"/>
        <v>9.9579984066660998</v>
      </c>
      <c r="J9" s="32">
        <f t="shared" si="0"/>
        <v>0</v>
      </c>
      <c r="K9" s="32">
        <f t="shared" si="0"/>
        <v>0</v>
      </c>
      <c r="L9" s="32">
        <f t="shared" si="0"/>
        <v>40.130910909488577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7.6968292740106978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6.141388127431199</v>
      </c>
      <c r="W9" s="32">
        <f t="shared" si="0"/>
        <v>0</v>
      </c>
      <c r="X9" s="32">
        <f t="shared" si="0"/>
        <v>0.64559430276660001</v>
      </c>
      <c r="Y9" s="32">
        <f t="shared" si="0"/>
        <v>0</v>
      </c>
      <c r="Z9" s="32">
        <f t="shared" si="0"/>
        <v>0</v>
      </c>
      <c r="AA9" s="32">
        <f t="shared" si="0"/>
        <v>0</v>
      </c>
      <c r="AB9" s="32">
        <f t="shared" si="0"/>
        <v>4.440469886630001E-2</v>
      </c>
      <c r="AC9" s="32">
        <f t="shared" si="0"/>
        <v>0</v>
      </c>
      <c r="AD9" s="32">
        <f t="shared" si="0"/>
        <v>0</v>
      </c>
      <c r="AE9" s="32">
        <f t="shared" si="0"/>
        <v>0</v>
      </c>
      <c r="AF9" s="32">
        <f t="shared" si="0"/>
        <v>6.9066808833200002E-2</v>
      </c>
      <c r="AG9" s="32">
        <f t="shared" si="0"/>
        <v>0</v>
      </c>
      <c r="AH9" s="32">
        <f t="shared" si="0"/>
        <v>0</v>
      </c>
      <c r="AI9" s="32">
        <f t="shared" si="0"/>
        <v>0</v>
      </c>
      <c r="AJ9" s="32">
        <f t="shared" si="0"/>
        <v>0</v>
      </c>
      <c r="AK9" s="32">
        <f t="shared" si="0"/>
        <v>0</v>
      </c>
      <c r="AL9" s="32">
        <f t="shared" si="0"/>
        <v>0</v>
      </c>
      <c r="AM9" s="32">
        <f t="shared" si="0"/>
        <v>0</v>
      </c>
      <c r="AN9" s="32">
        <f t="shared" si="0"/>
        <v>0</v>
      </c>
      <c r="AO9" s="32">
        <f t="shared" si="0"/>
        <v>0</v>
      </c>
      <c r="AP9" s="32">
        <f t="shared" si="0"/>
        <v>0</v>
      </c>
      <c r="AQ9" s="32">
        <f t="shared" si="0"/>
        <v>0</v>
      </c>
      <c r="AR9" s="32">
        <f t="shared" si="0"/>
        <v>0</v>
      </c>
      <c r="AS9" s="32">
        <f t="shared" si="0"/>
        <v>0</v>
      </c>
      <c r="AT9" s="32">
        <f t="shared" si="0"/>
        <v>0</v>
      </c>
      <c r="AU9" s="32">
        <f t="shared" si="0"/>
        <v>0</v>
      </c>
      <c r="AV9" s="32">
        <f t="shared" si="0"/>
        <v>1.7749846178596995</v>
      </c>
      <c r="AW9" s="32">
        <f t="shared" si="0"/>
        <v>4.9479838233199992E-2</v>
      </c>
      <c r="AX9" s="32">
        <f t="shared" si="0"/>
        <v>0</v>
      </c>
      <c r="AY9" s="32">
        <f t="shared" si="0"/>
        <v>0</v>
      </c>
      <c r="AZ9" s="32">
        <f t="shared" si="0"/>
        <v>2.0938259821325</v>
      </c>
      <c r="BA9" s="32">
        <f t="shared" si="0"/>
        <v>0</v>
      </c>
      <c r="BB9" s="32">
        <f t="shared" si="0"/>
        <v>0</v>
      </c>
      <c r="BC9" s="32">
        <f t="shared" si="0"/>
        <v>0</v>
      </c>
      <c r="BD9" s="32">
        <f t="shared" si="0"/>
        <v>0</v>
      </c>
      <c r="BE9" s="32">
        <f t="shared" si="0"/>
        <v>0</v>
      </c>
      <c r="BF9" s="32">
        <f t="shared" si="0"/>
        <v>0.35345084123099996</v>
      </c>
      <c r="BG9" s="32">
        <f t="shared" si="0"/>
        <v>0</v>
      </c>
      <c r="BH9" s="32">
        <f t="shared" si="0"/>
        <v>0</v>
      </c>
      <c r="BI9" s="32">
        <f t="shared" si="0"/>
        <v>0</v>
      </c>
      <c r="BJ9" s="32">
        <f t="shared" si="0"/>
        <v>1.1269610776998</v>
      </c>
      <c r="BK9" s="35">
        <f>+BK8</f>
        <v>125.86922801825786</v>
      </c>
    </row>
    <row r="10" spans="1:97" x14ac:dyDescent="0.2">
      <c r="A10" s="15" t="s">
        <v>81</v>
      </c>
      <c r="B10" s="23" t="s">
        <v>3</v>
      </c>
      <c r="C10" s="95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7"/>
    </row>
    <row r="11" spans="1:97" x14ac:dyDescent="0.2">
      <c r="A11" s="15"/>
      <c r="B11" s="24" t="s">
        <v>40</v>
      </c>
      <c r="C11" s="32">
        <v>0</v>
      </c>
      <c r="D11" s="33">
        <v>0</v>
      </c>
      <c r="E11" s="33">
        <v>0</v>
      </c>
      <c r="F11" s="33">
        <v>0</v>
      </c>
      <c r="G11" s="34">
        <v>0</v>
      </c>
      <c r="H11" s="32">
        <v>0</v>
      </c>
      <c r="I11" s="33">
        <v>0</v>
      </c>
      <c r="J11" s="33">
        <v>0</v>
      </c>
      <c r="K11" s="33">
        <v>0</v>
      </c>
      <c r="L11" s="34">
        <v>0</v>
      </c>
      <c r="M11" s="32">
        <v>0</v>
      </c>
      <c r="N11" s="33">
        <v>0</v>
      </c>
      <c r="O11" s="33">
        <v>0</v>
      </c>
      <c r="P11" s="33">
        <v>0</v>
      </c>
      <c r="Q11" s="34">
        <v>0</v>
      </c>
      <c r="R11" s="32">
        <v>0</v>
      </c>
      <c r="S11" s="33">
        <v>0</v>
      </c>
      <c r="T11" s="33">
        <v>0</v>
      </c>
      <c r="U11" s="33">
        <v>0</v>
      </c>
      <c r="V11" s="34">
        <v>0</v>
      </c>
      <c r="W11" s="32">
        <v>0</v>
      </c>
      <c r="X11" s="33">
        <v>0</v>
      </c>
      <c r="Y11" s="33">
        <v>0</v>
      </c>
      <c r="Z11" s="33">
        <v>0</v>
      </c>
      <c r="AA11" s="34">
        <v>0</v>
      </c>
      <c r="AB11" s="32">
        <v>0</v>
      </c>
      <c r="AC11" s="33">
        <v>0</v>
      </c>
      <c r="AD11" s="33">
        <v>0</v>
      </c>
      <c r="AE11" s="33">
        <v>0</v>
      </c>
      <c r="AF11" s="34">
        <v>0</v>
      </c>
      <c r="AG11" s="32">
        <v>0</v>
      </c>
      <c r="AH11" s="33">
        <v>0</v>
      </c>
      <c r="AI11" s="33">
        <v>0</v>
      </c>
      <c r="AJ11" s="33">
        <v>0</v>
      </c>
      <c r="AK11" s="34">
        <v>0</v>
      </c>
      <c r="AL11" s="32">
        <v>0</v>
      </c>
      <c r="AM11" s="33">
        <v>0</v>
      </c>
      <c r="AN11" s="33">
        <v>0</v>
      </c>
      <c r="AO11" s="33">
        <v>0</v>
      </c>
      <c r="AP11" s="34">
        <v>0</v>
      </c>
      <c r="AQ11" s="32">
        <v>0</v>
      </c>
      <c r="AR11" s="33">
        <v>0</v>
      </c>
      <c r="AS11" s="33">
        <v>0</v>
      </c>
      <c r="AT11" s="33">
        <v>0</v>
      </c>
      <c r="AU11" s="34">
        <v>0</v>
      </c>
      <c r="AV11" s="32">
        <v>0</v>
      </c>
      <c r="AW11" s="33">
        <v>0</v>
      </c>
      <c r="AX11" s="33">
        <v>0</v>
      </c>
      <c r="AY11" s="33">
        <v>0</v>
      </c>
      <c r="AZ11" s="34">
        <v>0</v>
      </c>
      <c r="BA11" s="32">
        <v>0</v>
      </c>
      <c r="BB11" s="33">
        <v>0</v>
      </c>
      <c r="BC11" s="33">
        <v>0</v>
      </c>
      <c r="BD11" s="33">
        <v>0</v>
      </c>
      <c r="BE11" s="34">
        <v>0</v>
      </c>
      <c r="BF11" s="32">
        <v>0</v>
      </c>
      <c r="BG11" s="33">
        <v>0</v>
      </c>
      <c r="BH11" s="33">
        <v>0</v>
      </c>
      <c r="BI11" s="33">
        <v>0</v>
      </c>
      <c r="BJ11" s="34">
        <v>0</v>
      </c>
      <c r="BK11" s="35">
        <v>0</v>
      </c>
    </row>
    <row r="12" spans="1:97" x14ac:dyDescent="0.2">
      <c r="A12" s="15"/>
      <c r="B12" s="24" t="s">
        <v>90</v>
      </c>
      <c r="C12" s="32">
        <v>0</v>
      </c>
      <c r="D12" s="33">
        <v>0</v>
      </c>
      <c r="E12" s="33">
        <v>0</v>
      </c>
      <c r="F12" s="33">
        <v>0</v>
      </c>
      <c r="G12" s="34">
        <v>0</v>
      </c>
      <c r="H12" s="32">
        <v>0</v>
      </c>
      <c r="I12" s="33">
        <v>0</v>
      </c>
      <c r="J12" s="33">
        <v>0</v>
      </c>
      <c r="K12" s="33">
        <v>0</v>
      </c>
      <c r="L12" s="34">
        <v>0</v>
      </c>
      <c r="M12" s="32">
        <v>0</v>
      </c>
      <c r="N12" s="33">
        <v>0</v>
      </c>
      <c r="O12" s="33">
        <v>0</v>
      </c>
      <c r="P12" s="33">
        <v>0</v>
      </c>
      <c r="Q12" s="34">
        <v>0</v>
      </c>
      <c r="R12" s="32">
        <v>0</v>
      </c>
      <c r="S12" s="33">
        <v>0</v>
      </c>
      <c r="T12" s="33">
        <v>0</v>
      </c>
      <c r="U12" s="33">
        <v>0</v>
      </c>
      <c r="V12" s="34">
        <v>0</v>
      </c>
      <c r="W12" s="32">
        <v>0</v>
      </c>
      <c r="X12" s="33">
        <v>0</v>
      </c>
      <c r="Y12" s="33">
        <v>0</v>
      </c>
      <c r="Z12" s="33">
        <v>0</v>
      </c>
      <c r="AA12" s="34">
        <v>0</v>
      </c>
      <c r="AB12" s="32">
        <v>0</v>
      </c>
      <c r="AC12" s="33">
        <v>0</v>
      </c>
      <c r="AD12" s="33">
        <v>0</v>
      </c>
      <c r="AE12" s="33">
        <v>0</v>
      </c>
      <c r="AF12" s="34">
        <v>0</v>
      </c>
      <c r="AG12" s="32">
        <v>0</v>
      </c>
      <c r="AH12" s="33">
        <v>0</v>
      </c>
      <c r="AI12" s="33">
        <v>0</v>
      </c>
      <c r="AJ12" s="33">
        <v>0</v>
      </c>
      <c r="AK12" s="34">
        <v>0</v>
      </c>
      <c r="AL12" s="32">
        <v>0</v>
      </c>
      <c r="AM12" s="33">
        <v>0</v>
      </c>
      <c r="AN12" s="33">
        <v>0</v>
      </c>
      <c r="AO12" s="33">
        <v>0</v>
      </c>
      <c r="AP12" s="34">
        <v>0</v>
      </c>
      <c r="AQ12" s="32">
        <v>0</v>
      </c>
      <c r="AR12" s="33">
        <v>0</v>
      </c>
      <c r="AS12" s="33">
        <v>0</v>
      </c>
      <c r="AT12" s="33">
        <v>0</v>
      </c>
      <c r="AU12" s="34">
        <v>0</v>
      </c>
      <c r="AV12" s="32">
        <v>0</v>
      </c>
      <c r="AW12" s="33">
        <v>0</v>
      </c>
      <c r="AX12" s="33">
        <v>0</v>
      </c>
      <c r="AY12" s="33">
        <v>0</v>
      </c>
      <c r="AZ12" s="34">
        <v>0</v>
      </c>
      <c r="BA12" s="32">
        <v>0</v>
      </c>
      <c r="BB12" s="33">
        <v>0</v>
      </c>
      <c r="BC12" s="33">
        <v>0</v>
      </c>
      <c r="BD12" s="33">
        <v>0</v>
      </c>
      <c r="BE12" s="34">
        <v>0</v>
      </c>
      <c r="BF12" s="32">
        <v>0</v>
      </c>
      <c r="BG12" s="33">
        <v>0</v>
      </c>
      <c r="BH12" s="33">
        <v>0</v>
      </c>
      <c r="BI12" s="33">
        <v>0</v>
      </c>
      <c r="BJ12" s="34">
        <v>0</v>
      </c>
      <c r="BK12" s="35">
        <v>0</v>
      </c>
    </row>
    <row r="13" spans="1:97" x14ac:dyDescent="0.2">
      <c r="A13" s="15" t="s">
        <v>82</v>
      </c>
      <c r="B13" s="23" t="s">
        <v>10</v>
      </c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7"/>
    </row>
    <row r="14" spans="1:97" x14ac:dyDescent="0.2">
      <c r="A14" s="15"/>
      <c r="B14" s="24" t="s">
        <v>40</v>
      </c>
      <c r="C14" s="32">
        <v>0</v>
      </c>
      <c r="D14" s="33">
        <v>0</v>
      </c>
      <c r="E14" s="33">
        <v>0</v>
      </c>
      <c r="F14" s="33">
        <v>0</v>
      </c>
      <c r="G14" s="34">
        <v>0</v>
      </c>
      <c r="H14" s="32">
        <v>0</v>
      </c>
      <c r="I14" s="33">
        <v>0</v>
      </c>
      <c r="J14" s="33">
        <v>0</v>
      </c>
      <c r="K14" s="33">
        <v>0</v>
      </c>
      <c r="L14" s="34">
        <v>0</v>
      </c>
      <c r="M14" s="32">
        <v>0</v>
      </c>
      <c r="N14" s="33">
        <v>0</v>
      </c>
      <c r="O14" s="33">
        <v>0</v>
      </c>
      <c r="P14" s="33">
        <v>0</v>
      </c>
      <c r="Q14" s="34">
        <v>0</v>
      </c>
      <c r="R14" s="32">
        <v>0</v>
      </c>
      <c r="S14" s="33">
        <v>0</v>
      </c>
      <c r="T14" s="33">
        <v>0</v>
      </c>
      <c r="U14" s="33">
        <v>0</v>
      </c>
      <c r="V14" s="34">
        <v>0</v>
      </c>
      <c r="W14" s="32">
        <v>0</v>
      </c>
      <c r="X14" s="33">
        <v>0</v>
      </c>
      <c r="Y14" s="33">
        <v>0</v>
      </c>
      <c r="Z14" s="33">
        <v>0</v>
      </c>
      <c r="AA14" s="34">
        <v>0</v>
      </c>
      <c r="AB14" s="32">
        <v>0</v>
      </c>
      <c r="AC14" s="33">
        <v>0</v>
      </c>
      <c r="AD14" s="33">
        <v>0</v>
      </c>
      <c r="AE14" s="33">
        <v>0</v>
      </c>
      <c r="AF14" s="34">
        <v>0</v>
      </c>
      <c r="AG14" s="32">
        <v>0</v>
      </c>
      <c r="AH14" s="33">
        <v>0</v>
      </c>
      <c r="AI14" s="33">
        <v>0</v>
      </c>
      <c r="AJ14" s="33">
        <v>0</v>
      </c>
      <c r="AK14" s="34">
        <v>0</v>
      </c>
      <c r="AL14" s="32">
        <v>0</v>
      </c>
      <c r="AM14" s="33">
        <v>0</v>
      </c>
      <c r="AN14" s="33">
        <v>0</v>
      </c>
      <c r="AO14" s="33">
        <v>0</v>
      </c>
      <c r="AP14" s="34">
        <v>0</v>
      </c>
      <c r="AQ14" s="32">
        <v>0</v>
      </c>
      <c r="AR14" s="33">
        <v>0</v>
      </c>
      <c r="AS14" s="33">
        <v>0</v>
      </c>
      <c r="AT14" s="33">
        <v>0</v>
      </c>
      <c r="AU14" s="34">
        <v>0</v>
      </c>
      <c r="AV14" s="32">
        <v>0</v>
      </c>
      <c r="AW14" s="33">
        <v>0</v>
      </c>
      <c r="AX14" s="33">
        <v>0</v>
      </c>
      <c r="AY14" s="33">
        <v>0</v>
      </c>
      <c r="AZ14" s="34">
        <v>0</v>
      </c>
      <c r="BA14" s="32">
        <v>0</v>
      </c>
      <c r="BB14" s="33">
        <v>0</v>
      </c>
      <c r="BC14" s="33">
        <v>0</v>
      </c>
      <c r="BD14" s="33">
        <v>0</v>
      </c>
      <c r="BE14" s="34">
        <v>0</v>
      </c>
      <c r="BF14" s="32">
        <v>0</v>
      </c>
      <c r="BG14" s="33">
        <v>0</v>
      </c>
      <c r="BH14" s="33">
        <v>0</v>
      </c>
      <c r="BI14" s="33">
        <v>0</v>
      </c>
      <c r="BJ14" s="34">
        <v>0</v>
      </c>
      <c r="BK14" s="35">
        <v>0</v>
      </c>
    </row>
    <row r="15" spans="1:97" x14ac:dyDescent="0.2">
      <c r="A15" s="15"/>
      <c r="B15" s="24" t="s">
        <v>96</v>
      </c>
      <c r="C15" s="32">
        <v>0</v>
      </c>
      <c r="D15" s="33">
        <v>0</v>
      </c>
      <c r="E15" s="33">
        <v>0</v>
      </c>
      <c r="F15" s="33">
        <v>0</v>
      </c>
      <c r="G15" s="34">
        <v>0</v>
      </c>
      <c r="H15" s="32">
        <v>0</v>
      </c>
      <c r="I15" s="33">
        <v>0</v>
      </c>
      <c r="J15" s="33">
        <v>0</v>
      </c>
      <c r="K15" s="33">
        <v>0</v>
      </c>
      <c r="L15" s="34">
        <v>0</v>
      </c>
      <c r="M15" s="32">
        <v>0</v>
      </c>
      <c r="N15" s="33">
        <v>0</v>
      </c>
      <c r="O15" s="33">
        <v>0</v>
      </c>
      <c r="P15" s="33">
        <v>0</v>
      </c>
      <c r="Q15" s="34">
        <v>0</v>
      </c>
      <c r="R15" s="32">
        <v>0</v>
      </c>
      <c r="S15" s="33">
        <v>0</v>
      </c>
      <c r="T15" s="33">
        <v>0</v>
      </c>
      <c r="U15" s="33">
        <v>0</v>
      </c>
      <c r="V15" s="34">
        <v>0</v>
      </c>
      <c r="W15" s="32">
        <v>0</v>
      </c>
      <c r="X15" s="33">
        <v>0</v>
      </c>
      <c r="Y15" s="33">
        <v>0</v>
      </c>
      <c r="Z15" s="33">
        <v>0</v>
      </c>
      <c r="AA15" s="34">
        <v>0</v>
      </c>
      <c r="AB15" s="32">
        <v>0</v>
      </c>
      <c r="AC15" s="33">
        <v>0</v>
      </c>
      <c r="AD15" s="33">
        <v>0</v>
      </c>
      <c r="AE15" s="33">
        <v>0</v>
      </c>
      <c r="AF15" s="34">
        <v>0</v>
      </c>
      <c r="AG15" s="32">
        <v>0</v>
      </c>
      <c r="AH15" s="33">
        <v>0</v>
      </c>
      <c r="AI15" s="33">
        <v>0</v>
      </c>
      <c r="AJ15" s="33">
        <v>0</v>
      </c>
      <c r="AK15" s="34">
        <v>0</v>
      </c>
      <c r="AL15" s="32">
        <v>0</v>
      </c>
      <c r="AM15" s="33">
        <v>0</v>
      </c>
      <c r="AN15" s="33">
        <v>0</v>
      </c>
      <c r="AO15" s="33">
        <v>0</v>
      </c>
      <c r="AP15" s="34">
        <v>0</v>
      </c>
      <c r="AQ15" s="32">
        <v>0</v>
      </c>
      <c r="AR15" s="33">
        <v>0</v>
      </c>
      <c r="AS15" s="33">
        <v>0</v>
      </c>
      <c r="AT15" s="33">
        <v>0</v>
      </c>
      <c r="AU15" s="34">
        <v>0</v>
      </c>
      <c r="AV15" s="32">
        <v>0</v>
      </c>
      <c r="AW15" s="33">
        <v>0</v>
      </c>
      <c r="AX15" s="33">
        <v>0</v>
      </c>
      <c r="AY15" s="33">
        <v>0</v>
      </c>
      <c r="AZ15" s="34">
        <v>0</v>
      </c>
      <c r="BA15" s="32">
        <v>0</v>
      </c>
      <c r="BB15" s="33">
        <v>0</v>
      </c>
      <c r="BC15" s="33">
        <v>0</v>
      </c>
      <c r="BD15" s="33">
        <v>0</v>
      </c>
      <c r="BE15" s="34">
        <v>0</v>
      </c>
      <c r="BF15" s="32">
        <v>0</v>
      </c>
      <c r="BG15" s="33">
        <v>0</v>
      </c>
      <c r="BH15" s="33">
        <v>0</v>
      </c>
      <c r="BI15" s="33">
        <v>0</v>
      </c>
      <c r="BJ15" s="34">
        <v>0</v>
      </c>
      <c r="BK15" s="35">
        <v>0</v>
      </c>
    </row>
    <row r="16" spans="1:97" x14ac:dyDescent="0.2">
      <c r="A16" s="15" t="s">
        <v>83</v>
      </c>
      <c r="B16" s="23" t="s">
        <v>15</v>
      </c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7"/>
    </row>
    <row r="17" spans="1:68" x14ac:dyDescent="0.2">
      <c r="A17" s="15"/>
      <c r="B17" s="24" t="s">
        <v>40</v>
      </c>
      <c r="C17" s="32">
        <v>0</v>
      </c>
      <c r="D17" s="33">
        <v>0</v>
      </c>
      <c r="E17" s="33">
        <v>0</v>
      </c>
      <c r="F17" s="33">
        <v>0</v>
      </c>
      <c r="G17" s="34">
        <v>0</v>
      </c>
      <c r="H17" s="32">
        <v>0</v>
      </c>
      <c r="I17" s="33">
        <v>0</v>
      </c>
      <c r="J17" s="33">
        <v>0</v>
      </c>
      <c r="K17" s="33">
        <v>0</v>
      </c>
      <c r="L17" s="34">
        <v>0</v>
      </c>
      <c r="M17" s="32">
        <v>0</v>
      </c>
      <c r="N17" s="33">
        <v>0</v>
      </c>
      <c r="O17" s="33">
        <v>0</v>
      </c>
      <c r="P17" s="33">
        <v>0</v>
      </c>
      <c r="Q17" s="34">
        <v>0</v>
      </c>
      <c r="R17" s="32">
        <v>0</v>
      </c>
      <c r="S17" s="33">
        <v>0</v>
      </c>
      <c r="T17" s="33">
        <v>0</v>
      </c>
      <c r="U17" s="33">
        <v>0</v>
      </c>
      <c r="V17" s="34">
        <v>0</v>
      </c>
      <c r="W17" s="32">
        <v>0</v>
      </c>
      <c r="X17" s="33">
        <v>0</v>
      </c>
      <c r="Y17" s="33">
        <v>0</v>
      </c>
      <c r="Z17" s="33">
        <v>0</v>
      </c>
      <c r="AA17" s="34">
        <v>0</v>
      </c>
      <c r="AB17" s="32">
        <v>0</v>
      </c>
      <c r="AC17" s="33">
        <v>0</v>
      </c>
      <c r="AD17" s="33">
        <v>0</v>
      </c>
      <c r="AE17" s="33">
        <v>0</v>
      </c>
      <c r="AF17" s="34">
        <v>0</v>
      </c>
      <c r="AG17" s="32">
        <v>0</v>
      </c>
      <c r="AH17" s="33">
        <v>0</v>
      </c>
      <c r="AI17" s="33">
        <v>0</v>
      </c>
      <c r="AJ17" s="33">
        <v>0</v>
      </c>
      <c r="AK17" s="34">
        <v>0</v>
      </c>
      <c r="AL17" s="32">
        <v>0</v>
      </c>
      <c r="AM17" s="33">
        <v>0</v>
      </c>
      <c r="AN17" s="33">
        <v>0</v>
      </c>
      <c r="AO17" s="33">
        <v>0</v>
      </c>
      <c r="AP17" s="34">
        <v>0</v>
      </c>
      <c r="AQ17" s="32">
        <v>0</v>
      </c>
      <c r="AR17" s="33">
        <v>0</v>
      </c>
      <c r="AS17" s="33">
        <v>0</v>
      </c>
      <c r="AT17" s="33">
        <v>0</v>
      </c>
      <c r="AU17" s="34">
        <v>0</v>
      </c>
      <c r="AV17" s="32">
        <v>0</v>
      </c>
      <c r="AW17" s="33">
        <v>0</v>
      </c>
      <c r="AX17" s="33">
        <v>0</v>
      </c>
      <c r="AY17" s="33">
        <v>0</v>
      </c>
      <c r="AZ17" s="34">
        <v>0</v>
      </c>
      <c r="BA17" s="32">
        <v>0</v>
      </c>
      <c r="BB17" s="33">
        <v>0</v>
      </c>
      <c r="BC17" s="33">
        <v>0</v>
      </c>
      <c r="BD17" s="33">
        <v>0</v>
      </c>
      <c r="BE17" s="34">
        <v>0</v>
      </c>
      <c r="BF17" s="32">
        <v>0</v>
      </c>
      <c r="BG17" s="33">
        <v>0</v>
      </c>
      <c r="BH17" s="33">
        <v>0</v>
      </c>
      <c r="BI17" s="33">
        <v>0</v>
      </c>
      <c r="BJ17" s="34">
        <v>0</v>
      </c>
      <c r="BK17" s="35">
        <v>0</v>
      </c>
    </row>
    <row r="18" spans="1:68" x14ac:dyDescent="0.2">
      <c r="A18" s="15"/>
      <c r="B18" s="24" t="s">
        <v>95</v>
      </c>
      <c r="C18" s="32">
        <v>0</v>
      </c>
      <c r="D18" s="33">
        <v>0</v>
      </c>
      <c r="E18" s="33">
        <v>0</v>
      </c>
      <c r="F18" s="33">
        <v>0</v>
      </c>
      <c r="G18" s="34">
        <v>0</v>
      </c>
      <c r="H18" s="32">
        <v>0</v>
      </c>
      <c r="I18" s="33">
        <v>0</v>
      </c>
      <c r="J18" s="33">
        <v>0</v>
      </c>
      <c r="K18" s="33">
        <v>0</v>
      </c>
      <c r="L18" s="34">
        <v>0</v>
      </c>
      <c r="M18" s="32">
        <v>0</v>
      </c>
      <c r="N18" s="33">
        <v>0</v>
      </c>
      <c r="O18" s="33">
        <v>0</v>
      </c>
      <c r="P18" s="33">
        <v>0</v>
      </c>
      <c r="Q18" s="34">
        <v>0</v>
      </c>
      <c r="R18" s="32">
        <v>0</v>
      </c>
      <c r="S18" s="33">
        <v>0</v>
      </c>
      <c r="T18" s="33">
        <v>0</v>
      </c>
      <c r="U18" s="33">
        <v>0</v>
      </c>
      <c r="V18" s="34">
        <v>0</v>
      </c>
      <c r="W18" s="32">
        <v>0</v>
      </c>
      <c r="X18" s="33">
        <v>0</v>
      </c>
      <c r="Y18" s="33">
        <v>0</v>
      </c>
      <c r="Z18" s="33">
        <v>0</v>
      </c>
      <c r="AA18" s="34">
        <v>0</v>
      </c>
      <c r="AB18" s="32">
        <v>0</v>
      </c>
      <c r="AC18" s="33">
        <v>0</v>
      </c>
      <c r="AD18" s="33">
        <v>0</v>
      </c>
      <c r="AE18" s="33">
        <v>0</v>
      </c>
      <c r="AF18" s="34">
        <v>0</v>
      </c>
      <c r="AG18" s="32">
        <v>0</v>
      </c>
      <c r="AH18" s="33">
        <v>0</v>
      </c>
      <c r="AI18" s="33">
        <v>0</v>
      </c>
      <c r="AJ18" s="33">
        <v>0</v>
      </c>
      <c r="AK18" s="34">
        <v>0</v>
      </c>
      <c r="AL18" s="32">
        <v>0</v>
      </c>
      <c r="AM18" s="33">
        <v>0</v>
      </c>
      <c r="AN18" s="33">
        <v>0</v>
      </c>
      <c r="AO18" s="33">
        <v>0</v>
      </c>
      <c r="AP18" s="34">
        <v>0</v>
      </c>
      <c r="AQ18" s="32">
        <v>0</v>
      </c>
      <c r="AR18" s="33">
        <v>0</v>
      </c>
      <c r="AS18" s="33">
        <v>0</v>
      </c>
      <c r="AT18" s="33">
        <v>0</v>
      </c>
      <c r="AU18" s="34">
        <v>0</v>
      </c>
      <c r="AV18" s="32">
        <v>0</v>
      </c>
      <c r="AW18" s="33">
        <v>0</v>
      </c>
      <c r="AX18" s="33">
        <v>0</v>
      </c>
      <c r="AY18" s="33">
        <v>0</v>
      </c>
      <c r="AZ18" s="34">
        <v>0</v>
      </c>
      <c r="BA18" s="32">
        <v>0</v>
      </c>
      <c r="BB18" s="33">
        <v>0</v>
      </c>
      <c r="BC18" s="33">
        <v>0</v>
      </c>
      <c r="BD18" s="33">
        <v>0</v>
      </c>
      <c r="BE18" s="34">
        <v>0</v>
      </c>
      <c r="BF18" s="32">
        <v>0</v>
      </c>
      <c r="BG18" s="33">
        <v>0</v>
      </c>
      <c r="BH18" s="33">
        <v>0</v>
      </c>
      <c r="BI18" s="33">
        <v>0</v>
      </c>
      <c r="BJ18" s="34">
        <v>0</v>
      </c>
      <c r="BK18" s="35">
        <v>0</v>
      </c>
    </row>
    <row r="19" spans="1:68" x14ac:dyDescent="0.2">
      <c r="A19" s="15" t="s">
        <v>85</v>
      </c>
      <c r="B19" s="31" t="s">
        <v>100</v>
      </c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7"/>
    </row>
    <row r="20" spans="1:68" x14ac:dyDescent="0.2">
      <c r="A20" s="15"/>
      <c r="B20" s="24" t="s">
        <v>40</v>
      </c>
      <c r="C20" s="32">
        <v>0</v>
      </c>
      <c r="D20" s="33">
        <v>0</v>
      </c>
      <c r="E20" s="33">
        <v>0</v>
      </c>
      <c r="F20" s="33">
        <v>0</v>
      </c>
      <c r="G20" s="34">
        <v>0</v>
      </c>
      <c r="H20" s="32">
        <v>0</v>
      </c>
      <c r="I20" s="33">
        <v>0</v>
      </c>
      <c r="J20" s="33">
        <v>0</v>
      </c>
      <c r="K20" s="33">
        <v>0</v>
      </c>
      <c r="L20" s="34">
        <v>0</v>
      </c>
      <c r="M20" s="32">
        <v>0</v>
      </c>
      <c r="N20" s="33">
        <v>0</v>
      </c>
      <c r="O20" s="33">
        <v>0</v>
      </c>
      <c r="P20" s="33">
        <v>0</v>
      </c>
      <c r="Q20" s="34">
        <v>0</v>
      </c>
      <c r="R20" s="32">
        <v>0</v>
      </c>
      <c r="S20" s="33">
        <v>0</v>
      </c>
      <c r="T20" s="33">
        <v>0</v>
      </c>
      <c r="U20" s="33">
        <v>0</v>
      </c>
      <c r="V20" s="34">
        <v>0</v>
      </c>
      <c r="W20" s="32">
        <v>0</v>
      </c>
      <c r="X20" s="33">
        <v>0</v>
      </c>
      <c r="Y20" s="33">
        <v>0</v>
      </c>
      <c r="Z20" s="33">
        <v>0</v>
      </c>
      <c r="AA20" s="34">
        <v>0</v>
      </c>
      <c r="AB20" s="32">
        <v>0</v>
      </c>
      <c r="AC20" s="33">
        <v>0</v>
      </c>
      <c r="AD20" s="33">
        <v>0</v>
      </c>
      <c r="AE20" s="33">
        <v>0</v>
      </c>
      <c r="AF20" s="34">
        <v>0</v>
      </c>
      <c r="AG20" s="32">
        <v>0</v>
      </c>
      <c r="AH20" s="33">
        <v>0</v>
      </c>
      <c r="AI20" s="33">
        <v>0</v>
      </c>
      <c r="AJ20" s="33">
        <v>0</v>
      </c>
      <c r="AK20" s="34">
        <v>0</v>
      </c>
      <c r="AL20" s="32">
        <v>0</v>
      </c>
      <c r="AM20" s="33">
        <v>0</v>
      </c>
      <c r="AN20" s="33">
        <v>0</v>
      </c>
      <c r="AO20" s="33">
        <v>0</v>
      </c>
      <c r="AP20" s="34">
        <v>0</v>
      </c>
      <c r="AQ20" s="32">
        <v>0</v>
      </c>
      <c r="AR20" s="33">
        <v>0</v>
      </c>
      <c r="AS20" s="33">
        <v>0</v>
      </c>
      <c r="AT20" s="33">
        <v>0</v>
      </c>
      <c r="AU20" s="34">
        <v>0</v>
      </c>
      <c r="AV20" s="32">
        <v>0</v>
      </c>
      <c r="AW20" s="33">
        <v>0</v>
      </c>
      <c r="AX20" s="33">
        <v>0</v>
      </c>
      <c r="AY20" s="33">
        <v>0</v>
      </c>
      <c r="AZ20" s="34">
        <v>0</v>
      </c>
      <c r="BA20" s="32">
        <v>0</v>
      </c>
      <c r="BB20" s="33">
        <v>0</v>
      </c>
      <c r="BC20" s="33">
        <v>0</v>
      </c>
      <c r="BD20" s="33">
        <v>0</v>
      </c>
      <c r="BE20" s="34">
        <v>0</v>
      </c>
      <c r="BF20" s="32">
        <v>0</v>
      </c>
      <c r="BG20" s="33">
        <v>0</v>
      </c>
      <c r="BH20" s="33">
        <v>0</v>
      </c>
      <c r="BI20" s="33">
        <v>0</v>
      </c>
      <c r="BJ20" s="34">
        <v>0</v>
      </c>
      <c r="BK20" s="35">
        <v>0</v>
      </c>
    </row>
    <row r="21" spans="1:68" x14ac:dyDescent="0.2">
      <c r="A21" s="15"/>
      <c r="B21" s="24" t="s">
        <v>94</v>
      </c>
      <c r="C21" s="32">
        <v>0</v>
      </c>
      <c r="D21" s="33">
        <v>0</v>
      </c>
      <c r="E21" s="33">
        <v>0</v>
      </c>
      <c r="F21" s="33">
        <v>0</v>
      </c>
      <c r="G21" s="34">
        <v>0</v>
      </c>
      <c r="H21" s="32">
        <v>0</v>
      </c>
      <c r="I21" s="33">
        <v>0</v>
      </c>
      <c r="J21" s="33">
        <v>0</v>
      </c>
      <c r="K21" s="33">
        <v>0</v>
      </c>
      <c r="L21" s="34">
        <v>0</v>
      </c>
      <c r="M21" s="32">
        <v>0</v>
      </c>
      <c r="N21" s="33">
        <v>0</v>
      </c>
      <c r="O21" s="33">
        <v>0</v>
      </c>
      <c r="P21" s="33">
        <v>0</v>
      </c>
      <c r="Q21" s="34">
        <v>0</v>
      </c>
      <c r="R21" s="32">
        <v>0</v>
      </c>
      <c r="S21" s="33">
        <v>0</v>
      </c>
      <c r="T21" s="33">
        <v>0</v>
      </c>
      <c r="U21" s="33">
        <v>0</v>
      </c>
      <c r="V21" s="34">
        <v>0</v>
      </c>
      <c r="W21" s="32">
        <v>0</v>
      </c>
      <c r="X21" s="33">
        <v>0</v>
      </c>
      <c r="Y21" s="33">
        <v>0</v>
      </c>
      <c r="Z21" s="33">
        <v>0</v>
      </c>
      <c r="AA21" s="34">
        <v>0</v>
      </c>
      <c r="AB21" s="32">
        <v>0</v>
      </c>
      <c r="AC21" s="33">
        <v>0</v>
      </c>
      <c r="AD21" s="33">
        <v>0</v>
      </c>
      <c r="AE21" s="33">
        <v>0</v>
      </c>
      <c r="AF21" s="34">
        <v>0</v>
      </c>
      <c r="AG21" s="32">
        <v>0</v>
      </c>
      <c r="AH21" s="33">
        <v>0</v>
      </c>
      <c r="AI21" s="33">
        <v>0</v>
      </c>
      <c r="AJ21" s="33">
        <v>0</v>
      </c>
      <c r="AK21" s="34">
        <v>0</v>
      </c>
      <c r="AL21" s="32">
        <v>0</v>
      </c>
      <c r="AM21" s="33">
        <v>0</v>
      </c>
      <c r="AN21" s="33">
        <v>0</v>
      </c>
      <c r="AO21" s="33">
        <v>0</v>
      </c>
      <c r="AP21" s="34">
        <v>0</v>
      </c>
      <c r="AQ21" s="32">
        <v>0</v>
      </c>
      <c r="AR21" s="33">
        <v>0</v>
      </c>
      <c r="AS21" s="33">
        <v>0</v>
      </c>
      <c r="AT21" s="33">
        <v>0</v>
      </c>
      <c r="AU21" s="34">
        <v>0</v>
      </c>
      <c r="AV21" s="32">
        <v>0</v>
      </c>
      <c r="AW21" s="33">
        <v>0</v>
      </c>
      <c r="AX21" s="33">
        <v>0</v>
      </c>
      <c r="AY21" s="33">
        <v>0</v>
      </c>
      <c r="AZ21" s="34">
        <v>0</v>
      </c>
      <c r="BA21" s="32">
        <v>0</v>
      </c>
      <c r="BB21" s="33">
        <v>0</v>
      </c>
      <c r="BC21" s="33">
        <v>0</v>
      </c>
      <c r="BD21" s="33">
        <v>0</v>
      </c>
      <c r="BE21" s="34">
        <v>0</v>
      </c>
      <c r="BF21" s="32">
        <v>0</v>
      </c>
      <c r="BG21" s="33">
        <v>0</v>
      </c>
      <c r="BH21" s="33">
        <v>0</v>
      </c>
      <c r="BI21" s="33">
        <v>0</v>
      </c>
      <c r="BJ21" s="34">
        <v>0</v>
      </c>
      <c r="BK21" s="35">
        <v>0</v>
      </c>
    </row>
    <row r="22" spans="1:68" x14ac:dyDescent="0.2">
      <c r="A22" s="15" t="s">
        <v>86</v>
      </c>
      <c r="B22" s="23" t="s">
        <v>16</v>
      </c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7"/>
    </row>
    <row r="23" spans="1:68" x14ac:dyDescent="0.2">
      <c r="A23" s="15"/>
      <c r="B23" s="24" t="s">
        <v>40</v>
      </c>
      <c r="C23" s="32">
        <v>0</v>
      </c>
      <c r="D23" s="33">
        <v>19.400809883066501</v>
      </c>
      <c r="E23" s="33">
        <v>0</v>
      </c>
      <c r="F23" s="33">
        <v>0</v>
      </c>
      <c r="G23" s="33">
        <v>0</v>
      </c>
      <c r="H23" s="32">
        <v>21.979424667953808</v>
      </c>
      <c r="I23" s="33">
        <v>2.7180852231999002</v>
      </c>
      <c r="J23" s="33">
        <v>0</v>
      </c>
      <c r="K23" s="33">
        <v>0</v>
      </c>
      <c r="L23" s="34">
        <v>29.245134802560095</v>
      </c>
      <c r="M23" s="32">
        <v>0</v>
      </c>
      <c r="N23" s="33">
        <v>0</v>
      </c>
      <c r="O23" s="33">
        <v>0</v>
      </c>
      <c r="P23" s="33">
        <v>0</v>
      </c>
      <c r="Q23" s="34">
        <v>0</v>
      </c>
      <c r="R23" s="32">
        <v>5.383847382478705</v>
      </c>
      <c r="S23" s="33">
        <v>0</v>
      </c>
      <c r="T23" s="33">
        <v>0</v>
      </c>
      <c r="U23" s="33">
        <v>0</v>
      </c>
      <c r="V23" s="34">
        <v>3.7979440018654</v>
      </c>
      <c r="W23" s="32">
        <v>0</v>
      </c>
      <c r="X23" s="33">
        <v>0</v>
      </c>
      <c r="Y23" s="33">
        <v>0</v>
      </c>
      <c r="Z23" s="33">
        <v>0</v>
      </c>
      <c r="AA23" s="34">
        <v>0</v>
      </c>
      <c r="AB23" s="32">
        <v>1.0641150999000002E-3</v>
      </c>
      <c r="AC23" s="33">
        <v>0</v>
      </c>
      <c r="AD23" s="33">
        <v>0</v>
      </c>
      <c r="AE23" s="33">
        <v>0</v>
      </c>
      <c r="AF23" s="34">
        <v>0</v>
      </c>
      <c r="AG23" s="32">
        <v>0</v>
      </c>
      <c r="AH23" s="33">
        <v>0</v>
      </c>
      <c r="AI23" s="33">
        <v>0</v>
      </c>
      <c r="AJ23" s="33">
        <v>0</v>
      </c>
      <c r="AK23" s="34">
        <v>0</v>
      </c>
      <c r="AL23" s="32">
        <v>0</v>
      </c>
      <c r="AM23" s="33">
        <v>0</v>
      </c>
      <c r="AN23" s="33">
        <v>0</v>
      </c>
      <c r="AO23" s="33">
        <v>0</v>
      </c>
      <c r="AP23" s="34">
        <v>0</v>
      </c>
      <c r="AQ23" s="32">
        <v>0</v>
      </c>
      <c r="AR23" s="33">
        <v>0</v>
      </c>
      <c r="AS23" s="33">
        <v>0</v>
      </c>
      <c r="AT23" s="33">
        <v>0</v>
      </c>
      <c r="AU23" s="34">
        <v>0</v>
      </c>
      <c r="AV23" s="32">
        <v>1.2893807894617004</v>
      </c>
      <c r="AW23" s="33">
        <v>1.8869501848664001</v>
      </c>
      <c r="AX23" s="33">
        <v>0</v>
      </c>
      <c r="AY23" s="33">
        <v>0</v>
      </c>
      <c r="AZ23" s="34">
        <v>2.4321406192996</v>
      </c>
      <c r="BA23" s="32">
        <v>0</v>
      </c>
      <c r="BB23" s="33">
        <v>0</v>
      </c>
      <c r="BC23" s="33">
        <v>0</v>
      </c>
      <c r="BD23" s="33">
        <v>0</v>
      </c>
      <c r="BE23" s="34">
        <v>0</v>
      </c>
      <c r="BF23" s="32">
        <v>0.70085031936350006</v>
      </c>
      <c r="BG23" s="33">
        <v>1.9999966599999998E-5</v>
      </c>
      <c r="BH23" s="33">
        <v>0</v>
      </c>
      <c r="BI23" s="33">
        <v>0</v>
      </c>
      <c r="BJ23" s="34">
        <v>0.31704929316660002</v>
      </c>
      <c r="BK23" s="35">
        <f>SUM(C23:BJ23)</f>
        <v>89.152701282348715</v>
      </c>
    </row>
    <row r="24" spans="1:68" x14ac:dyDescent="0.2">
      <c r="A24" s="15"/>
      <c r="B24" s="24" t="s">
        <v>93</v>
      </c>
      <c r="C24" s="32">
        <v>0</v>
      </c>
      <c r="D24" s="33">
        <f>D23</f>
        <v>19.400809883066501</v>
      </c>
      <c r="E24" s="33">
        <f t="shared" ref="E24:BJ24" si="1">E23</f>
        <v>0</v>
      </c>
      <c r="F24" s="33">
        <f t="shared" si="1"/>
        <v>0</v>
      </c>
      <c r="G24" s="33">
        <f t="shared" si="1"/>
        <v>0</v>
      </c>
      <c r="H24" s="33">
        <f t="shared" si="1"/>
        <v>21.979424667953808</v>
      </c>
      <c r="I24" s="33">
        <f t="shared" si="1"/>
        <v>2.7180852231999002</v>
      </c>
      <c r="J24" s="33">
        <f t="shared" si="1"/>
        <v>0</v>
      </c>
      <c r="K24" s="33">
        <f t="shared" si="1"/>
        <v>0</v>
      </c>
      <c r="L24" s="33">
        <f t="shared" si="1"/>
        <v>29.245134802560095</v>
      </c>
      <c r="M24" s="33">
        <f t="shared" si="1"/>
        <v>0</v>
      </c>
      <c r="N24" s="33">
        <f t="shared" si="1"/>
        <v>0</v>
      </c>
      <c r="O24" s="33">
        <f t="shared" si="1"/>
        <v>0</v>
      </c>
      <c r="P24" s="33">
        <f t="shared" si="1"/>
        <v>0</v>
      </c>
      <c r="Q24" s="33">
        <f t="shared" si="1"/>
        <v>0</v>
      </c>
      <c r="R24" s="33">
        <f t="shared" si="1"/>
        <v>5.383847382478705</v>
      </c>
      <c r="S24" s="33">
        <f t="shared" si="1"/>
        <v>0</v>
      </c>
      <c r="T24" s="33">
        <f t="shared" si="1"/>
        <v>0</v>
      </c>
      <c r="U24" s="33">
        <f t="shared" si="1"/>
        <v>0</v>
      </c>
      <c r="V24" s="33">
        <f t="shared" si="1"/>
        <v>3.7979440018654</v>
      </c>
      <c r="W24" s="33">
        <f t="shared" si="1"/>
        <v>0</v>
      </c>
      <c r="X24" s="33">
        <f t="shared" si="1"/>
        <v>0</v>
      </c>
      <c r="Y24" s="33">
        <f t="shared" si="1"/>
        <v>0</v>
      </c>
      <c r="Z24" s="33">
        <f t="shared" si="1"/>
        <v>0</v>
      </c>
      <c r="AA24" s="33">
        <f t="shared" si="1"/>
        <v>0</v>
      </c>
      <c r="AB24" s="33">
        <f t="shared" si="1"/>
        <v>1.0641150999000002E-3</v>
      </c>
      <c r="AC24" s="33">
        <f t="shared" si="1"/>
        <v>0</v>
      </c>
      <c r="AD24" s="33">
        <f t="shared" si="1"/>
        <v>0</v>
      </c>
      <c r="AE24" s="33">
        <f t="shared" si="1"/>
        <v>0</v>
      </c>
      <c r="AF24" s="33">
        <f t="shared" si="1"/>
        <v>0</v>
      </c>
      <c r="AG24" s="33">
        <f t="shared" si="1"/>
        <v>0</v>
      </c>
      <c r="AH24" s="33">
        <f t="shared" si="1"/>
        <v>0</v>
      </c>
      <c r="AI24" s="33">
        <f t="shared" si="1"/>
        <v>0</v>
      </c>
      <c r="AJ24" s="33">
        <f t="shared" si="1"/>
        <v>0</v>
      </c>
      <c r="AK24" s="33">
        <f t="shared" si="1"/>
        <v>0</v>
      </c>
      <c r="AL24" s="33">
        <f t="shared" si="1"/>
        <v>0</v>
      </c>
      <c r="AM24" s="33">
        <f t="shared" si="1"/>
        <v>0</v>
      </c>
      <c r="AN24" s="33">
        <f t="shared" si="1"/>
        <v>0</v>
      </c>
      <c r="AO24" s="33">
        <f t="shared" si="1"/>
        <v>0</v>
      </c>
      <c r="AP24" s="33">
        <f t="shared" si="1"/>
        <v>0</v>
      </c>
      <c r="AQ24" s="33">
        <f t="shared" si="1"/>
        <v>0</v>
      </c>
      <c r="AR24" s="33">
        <f t="shared" si="1"/>
        <v>0</v>
      </c>
      <c r="AS24" s="33">
        <f t="shared" si="1"/>
        <v>0</v>
      </c>
      <c r="AT24" s="33">
        <f t="shared" si="1"/>
        <v>0</v>
      </c>
      <c r="AU24" s="33">
        <f t="shared" si="1"/>
        <v>0</v>
      </c>
      <c r="AV24" s="33">
        <f t="shared" si="1"/>
        <v>1.2893807894617004</v>
      </c>
      <c r="AW24" s="33">
        <f t="shared" si="1"/>
        <v>1.8869501848664001</v>
      </c>
      <c r="AX24" s="33">
        <f t="shared" si="1"/>
        <v>0</v>
      </c>
      <c r="AY24" s="33">
        <f t="shared" si="1"/>
        <v>0</v>
      </c>
      <c r="AZ24" s="33">
        <f t="shared" si="1"/>
        <v>2.4321406192996</v>
      </c>
      <c r="BA24" s="33">
        <f t="shared" si="1"/>
        <v>0</v>
      </c>
      <c r="BB24" s="33">
        <f t="shared" si="1"/>
        <v>0</v>
      </c>
      <c r="BC24" s="33">
        <f t="shared" si="1"/>
        <v>0</v>
      </c>
      <c r="BD24" s="33">
        <f t="shared" si="1"/>
        <v>0</v>
      </c>
      <c r="BE24" s="33">
        <f t="shared" si="1"/>
        <v>0</v>
      </c>
      <c r="BF24" s="33">
        <f t="shared" si="1"/>
        <v>0.70085031936350006</v>
      </c>
      <c r="BG24" s="33">
        <f t="shared" si="1"/>
        <v>1.9999966599999998E-5</v>
      </c>
      <c r="BH24" s="33">
        <f t="shared" si="1"/>
        <v>0</v>
      </c>
      <c r="BI24" s="33">
        <f t="shared" si="1"/>
        <v>0</v>
      </c>
      <c r="BJ24" s="33">
        <f t="shared" si="1"/>
        <v>0.31704929316660002</v>
      </c>
      <c r="BK24" s="35">
        <f>SUM(C24:BJ24)</f>
        <v>89.152701282348715</v>
      </c>
    </row>
    <row r="25" spans="1:68" x14ac:dyDescent="0.2">
      <c r="A25" s="15"/>
      <c r="B25" s="25" t="s">
        <v>84</v>
      </c>
      <c r="C25" s="32">
        <f>+C9+C12+C15+C18+C21+C24</f>
        <v>0</v>
      </c>
      <c r="D25" s="33">
        <f>+D9+D12+D15+D18+D21+D24</f>
        <v>50.364386727366401</v>
      </c>
      <c r="E25" s="33">
        <f t="shared" ref="E25:BK25" si="2">+E9+E12+E15+E18+E21+E24</f>
        <v>0</v>
      </c>
      <c r="F25" s="33">
        <f t="shared" si="2"/>
        <v>0</v>
      </c>
      <c r="G25" s="34">
        <f t="shared" si="2"/>
        <v>3.3960166399999998E-2</v>
      </c>
      <c r="H25" s="32">
        <f t="shared" si="2"/>
        <v>46.766220790292898</v>
      </c>
      <c r="I25" s="33">
        <f t="shared" si="2"/>
        <v>12.676083629866</v>
      </c>
      <c r="J25" s="33">
        <f t="shared" si="2"/>
        <v>0</v>
      </c>
      <c r="K25" s="33">
        <f t="shared" si="2"/>
        <v>0</v>
      </c>
      <c r="L25" s="34">
        <f>+L9+L12+L15+L18+L21+L24</f>
        <v>69.376045712048665</v>
      </c>
      <c r="M25" s="32">
        <f t="shared" si="2"/>
        <v>0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4">
        <f t="shared" si="2"/>
        <v>0</v>
      </c>
      <c r="R25" s="32">
        <f t="shared" si="2"/>
        <v>13.080676656489402</v>
      </c>
      <c r="S25" s="33">
        <f t="shared" si="2"/>
        <v>0</v>
      </c>
      <c r="T25" s="33">
        <f t="shared" si="2"/>
        <v>0</v>
      </c>
      <c r="U25" s="33">
        <f t="shared" si="2"/>
        <v>0</v>
      </c>
      <c r="V25" s="34">
        <f t="shared" si="2"/>
        <v>9.9393321292965986</v>
      </c>
      <c r="W25" s="32">
        <f t="shared" si="2"/>
        <v>0</v>
      </c>
      <c r="X25" s="33">
        <f t="shared" si="2"/>
        <v>0.64559430276660001</v>
      </c>
      <c r="Y25" s="33">
        <f t="shared" si="2"/>
        <v>0</v>
      </c>
      <c r="Z25" s="33">
        <f t="shared" si="2"/>
        <v>0</v>
      </c>
      <c r="AA25" s="34">
        <f t="shared" si="2"/>
        <v>0</v>
      </c>
      <c r="AB25" s="32">
        <f t="shared" si="2"/>
        <v>4.5468813966200013E-2</v>
      </c>
      <c r="AC25" s="33">
        <f t="shared" si="2"/>
        <v>0</v>
      </c>
      <c r="AD25" s="33">
        <f t="shared" si="2"/>
        <v>0</v>
      </c>
      <c r="AE25" s="33">
        <f t="shared" si="2"/>
        <v>0</v>
      </c>
      <c r="AF25" s="34">
        <f t="shared" si="2"/>
        <v>6.9066808833200002E-2</v>
      </c>
      <c r="AG25" s="32">
        <f t="shared" si="2"/>
        <v>0</v>
      </c>
      <c r="AH25" s="33">
        <f t="shared" si="2"/>
        <v>0</v>
      </c>
      <c r="AI25" s="33">
        <f t="shared" si="2"/>
        <v>0</v>
      </c>
      <c r="AJ25" s="33">
        <f t="shared" si="2"/>
        <v>0</v>
      </c>
      <c r="AK25" s="34">
        <f t="shared" si="2"/>
        <v>0</v>
      </c>
      <c r="AL25" s="32">
        <f t="shared" si="2"/>
        <v>0</v>
      </c>
      <c r="AM25" s="33">
        <f t="shared" si="2"/>
        <v>0</v>
      </c>
      <c r="AN25" s="33">
        <f t="shared" si="2"/>
        <v>0</v>
      </c>
      <c r="AO25" s="33">
        <f t="shared" si="2"/>
        <v>0</v>
      </c>
      <c r="AP25" s="34">
        <f t="shared" si="2"/>
        <v>0</v>
      </c>
      <c r="AQ25" s="32">
        <f t="shared" si="2"/>
        <v>0</v>
      </c>
      <c r="AR25" s="33">
        <f t="shared" si="2"/>
        <v>0</v>
      </c>
      <c r="AS25" s="33">
        <f t="shared" si="2"/>
        <v>0</v>
      </c>
      <c r="AT25" s="33">
        <f t="shared" si="2"/>
        <v>0</v>
      </c>
      <c r="AU25" s="34">
        <f t="shared" si="2"/>
        <v>0</v>
      </c>
      <c r="AV25" s="32">
        <f t="shared" si="2"/>
        <v>3.0643654073214002</v>
      </c>
      <c r="AW25" s="33">
        <f t="shared" si="2"/>
        <v>1.9364300230996001</v>
      </c>
      <c r="AX25" s="33">
        <f t="shared" si="2"/>
        <v>0</v>
      </c>
      <c r="AY25" s="33">
        <f t="shared" si="2"/>
        <v>0</v>
      </c>
      <c r="AZ25" s="34">
        <f t="shared" si="2"/>
        <v>4.5259666014321001</v>
      </c>
      <c r="BA25" s="32">
        <f t="shared" si="2"/>
        <v>0</v>
      </c>
      <c r="BB25" s="33">
        <f t="shared" si="2"/>
        <v>0</v>
      </c>
      <c r="BC25" s="33">
        <f t="shared" si="2"/>
        <v>0</v>
      </c>
      <c r="BD25" s="33">
        <f t="shared" si="2"/>
        <v>0</v>
      </c>
      <c r="BE25" s="34">
        <f t="shared" si="2"/>
        <v>0</v>
      </c>
      <c r="BF25" s="32">
        <f t="shared" si="2"/>
        <v>1.0543011605945001</v>
      </c>
      <c r="BG25" s="33">
        <f t="shared" si="2"/>
        <v>1.9999966599999998E-5</v>
      </c>
      <c r="BH25" s="33">
        <f t="shared" si="2"/>
        <v>0</v>
      </c>
      <c r="BI25" s="33">
        <f t="shared" si="2"/>
        <v>0</v>
      </c>
      <c r="BJ25" s="34">
        <f t="shared" si="2"/>
        <v>1.4440103708664001</v>
      </c>
      <c r="BK25" s="36">
        <f t="shared" si="2"/>
        <v>215.02192930060659</v>
      </c>
    </row>
    <row r="26" spans="1:68" ht="3.75" customHeight="1" x14ac:dyDescent="0.2">
      <c r="A26" s="15"/>
      <c r="B26" s="26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7"/>
    </row>
    <row r="27" spans="1:68" x14ac:dyDescent="0.2">
      <c r="A27" s="15" t="s">
        <v>1</v>
      </c>
      <c r="B27" s="22" t="s">
        <v>7</v>
      </c>
      <c r="C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7"/>
    </row>
    <row r="28" spans="1:68" s="4" customFormat="1" x14ac:dyDescent="0.2">
      <c r="A28" s="15" t="s">
        <v>80</v>
      </c>
      <c r="B28" s="59" t="s">
        <v>2</v>
      </c>
      <c r="C28" s="113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5"/>
    </row>
    <row r="29" spans="1:68" s="57" customFormat="1" x14ac:dyDescent="0.2">
      <c r="A29" s="54"/>
      <c r="B29" s="55" t="s">
        <v>2</v>
      </c>
      <c r="C29" s="49">
        <v>0</v>
      </c>
      <c r="D29" s="50">
        <v>0.2629591979666</v>
      </c>
      <c r="E29" s="50">
        <v>0</v>
      </c>
      <c r="F29" s="50">
        <v>0</v>
      </c>
      <c r="G29" s="50">
        <v>0</v>
      </c>
      <c r="H29" s="49">
        <v>38.539298858546168</v>
      </c>
      <c r="I29" s="50">
        <v>0</v>
      </c>
      <c r="J29" s="50">
        <v>0</v>
      </c>
      <c r="K29" s="33">
        <v>0</v>
      </c>
      <c r="L29" s="49">
        <v>4.8599790510274978</v>
      </c>
      <c r="M29" s="49">
        <v>0</v>
      </c>
      <c r="N29" s="50">
        <v>0</v>
      </c>
      <c r="O29" s="50">
        <v>0</v>
      </c>
      <c r="P29" s="50">
        <v>0</v>
      </c>
      <c r="Q29" s="51">
        <v>0</v>
      </c>
      <c r="R29" s="49">
        <v>14.593218322708788</v>
      </c>
      <c r="S29" s="33">
        <v>0</v>
      </c>
      <c r="T29" s="33">
        <v>0</v>
      </c>
      <c r="U29" s="33">
        <v>0</v>
      </c>
      <c r="V29" s="49">
        <v>0.93782411839869995</v>
      </c>
      <c r="W29" s="49">
        <v>0</v>
      </c>
      <c r="X29" s="50">
        <v>0</v>
      </c>
      <c r="Y29" s="50">
        <v>0</v>
      </c>
      <c r="Z29" s="50">
        <v>0</v>
      </c>
      <c r="AA29" s="51">
        <v>0</v>
      </c>
      <c r="AB29" s="49">
        <v>0.16377683023269998</v>
      </c>
      <c r="AC29" s="50">
        <v>0</v>
      </c>
      <c r="AD29" s="50">
        <v>0</v>
      </c>
      <c r="AE29" s="50">
        <v>0</v>
      </c>
      <c r="AF29" s="51">
        <v>5.4830480933099994E-2</v>
      </c>
      <c r="AG29" s="49">
        <v>0</v>
      </c>
      <c r="AH29" s="50">
        <v>0</v>
      </c>
      <c r="AI29" s="50">
        <v>0</v>
      </c>
      <c r="AJ29" s="50">
        <v>0</v>
      </c>
      <c r="AK29" s="51">
        <v>0</v>
      </c>
      <c r="AL29" s="49">
        <v>8.2620349331999996E-3</v>
      </c>
      <c r="AM29" s="50">
        <v>0</v>
      </c>
      <c r="AN29" s="50">
        <v>0</v>
      </c>
      <c r="AO29" s="50">
        <v>0</v>
      </c>
      <c r="AP29" s="51">
        <v>0</v>
      </c>
      <c r="AQ29" s="49">
        <v>0</v>
      </c>
      <c r="AR29" s="50">
        <v>0</v>
      </c>
      <c r="AS29" s="50">
        <v>0</v>
      </c>
      <c r="AT29" s="50">
        <v>0</v>
      </c>
      <c r="AU29" s="51">
        <v>0</v>
      </c>
      <c r="AV29" s="49">
        <v>5.0061691562696007</v>
      </c>
      <c r="AW29" s="50">
        <v>1.6109239989999999E-4</v>
      </c>
      <c r="AX29" s="50">
        <v>0</v>
      </c>
      <c r="AY29" s="50">
        <v>0</v>
      </c>
      <c r="AZ29" s="51">
        <v>0.12334608926649998</v>
      </c>
      <c r="BA29" s="49">
        <v>0</v>
      </c>
      <c r="BB29" s="50">
        <v>0</v>
      </c>
      <c r="BC29" s="50">
        <v>0</v>
      </c>
      <c r="BD29" s="50">
        <v>0</v>
      </c>
      <c r="BE29" s="51">
        <v>0</v>
      </c>
      <c r="BF29" s="49">
        <v>2.7848978597803011</v>
      </c>
      <c r="BG29" s="50">
        <v>0</v>
      </c>
      <c r="BH29" s="50">
        <v>0</v>
      </c>
      <c r="BI29" s="50">
        <v>0</v>
      </c>
      <c r="BJ29" s="51">
        <v>3.7555899599900001E-2</v>
      </c>
      <c r="BK29" s="56">
        <f>SUM(C29:BJ29)</f>
        <v>67.372278992062959</v>
      </c>
    </row>
    <row r="30" spans="1:68" s="4" customFormat="1" x14ac:dyDescent="0.2">
      <c r="A30" s="15"/>
      <c r="B30" s="24" t="s">
        <v>89</v>
      </c>
      <c r="C30" s="49">
        <f>+C29</f>
        <v>0</v>
      </c>
      <c r="D30" s="49">
        <f t="shared" ref="D30:BK30" si="3">+D29</f>
        <v>0.2629591979666</v>
      </c>
      <c r="E30" s="49">
        <f t="shared" si="3"/>
        <v>0</v>
      </c>
      <c r="F30" s="49">
        <f t="shared" si="3"/>
        <v>0</v>
      </c>
      <c r="G30" s="49">
        <f t="shared" si="3"/>
        <v>0</v>
      </c>
      <c r="H30" s="49">
        <f t="shared" si="3"/>
        <v>38.539298858546168</v>
      </c>
      <c r="I30" s="49">
        <f t="shared" si="3"/>
        <v>0</v>
      </c>
      <c r="J30" s="49">
        <f t="shared" si="3"/>
        <v>0</v>
      </c>
      <c r="K30" s="49">
        <f t="shared" si="3"/>
        <v>0</v>
      </c>
      <c r="L30" s="49">
        <f t="shared" si="3"/>
        <v>4.8599790510274978</v>
      </c>
      <c r="M30" s="49">
        <f t="shared" si="3"/>
        <v>0</v>
      </c>
      <c r="N30" s="49">
        <f t="shared" si="3"/>
        <v>0</v>
      </c>
      <c r="O30" s="49">
        <f t="shared" si="3"/>
        <v>0</v>
      </c>
      <c r="P30" s="49">
        <f t="shared" si="3"/>
        <v>0</v>
      </c>
      <c r="Q30" s="49">
        <f t="shared" si="3"/>
        <v>0</v>
      </c>
      <c r="R30" s="49">
        <f t="shared" si="3"/>
        <v>14.593218322708788</v>
      </c>
      <c r="S30" s="49">
        <f t="shared" si="3"/>
        <v>0</v>
      </c>
      <c r="T30" s="49">
        <f t="shared" si="3"/>
        <v>0</v>
      </c>
      <c r="U30" s="49">
        <f t="shared" si="3"/>
        <v>0</v>
      </c>
      <c r="V30" s="49">
        <f t="shared" si="3"/>
        <v>0.93782411839869995</v>
      </c>
      <c r="W30" s="49">
        <f t="shared" si="3"/>
        <v>0</v>
      </c>
      <c r="X30" s="49">
        <f t="shared" si="3"/>
        <v>0</v>
      </c>
      <c r="Y30" s="49">
        <f t="shared" si="3"/>
        <v>0</v>
      </c>
      <c r="Z30" s="49">
        <f t="shared" si="3"/>
        <v>0</v>
      </c>
      <c r="AA30" s="49">
        <f t="shared" si="3"/>
        <v>0</v>
      </c>
      <c r="AB30" s="49">
        <f t="shared" si="3"/>
        <v>0.16377683023269998</v>
      </c>
      <c r="AC30" s="49">
        <f t="shared" si="3"/>
        <v>0</v>
      </c>
      <c r="AD30" s="49">
        <f t="shared" si="3"/>
        <v>0</v>
      </c>
      <c r="AE30" s="49">
        <f t="shared" si="3"/>
        <v>0</v>
      </c>
      <c r="AF30" s="49">
        <f t="shared" si="3"/>
        <v>5.4830480933099994E-2</v>
      </c>
      <c r="AG30" s="49">
        <f t="shared" si="3"/>
        <v>0</v>
      </c>
      <c r="AH30" s="49">
        <f t="shared" si="3"/>
        <v>0</v>
      </c>
      <c r="AI30" s="49">
        <f t="shared" si="3"/>
        <v>0</v>
      </c>
      <c r="AJ30" s="49">
        <f t="shared" si="3"/>
        <v>0</v>
      </c>
      <c r="AK30" s="49">
        <f t="shared" si="3"/>
        <v>0</v>
      </c>
      <c r="AL30" s="49">
        <f t="shared" si="3"/>
        <v>8.2620349331999996E-3</v>
      </c>
      <c r="AM30" s="49">
        <f t="shared" si="3"/>
        <v>0</v>
      </c>
      <c r="AN30" s="49">
        <f t="shared" si="3"/>
        <v>0</v>
      </c>
      <c r="AO30" s="49">
        <f t="shared" si="3"/>
        <v>0</v>
      </c>
      <c r="AP30" s="49">
        <f t="shared" si="3"/>
        <v>0</v>
      </c>
      <c r="AQ30" s="49">
        <f t="shared" si="3"/>
        <v>0</v>
      </c>
      <c r="AR30" s="49">
        <f t="shared" si="3"/>
        <v>0</v>
      </c>
      <c r="AS30" s="49">
        <f t="shared" si="3"/>
        <v>0</v>
      </c>
      <c r="AT30" s="49">
        <f t="shared" si="3"/>
        <v>0</v>
      </c>
      <c r="AU30" s="49">
        <f t="shared" si="3"/>
        <v>0</v>
      </c>
      <c r="AV30" s="49">
        <f t="shared" si="3"/>
        <v>5.0061691562696007</v>
      </c>
      <c r="AW30" s="49">
        <f t="shared" si="3"/>
        <v>1.6109239989999999E-4</v>
      </c>
      <c r="AX30" s="49">
        <f t="shared" si="3"/>
        <v>0</v>
      </c>
      <c r="AY30" s="49">
        <f t="shared" si="3"/>
        <v>0</v>
      </c>
      <c r="AZ30" s="49">
        <f t="shared" si="3"/>
        <v>0.12334608926649998</v>
      </c>
      <c r="BA30" s="49">
        <f t="shared" si="3"/>
        <v>0</v>
      </c>
      <c r="BB30" s="49">
        <v>0</v>
      </c>
      <c r="BC30" s="49">
        <f t="shared" si="3"/>
        <v>0</v>
      </c>
      <c r="BD30" s="49">
        <f t="shared" si="3"/>
        <v>0</v>
      </c>
      <c r="BE30" s="49">
        <f t="shared" si="3"/>
        <v>0</v>
      </c>
      <c r="BF30" s="49">
        <f t="shared" si="3"/>
        <v>2.7848978597803011</v>
      </c>
      <c r="BG30" s="49">
        <f t="shared" si="3"/>
        <v>0</v>
      </c>
      <c r="BH30" s="49">
        <f t="shared" si="3"/>
        <v>0</v>
      </c>
      <c r="BI30" s="49">
        <f t="shared" si="3"/>
        <v>0</v>
      </c>
      <c r="BJ30" s="49">
        <f t="shared" si="3"/>
        <v>3.7555899599900001E-2</v>
      </c>
      <c r="BK30" s="49">
        <f t="shared" si="3"/>
        <v>67.372278992062959</v>
      </c>
    </row>
    <row r="31" spans="1:68" x14ac:dyDescent="0.2">
      <c r="A31" s="15" t="s">
        <v>81</v>
      </c>
      <c r="B31" s="59" t="s">
        <v>17</v>
      </c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7"/>
    </row>
    <row r="32" spans="1:68" x14ac:dyDescent="0.2">
      <c r="A32" s="15"/>
      <c r="B32" s="46" t="s">
        <v>17</v>
      </c>
      <c r="C32" s="32">
        <v>0</v>
      </c>
      <c r="D32" s="32">
        <v>1.7853253840666001</v>
      </c>
      <c r="E32" s="33">
        <v>0</v>
      </c>
      <c r="F32" s="33">
        <v>0</v>
      </c>
      <c r="G32" s="32">
        <v>4.3430401145333004</v>
      </c>
      <c r="H32" s="32">
        <v>388.5758480936604</v>
      </c>
      <c r="I32" s="32">
        <v>18.397446104631594</v>
      </c>
      <c r="J32" s="33">
        <v>0</v>
      </c>
      <c r="K32" s="33">
        <v>0</v>
      </c>
      <c r="L32" s="32">
        <v>202.44942902932959</v>
      </c>
      <c r="M32" s="32">
        <v>0</v>
      </c>
      <c r="N32" s="33">
        <v>0</v>
      </c>
      <c r="O32" s="33">
        <v>0</v>
      </c>
      <c r="P32" s="33">
        <v>0</v>
      </c>
      <c r="Q32" s="34">
        <v>0</v>
      </c>
      <c r="R32" s="32">
        <v>84.241709129138101</v>
      </c>
      <c r="S32" s="32">
        <v>1.8171945097666</v>
      </c>
      <c r="T32" s="33">
        <v>0</v>
      </c>
      <c r="U32" s="33">
        <v>0</v>
      </c>
      <c r="V32" s="32">
        <v>15.730005546395198</v>
      </c>
      <c r="W32" s="32">
        <v>0</v>
      </c>
      <c r="X32" s="33">
        <v>0</v>
      </c>
      <c r="Y32" s="33">
        <v>0</v>
      </c>
      <c r="Z32" s="33">
        <v>0</v>
      </c>
      <c r="AA32" s="34">
        <v>0</v>
      </c>
      <c r="AB32" s="32">
        <v>4.3336650955283993</v>
      </c>
      <c r="AC32" s="33">
        <v>0</v>
      </c>
      <c r="AD32" s="33">
        <v>0</v>
      </c>
      <c r="AE32" s="33">
        <v>0</v>
      </c>
      <c r="AF32" s="34">
        <v>3.7095179512991003</v>
      </c>
      <c r="AG32" s="32">
        <v>0</v>
      </c>
      <c r="AH32" s="33">
        <v>0</v>
      </c>
      <c r="AI32" s="33">
        <v>0</v>
      </c>
      <c r="AJ32" s="33">
        <v>0</v>
      </c>
      <c r="AK32" s="34">
        <v>0</v>
      </c>
      <c r="AL32" s="32">
        <v>0.36580831949899995</v>
      </c>
      <c r="AM32" s="33">
        <v>0</v>
      </c>
      <c r="AN32" s="33">
        <v>0</v>
      </c>
      <c r="AO32" s="33">
        <v>0</v>
      </c>
      <c r="AP32" s="34">
        <v>0</v>
      </c>
      <c r="AQ32" s="32">
        <v>0</v>
      </c>
      <c r="AR32" s="33">
        <v>0</v>
      </c>
      <c r="AS32" s="33">
        <v>0</v>
      </c>
      <c r="AT32" s="33">
        <v>0</v>
      </c>
      <c r="AU32" s="34">
        <v>0</v>
      </c>
      <c r="AV32" s="32">
        <v>62.667828068342217</v>
      </c>
      <c r="AW32" s="33">
        <v>3.4064167468658004</v>
      </c>
      <c r="AX32" s="33">
        <v>0</v>
      </c>
      <c r="AY32" s="33">
        <v>0</v>
      </c>
      <c r="AZ32" s="34">
        <v>33.309965688694703</v>
      </c>
      <c r="BA32" s="32">
        <v>0</v>
      </c>
      <c r="BB32" s="33">
        <v>0</v>
      </c>
      <c r="BC32" s="33">
        <v>0</v>
      </c>
      <c r="BD32" s="33">
        <v>0</v>
      </c>
      <c r="BE32" s="34">
        <v>0</v>
      </c>
      <c r="BF32" s="32">
        <v>17.257360404094644</v>
      </c>
      <c r="BG32" s="33">
        <v>5.5945811533100007E-2</v>
      </c>
      <c r="BH32" s="33">
        <v>0</v>
      </c>
      <c r="BI32" s="33">
        <v>0</v>
      </c>
      <c r="BJ32" s="34">
        <v>5.3175013587323008</v>
      </c>
      <c r="BK32" s="35">
        <f>SUM(C32:BJ32)</f>
        <v>847.76400735611082</v>
      </c>
      <c r="BL32" s="37"/>
      <c r="BM32" s="37"/>
      <c r="BN32" s="37"/>
      <c r="BO32" s="37"/>
      <c r="BP32" s="37"/>
    </row>
    <row r="33" spans="1:63" x14ac:dyDescent="0.2">
      <c r="A33" s="15"/>
      <c r="B33" s="24" t="s">
        <v>90</v>
      </c>
      <c r="C33" s="32">
        <f>+C32</f>
        <v>0</v>
      </c>
      <c r="D33" s="32">
        <f>+D32</f>
        <v>1.7853253840666001</v>
      </c>
      <c r="E33" s="32">
        <f t="shared" ref="E33:BK33" si="4">+E32</f>
        <v>0</v>
      </c>
      <c r="F33" s="32">
        <f t="shared" si="4"/>
        <v>0</v>
      </c>
      <c r="G33" s="32">
        <f t="shared" si="4"/>
        <v>4.3430401145333004</v>
      </c>
      <c r="H33" s="32">
        <f t="shared" si="4"/>
        <v>388.5758480936604</v>
      </c>
      <c r="I33" s="32">
        <f t="shared" si="4"/>
        <v>18.397446104631594</v>
      </c>
      <c r="J33" s="32">
        <f t="shared" si="4"/>
        <v>0</v>
      </c>
      <c r="K33" s="32">
        <f t="shared" si="4"/>
        <v>0</v>
      </c>
      <c r="L33" s="32">
        <f t="shared" si="4"/>
        <v>202.44942902932959</v>
      </c>
      <c r="M33" s="32">
        <f t="shared" si="4"/>
        <v>0</v>
      </c>
      <c r="N33" s="32">
        <f t="shared" si="4"/>
        <v>0</v>
      </c>
      <c r="O33" s="32">
        <f t="shared" si="4"/>
        <v>0</v>
      </c>
      <c r="P33" s="32">
        <f t="shared" si="4"/>
        <v>0</v>
      </c>
      <c r="Q33" s="32">
        <f t="shared" si="4"/>
        <v>0</v>
      </c>
      <c r="R33" s="32">
        <f t="shared" si="4"/>
        <v>84.241709129138101</v>
      </c>
      <c r="S33" s="32">
        <f t="shared" si="4"/>
        <v>1.8171945097666</v>
      </c>
      <c r="T33" s="32">
        <f t="shared" si="4"/>
        <v>0</v>
      </c>
      <c r="U33" s="32">
        <f t="shared" si="4"/>
        <v>0</v>
      </c>
      <c r="V33" s="32">
        <f t="shared" si="4"/>
        <v>15.730005546395198</v>
      </c>
      <c r="W33" s="32">
        <f t="shared" si="4"/>
        <v>0</v>
      </c>
      <c r="X33" s="32">
        <f t="shared" si="4"/>
        <v>0</v>
      </c>
      <c r="Y33" s="32">
        <f t="shared" si="4"/>
        <v>0</v>
      </c>
      <c r="Z33" s="32">
        <f t="shared" si="4"/>
        <v>0</v>
      </c>
      <c r="AA33" s="32">
        <f t="shared" si="4"/>
        <v>0</v>
      </c>
      <c r="AB33" s="32">
        <f t="shared" si="4"/>
        <v>4.3336650955283993</v>
      </c>
      <c r="AC33" s="32">
        <f t="shared" si="4"/>
        <v>0</v>
      </c>
      <c r="AD33" s="32">
        <f t="shared" si="4"/>
        <v>0</v>
      </c>
      <c r="AE33" s="32">
        <f t="shared" si="4"/>
        <v>0</v>
      </c>
      <c r="AF33" s="32">
        <f t="shared" si="4"/>
        <v>3.7095179512991003</v>
      </c>
      <c r="AG33" s="32">
        <f t="shared" si="4"/>
        <v>0</v>
      </c>
      <c r="AH33" s="32">
        <f t="shared" si="4"/>
        <v>0</v>
      </c>
      <c r="AI33" s="32">
        <f t="shared" si="4"/>
        <v>0</v>
      </c>
      <c r="AJ33" s="32">
        <f t="shared" si="4"/>
        <v>0</v>
      </c>
      <c r="AK33" s="32">
        <f t="shared" si="4"/>
        <v>0</v>
      </c>
      <c r="AL33" s="32">
        <f t="shared" si="4"/>
        <v>0.36580831949899995</v>
      </c>
      <c r="AM33" s="32">
        <f t="shared" si="4"/>
        <v>0</v>
      </c>
      <c r="AN33" s="32">
        <f t="shared" si="4"/>
        <v>0</v>
      </c>
      <c r="AO33" s="32">
        <f t="shared" si="4"/>
        <v>0</v>
      </c>
      <c r="AP33" s="32">
        <f t="shared" si="4"/>
        <v>0</v>
      </c>
      <c r="AQ33" s="32">
        <f t="shared" si="4"/>
        <v>0</v>
      </c>
      <c r="AR33" s="32">
        <f t="shared" si="4"/>
        <v>0</v>
      </c>
      <c r="AS33" s="32">
        <f t="shared" si="4"/>
        <v>0</v>
      </c>
      <c r="AT33" s="32">
        <f t="shared" si="4"/>
        <v>0</v>
      </c>
      <c r="AU33" s="32">
        <f t="shared" si="4"/>
        <v>0</v>
      </c>
      <c r="AV33" s="32">
        <f t="shared" si="4"/>
        <v>62.667828068342217</v>
      </c>
      <c r="AW33" s="32">
        <f t="shared" si="4"/>
        <v>3.4064167468658004</v>
      </c>
      <c r="AX33" s="32">
        <f t="shared" si="4"/>
        <v>0</v>
      </c>
      <c r="AY33" s="32">
        <f t="shared" si="4"/>
        <v>0</v>
      </c>
      <c r="AZ33" s="32">
        <f t="shared" si="4"/>
        <v>33.309965688694703</v>
      </c>
      <c r="BA33" s="32">
        <f t="shared" si="4"/>
        <v>0</v>
      </c>
      <c r="BB33" s="32">
        <f t="shared" si="4"/>
        <v>0</v>
      </c>
      <c r="BC33" s="32">
        <f t="shared" si="4"/>
        <v>0</v>
      </c>
      <c r="BD33" s="32">
        <f t="shared" si="4"/>
        <v>0</v>
      </c>
      <c r="BE33" s="32">
        <f t="shared" si="4"/>
        <v>0</v>
      </c>
      <c r="BF33" s="32">
        <f t="shared" si="4"/>
        <v>17.257360404094644</v>
      </c>
      <c r="BG33" s="32">
        <f t="shared" si="4"/>
        <v>5.5945811533100007E-2</v>
      </c>
      <c r="BH33" s="32">
        <f t="shared" si="4"/>
        <v>0</v>
      </c>
      <c r="BI33" s="32">
        <f t="shared" si="4"/>
        <v>0</v>
      </c>
      <c r="BJ33" s="32">
        <f t="shared" si="4"/>
        <v>5.3175013587323008</v>
      </c>
      <c r="BK33" s="32">
        <f t="shared" si="4"/>
        <v>847.76400735611082</v>
      </c>
    </row>
    <row r="34" spans="1:63" x14ac:dyDescent="0.2">
      <c r="A34" s="15"/>
      <c r="B34" s="25" t="s">
        <v>88</v>
      </c>
      <c r="C34" s="32">
        <f>+C33+C30</f>
        <v>0</v>
      </c>
      <c r="D34" s="33">
        <f>+D33+D30</f>
        <v>2.0482845820332001</v>
      </c>
      <c r="E34" s="33">
        <f t="shared" ref="E34:BI34" si="5">+E33+E30</f>
        <v>0</v>
      </c>
      <c r="F34" s="33">
        <f t="shared" si="5"/>
        <v>0</v>
      </c>
      <c r="G34" s="33">
        <f t="shared" si="5"/>
        <v>4.3430401145333004</v>
      </c>
      <c r="H34" s="33">
        <f t="shared" si="5"/>
        <v>427.11514695220654</v>
      </c>
      <c r="I34" s="33">
        <f t="shared" si="5"/>
        <v>18.397446104631594</v>
      </c>
      <c r="J34" s="33">
        <f t="shared" si="5"/>
        <v>0</v>
      </c>
      <c r="K34" s="33">
        <f t="shared" si="5"/>
        <v>0</v>
      </c>
      <c r="L34" s="33">
        <f t="shared" si="5"/>
        <v>207.30940808035709</v>
      </c>
      <c r="M34" s="33">
        <f t="shared" si="5"/>
        <v>0</v>
      </c>
      <c r="N34" s="33">
        <f t="shared" si="5"/>
        <v>0</v>
      </c>
      <c r="O34" s="33">
        <f t="shared" si="5"/>
        <v>0</v>
      </c>
      <c r="P34" s="33">
        <f t="shared" si="5"/>
        <v>0</v>
      </c>
      <c r="Q34" s="33">
        <f t="shared" si="5"/>
        <v>0</v>
      </c>
      <c r="R34" s="33">
        <f t="shared" si="5"/>
        <v>98.834927451846895</v>
      </c>
      <c r="S34" s="33">
        <f t="shared" si="5"/>
        <v>1.8171945097666</v>
      </c>
      <c r="T34" s="33">
        <f t="shared" si="5"/>
        <v>0</v>
      </c>
      <c r="U34" s="33">
        <f t="shared" si="5"/>
        <v>0</v>
      </c>
      <c r="V34" s="33">
        <f t="shared" si="5"/>
        <v>16.667829664793899</v>
      </c>
      <c r="W34" s="33">
        <f t="shared" si="5"/>
        <v>0</v>
      </c>
      <c r="X34" s="33">
        <f t="shared" si="5"/>
        <v>0</v>
      </c>
      <c r="Y34" s="33">
        <f t="shared" si="5"/>
        <v>0</v>
      </c>
      <c r="Z34" s="33">
        <f t="shared" si="5"/>
        <v>0</v>
      </c>
      <c r="AA34" s="33">
        <f t="shared" si="5"/>
        <v>0</v>
      </c>
      <c r="AB34" s="33">
        <f t="shared" si="5"/>
        <v>4.4974419257610991</v>
      </c>
      <c r="AC34" s="33">
        <f t="shared" si="5"/>
        <v>0</v>
      </c>
      <c r="AD34" s="33">
        <f t="shared" si="5"/>
        <v>0</v>
      </c>
      <c r="AE34" s="33">
        <f t="shared" si="5"/>
        <v>0</v>
      </c>
      <c r="AF34" s="33">
        <f t="shared" si="5"/>
        <v>3.7643484322322003</v>
      </c>
      <c r="AG34" s="33">
        <f t="shared" si="5"/>
        <v>0</v>
      </c>
      <c r="AH34" s="33">
        <f t="shared" si="5"/>
        <v>0</v>
      </c>
      <c r="AI34" s="33">
        <f t="shared" si="5"/>
        <v>0</v>
      </c>
      <c r="AJ34" s="33">
        <f t="shared" si="5"/>
        <v>0</v>
      </c>
      <c r="AK34" s="33">
        <f t="shared" si="5"/>
        <v>0</v>
      </c>
      <c r="AL34" s="33">
        <f>+AL33+AL30</f>
        <v>0.37407035443219994</v>
      </c>
      <c r="AM34" s="33">
        <f t="shared" si="5"/>
        <v>0</v>
      </c>
      <c r="AN34" s="33">
        <f t="shared" si="5"/>
        <v>0</v>
      </c>
      <c r="AO34" s="33">
        <f t="shared" si="5"/>
        <v>0</v>
      </c>
      <c r="AP34" s="33">
        <f t="shared" si="5"/>
        <v>0</v>
      </c>
      <c r="AQ34" s="33">
        <f t="shared" si="5"/>
        <v>0</v>
      </c>
      <c r="AR34" s="33">
        <f t="shared" si="5"/>
        <v>0</v>
      </c>
      <c r="AS34" s="33">
        <f t="shared" si="5"/>
        <v>0</v>
      </c>
      <c r="AT34" s="33">
        <f t="shared" si="5"/>
        <v>0</v>
      </c>
      <c r="AU34" s="33">
        <f t="shared" si="5"/>
        <v>0</v>
      </c>
      <c r="AV34" s="33">
        <f t="shared" si="5"/>
        <v>67.673997224611824</v>
      </c>
      <c r="AW34" s="33">
        <f t="shared" si="5"/>
        <v>3.4065778392657005</v>
      </c>
      <c r="AX34" s="33">
        <f t="shared" si="5"/>
        <v>0</v>
      </c>
      <c r="AY34" s="33">
        <f t="shared" si="5"/>
        <v>0</v>
      </c>
      <c r="AZ34" s="33">
        <f t="shared" si="5"/>
        <v>33.433311777961201</v>
      </c>
      <c r="BA34" s="33">
        <f t="shared" si="5"/>
        <v>0</v>
      </c>
      <c r="BB34" s="33">
        <f t="shared" si="5"/>
        <v>0</v>
      </c>
      <c r="BC34" s="33">
        <f t="shared" si="5"/>
        <v>0</v>
      </c>
      <c r="BD34" s="33">
        <f t="shared" si="5"/>
        <v>0</v>
      </c>
      <c r="BE34" s="33">
        <f t="shared" si="5"/>
        <v>0</v>
      </c>
      <c r="BF34" s="33">
        <f t="shared" si="5"/>
        <v>20.042258263874945</v>
      </c>
      <c r="BG34" s="33">
        <f t="shared" si="5"/>
        <v>5.5945811533100007E-2</v>
      </c>
      <c r="BH34" s="33">
        <f t="shared" si="5"/>
        <v>0</v>
      </c>
      <c r="BI34" s="33">
        <f t="shared" si="5"/>
        <v>0</v>
      </c>
      <c r="BJ34" s="33">
        <f>+BJ33+BJ30</f>
        <v>5.3550572583322005</v>
      </c>
      <c r="BK34" s="36">
        <f>+BK33+BK30</f>
        <v>915.13628634817383</v>
      </c>
    </row>
    <row r="35" spans="1:63" ht="3" customHeight="1" x14ac:dyDescent="0.2">
      <c r="A35" s="15"/>
      <c r="B35" s="23"/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7"/>
    </row>
    <row r="36" spans="1:63" x14ac:dyDescent="0.2">
      <c r="A36" s="15" t="s">
        <v>18</v>
      </c>
      <c r="B36" s="22" t="s">
        <v>8</v>
      </c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7"/>
    </row>
    <row r="37" spans="1:63" x14ac:dyDescent="0.2">
      <c r="A37" s="15" t="s">
        <v>80</v>
      </c>
      <c r="B37" s="23" t="s">
        <v>19</v>
      </c>
      <c r="C37" s="95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7"/>
    </row>
    <row r="38" spans="1:63" x14ac:dyDescent="0.2">
      <c r="A38" s="15"/>
      <c r="B38" s="24" t="s">
        <v>40</v>
      </c>
      <c r="C38" s="32">
        <v>0</v>
      </c>
      <c r="D38" s="33">
        <v>0</v>
      </c>
      <c r="E38" s="33">
        <v>0</v>
      </c>
      <c r="F38" s="33">
        <v>0</v>
      </c>
      <c r="G38" s="34">
        <v>0</v>
      </c>
      <c r="H38" s="32">
        <v>0</v>
      </c>
      <c r="I38" s="33">
        <v>0</v>
      </c>
      <c r="J38" s="33">
        <v>0</v>
      </c>
      <c r="K38" s="33">
        <v>0</v>
      </c>
      <c r="L38" s="34">
        <v>0</v>
      </c>
      <c r="M38" s="32">
        <v>0</v>
      </c>
      <c r="N38" s="33">
        <v>0</v>
      </c>
      <c r="O38" s="33">
        <v>0</v>
      </c>
      <c r="P38" s="33">
        <v>0</v>
      </c>
      <c r="Q38" s="34">
        <v>0</v>
      </c>
      <c r="R38" s="32">
        <v>0</v>
      </c>
      <c r="S38" s="33">
        <v>0</v>
      </c>
      <c r="T38" s="33">
        <v>0</v>
      </c>
      <c r="U38" s="33">
        <v>0</v>
      </c>
      <c r="V38" s="34">
        <v>0</v>
      </c>
      <c r="W38" s="32">
        <v>0</v>
      </c>
      <c r="X38" s="33">
        <v>0</v>
      </c>
      <c r="Y38" s="33">
        <v>0</v>
      </c>
      <c r="Z38" s="33">
        <v>0</v>
      </c>
      <c r="AA38" s="34">
        <v>0</v>
      </c>
      <c r="AB38" s="32">
        <v>0</v>
      </c>
      <c r="AC38" s="33">
        <v>0</v>
      </c>
      <c r="AD38" s="33">
        <v>0</v>
      </c>
      <c r="AE38" s="33">
        <v>0</v>
      </c>
      <c r="AF38" s="34">
        <v>0</v>
      </c>
      <c r="AG38" s="32">
        <v>0</v>
      </c>
      <c r="AH38" s="33">
        <v>0</v>
      </c>
      <c r="AI38" s="33">
        <v>0</v>
      </c>
      <c r="AJ38" s="33">
        <v>0</v>
      </c>
      <c r="AK38" s="34">
        <v>0</v>
      </c>
      <c r="AL38" s="32">
        <v>0</v>
      </c>
      <c r="AM38" s="33">
        <v>0</v>
      </c>
      <c r="AN38" s="33">
        <v>0</v>
      </c>
      <c r="AO38" s="33">
        <v>0</v>
      </c>
      <c r="AP38" s="34">
        <v>0</v>
      </c>
      <c r="AQ38" s="32">
        <v>0</v>
      </c>
      <c r="AR38" s="33">
        <v>0</v>
      </c>
      <c r="AS38" s="33">
        <v>0</v>
      </c>
      <c r="AT38" s="33">
        <v>0</v>
      </c>
      <c r="AU38" s="34">
        <v>0</v>
      </c>
      <c r="AV38" s="32">
        <v>0</v>
      </c>
      <c r="AW38" s="33">
        <v>0</v>
      </c>
      <c r="AX38" s="33">
        <v>0</v>
      </c>
      <c r="AY38" s="33">
        <v>0</v>
      </c>
      <c r="AZ38" s="34">
        <v>0</v>
      </c>
      <c r="BA38" s="32">
        <v>0</v>
      </c>
      <c r="BB38" s="33">
        <v>0</v>
      </c>
      <c r="BC38" s="33">
        <v>0</v>
      </c>
      <c r="BD38" s="33">
        <v>0</v>
      </c>
      <c r="BE38" s="34">
        <v>0</v>
      </c>
      <c r="BF38" s="32">
        <v>0</v>
      </c>
      <c r="BG38" s="33">
        <v>0</v>
      </c>
      <c r="BH38" s="33">
        <v>0</v>
      </c>
      <c r="BI38" s="33">
        <v>0</v>
      </c>
      <c r="BJ38" s="34">
        <v>0</v>
      </c>
      <c r="BK38" s="35">
        <v>0</v>
      </c>
    </row>
    <row r="39" spans="1:63" x14ac:dyDescent="0.2">
      <c r="A39" s="15"/>
      <c r="B39" s="25" t="s">
        <v>87</v>
      </c>
      <c r="C39" s="32">
        <v>0</v>
      </c>
      <c r="D39" s="33">
        <v>0</v>
      </c>
      <c r="E39" s="33">
        <v>0</v>
      </c>
      <c r="F39" s="33">
        <v>0</v>
      </c>
      <c r="G39" s="34">
        <v>0</v>
      </c>
      <c r="H39" s="32">
        <v>0</v>
      </c>
      <c r="I39" s="33">
        <v>0</v>
      </c>
      <c r="J39" s="33">
        <v>0</v>
      </c>
      <c r="K39" s="33">
        <v>0</v>
      </c>
      <c r="L39" s="34">
        <v>0</v>
      </c>
      <c r="M39" s="32">
        <v>0</v>
      </c>
      <c r="N39" s="33">
        <v>0</v>
      </c>
      <c r="O39" s="33">
        <v>0</v>
      </c>
      <c r="P39" s="33">
        <v>0</v>
      </c>
      <c r="Q39" s="34">
        <v>0</v>
      </c>
      <c r="R39" s="32">
        <v>0</v>
      </c>
      <c r="S39" s="33">
        <v>0</v>
      </c>
      <c r="T39" s="33">
        <v>0</v>
      </c>
      <c r="U39" s="33">
        <v>0</v>
      </c>
      <c r="V39" s="34">
        <v>0</v>
      </c>
      <c r="W39" s="32">
        <v>0</v>
      </c>
      <c r="X39" s="33">
        <v>0</v>
      </c>
      <c r="Y39" s="33">
        <v>0</v>
      </c>
      <c r="Z39" s="33">
        <v>0</v>
      </c>
      <c r="AA39" s="34">
        <v>0</v>
      </c>
      <c r="AB39" s="32">
        <v>0</v>
      </c>
      <c r="AC39" s="33">
        <v>0</v>
      </c>
      <c r="AD39" s="33">
        <v>0</v>
      </c>
      <c r="AE39" s="33">
        <v>0</v>
      </c>
      <c r="AF39" s="34">
        <v>0</v>
      </c>
      <c r="AG39" s="32">
        <v>0</v>
      </c>
      <c r="AH39" s="33">
        <v>0</v>
      </c>
      <c r="AI39" s="33">
        <v>0</v>
      </c>
      <c r="AJ39" s="33">
        <v>0</v>
      </c>
      <c r="AK39" s="34">
        <v>0</v>
      </c>
      <c r="AL39" s="32">
        <v>0</v>
      </c>
      <c r="AM39" s="33">
        <v>0</v>
      </c>
      <c r="AN39" s="33">
        <v>0</v>
      </c>
      <c r="AO39" s="33">
        <v>0</v>
      </c>
      <c r="AP39" s="34">
        <v>0</v>
      </c>
      <c r="AQ39" s="32">
        <v>0</v>
      </c>
      <c r="AR39" s="33">
        <v>0</v>
      </c>
      <c r="AS39" s="33">
        <v>0</v>
      </c>
      <c r="AT39" s="33">
        <v>0</v>
      </c>
      <c r="AU39" s="34">
        <v>0</v>
      </c>
      <c r="AV39" s="32">
        <v>0</v>
      </c>
      <c r="AW39" s="33">
        <v>0</v>
      </c>
      <c r="AX39" s="33">
        <v>0</v>
      </c>
      <c r="AY39" s="33">
        <v>0</v>
      </c>
      <c r="AZ39" s="34">
        <v>0</v>
      </c>
      <c r="BA39" s="32">
        <v>0</v>
      </c>
      <c r="BB39" s="33">
        <v>0</v>
      </c>
      <c r="BC39" s="33">
        <v>0</v>
      </c>
      <c r="BD39" s="33">
        <v>0</v>
      </c>
      <c r="BE39" s="34">
        <v>0</v>
      </c>
      <c r="BF39" s="32">
        <v>0</v>
      </c>
      <c r="BG39" s="33">
        <v>0</v>
      </c>
      <c r="BH39" s="33">
        <v>0</v>
      </c>
      <c r="BI39" s="33">
        <v>0</v>
      </c>
      <c r="BJ39" s="34">
        <v>0</v>
      </c>
      <c r="BK39" s="35">
        <v>0</v>
      </c>
    </row>
    <row r="40" spans="1:63" ht="2.25" customHeight="1" x14ac:dyDescent="0.2">
      <c r="A40" s="15"/>
      <c r="B40" s="23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7"/>
    </row>
    <row r="41" spans="1:63" x14ac:dyDescent="0.2">
      <c r="A41" s="15" t="s">
        <v>4</v>
      </c>
      <c r="B41" s="22" t="s">
        <v>9</v>
      </c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7"/>
    </row>
    <row r="42" spans="1:63" x14ac:dyDescent="0.2">
      <c r="A42" s="15" t="s">
        <v>80</v>
      </c>
      <c r="B42" s="23" t="s">
        <v>20</v>
      </c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7"/>
    </row>
    <row r="43" spans="1:63" s="79" customFormat="1" x14ac:dyDescent="0.2">
      <c r="A43" s="67"/>
      <c r="B43" s="68" t="s">
        <v>105</v>
      </c>
      <c r="C43" s="69">
        <v>0</v>
      </c>
      <c r="D43" s="70">
        <v>1.7988016553700001</v>
      </c>
      <c r="E43" s="71">
        <v>0</v>
      </c>
      <c r="F43" s="71">
        <v>0</v>
      </c>
      <c r="G43" s="72">
        <v>0.89846681364000003</v>
      </c>
      <c r="H43" s="73">
        <v>15.539029495251745</v>
      </c>
      <c r="I43" s="74">
        <v>16.36233123679003</v>
      </c>
      <c r="J43" s="74">
        <v>0</v>
      </c>
      <c r="K43" s="74">
        <v>0</v>
      </c>
      <c r="L43" s="75">
        <v>13.012358252596002</v>
      </c>
      <c r="M43" s="69">
        <v>0</v>
      </c>
      <c r="N43" s="76">
        <v>0</v>
      </c>
      <c r="O43" s="76">
        <v>0</v>
      </c>
      <c r="P43" s="76">
        <v>0</v>
      </c>
      <c r="Q43" s="77">
        <v>0</v>
      </c>
      <c r="R43" s="73">
        <v>6.9316085843326061</v>
      </c>
      <c r="S43" s="74">
        <v>4.9527896340000009E-3</v>
      </c>
      <c r="T43" s="74">
        <v>0</v>
      </c>
      <c r="U43" s="74">
        <v>0</v>
      </c>
      <c r="V43" s="75">
        <v>0.39587822607599982</v>
      </c>
      <c r="W43" s="73">
        <v>0</v>
      </c>
      <c r="X43" s="74">
        <v>0</v>
      </c>
      <c r="Y43" s="74">
        <v>0</v>
      </c>
      <c r="Z43" s="74">
        <v>0</v>
      </c>
      <c r="AA43" s="75">
        <v>0</v>
      </c>
      <c r="AB43" s="73">
        <v>0</v>
      </c>
      <c r="AC43" s="74">
        <v>0</v>
      </c>
      <c r="AD43" s="74">
        <v>0</v>
      </c>
      <c r="AE43" s="74">
        <v>0</v>
      </c>
      <c r="AF43" s="75">
        <v>0</v>
      </c>
      <c r="AG43" s="73">
        <v>0</v>
      </c>
      <c r="AH43" s="74">
        <v>0</v>
      </c>
      <c r="AI43" s="74">
        <v>0</v>
      </c>
      <c r="AJ43" s="74">
        <v>0</v>
      </c>
      <c r="AK43" s="75">
        <v>0</v>
      </c>
      <c r="AL43" s="73">
        <v>0</v>
      </c>
      <c r="AM43" s="74">
        <v>0</v>
      </c>
      <c r="AN43" s="74">
        <v>0</v>
      </c>
      <c r="AO43" s="74">
        <v>0</v>
      </c>
      <c r="AP43" s="75">
        <v>0</v>
      </c>
      <c r="AQ43" s="73">
        <v>0</v>
      </c>
      <c r="AR43" s="74">
        <v>0</v>
      </c>
      <c r="AS43" s="74">
        <v>0</v>
      </c>
      <c r="AT43" s="74">
        <v>0</v>
      </c>
      <c r="AU43" s="75">
        <v>0</v>
      </c>
      <c r="AV43" s="73">
        <v>0</v>
      </c>
      <c r="AW43" s="74">
        <v>0</v>
      </c>
      <c r="AX43" s="74">
        <v>0</v>
      </c>
      <c r="AY43" s="74">
        <v>0</v>
      </c>
      <c r="AZ43" s="75">
        <v>0</v>
      </c>
      <c r="BA43" s="73">
        <v>0</v>
      </c>
      <c r="BB43" s="74">
        <v>0</v>
      </c>
      <c r="BC43" s="74">
        <v>0</v>
      </c>
      <c r="BD43" s="74">
        <v>0</v>
      </c>
      <c r="BE43" s="75">
        <v>0</v>
      </c>
      <c r="BF43" s="73">
        <v>0</v>
      </c>
      <c r="BG43" s="74">
        <v>0</v>
      </c>
      <c r="BH43" s="74">
        <v>0</v>
      </c>
      <c r="BI43" s="74">
        <v>0</v>
      </c>
      <c r="BJ43" s="75">
        <v>0</v>
      </c>
      <c r="BK43" s="78">
        <f>SUM(C43:BJ43)</f>
        <v>54.943427053690385</v>
      </c>
    </row>
    <row r="44" spans="1:63" x14ac:dyDescent="0.2">
      <c r="A44" s="15"/>
      <c r="B44" s="24" t="s">
        <v>89</v>
      </c>
      <c r="C44" s="32">
        <f>C43</f>
        <v>0</v>
      </c>
      <c r="D44" s="32">
        <f>D43</f>
        <v>1.7988016553700001</v>
      </c>
      <c r="E44" s="32">
        <f>E43</f>
        <v>0</v>
      </c>
      <c r="F44" s="32">
        <f>F43</f>
        <v>0</v>
      </c>
      <c r="G44" s="32">
        <f>G43</f>
        <v>0.89846681364000003</v>
      </c>
      <c r="H44" s="32">
        <f t="shared" ref="H44:BK44" si="6">H43</f>
        <v>15.539029495251745</v>
      </c>
      <c r="I44" s="32">
        <f t="shared" si="6"/>
        <v>16.36233123679003</v>
      </c>
      <c r="J44" s="32">
        <f t="shared" si="6"/>
        <v>0</v>
      </c>
      <c r="K44" s="32">
        <f t="shared" si="6"/>
        <v>0</v>
      </c>
      <c r="L44" s="32">
        <f t="shared" si="6"/>
        <v>13.012358252596002</v>
      </c>
      <c r="M44" s="32">
        <f t="shared" si="6"/>
        <v>0</v>
      </c>
      <c r="N44" s="32">
        <f t="shared" si="6"/>
        <v>0</v>
      </c>
      <c r="O44" s="32">
        <f t="shared" si="6"/>
        <v>0</v>
      </c>
      <c r="P44" s="32">
        <f t="shared" si="6"/>
        <v>0</v>
      </c>
      <c r="Q44" s="32">
        <f t="shared" si="6"/>
        <v>0</v>
      </c>
      <c r="R44" s="32">
        <f t="shared" si="6"/>
        <v>6.9316085843326061</v>
      </c>
      <c r="S44" s="32">
        <f t="shared" si="6"/>
        <v>4.9527896340000009E-3</v>
      </c>
      <c r="T44" s="32">
        <f t="shared" si="6"/>
        <v>0</v>
      </c>
      <c r="U44" s="32">
        <f t="shared" si="6"/>
        <v>0</v>
      </c>
      <c r="V44" s="32">
        <f t="shared" si="6"/>
        <v>0.39587822607599982</v>
      </c>
      <c r="W44" s="32">
        <f t="shared" si="6"/>
        <v>0</v>
      </c>
      <c r="X44" s="32">
        <f t="shared" si="6"/>
        <v>0</v>
      </c>
      <c r="Y44" s="32">
        <f t="shared" si="6"/>
        <v>0</v>
      </c>
      <c r="Z44" s="32">
        <f t="shared" si="6"/>
        <v>0</v>
      </c>
      <c r="AA44" s="32">
        <f t="shared" si="6"/>
        <v>0</v>
      </c>
      <c r="AB44" s="32">
        <f t="shared" si="6"/>
        <v>0</v>
      </c>
      <c r="AC44" s="32">
        <f t="shared" si="6"/>
        <v>0</v>
      </c>
      <c r="AD44" s="32">
        <f t="shared" si="6"/>
        <v>0</v>
      </c>
      <c r="AE44" s="32">
        <f t="shared" si="6"/>
        <v>0</v>
      </c>
      <c r="AF44" s="32">
        <f t="shared" si="6"/>
        <v>0</v>
      </c>
      <c r="AG44" s="32">
        <f t="shared" si="6"/>
        <v>0</v>
      </c>
      <c r="AH44" s="32">
        <f t="shared" si="6"/>
        <v>0</v>
      </c>
      <c r="AI44" s="32">
        <f t="shared" si="6"/>
        <v>0</v>
      </c>
      <c r="AJ44" s="32">
        <f t="shared" si="6"/>
        <v>0</v>
      </c>
      <c r="AK44" s="32">
        <f t="shared" si="6"/>
        <v>0</v>
      </c>
      <c r="AL44" s="32">
        <f t="shared" si="6"/>
        <v>0</v>
      </c>
      <c r="AM44" s="32">
        <f t="shared" si="6"/>
        <v>0</v>
      </c>
      <c r="AN44" s="32">
        <f t="shared" si="6"/>
        <v>0</v>
      </c>
      <c r="AO44" s="32">
        <f t="shared" si="6"/>
        <v>0</v>
      </c>
      <c r="AP44" s="32">
        <f t="shared" si="6"/>
        <v>0</v>
      </c>
      <c r="AQ44" s="32">
        <f t="shared" si="6"/>
        <v>0</v>
      </c>
      <c r="AR44" s="32">
        <f t="shared" si="6"/>
        <v>0</v>
      </c>
      <c r="AS44" s="32">
        <f t="shared" si="6"/>
        <v>0</v>
      </c>
      <c r="AT44" s="32">
        <f t="shared" si="6"/>
        <v>0</v>
      </c>
      <c r="AU44" s="32">
        <f t="shared" si="6"/>
        <v>0</v>
      </c>
      <c r="AV44" s="32">
        <f t="shared" si="6"/>
        <v>0</v>
      </c>
      <c r="AW44" s="32">
        <f t="shared" si="6"/>
        <v>0</v>
      </c>
      <c r="AX44" s="32">
        <f t="shared" si="6"/>
        <v>0</v>
      </c>
      <c r="AY44" s="32">
        <f t="shared" si="6"/>
        <v>0</v>
      </c>
      <c r="AZ44" s="32">
        <f t="shared" si="6"/>
        <v>0</v>
      </c>
      <c r="BA44" s="32">
        <f t="shared" si="6"/>
        <v>0</v>
      </c>
      <c r="BB44" s="32">
        <f t="shared" si="6"/>
        <v>0</v>
      </c>
      <c r="BC44" s="32">
        <f t="shared" si="6"/>
        <v>0</v>
      </c>
      <c r="BD44" s="32">
        <f t="shared" si="6"/>
        <v>0</v>
      </c>
      <c r="BE44" s="32">
        <f t="shared" si="6"/>
        <v>0</v>
      </c>
      <c r="BF44" s="32">
        <f t="shared" si="6"/>
        <v>0</v>
      </c>
      <c r="BG44" s="32">
        <f t="shared" si="6"/>
        <v>0</v>
      </c>
      <c r="BH44" s="32">
        <f t="shared" si="6"/>
        <v>0</v>
      </c>
      <c r="BI44" s="32">
        <f t="shared" si="6"/>
        <v>0</v>
      </c>
      <c r="BJ44" s="32">
        <f t="shared" si="6"/>
        <v>0</v>
      </c>
      <c r="BK44" s="32">
        <f t="shared" si="6"/>
        <v>54.943427053690385</v>
      </c>
    </row>
    <row r="45" spans="1:63" x14ac:dyDescent="0.2">
      <c r="A45" s="15" t="s">
        <v>81</v>
      </c>
      <c r="B45" s="23" t="s">
        <v>21</v>
      </c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7"/>
    </row>
    <row r="46" spans="1:63" s="79" customFormat="1" x14ac:dyDescent="0.2">
      <c r="A46" s="67"/>
      <c r="B46" s="68" t="s">
        <v>108</v>
      </c>
      <c r="C46" s="69">
        <v>0</v>
      </c>
      <c r="D46" s="70">
        <v>0.30845287515800002</v>
      </c>
      <c r="E46" s="69">
        <v>0</v>
      </c>
      <c r="F46" s="69">
        <v>0</v>
      </c>
      <c r="G46" s="69">
        <v>0</v>
      </c>
      <c r="H46" s="73">
        <v>1.3607984504060031</v>
      </c>
      <c r="I46" s="74">
        <v>0.90140528161801203</v>
      </c>
      <c r="J46" s="69">
        <v>0</v>
      </c>
      <c r="K46" s="69">
        <v>0</v>
      </c>
      <c r="L46" s="75">
        <v>1.7968711317799999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73">
        <v>0.23223285619399978</v>
      </c>
      <c r="S46" s="69">
        <v>0</v>
      </c>
      <c r="T46" s="69">
        <v>0</v>
      </c>
      <c r="U46" s="69">
        <v>0</v>
      </c>
      <c r="V46" s="69">
        <v>0.224525030032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69">
        <v>0</v>
      </c>
      <c r="AD46" s="69">
        <v>0</v>
      </c>
      <c r="AE46" s="69">
        <v>0</v>
      </c>
      <c r="AF46" s="69">
        <v>0</v>
      </c>
      <c r="AG46" s="69">
        <v>0</v>
      </c>
      <c r="AH46" s="69">
        <v>0</v>
      </c>
      <c r="AI46" s="69">
        <v>0</v>
      </c>
      <c r="AJ46" s="69">
        <v>0</v>
      </c>
      <c r="AK46" s="69">
        <v>0</v>
      </c>
      <c r="AL46" s="69">
        <v>0</v>
      </c>
      <c r="AM46" s="69">
        <v>0</v>
      </c>
      <c r="AN46" s="69">
        <v>0</v>
      </c>
      <c r="AO46" s="69">
        <v>0</v>
      </c>
      <c r="AP46" s="69">
        <v>0</v>
      </c>
      <c r="AQ46" s="69">
        <v>0</v>
      </c>
      <c r="AR46" s="69">
        <v>0</v>
      </c>
      <c r="AS46" s="69">
        <v>0</v>
      </c>
      <c r="AT46" s="69">
        <v>0</v>
      </c>
      <c r="AU46" s="69">
        <v>0</v>
      </c>
      <c r="AV46" s="69">
        <v>0</v>
      </c>
      <c r="AW46" s="69">
        <v>0</v>
      </c>
      <c r="AX46" s="69">
        <v>0</v>
      </c>
      <c r="AY46" s="69">
        <v>0</v>
      </c>
      <c r="AZ46" s="69">
        <v>0</v>
      </c>
      <c r="BA46" s="69">
        <v>0</v>
      </c>
      <c r="BB46" s="69">
        <v>0</v>
      </c>
      <c r="BC46" s="69">
        <v>0</v>
      </c>
      <c r="BD46" s="69">
        <v>0</v>
      </c>
      <c r="BE46" s="69">
        <v>0</v>
      </c>
      <c r="BF46" s="69">
        <v>0</v>
      </c>
      <c r="BG46" s="69">
        <v>0</v>
      </c>
      <c r="BH46" s="69">
        <v>0</v>
      </c>
      <c r="BI46" s="69">
        <v>0</v>
      </c>
      <c r="BJ46" s="69">
        <v>0</v>
      </c>
      <c r="BK46" s="60">
        <f>SUM(C46:BJ46)</f>
        <v>4.8242856251880148</v>
      </c>
    </row>
    <row r="47" spans="1:63" x14ac:dyDescent="0.2">
      <c r="A47" s="15"/>
      <c r="B47" s="24" t="s">
        <v>90</v>
      </c>
      <c r="C47" s="45">
        <f>C46</f>
        <v>0</v>
      </c>
      <c r="D47" s="45">
        <f t="shared" ref="D47:BK47" si="7">D46</f>
        <v>0.30845287515800002</v>
      </c>
      <c r="E47" s="45">
        <f t="shared" si="7"/>
        <v>0</v>
      </c>
      <c r="F47" s="45">
        <f t="shared" si="7"/>
        <v>0</v>
      </c>
      <c r="G47" s="45">
        <f t="shared" si="7"/>
        <v>0</v>
      </c>
      <c r="H47" s="45">
        <f t="shared" si="7"/>
        <v>1.3607984504060031</v>
      </c>
      <c r="I47" s="45">
        <f t="shared" si="7"/>
        <v>0.90140528161801203</v>
      </c>
      <c r="J47" s="45">
        <f t="shared" si="7"/>
        <v>0</v>
      </c>
      <c r="K47" s="45">
        <f t="shared" si="7"/>
        <v>0</v>
      </c>
      <c r="L47" s="45">
        <f t="shared" si="7"/>
        <v>1.7968711317799999</v>
      </c>
      <c r="M47" s="45">
        <f t="shared" si="7"/>
        <v>0</v>
      </c>
      <c r="N47" s="45">
        <f t="shared" si="7"/>
        <v>0</v>
      </c>
      <c r="O47" s="45">
        <f t="shared" si="7"/>
        <v>0</v>
      </c>
      <c r="P47" s="45">
        <f t="shared" si="7"/>
        <v>0</v>
      </c>
      <c r="Q47" s="45">
        <f t="shared" si="7"/>
        <v>0</v>
      </c>
      <c r="R47" s="45">
        <f t="shared" si="7"/>
        <v>0.23223285619399978</v>
      </c>
      <c r="S47" s="45">
        <f t="shared" si="7"/>
        <v>0</v>
      </c>
      <c r="T47" s="45">
        <f t="shared" si="7"/>
        <v>0</v>
      </c>
      <c r="U47" s="45">
        <f t="shared" si="7"/>
        <v>0</v>
      </c>
      <c r="V47" s="45">
        <f t="shared" si="7"/>
        <v>0.224525030032</v>
      </c>
      <c r="W47" s="45">
        <f t="shared" si="7"/>
        <v>0</v>
      </c>
      <c r="X47" s="45">
        <f t="shared" si="7"/>
        <v>0</v>
      </c>
      <c r="Y47" s="45">
        <f t="shared" si="7"/>
        <v>0</v>
      </c>
      <c r="Z47" s="45">
        <f t="shared" si="7"/>
        <v>0</v>
      </c>
      <c r="AA47" s="45">
        <f t="shared" si="7"/>
        <v>0</v>
      </c>
      <c r="AB47" s="45">
        <f t="shared" si="7"/>
        <v>0</v>
      </c>
      <c r="AC47" s="45">
        <f t="shared" si="7"/>
        <v>0</v>
      </c>
      <c r="AD47" s="45">
        <f t="shared" si="7"/>
        <v>0</v>
      </c>
      <c r="AE47" s="45">
        <f t="shared" si="7"/>
        <v>0</v>
      </c>
      <c r="AF47" s="45">
        <f t="shared" si="7"/>
        <v>0</v>
      </c>
      <c r="AG47" s="45">
        <f t="shared" si="7"/>
        <v>0</v>
      </c>
      <c r="AH47" s="45">
        <f t="shared" si="7"/>
        <v>0</v>
      </c>
      <c r="AI47" s="45">
        <f t="shared" si="7"/>
        <v>0</v>
      </c>
      <c r="AJ47" s="45">
        <f t="shared" si="7"/>
        <v>0</v>
      </c>
      <c r="AK47" s="45">
        <f t="shared" si="7"/>
        <v>0</v>
      </c>
      <c r="AL47" s="45">
        <f t="shared" si="7"/>
        <v>0</v>
      </c>
      <c r="AM47" s="45">
        <f t="shared" si="7"/>
        <v>0</v>
      </c>
      <c r="AN47" s="45">
        <f t="shared" si="7"/>
        <v>0</v>
      </c>
      <c r="AO47" s="45">
        <f t="shared" si="7"/>
        <v>0</v>
      </c>
      <c r="AP47" s="45">
        <f t="shared" si="7"/>
        <v>0</v>
      </c>
      <c r="AQ47" s="45">
        <f t="shared" si="7"/>
        <v>0</v>
      </c>
      <c r="AR47" s="45">
        <f t="shared" si="7"/>
        <v>0</v>
      </c>
      <c r="AS47" s="45">
        <f t="shared" si="7"/>
        <v>0</v>
      </c>
      <c r="AT47" s="45">
        <f t="shared" si="7"/>
        <v>0</v>
      </c>
      <c r="AU47" s="45">
        <f t="shared" si="7"/>
        <v>0</v>
      </c>
      <c r="AV47" s="45">
        <f t="shared" si="7"/>
        <v>0</v>
      </c>
      <c r="AW47" s="45">
        <f t="shared" si="7"/>
        <v>0</v>
      </c>
      <c r="AX47" s="45">
        <f t="shared" si="7"/>
        <v>0</v>
      </c>
      <c r="AY47" s="45">
        <f t="shared" si="7"/>
        <v>0</v>
      </c>
      <c r="AZ47" s="45">
        <f t="shared" si="7"/>
        <v>0</v>
      </c>
      <c r="BA47" s="45">
        <f t="shared" si="7"/>
        <v>0</v>
      </c>
      <c r="BB47" s="45">
        <f t="shared" si="7"/>
        <v>0</v>
      </c>
      <c r="BC47" s="45">
        <f t="shared" si="7"/>
        <v>0</v>
      </c>
      <c r="BD47" s="45">
        <f t="shared" si="7"/>
        <v>0</v>
      </c>
      <c r="BE47" s="45">
        <f t="shared" si="7"/>
        <v>0</v>
      </c>
      <c r="BF47" s="45">
        <f t="shared" si="7"/>
        <v>0</v>
      </c>
      <c r="BG47" s="45">
        <f t="shared" si="7"/>
        <v>0</v>
      </c>
      <c r="BH47" s="45">
        <f t="shared" si="7"/>
        <v>0</v>
      </c>
      <c r="BI47" s="45">
        <f t="shared" si="7"/>
        <v>0</v>
      </c>
      <c r="BJ47" s="45">
        <f t="shared" si="7"/>
        <v>0</v>
      </c>
      <c r="BK47" s="37">
        <f t="shared" si="7"/>
        <v>4.8242856251880148</v>
      </c>
    </row>
    <row r="48" spans="1:63" x14ac:dyDescent="0.2">
      <c r="A48" s="15"/>
      <c r="B48" s="25" t="s">
        <v>88</v>
      </c>
      <c r="C48" s="32">
        <f>C44+C47</f>
        <v>0</v>
      </c>
      <c r="D48" s="32">
        <f t="shared" ref="D48:BJ48" si="8">D44+D47</f>
        <v>2.1072545305280004</v>
      </c>
      <c r="E48" s="32">
        <f t="shared" si="8"/>
        <v>0</v>
      </c>
      <c r="F48" s="32">
        <f t="shared" si="8"/>
        <v>0</v>
      </c>
      <c r="G48" s="32">
        <f t="shared" si="8"/>
        <v>0.89846681364000003</v>
      </c>
      <c r="H48" s="32">
        <f t="shared" si="8"/>
        <v>16.899827945657748</v>
      </c>
      <c r="I48" s="32">
        <f t="shared" si="8"/>
        <v>17.263736518408042</v>
      </c>
      <c r="J48" s="32">
        <f t="shared" si="8"/>
        <v>0</v>
      </c>
      <c r="K48" s="32">
        <f t="shared" si="8"/>
        <v>0</v>
      </c>
      <c r="L48" s="32">
        <f t="shared" si="8"/>
        <v>14.809229384376001</v>
      </c>
      <c r="M48" s="32">
        <f>M44+M47</f>
        <v>0</v>
      </c>
      <c r="N48" s="32">
        <f>N44+N47</f>
        <v>0</v>
      </c>
      <c r="O48" s="32">
        <f>O44+O47</f>
        <v>0</v>
      </c>
      <c r="P48" s="32">
        <f>P44+P47</f>
        <v>0</v>
      </c>
      <c r="Q48" s="32">
        <f>Q44+Q47</f>
        <v>0</v>
      </c>
      <c r="R48" s="32">
        <f t="shared" si="8"/>
        <v>7.163841440526606</v>
      </c>
      <c r="S48" s="32">
        <f t="shared" si="8"/>
        <v>4.9527896340000009E-3</v>
      </c>
      <c r="T48" s="32">
        <f t="shared" si="8"/>
        <v>0</v>
      </c>
      <c r="U48" s="32">
        <f t="shared" si="8"/>
        <v>0</v>
      </c>
      <c r="V48" s="32">
        <f t="shared" si="8"/>
        <v>0.62040325610799985</v>
      </c>
      <c r="W48" s="32">
        <f t="shared" si="8"/>
        <v>0</v>
      </c>
      <c r="X48" s="32">
        <f t="shared" si="8"/>
        <v>0</v>
      </c>
      <c r="Y48" s="32">
        <f t="shared" si="8"/>
        <v>0</v>
      </c>
      <c r="Z48" s="32">
        <f t="shared" si="8"/>
        <v>0</v>
      </c>
      <c r="AA48" s="32">
        <f t="shared" si="8"/>
        <v>0</v>
      </c>
      <c r="AB48" s="32">
        <f t="shared" si="8"/>
        <v>0</v>
      </c>
      <c r="AC48" s="32">
        <f t="shared" si="8"/>
        <v>0</v>
      </c>
      <c r="AD48" s="32">
        <f t="shared" si="8"/>
        <v>0</v>
      </c>
      <c r="AE48" s="32">
        <f t="shared" si="8"/>
        <v>0</v>
      </c>
      <c r="AF48" s="32">
        <f t="shared" si="8"/>
        <v>0</v>
      </c>
      <c r="AG48" s="32">
        <f t="shared" si="8"/>
        <v>0</v>
      </c>
      <c r="AH48" s="32">
        <f t="shared" si="8"/>
        <v>0</v>
      </c>
      <c r="AI48" s="32">
        <f t="shared" si="8"/>
        <v>0</v>
      </c>
      <c r="AJ48" s="32">
        <f t="shared" si="8"/>
        <v>0</v>
      </c>
      <c r="AK48" s="32">
        <f t="shared" si="8"/>
        <v>0</v>
      </c>
      <c r="AL48" s="32">
        <f t="shared" si="8"/>
        <v>0</v>
      </c>
      <c r="AM48" s="32">
        <f t="shared" si="8"/>
        <v>0</v>
      </c>
      <c r="AN48" s="32">
        <f t="shared" si="8"/>
        <v>0</v>
      </c>
      <c r="AO48" s="32">
        <f t="shared" si="8"/>
        <v>0</v>
      </c>
      <c r="AP48" s="32">
        <f t="shared" si="8"/>
        <v>0</v>
      </c>
      <c r="AQ48" s="32">
        <f t="shared" si="8"/>
        <v>0</v>
      </c>
      <c r="AR48" s="32">
        <f t="shared" si="8"/>
        <v>0</v>
      </c>
      <c r="AS48" s="32">
        <f t="shared" si="8"/>
        <v>0</v>
      </c>
      <c r="AT48" s="32">
        <f t="shared" si="8"/>
        <v>0</v>
      </c>
      <c r="AU48" s="32">
        <f t="shared" si="8"/>
        <v>0</v>
      </c>
      <c r="AV48" s="32">
        <f t="shared" si="8"/>
        <v>0</v>
      </c>
      <c r="AW48" s="32">
        <f t="shared" si="8"/>
        <v>0</v>
      </c>
      <c r="AX48" s="32">
        <f t="shared" si="8"/>
        <v>0</v>
      </c>
      <c r="AY48" s="32">
        <f t="shared" si="8"/>
        <v>0</v>
      </c>
      <c r="AZ48" s="32">
        <f t="shared" si="8"/>
        <v>0</v>
      </c>
      <c r="BA48" s="32">
        <f t="shared" si="8"/>
        <v>0</v>
      </c>
      <c r="BB48" s="32">
        <f t="shared" si="8"/>
        <v>0</v>
      </c>
      <c r="BC48" s="32">
        <f t="shared" si="8"/>
        <v>0</v>
      </c>
      <c r="BD48" s="32">
        <f t="shared" si="8"/>
        <v>0</v>
      </c>
      <c r="BE48" s="32">
        <f t="shared" si="8"/>
        <v>0</v>
      </c>
      <c r="BF48" s="32">
        <f t="shared" si="8"/>
        <v>0</v>
      </c>
      <c r="BG48" s="32">
        <f t="shared" si="8"/>
        <v>0</v>
      </c>
      <c r="BH48" s="32">
        <f t="shared" si="8"/>
        <v>0</v>
      </c>
      <c r="BI48" s="32">
        <f t="shared" si="8"/>
        <v>0</v>
      </c>
      <c r="BJ48" s="32">
        <f t="shared" si="8"/>
        <v>0</v>
      </c>
      <c r="BK48" s="36">
        <f>SUM(C48:BJ48)</f>
        <v>59.767712678878397</v>
      </c>
    </row>
    <row r="49" spans="1:63" ht="4.5" customHeight="1" x14ac:dyDescent="0.2">
      <c r="A49" s="15"/>
      <c r="B49" s="23"/>
      <c r="C49" s="95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7"/>
    </row>
    <row r="50" spans="1:63" x14ac:dyDescent="0.2">
      <c r="A50" s="15" t="s">
        <v>22</v>
      </c>
      <c r="B50" s="22" t="s">
        <v>23</v>
      </c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7"/>
    </row>
    <row r="51" spans="1:63" x14ac:dyDescent="0.2">
      <c r="A51" s="15" t="s">
        <v>80</v>
      </c>
      <c r="B51" s="23" t="s">
        <v>24</v>
      </c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7"/>
    </row>
    <row r="52" spans="1:63" x14ac:dyDescent="0.2">
      <c r="A52" s="15"/>
      <c r="B52" s="24" t="s">
        <v>40</v>
      </c>
      <c r="C52" s="32">
        <v>0</v>
      </c>
      <c r="D52" s="33">
        <v>0</v>
      </c>
      <c r="E52" s="33">
        <v>0</v>
      </c>
      <c r="F52" s="33">
        <v>0</v>
      </c>
      <c r="G52" s="34">
        <v>0</v>
      </c>
      <c r="H52" s="32">
        <v>0</v>
      </c>
      <c r="I52" s="33">
        <v>0</v>
      </c>
      <c r="J52" s="33">
        <v>0</v>
      </c>
      <c r="K52" s="33">
        <v>0</v>
      </c>
      <c r="L52" s="34">
        <v>0</v>
      </c>
      <c r="M52" s="32">
        <v>0</v>
      </c>
      <c r="N52" s="33">
        <v>0</v>
      </c>
      <c r="O52" s="33">
        <v>0</v>
      </c>
      <c r="P52" s="33">
        <v>0</v>
      </c>
      <c r="Q52" s="34">
        <v>0</v>
      </c>
      <c r="R52" s="32">
        <v>0</v>
      </c>
      <c r="S52" s="32">
        <v>0</v>
      </c>
      <c r="T52" s="32">
        <v>0</v>
      </c>
      <c r="U52" s="32">
        <v>0</v>
      </c>
      <c r="V52" s="34">
        <v>0</v>
      </c>
      <c r="W52" s="32">
        <v>0</v>
      </c>
      <c r="X52" s="33">
        <v>0</v>
      </c>
      <c r="Y52" s="33">
        <v>0</v>
      </c>
      <c r="Z52" s="33">
        <v>0</v>
      </c>
      <c r="AA52" s="34">
        <v>0</v>
      </c>
      <c r="AB52" s="32">
        <v>0</v>
      </c>
      <c r="AC52" s="33">
        <v>0</v>
      </c>
      <c r="AD52" s="33">
        <v>0</v>
      </c>
      <c r="AE52" s="33">
        <v>0</v>
      </c>
      <c r="AF52" s="34">
        <v>0</v>
      </c>
      <c r="AG52" s="32">
        <v>0</v>
      </c>
      <c r="AH52" s="33">
        <v>0</v>
      </c>
      <c r="AI52" s="33">
        <v>0</v>
      </c>
      <c r="AJ52" s="33">
        <v>0</v>
      </c>
      <c r="AK52" s="34">
        <v>0</v>
      </c>
      <c r="AL52" s="32">
        <v>0</v>
      </c>
      <c r="AM52" s="33">
        <v>0</v>
      </c>
      <c r="AN52" s="33">
        <v>0</v>
      </c>
      <c r="AO52" s="33">
        <v>0</v>
      </c>
      <c r="AP52" s="34">
        <v>0</v>
      </c>
      <c r="AQ52" s="32">
        <v>0</v>
      </c>
      <c r="AR52" s="33">
        <v>0</v>
      </c>
      <c r="AS52" s="33">
        <v>0</v>
      </c>
      <c r="AT52" s="33">
        <v>0</v>
      </c>
      <c r="AU52" s="34">
        <v>0</v>
      </c>
      <c r="AV52" s="32">
        <v>0</v>
      </c>
      <c r="AW52" s="33">
        <v>0</v>
      </c>
      <c r="AX52" s="33">
        <v>0</v>
      </c>
      <c r="AY52" s="33">
        <v>0</v>
      </c>
      <c r="AZ52" s="34">
        <v>0</v>
      </c>
      <c r="BA52" s="32">
        <v>0</v>
      </c>
      <c r="BB52" s="33">
        <v>0</v>
      </c>
      <c r="BC52" s="33">
        <v>0</v>
      </c>
      <c r="BD52" s="33">
        <v>0</v>
      </c>
      <c r="BE52" s="34">
        <v>0</v>
      </c>
      <c r="BF52" s="32">
        <v>0</v>
      </c>
      <c r="BG52" s="33">
        <v>0</v>
      </c>
      <c r="BH52" s="33">
        <v>0</v>
      </c>
      <c r="BI52" s="33">
        <v>0</v>
      </c>
      <c r="BJ52" s="34">
        <v>0</v>
      </c>
      <c r="BK52" s="35">
        <f>SUM(C52:BJ52)</f>
        <v>0</v>
      </c>
    </row>
    <row r="53" spans="1:63" x14ac:dyDescent="0.2">
      <c r="A53" s="15"/>
      <c r="B53" s="25" t="s">
        <v>87</v>
      </c>
      <c r="C53" s="32">
        <v>0</v>
      </c>
      <c r="D53" s="33">
        <v>0</v>
      </c>
      <c r="E53" s="33">
        <v>0</v>
      </c>
      <c r="F53" s="33">
        <v>0</v>
      </c>
      <c r="G53" s="34">
        <v>0</v>
      </c>
      <c r="H53" s="32">
        <v>0</v>
      </c>
      <c r="I53" s="33">
        <v>0</v>
      </c>
      <c r="J53" s="33">
        <v>0</v>
      </c>
      <c r="K53" s="33">
        <v>0</v>
      </c>
      <c r="L53" s="34">
        <v>0</v>
      </c>
      <c r="M53" s="32">
        <v>0</v>
      </c>
      <c r="N53" s="33">
        <v>0</v>
      </c>
      <c r="O53" s="33">
        <v>0</v>
      </c>
      <c r="P53" s="33">
        <v>0</v>
      </c>
      <c r="Q53" s="34">
        <v>0</v>
      </c>
      <c r="R53" s="32">
        <v>0</v>
      </c>
      <c r="S53" s="33">
        <v>0</v>
      </c>
      <c r="T53" s="33">
        <v>0</v>
      </c>
      <c r="U53" s="33">
        <v>0</v>
      </c>
      <c r="V53" s="34">
        <v>0</v>
      </c>
      <c r="W53" s="32">
        <v>0</v>
      </c>
      <c r="X53" s="33">
        <v>0</v>
      </c>
      <c r="Y53" s="33">
        <v>0</v>
      </c>
      <c r="Z53" s="33">
        <v>0</v>
      </c>
      <c r="AA53" s="34">
        <v>0</v>
      </c>
      <c r="AB53" s="32">
        <v>0</v>
      </c>
      <c r="AC53" s="33">
        <v>0</v>
      </c>
      <c r="AD53" s="33">
        <v>0</v>
      </c>
      <c r="AE53" s="33">
        <v>0</v>
      </c>
      <c r="AF53" s="34">
        <v>0</v>
      </c>
      <c r="AG53" s="32">
        <v>0</v>
      </c>
      <c r="AH53" s="33">
        <v>0</v>
      </c>
      <c r="AI53" s="33">
        <v>0</v>
      </c>
      <c r="AJ53" s="33">
        <v>0</v>
      </c>
      <c r="AK53" s="34">
        <v>0</v>
      </c>
      <c r="AL53" s="32">
        <v>0</v>
      </c>
      <c r="AM53" s="33">
        <v>0</v>
      </c>
      <c r="AN53" s="33">
        <v>0</v>
      </c>
      <c r="AO53" s="33">
        <v>0</v>
      </c>
      <c r="AP53" s="34">
        <v>0</v>
      </c>
      <c r="AQ53" s="32">
        <v>0</v>
      </c>
      <c r="AR53" s="33">
        <v>0</v>
      </c>
      <c r="AS53" s="33">
        <v>0</v>
      </c>
      <c r="AT53" s="33">
        <v>0</v>
      </c>
      <c r="AU53" s="34">
        <v>0</v>
      </c>
      <c r="AV53" s="32">
        <v>0</v>
      </c>
      <c r="AW53" s="33">
        <v>0</v>
      </c>
      <c r="AX53" s="33">
        <v>0</v>
      </c>
      <c r="AY53" s="33">
        <v>0</v>
      </c>
      <c r="AZ53" s="34">
        <v>0</v>
      </c>
      <c r="BA53" s="32">
        <v>0</v>
      </c>
      <c r="BB53" s="33">
        <v>0</v>
      </c>
      <c r="BC53" s="33">
        <v>0</v>
      </c>
      <c r="BD53" s="33">
        <v>0</v>
      </c>
      <c r="BE53" s="34">
        <v>0</v>
      </c>
      <c r="BF53" s="32">
        <v>0</v>
      </c>
      <c r="BG53" s="33">
        <v>0</v>
      </c>
      <c r="BH53" s="33">
        <v>0</v>
      </c>
      <c r="BI53" s="33">
        <v>0</v>
      </c>
      <c r="BJ53" s="34">
        <v>0</v>
      </c>
      <c r="BK53" s="35">
        <f>SUM(C53:BJ53)</f>
        <v>0</v>
      </c>
    </row>
    <row r="54" spans="1:63" ht="4.5" customHeight="1" x14ac:dyDescent="0.2">
      <c r="A54" s="15"/>
      <c r="B54" s="27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7"/>
    </row>
    <row r="55" spans="1:63" x14ac:dyDescent="0.2">
      <c r="A55" s="15"/>
      <c r="B55" s="28" t="s">
        <v>102</v>
      </c>
      <c r="C55" s="40">
        <f>+C25+C34+C39+C48+C53</f>
        <v>0</v>
      </c>
      <c r="D55" s="40">
        <f t="shared" ref="D55:BJ55" si="9">+D25+D34+D39+D48+D53</f>
        <v>54.519925839927602</v>
      </c>
      <c r="E55" s="40">
        <f t="shared" si="9"/>
        <v>0</v>
      </c>
      <c r="F55" s="40">
        <f t="shared" si="9"/>
        <v>0</v>
      </c>
      <c r="G55" s="41">
        <f t="shared" si="9"/>
        <v>5.2754670945733002</v>
      </c>
      <c r="H55" s="42">
        <f t="shared" si="9"/>
        <v>490.7811956881572</v>
      </c>
      <c r="I55" s="40">
        <f t="shared" si="9"/>
        <v>48.337266252905636</v>
      </c>
      <c r="J55" s="40">
        <f t="shared" si="9"/>
        <v>0</v>
      </c>
      <c r="K55" s="40">
        <f t="shared" si="9"/>
        <v>0</v>
      </c>
      <c r="L55" s="41">
        <f t="shared" si="9"/>
        <v>291.49468317678173</v>
      </c>
      <c r="M55" s="42">
        <f t="shared" si="9"/>
        <v>0</v>
      </c>
      <c r="N55" s="40">
        <f t="shared" si="9"/>
        <v>0</v>
      </c>
      <c r="O55" s="40">
        <f t="shared" si="9"/>
        <v>0</v>
      </c>
      <c r="P55" s="40">
        <f t="shared" si="9"/>
        <v>0</v>
      </c>
      <c r="Q55" s="41">
        <f t="shared" si="9"/>
        <v>0</v>
      </c>
      <c r="R55" s="42">
        <f t="shared" si="9"/>
        <v>119.07944554886291</v>
      </c>
      <c r="S55" s="40">
        <f t="shared" si="9"/>
        <v>1.8221472994006001</v>
      </c>
      <c r="T55" s="40">
        <f t="shared" si="9"/>
        <v>0</v>
      </c>
      <c r="U55" s="40">
        <f t="shared" si="9"/>
        <v>0</v>
      </c>
      <c r="V55" s="41">
        <f t="shared" si="9"/>
        <v>27.227565050198496</v>
      </c>
      <c r="W55" s="42">
        <f t="shared" si="9"/>
        <v>0</v>
      </c>
      <c r="X55" s="40">
        <f t="shared" si="9"/>
        <v>0.64559430276660001</v>
      </c>
      <c r="Y55" s="40">
        <f t="shared" si="9"/>
        <v>0</v>
      </c>
      <c r="Z55" s="40">
        <f t="shared" si="9"/>
        <v>0</v>
      </c>
      <c r="AA55" s="41">
        <f t="shared" si="9"/>
        <v>0</v>
      </c>
      <c r="AB55" s="42">
        <f t="shared" si="9"/>
        <v>4.542910739727299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1">
        <f t="shared" si="9"/>
        <v>3.8334152410654001</v>
      </c>
      <c r="AG55" s="42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1">
        <f t="shared" si="9"/>
        <v>0</v>
      </c>
      <c r="AL55" s="42">
        <f>+AL25+AL34+AL39+AL48+AL53</f>
        <v>0.37407035443219994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1">
        <f t="shared" si="9"/>
        <v>0</v>
      </c>
      <c r="AQ55" s="42">
        <f t="shared" si="9"/>
        <v>0</v>
      </c>
      <c r="AR55" s="40">
        <f t="shared" si="9"/>
        <v>0</v>
      </c>
      <c r="AS55" s="40">
        <f t="shared" si="9"/>
        <v>0</v>
      </c>
      <c r="AT55" s="40">
        <f t="shared" si="9"/>
        <v>0</v>
      </c>
      <c r="AU55" s="41">
        <f t="shared" si="9"/>
        <v>0</v>
      </c>
      <c r="AV55" s="42">
        <f t="shared" si="9"/>
        <v>70.738362631933228</v>
      </c>
      <c r="AW55" s="40">
        <f t="shared" si="9"/>
        <v>5.343007862365301</v>
      </c>
      <c r="AX55" s="40">
        <f t="shared" si="9"/>
        <v>0</v>
      </c>
      <c r="AY55" s="40">
        <f t="shared" si="9"/>
        <v>0</v>
      </c>
      <c r="AZ55" s="41">
        <f t="shared" si="9"/>
        <v>37.959278379393304</v>
      </c>
      <c r="BA55" s="42">
        <f t="shared" si="9"/>
        <v>0</v>
      </c>
      <c r="BB55" s="40">
        <f t="shared" si="9"/>
        <v>0</v>
      </c>
      <c r="BC55" s="40">
        <f t="shared" si="9"/>
        <v>0</v>
      </c>
      <c r="BD55" s="40">
        <f t="shared" si="9"/>
        <v>0</v>
      </c>
      <c r="BE55" s="41">
        <f t="shared" si="9"/>
        <v>0</v>
      </c>
      <c r="BF55" s="42">
        <f t="shared" si="9"/>
        <v>21.096559424469447</v>
      </c>
      <c r="BG55" s="40">
        <f t="shared" si="9"/>
        <v>5.5965811499700008E-2</v>
      </c>
      <c r="BH55" s="40">
        <f t="shared" si="9"/>
        <v>0</v>
      </c>
      <c r="BI55" s="40">
        <f t="shared" si="9"/>
        <v>0</v>
      </c>
      <c r="BJ55" s="41">
        <f t="shared" si="9"/>
        <v>6.7990676291986007</v>
      </c>
      <c r="BK55" s="36">
        <f>BK25+BK34+BK48</f>
        <v>1189.9259283276588</v>
      </c>
    </row>
    <row r="56" spans="1:63" ht="4.5" customHeight="1" x14ac:dyDescent="0.2">
      <c r="A56" s="15"/>
      <c r="B56" s="28"/>
      <c r="C56" s="111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112"/>
    </row>
    <row r="57" spans="1:63" ht="14.25" customHeight="1" x14ac:dyDescent="0.3">
      <c r="A57" s="15" t="s">
        <v>5</v>
      </c>
      <c r="B57" s="29" t="s">
        <v>26</v>
      </c>
      <c r="C57" s="111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112"/>
    </row>
    <row r="58" spans="1:63" x14ac:dyDescent="0.2">
      <c r="A58" s="15"/>
      <c r="B58" s="24" t="s">
        <v>40</v>
      </c>
      <c r="C58" s="33">
        <v>0</v>
      </c>
      <c r="D58" s="33">
        <v>4.7834817313997009</v>
      </c>
      <c r="E58" s="33">
        <v>0</v>
      </c>
      <c r="F58" s="33">
        <v>0</v>
      </c>
      <c r="G58" s="33">
        <v>2.2115205858999003</v>
      </c>
      <c r="H58" s="32">
        <v>15.771541918582688</v>
      </c>
      <c r="I58" s="32">
        <v>1.4943650933299999E-2</v>
      </c>
      <c r="J58" s="33">
        <v>0</v>
      </c>
      <c r="K58" s="33">
        <v>0</v>
      </c>
      <c r="L58" s="32">
        <v>9.9563605735952017</v>
      </c>
      <c r="M58" s="32">
        <v>0</v>
      </c>
      <c r="N58" s="33">
        <v>0</v>
      </c>
      <c r="O58" s="33">
        <v>0</v>
      </c>
      <c r="P58" s="33">
        <v>0</v>
      </c>
      <c r="Q58" s="39">
        <v>0</v>
      </c>
      <c r="R58" s="32">
        <v>4.3792604677929985</v>
      </c>
      <c r="S58" s="33">
        <v>0</v>
      </c>
      <c r="T58" s="33">
        <v>0</v>
      </c>
      <c r="U58" s="33">
        <v>0</v>
      </c>
      <c r="V58" s="32">
        <v>0.65168740683259996</v>
      </c>
      <c r="W58" s="38">
        <v>0</v>
      </c>
      <c r="X58" s="33">
        <v>0</v>
      </c>
      <c r="Y58" s="33">
        <v>0</v>
      </c>
      <c r="Z58" s="33">
        <v>0</v>
      </c>
      <c r="AA58" s="39">
        <v>0</v>
      </c>
      <c r="AB58" s="32">
        <v>0.17537849073250003</v>
      </c>
      <c r="AC58" s="33">
        <v>0</v>
      </c>
      <c r="AD58" s="33">
        <v>0</v>
      </c>
      <c r="AE58" s="33">
        <v>0</v>
      </c>
      <c r="AF58" s="39">
        <v>0.80410930336640007</v>
      </c>
      <c r="AG58" s="32">
        <v>0</v>
      </c>
      <c r="AH58" s="33">
        <v>0</v>
      </c>
      <c r="AI58" s="33">
        <v>0</v>
      </c>
      <c r="AJ58" s="33">
        <v>0</v>
      </c>
      <c r="AK58" s="39">
        <v>0</v>
      </c>
      <c r="AL58" s="32">
        <v>0</v>
      </c>
      <c r="AM58" s="33">
        <v>0</v>
      </c>
      <c r="AN58" s="33">
        <v>0</v>
      </c>
      <c r="AO58" s="33">
        <v>0</v>
      </c>
      <c r="AP58" s="39">
        <v>0</v>
      </c>
      <c r="AQ58" s="32">
        <v>0</v>
      </c>
      <c r="AR58" s="33">
        <v>0</v>
      </c>
      <c r="AS58" s="33">
        <v>0</v>
      </c>
      <c r="AT58" s="33">
        <v>0</v>
      </c>
      <c r="AU58" s="39">
        <v>0</v>
      </c>
      <c r="AV58" s="32">
        <v>2.6437682791457986</v>
      </c>
      <c r="AW58" s="33">
        <v>3.7999806640000002E-4</v>
      </c>
      <c r="AX58" s="33">
        <v>0</v>
      </c>
      <c r="AY58" s="33">
        <v>0</v>
      </c>
      <c r="AZ58" s="39">
        <v>0.74585013666660005</v>
      </c>
      <c r="BA58" s="32">
        <v>0</v>
      </c>
      <c r="BB58" s="33">
        <v>0</v>
      </c>
      <c r="BC58" s="33">
        <v>0</v>
      </c>
      <c r="BD58" s="33">
        <v>0</v>
      </c>
      <c r="BE58" s="39">
        <v>0</v>
      </c>
      <c r="BF58" s="32">
        <v>0.94917630012300025</v>
      </c>
      <c r="BG58" s="33">
        <v>1.6666666E-6</v>
      </c>
      <c r="BH58" s="33">
        <v>0</v>
      </c>
      <c r="BI58" s="33">
        <v>0</v>
      </c>
      <c r="BJ58" s="39">
        <v>4.5669610000000005E-3</v>
      </c>
      <c r="BK58" s="35">
        <f>SUM(C58:BJ58)</f>
        <v>43.092027470803679</v>
      </c>
    </row>
    <row r="59" spans="1:63" ht="13.5" thickBot="1" x14ac:dyDescent="0.25">
      <c r="A59" s="30"/>
      <c r="B59" s="25" t="s">
        <v>87</v>
      </c>
      <c r="C59" s="33">
        <f>+C58</f>
        <v>0</v>
      </c>
      <c r="D59" s="33">
        <f t="shared" ref="D59:BK59" si="10">+D58</f>
        <v>4.7834817313997009</v>
      </c>
      <c r="E59" s="33">
        <f t="shared" si="10"/>
        <v>0</v>
      </c>
      <c r="F59" s="33">
        <f t="shared" si="10"/>
        <v>0</v>
      </c>
      <c r="G59" s="33">
        <f t="shared" si="10"/>
        <v>2.2115205858999003</v>
      </c>
      <c r="H59" s="33">
        <f t="shared" si="10"/>
        <v>15.771541918582688</v>
      </c>
      <c r="I59" s="33">
        <f t="shared" si="10"/>
        <v>1.4943650933299999E-2</v>
      </c>
      <c r="J59" s="33">
        <f t="shared" si="10"/>
        <v>0</v>
      </c>
      <c r="K59" s="33">
        <f t="shared" si="10"/>
        <v>0</v>
      </c>
      <c r="L59" s="33">
        <f t="shared" si="10"/>
        <v>9.9563605735952017</v>
      </c>
      <c r="M59" s="33">
        <f t="shared" si="10"/>
        <v>0</v>
      </c>
      <c r="N59" s="33">
        <f t="shared" si="10"/>
        <v>0</v>
      </c>
      <c r="O59" s="33">
        <f t="shared" si="10"/>
        <v>0</v>
      </c>
      <c r="P59" s="33">
        <f t="shared" si="10"/>
        <v>0</v>
      </c>
      <c r="Q59" s="33">
        <f t="shared" si="10"/>
        <v>0</v>
      </c>
      <c r="R59" s="33">
        <f t="shared" si="10"/>
        <v>4.3792604677929985</v>
      </c>
      <c r="S59" s="33">
        <f t="shared" si="10"/>
        <v>0</v>
      </c>
      <c r="T59" s="33">
        <f t="shared" si="10"/>
        <v>0</v>
      </c>
      <c r="U59" s="33">
        <f t="shared" si="10"/>
        <v>0</v>
      </c>
      <c r="V59" s="33">
        <f t="shared" si="10"/>
        <v>0.65168740683259996</v>
      </c>
      <c r="W59" s="33">
        <f t="shared" si="10"/>
        <v>0</v>
      </c>
      <c r="X59" s="33">
        <f t="shared" si="10"/>
        <v>0</v>
      </c>
      <c r="Y59" s="33">
        <f t="shared" si="10"/>
        <v>0</v>
      </c>
      <c r="Z59" s="33">
        <f t="shared" si="10"/>
        <v>0</v>
      </c>
      <c r="AA59" s="33">
        <f t="shared" si="10"/>
        <v>0</v>
      </c>
      <c r="AB59" s="33">
        <f t="shared" si="10"/>
        <v>0.17537849073250003</v>
      </c>
      <c r="AC59" s="33">
        <f t="shared" si="10"/>
        <v>0</v>
      </c>
      <c r="AD59" s="33">
        <f t="shared" si="10"/>
        <v>0</v>
      </c>
      <c r="AE59" s="33">
        <f t="shared" si="10"/>
        <v>0</v>
      </c>
      <c r="AF59" s="33">
        <f t="shared" si="10"/>
        <v>0.80410930336640007</v>
      </c>
      <c r="AG59" s="33">
        <f t="shared" si="10"/>
        <v>0</v>
      </c>
      <c r="AH59" s="33">
        <f t="shared" si="10"/>
        <v>0</v>
      </c>
      <c r="AI59" s="33">
        <f t="shared" si="10"/>
        <v>0</v>
      </c>
      <c r="AJ59" s="33">
        <f t="shared" si="10"/>
        <v>0</v>
      </c>
      <c r="AK59" s="33">
        <f t="shared" si="10"/>
        <v>0</v>
      </c>
      <c r="AL59" s="33">
        <f t="shared" si="10"/>
        <v>0</v>
      </c>
      <c r="AM59" s="33">
        <f t="shared" si="10"/>
        <v>0</v>
      </c>
      <c r="AN59" s="33">
        <f t="shared" si="10"/>
        <v>0</v>
      </c>
      <c r="AO59" s="33">
        <f t="shared" si="10"/>
        <v>0</v>
      </c>
      <c r="AP59" s="33">
        <f t="shared" si="10"/>
        <v>0</v>
      </c>
      <c r="AQ59" s="33">
        <f t="shared" si="10"/>
        <v>0</v>
      </c>
      <c r="AR59" s="33">
        <f t="shared" si="10"/>
        <v>0</v>
      </c>
      <c r="AS59" s="33">
        <f t="shared" si="10"/>
        <v>0</v>
      </c>
      <c r="AT59" s="33">
        <f t="shared" si="10"/>
        <v>0</v>
      </c>
      <c r="AU59" s="33">
        <f t="shared" si="10"/>
        <v>0</v>
      </c>
      <c r="AV59" s="33">
        <f t="shared" si="10"/>
        <v>2.6437682791457986</v>
      </c>
      <c r="AW59" s="33">
        <f t="shared" si="10"/>
        <v>3.7999806640000002E-4</v>
      </c>
      <c r="AX59" s="33">
        <f t="shared" si="10"/>
        <v>0</v>
      </c>
      <c r="AY59" s="33">
        <f t="shared" si="10"/>
        <v>0</v>
      </c>
      <c r="AZ59" s="33">
        <f t="shared" si="10"/>
        <v>0.74585013666660005</v>
      </c>
      <c r="BA59" s="33">
        <f t="shared" si="10"/>
        <v>0</v>
      </c>
      <c r="BB59" s="33">
        <f t="shared" si="10"/>
        <v>0</v>
      </c>
      <c r="BC59" s="33">
        <f t="shared" si="10"/>
        <v>0</v>
      </c>
      <c r="BD59" s="33">
        <f t="shared" si="10"/>
        <v>0</v>
      </c>
      <c r="BE59" s="33">
        <f t="shared" si="10"/>
        <v>0</v>
      </c>
      <c r="BF59" s="33">
        <f t="shared" si="10"/>
        <v>0.94917630012300025</v>
      </c>
      <c r="BG59" s="33">
        <f t="shared" si="10"/>
        <v>1.6666666E-6</v>
      </c>
      <c r="BH59" s="33">
        <f t="shared" si="10"/>
        <v>0</v>
      </c>
      <c r="BI59" s="33">
        <f t="shared" si="10"/>
        <v>0</v>
      </c>
      <c r="BJ59" s="33">
        <f t="shared" si="10"/>
        <v>4.5669610000000005E-3</v>
      </c>
      <c r="BK59" s="61">
        <f t="shared" si="10"/>
        <v>43.092027470803679</v>
      </c>
    </row>
    <row r="60" spans="1:63" ht="6" customHeight="1" x14ac:dyDescent="0.2">
      <c r="A60" s="4"/>
      <c r="B60" s="21"/>
    </row>
    <row r="61" spans="1:63" x14ac:dyDescent="0.2">
      <c r="A61" s="4"/>
      <c r="B61" s="4" t="s">
        <v>29</v>
      </c>
      <c r="L61" s="16" t="s">
        <v>41</v>
      </c>
    </row>
    <row r="62" spans="1:63" x14ac:dyDescent="0.2">
      <c r="A62" s="4"/>
      <c r="B62" s="4" t="s">
        <v>30</v>
      </c>
      <c r="C62" s="45"/>
      <c r="L62" s="4" t="s">
        <v>33</v>
      </c>
    </row>
    <row r="63" spans="1:63" x14ac:dyDescent="0.2">
      <c r="L63" s="4" t="s">
        <v>34</v>
      </c>
    </row>
    <row r="64" spans="1:63" x14ac:dyDescent="0.2">
      <c r="B64" s="4" t="s">
        <v>36</v>
      </c>
      <c r="L64" s="4" t="s">
        <v>101</v>
      </c>
    </row>
    <row r="65" spans="2:12" x14ac:dyDescent="0.2">
      <c r="B65" s="4" t="s">
        <v>37</v>
      </c>
      <c r="L65" s="4" t="s">
        <v>103</v>
      </c>
    </row>
    <row r="66" spans="2:12" x14ac:dyDescent="0.2">
      <c r="B66" s="4"/>
      <c r="L66" s="4" t="s">
        <v>35</v>
      </c>
    </row>
    <row r="74" spans="2:12" x14ac:dyDescent="0.2">
      <c r="B74" s="4"/>
    </row>
  </sheetData>
  <mergeCells count="49">
    <mergeCell ref="C57:BK57"/>
    <mergeCell ref="C41:BK41"/>
    <mergeCell ref="C42:BK42"/>
    <mergeCell ref="C45:BK45"/>
    <mergeCell ref="C49:BK49"/>
    <mergeCell ref="C50:BK50"/>
    <mergeCell ref="C51:BK51"/>
    <mergeCell ref="C54:BK54"/>
    <mergeCell ref="C37:BK37"/>
    <mergeCell ref="C56:BK56"/>
    <mergeCell ref="C28:BK28"/>
    <mergeCell ref="C26:BK26"/>
    <mergeCell ref="C31:BK31"/>
    <mergeCell ref="C35:BK35"/>
    <mergeCell ref="C36:BK36"/>
    <mergeCell ref="C40:BK40"/>
    <mergeCell ref="C27:BK27"/>
    <mergeCell ref="C13:BK13"/>
    <mergeCell ref="C16:BK16"/>
    <mergeCell ref="C19:BK19"/>
    <mergeCell ref="C22:BK22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="98" zoomScaleNormal="98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22" bestFit="1" customWidth="1"/>
    <col min="5" max="5" width="19" bestFit="1" customWidth="1"/>
    <col min="6" max="6" width="19.7109375" bestFit="1" customWidth="1"/>
    <col min="7" max="7" width="10.7109375" bestFit="1" customWidth="1"/>
    <col min="8" max="8" width="20.5703125" bestFit="1" customWidth="1"/>
    <col min="9" max="9" width="17.28515625" bestFit="1" customWidth="1"/>
    <col min="10" max="10" width="18.42578125" style="48" bestFit="1" customWidth="1"/>
    <col min="11" max="11" width="13.42578125" bestFit="1" customWidth="1"/>
    <col min="12" max="12" width="21.28515625" bestFit="1" customWidth="1"/>
  </cols>
  <sheetData>
    <row r="2" spans="2:12" x14ac:dyDescent="0.2">
      <c r="B2" s="116" t="s">
        <v>110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x14ac:dyDescent="0.2">
      <c r="B3" s="116" t="s">
        <v>104</v>
      </c>
      <c r="C3" s="117"/>
      <c r="D3" s="117"/>
      <c r="E3" s="117"/>
      <c r="F3" s="117"/>
      <c r="G3" s="117"/>
      <c r="H3" s="117"/>
      <c r="I3" s="117"/>
      <c r="J3" s="117"/>
      <c r="K3" s="117"/>
      <c r="L3" s="118"/>
    </row>
    <row r="4" spans="2:12" ht="30" x14ac:dyDescent="0.2">
      <c r="B4" s="58" t="s">
        <v>79</v>
      </c>
      <c r="C4" s="20" t="s">
        <v>42</v>
      </c>
      <c r="D4" s="20" t="s">
        <v>91</v>
      </c>
      <c r="E4" s="20" t="s">
        <v>92</v>
      </c>
      <c r="F4" s="20" t="s">
        <v>7</v>
      </c>
      <c r="G4" s="20" t="s">
        <v>8</v>
      </c>
      <c r="H4" s="20" t="s">
        <v>23</v>
      </c>
      <c r="I4" s="20" t="s">
        <v>97</v>
      </c>
      <c r="J4" s="47" t="s">
        <v>98</v>
      </c>
      <c r="K4" s="20" t="s">
        <v>78</v>
      </c>
      <c r="L4" s="20" t="s">
        <v>99</v>
      </c>
    </row>
    <row r="5" spans="2:12" x14ac:dyDescent="0.2">
      <c r="B5" s="17">
        <v>1</v>
      </c>
      <c r="C5" s="18" t="s">
        <v>43</v>
      </c>
      <c r="D5" s="43">
        <v>1.007016E-4</v>
      </c>
      <c r="E5" s="43">
        <v>1.6242655000000001E-3</v>
      </c>
      <c r="F5" s="33">
        <v>7.6344355329999985E-3</v>
      </c>
      <c r="G5" s="43">
        <v>0</v>
      </c>
      <c r="H5" s="43">
        <v>0</v>
      </c>
      <c r="I5" s="40">
        <v>0</v>
      </c>
      <c r="J5" s="43">
        <v>0</v>
      </c>
      <c r="K5" s="33">
        <f>SUM(D5:J5)</f>
        <v>9.3594026329999989E-3</v>
      </c>
      <c r="L5" s="33">
        <v>7.4517486660000002E-4</v>
      </c>
    </row>
    <row r="6" spans="2:12" x14ac:dyDescent="0.2">
      <c r="B6" s="17">
        <v>2</v>
      </c>
      <c r="C6" s="19" t="s">
        <v>44</v>
      </c>
      <c r="D6" s="44">
        <v>1.6491486866308003</v>
      </c>
      <c r="E6" s="43">
        <v>0.54289591976499996</v>
      </c>
      <c r="F6" s="33">
        <v>8.7882693729264929</v>
      </c>
      <c r="G6" s="43">
        <v>0</v>
      </c>
      <c r="H6" s="43">
        <v>0</v>
      </c>
      <c r="I6" s="40">
        <v>0.42265965464999639</v>
      </c>
      <c r="J6" s="33">
        <v>2.4599355880000006E-3</v>
      </c>
      <c r="K6" s="33">
        <f t="shared" ref="K6:K41" si="0">SUM(D6:J6)</f>
        <v>11.405433569560289</v>
      </c>
      <c r="L6" s="33">
        <v>0.3280329715957</v>
      </c>
    </row>
    <row r="7" spans="2:12" x14ac:dyDescent="0.2">
      <c r="B7" s="17">
        <v>3</v>
      </c>
      <c r="C7" s="18" t="s">
        <v>45</v>
      </c>
      <c r="D7" s="43">
        <v>0</v>
      </c>
      <c r="E7" s="43">
        <v>1.5296605999999999E-3</v>
      </c>
      <c r="F7" s="33">
        <v>2.4275669233200001E-2</v>
      </c>
      <c r="G7" s="43">
        <v>0</v>
      </c>
      <c r="H7" s="43">
        <v>0</v>
      </c>
      <c r="I7" s="40">
        <v>4.0839400620000001E-3</v>
      </c>
      <c r="J7" s="43">
        <v>0</v>
      </c>
      <c r="K7" s="33">
        <f t="shared" si="0"/>
        <v>2.98892698952E-2</v>
      </c>
      <c r="L7" s="33">
        <v>4.9031253E-3</v>
      </c>
    </row>
    <row r="8" spans="2:12" x14ac:dyDescent="0.2">
      <c r="B8" s="17">
        <v>4</v>
      </c>
      <c r="C8" s="19" t="s">
        <v>46</v>
      </c>
      <c r="D8" s="44">
        <v>0.11028534373300002</v>
      </c>
      <c r="E8" s="43">
        <v>0.14930163266629998</v>
      </c>
      <c r="F8" s="33">
        <v>2.0851218448591005</v>
      </c>
      <c r="G8" s="43">
        <v>0</v>
      </c>
      <c r="H8" s="43">
        <v>0</v>
      </c>
      <c r="I8" s="40">
        <v>0.13395140828400007</v>
      </c>
      <c r="J8" s="33">
        <v>0</v>
      </c>
      <c r="K8" s="33">
        <f t="shared" si="0"/>
        <v>2.4786602295424007</v>
      </c>
      <c r="L8" s="33">
        <v>4.41745495324E-2</v>
      </c>
    </row>
    <row r="9" spans="2:12" x14ac:dyDescent="0.2">
      <c r="B9" s="17">
        <v>5</v>
      </c>
      <c r="C9" s="19" t="s">
        <v>47</v>
      </c>
      <c r="D9" s="44">
        <v>0.83293271986569994</v>
      </c>
      <c r="E9" s="43">
        <v>0.25023522763249995</v>
      </c>
      <c r="F9" s="33">
        <v>2.195122292421301</v>
      </c>
      <c r="G9" s="43">
        <v>0</v>
      </c>
      <c r="H9" s="43">
        <v>0</v>
      </c>
      <c r="I9" s="40">
        <v>0.1830801506720002</v>
      </c>
      <c r="J9" s="33">
        <v>7.2679915100000011E-3</v>
      </c>
      <c r="K9" s="33">
        <f t="shared" si="0"/>
        <v>3.468638382101501</v>
      </c>
      <c r="L9" s="33">
        <v>8.1174494431899988E-2</v>
      </c>
    </row>
    <row r="10" spans="2:12" x14ac:dyDescent="0.2">
      <c r="B10" s="17">
        <v>6</v>
      </c>
      <c r="C10" s="19" t="s">
        <v>48</v>
      </c>
      <c r="D10" s="44">
        <v>0.14543903476639999</v>
      </c>
      <c r="E10" s="43">
        <v>0.15213093093300001</v>
      </c>
      <c r="F10" s="33">
        <v>1.3417676660956004</v>
      </c>
      <c r="G10" s="43">
        <v>0</v>
      </c>
      <c r="H10" s="43">
        <v>0</v>
      </c>
      <c r="I10" s="40">
        <v>0.10223024155200001</v>
      </c>
      <c r="J10" s="43">
        <v>0</v>
      </c>
      <c r="K10" s="33">
        <f t="shared" si="0"/>
        <v>1.7415678733470004</v>
      </c>
      <c r="L10" s="33">
        <v>6.4621186333199993E-2</v>
      </c>
    </row>
    <row r="11" spans="2:12" x14ac:dyDescent="0.2">
      <c r="B11" s="17">
        <v>7</v>
      </c>
      <c r="C11" s="19" t="s">
        <v>49</v>
      </c>
      <c r="D11" s="44">
        <v>4.9957633965999997E-2</v>
      </c>
      <c r="E11" s="43">
        <v>0.15004717856630001</v>
      </c>
      <c r="F11" s="33">
        <v>1.3027137828941995</v>
      </c>
      <c r="G11" s="43">
        <v>0</v>
      </c>
      <c r="H11" s="43">
        <v>0</v>
      </c>
      <c r="I11" s="40">
        <v>0.11993621903800006</v>
      </c>
      <c r="J11" s="43">
        <v>0</v>
      </c>
      <c r="K11" s="33">
        <f t="shared" si="0"/>
        <v>1.6226548144644994</v>
      </c>
      <c r="L11" s="33">
        <v>6.7276675866200009E-2</v>
      </c>
    </row>
    <row r="12" spans="2:12" x14ac:dyDescent="0.2">
      <c r="B12" s="17">
        <v>8</v>
      </c>
      <c r="C12" s="18" t="s">
        <v>50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</row>
    <row r="13" spans="2:12" x14ac:dyDescent="0.2">
      <c r="B13" s="17">
        <v>9</v>
      </c>
      <c r="C13" s="18" t="s">
        <v>51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</row>
    <row r="14" spans="2:12" x14ac:dyDescent="0.2">
      <c r="B14" s="17">
        <v>10</v>
      </c>
      <c r="C14" s="19" t="s">
        <v>52</v>
      </c>
      <c r="D14" s="44">
        <v>0.30280645793280003</v>
      </c>
      <c r="E14" s="43">
        <v>0.89501829073299999</v>
      </c>
      <c r="F14" s="33">
        <v>2.3193898334600993</v>
      </c>
      <c r="G14" s="43">
        <v>0</v>
      </c>
      <c r="H14" s="43">
        <v>0</v>
      </c>
      <c r="I14" s="40">
        <v>0.10607734984600001</v>
      </c>
      <c r="J14" s="33">
        <v>1.4983244036E-2</v>
      </c>
      <c r="K14" s="33">
        <f t="shared" si="0"/>
        <v>3.6382751760078995</v>
      </c>
      <c r="L14" s="33">
        <v>0.1158073419989</v>
      </c>
    </row>
    <row r="15" spans="2:12" x14ac:dyDescent="0.2">
      <c r="B15" s="17">
        <v>11</v>
      </c>
      <c r="C15" s="19" t="s">
        <v>53</v>
      </c>
      <c r="D15" s="44">
        <v>1.9754896157636996</v>
      </c>
      <c r="E15" s="43">
        <v>2.3233561220288999</v>
      </c>
      <c r="F15" s="33">
        <v>29.591548477320419</v>
      </c>
      <c r="G15" s="43">
        <v>0</v>
      </c>
      <c r="H15" s="43">
        <v>0</v>
      </c>
      <c r="I15" s="40">
        <v>1.6341132119800037</v>
      </c>
      <c r="J15" s="33">
        <v>1.5122384288000001E-2</v>
      </c>
      <c r="K15" s="33">
        <f t="shared" si="0"/>
        <v>35.539629811381019</v>
      </c>
      <c r="L15" s="33">
        <v>1.1753887493919004</v>
      </c>
    </row>
    <row r="16" spans="2:12" x14ac:dyDescent="0.2">
      <c r="B16" s="17">
        <v>12</v>
      </c>
      <c r="C16" s="19" t="s">
        <v>54</v>
      </c>
      <c r="D16" s="44">
        <v>1.5937791811983002</v>
      </c>
      <c r="E16" s="43">
        <v>1.8191760404304993</v>
      </c>
      <c r="F16" s="33">
        <v>28.784687953128699</v>
      </c>
      <c r="G16" s="43">
        <v>0</v>
      </c>
      <c r="H16" s="43">
        <v>0</v>
      </c>
      <c r="I16" s="40">
        <v>1.193315920782003</v>
      </c>
      <c r="J16" s="33">
        <v>5.3626366775999988E-2</v>
      </c>
      <c r="K16" s="33">
        <f t="shared" si="0"/>
        <v>33.444585462315509</v>
      </c>
      <c r="L16" s="33">
        <v>1.1794083228295</v>
      </c>
    </row>
    <row r="17" spans="2:12" x14ac:dyDescent="0.2">
      <c r="B17" s="17">
        <v>13</v>
      </c>
      <c r="C17" s="19" t="s">
        <v>55</v>
      </c>
      <c r="D17" s="44">
        <v>9.5067746332000002E-3</v>
      </c>
      <c r="E17" s="43">
        <v>7.6948399066500001E-2</v>
      </c>
      <c r="F17" s="33">
        <v>1.4540481062952002</v>
      </c>
      <c r="G17" s="43">
        <v>0</v>
      </c>
      <c r="H17" s="43">
        <v>0</v>
      </c>
      <c r="I17" s="40">
        <v>2.0445946185999989E-2</v>
      </c>
      <c r="J17" s="43">
        <v>0</v>
      </c>
      <c r="K17" s="33">
        <f t="shared" si="0"/>
        <v>1.5609492261809002</v>
      </c>
      <c r="L17" s="33">
        <v>4.5163571699599996E-2</v>
      </c>
    </row>
    <row r="18" spans="2:12" x14ac:dyDescent="0.2">
      <c r="B18" s="17">
        <v>14</v>
      </c>
      <c r="C18" s="19" t="s">
        <v>56</v>
      </c>
      <c r="D18" s="43">
        <v>3.7765782400000003E-2</v>
      </c>
      <c r="E18" s="43">
        <v>5.1716330666E-3</v>
      </c>
      <c r="F18" s="33">
        <v>0.44018347339770009</v>
      </c>
      <c r="G18" s="43">
        <v>0</v>
      </c>
      <c r="H18" s="43">
        <v>0</v>
      </c>
      <c r="I18" s="40">
        <v>2.6981366421999997E-2</v>
      </c>
      <c r="J18" s="43">
        <v>0</v>
      </c>
      <c r="K18" s="33">
        <f t="shared" si="0"/>
        <v>0.51010225528630015</v>
      </c>
      <c r="L18" s="33">
        <v>2.9678523033099997E-2</v>
      </c>
    </row>
    <row r="19" spans="2:12" x14ac:dyDescent="0.2">
      <c r="B19" s="17">
        <v>15</v>
      </c>
      <c r="C19" s="19" t="s">
        <v>57</v>
      </c>
      <c r="D19" s="44">
        <v>0.66448876799920009</v>
      </c>
      <c r="E19" s="43">
        <v>0.15652410849920001</v>
      </c>
      <c r="F19" s="33">
        <v>2.4809772332897992</v>
      </c>
      <c r="G19" s="43">
        <v>0</v>
      </c>
      <c r="H19" s="43">
        <v>0</v>
      </c>
      <c r="I19" s="40">
        <v>0.29559348387695766</v>
      </c>
      <c r="J19" s="33">
        <v>2.7953813499999999E-3</v>
      </c>
      <c r="K19" s="33">
        <f t="shared" si="0"/>
        <v>3.6003789750151571</v>
      </c>
      <c r="L19" s="33">
        <v>0.16451093869800001</v>
      </c>
    </row>
    <row r="20" spans="2:12" x14ac:dyDescent="0.2">
      <c r="B20" s="17">
        <v>16</v>
      </c>
      <c r="C20" s="19" t="s">
        <v>58</v>
      </c>
      <c r="D20" s="44">
        <v>13.830926099616793</v>
      </c>
      <c r="E20" s="43">
        <v>17.747958834587685</v>
      </c>
      <c r="F20" s="33">
        <v>139.61635623372098</v>
      </c>
      <c r="G20" s="43">
        <v>0</v>
      </c>
      <c r="H20" s="43">
        <v>0</v>
      </c>
      <c r="I20" s="40">
        <v>4.0114369801629932</v>
      </c>
      <c r="J20" s="33">
        <v>0.29219482624999993</v>
      </c>
      <c r="K20" s="33">
        <f t="shared" si="0"/>
        <v>175.49887297433844</v>
      </c>
      <c r="L20" s="33">
        <v>4.8085355373797993</v>
      </c>
    </row>
    <row r="21" spans="2:12" x14ac:dyDescent="0.2">
      <c r="B21" s="17">
        <v>17</v>
      </c>
      <c r="C21" s="19" t="s">
        <v>59</v>
      </c>
      <c r="D21" s="44">
        <v>1.3627743195310003</v>
      </c>
      <c r="E21" s="43">
        <v>0.52103494973140019</v>
      </c>
      <c r="F21" s="33">
        <v>18.641317508794366</v>
      </c>
      <c r="G21" s="43">
        <v>0</v>
      </c>
      <c r="H21" s="43">
        <v>0</v>
      </c>
      <c r="I21" s="40">
        <v>0.5126751852419944</v>
      </c>
      <c r="J21" s="33">
        <v>4.1991151678000008E-2</v>
      </c>
      <c r="K21" s="33">
        <f t="shared" si="0"/>
        <v>21.079793114976763</v>
      </c>
      <c r="L21" s="33">
        <v>0.61022257569659999</v>
      </c>
    </row>
    <row r="22" spans="2:12" x14ac:dyDescent="0.2">
      <c r="B22" s="17">
        <v>18</v>
      </c>
      <c r="C22" s="18" t="s">
        <v>60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</row>
    <row r="23" spans="2:12" x14ac:dyDescent="0.2">
      <c r="B23" s="17">
        <v>19</v>
      </c>
      <c r="C23" s="19" t="s">
        <v>61</v>
      </c>
      <c r="D23" s="44">
        <v>0.34823671139899998</v>
      </c>
      <c r="E23" s="43">
        <v>0.30649048646590005</v>
      </c>
      <c r="F23" s="33">
        <v>6.4675932236447018</v>
      </c>
      <c r="G23" s="43">
        <v>0</v>
      </c>
      <c r="H23" s="43">
        <v>0</v>
      </c>
      <c r="I23" s="40">
        <v>1.2043921536020026</v>
      </c>
      <c r="J23" s="33">
        <v>2.4196052326000004E-2</v>
      </c>
      <c r="K23" s="33">
        <f t="shared" si="0"/>
        <v>8.3509086274376028</v>
      </c>
      <c r="L23" s="33">
        <v>0.40625205669800002</v>
      </c>
    </row>
    <row r="24" spans="2:12" x14ac:dyDescent="0.2">
      <c r="B24" s="17">
        <v>20</v>
      </c>
      <c r="C24" s="19" t="s">
        <v>62</v>
      </c>
      <c r="D24" s="44">
        <v>83.961560233186177</v>
      </c>
      <c r="E24" s="43">
        <v>44.603623615838366</v>
      </c>
      <c r="F24" s="33">
        <v>429.47945793324482</v>
      </c>
      <c r="G24" s="43">
        <v>0</v>
      </c>
      <c r="H24" s="43">
        <v>0</v>
      </c>
      <c r="I24" s="40">
        <v>30.827750950957249</v>
      </c>
      <c r="J24" s="33">
        <v>3.5033676916800163</v>
      </c>
      <c r="K24" s="33">
        <f t="shared" si="0"/>
        <v>592.37576042490662</v>
      </c>
      <c r="L24" s="33">
        <v>24.486331964839124</v>
      </c>
    </row>
    <row r="25" spans="2:12" x14ac:dyDescent="0.2">
      <c r="B25" s="17">
        <v>21</v>
      </c>
      <c r="C25" s="18" t="s">
        <v>63</v>
      </c>
      <c r="D25" s="43">
        <v>0</v>
      </c>
      <c r="E25" s="43">
        <v>0</v>
      </c>
      <c r="F25" s="33">
        <v>0.55153541779910009</v>
      </c>
      <c r="G25" s="43">
        <v>0</v>
      </c>
      <c r="H25" s="43">
        <v>0</v>
      </c>
      <c r="I25" s="40">
        <v>1.4491400220000004E-3</v>
      </c>
      <c r="J25" s="33">
        <v>1.0175188114E-2</v>
      </c>
      <c r="K25" s="33">
        <f t="shared" si="0"/>
        <v>0.5631597459351001</v>
      </c>
      <c r="L25" s="33">
        <v>4.4336433299999996E-5</v>
      </c>
    </row>
    <row r="26" spans="2:12" x14ac:dyDescent="0.2">
      <c r="B26" s="17">
        <v>22</v>
      </c>
      <c r="C26" s="19" t="s">
        <v>64</v>
      </c>
      <c r="D26" s="44">
        <v>1.1404969099900001E-2</v>
      </c>
      <c r="E26" s="43">
        <v>9.1650810000000005E-4</v>
      </c>
      <c r="F26" s="33">
        <v>0.47618702346610009</v>
      </c>
      <c r="G26" s="43">
        <v>0</v>
      </c>
      <c r="H26" s="43">
        <v>0</v>
      </c>
      <c r="I26" s="40">
        <v>9.8543636300000015E-3</v>
      </c>
      <c r="J26" s="43">
        <v>0</v>
      </c>
      <c r="K26" s="33">
        <f t="shared" si="0"/>
        <v>0.49836286429600007</v>
      </c>
      <c r="L26" s="33">
        <v>3.3237119998999996E-3</v>
      </c>
    </row>
    <row r="27" spans="2:12" x14ac:dyDescent="0.2">
      <c r="B27" s="17">
        <v>23</v>
      </c>
      <c r="C27" s="18" t="s">
        <v>65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</row>
    <row r="28" spans="2:12" x14ac:dyDescent="0.2">
      <c r="B28" s="17">
        <v>24</v>
      </c>
      <c r="C28" s="18" t="s">
        <v>66</v>
      </c>
      <c r="D28" s="43">
        <v>0</v>
      </c>
      <c r="E28" s="43">
        <v>0</v>
      </c>
      <c r="F28" s="33">
        <v>4.6695137099799999E-2</v>
      </c>
      <c r="G28" s="43">
        <v>0</v>
      </c>
      <c r="H28" s="43">
        <v>0</v>
      </c>
      <c r="I28" s="40">
        <v>4.6373162639999996E-3</v>
      </c>
      <c r="J28" s="43">
        <v>0</v>
      </c>
      <c r="K28" s="33">
        <f t="shared" si="0"/>
        <v>5.1332453363799997E-2</v>
      </c>
      <c r="L28" s="33">
        <v>3.4223448333000001E-3</v>
      </c>
    </row>
    <row r="29" spans="2:12" x14ac:dyDescent="0.2">
      <c r="B29" s="17">
        <v>25</v>
      </c>
      <c r="C29" s="19" t="s">
        <v>67</v>
      </c>
      <c r="D29" s="44">
        <v>3.0482866511619</v>
      </c>
      <c r="E29" s="43">
        <v>6.5738597301282029</v>
      </c>
      <c r="F29" s="33">
        <v>58.622880403847823</v>
      </c>
      <c r="G29" s="43">
        <v>0</v>
      </c>
      <c r="H29" s="43">
        <v>0</v>
      </c>
      <c r="I29" s="40">
        <v>1.7597318436400029</v>
      </c>
      <c r="J29" s="33">
        <v>0.10863947174399999</v>
      </c>
      <c r="K29" s="33">
        <f t="shared" si="0"/>
        <v>70.11339810052192</v>
      </c>
      <c r="L29" s="33">
        <v>1.571583218392</v>
      </c>
    </row>
    <row r="30" spans="2:12" x14ac:dyDescent="0.2">
      <c r="B30" s="17">
        <v>26</v>
      </c>
      <c r="C30" s="19" t="s">
        <v>68</v>
      </c>
      <c r="D30" s="44">
        <v>2.0661040146319003</v>
      </c>
      <c r="E30" s="43">
        <v>0.51334796829910001</v>
      </c>
      <c r="F30" s="33">
        <v>3.7158152463183014</v>
      </c>
      <c r="G30" s="43">
        <v>0</v>
      </c>
      <c r="H30" s="43">
        <v>0</v>
      </c>
      <c r="I30" s="40">
        <v>0.31604342364799992</v>
      </c>
      <c r="J30" s="33">
        <v>0.22396595376199996</v>
      </c>
      <c r="K30" s="33">
        <f t="shared" si="0"/>
        <v>6.8352766066593009</v>
      </c>
      <c r="L30" s="33">
        <v>0.20370663829809998</v>
      </c>
    </row>
    <row r="31" spans="2:12" x14ac:dyDescent="0.2">
      <c r="B31" s="17">
        <v>27</v>
      </c>
      <c r="C31" s="19" t="s">
        <v>17</v>
      </c>
      <c r="D31" s="44">
        <v>6.8482106659999999E-4</v>
      </c>
      <c r="E31" s="43">
        <v>0</v>
      </c>
      <c r="F31" s="33">
        <v>0.52556486986599993</v>
      </c>
      <c r="G31" s="43">
        <v>0</v>
      </c>
      <c r="H31" s="43">
        <v>0</v>
      </c>
      <c r="I31" s="40">
        <v>1.6998745915809566</v>
      </c>
      <c r="J31" s="33">
        <v>0.27211663791400004</v>
      </c>
      <c r="K31" s="33">
        <f t="shared" si="0"/>
        <v>2.4982409204275564</v>
      </c>
      <c r="L31" s="33">
        <v>1.5648104999999999E-2</v>
      </c>
    </row>
    <row r="32" spans="2:12" x14ac:dyDescent="0.2">
      <c r="B32" s="17">
        <v>28</v>
      </c>
      <c r="C32" s="19" t="s">
        <v>69</v>
      </c>
      <c r="D32" s="44">
        <v>0</v>
      </c>
      <c r="E32" s="43">
        <v>0</v>
      </c>
      <c r="F32" s="33">
        <v>0</v>
      </c>
      <c r="G32" s="43">
        <v>0</v>
      </c>
      <c r="H32" s="43">
        <v>0</v>
      </c>
      <c r="I32" s="40">
        <v>0</v>
      </c>
      <c r="J32" s="33">
        <v>0</v>
      </c>
      <c r="K32" s="33">
        <f t="shared" si="0"/>
        <v>0</v>
      </c>
      <c r="L32" s="33">
        <v>0</v>
      </c>
    </row>
    <row r="33" spans="2:12" x14ac:dyDescent="0.2">
      <c r="B33" s="17">
        <v>29</v>
      </c>
      <c r="C33" s="19" t="s">
        <v>70</v>
      </c>
      <c r="D33" s="44">
        <v>0.41549629373289992</v>
      </c>
      <c r="E33" s="43">
        <v>0.13978982663279998</v>
      </c>
      <c r="F33" s="33">
        <v>2.9999035356201995</v>
      </c>
      <c r="G33" s="43">
        <v>0</v>
      </c>
      <c r="H33" s="43">
        <v>0</v>
      </c>
      <c r="I33" s="40">
        <v>9.2185882104000028E-2</v>
      </c>
      <c r="J33" s="33">
        <v>1.1516971162000001E-2</v>
      </c>
      <c r="K33" s="33">
        <f t="shared" si="0"/>
        <v>3.6588925092518991</v>
      </c>
      <c r="L33" s="33">
        <v>6.6215385632500012E-2</v>
      </c>
    </row>
    <row r="34" spans="2:12" x14ac:dyDescent="0.2">
      <c r="B34" s="17">
        <v>30</v>
      </c>
      <c r="C34" s="19" t="s">
        <v>71</v>
      </c>
      <c r="D34" s="44">
        <v>0.84779091169869969</v>
      </c>
      <c r="E34" s="43">
        <v>0.30459954429870001</v>
      </c>
      <c r="F34" s="33">
        <v>4.7411004536107022</v>
      </c>
      <c r="G34" s="43">
        <v>0</v>
      </c>
      <c r="H34" s="43">
        <v>0</v>
      </c>
      <c r="I34" s="40">
        <v>0.18533155869599996</v>
      </c>
      <c r="J34" s="33">
        <v>3.9135338900000002E-3</v>
      </c>
      <c r="K34" s="33">
        <f t="shared" si="0"/>
        <v>6.0827360021941015</v>
      </c>
      <c r="L34" s="33">
        <v>0.41170279299819995</v>
      </c>
    </row>
    <row r="35" spans="2:12" x14ac:dyDescent="0.2">
      <c r="B35" s="17">
        <v>31</v>
      </c>
      <c r="C35" s="18" t="s">
        <v>72</v>
      </c>
      <c r="D35" s="43">
        <v>6.7649053233300005E-2</v>
      </c>
      <c r="E35" s="43">
        <v>0</v>
      </c>
      <c r="F35" s="33">
        <v>0.1051242897998</v>
      </c>
      <c r="G35" s="43">
        <v>0</v>
      </c>
      <c r="H35" s="43">
        <v>0</v>
      </c>
      <c r="I35" s="40">
        <v>3.4252400519999998E-3</v>
      </c>
      <c r="J35" s="43">
        <v>0</v>
      </c>
      <c r="K35" s="33">
        <f t="shared" si="0"/>
        <v>0.1761985830851</v>
      </c>
      <c r="L35" s="33">
        <v>3.5067288533300003E-2</v>
      </c>
    </row>
    <row r="36" spans="2:12" x14ac:dyDescent="0.2">
      <c r="B36" s="17">
        <v>32</v>
      </c>
      <c r="C36" s="19" t="s">
        <v>73</v>
      </c>
      <c r="D36" s="44">
        <v>6.0947425753548998</v>
      </c>
      <c r="E36" s="43">
        <v>5.3028393415909001</v>
      </c>
      <c r="F36" s="33">
        <v>77.971669250720794</v>
      </c>
      <c r="G36" s="43">
        <v>0</v>
      </c>
      <c r="H36" s="43">
        <v>0</v>
      </c>
      <c r="I36" s="40">
        <v>2.6174696803980497</v>
      </c>
      <c r="J36" s="33">
        <v>8.4438711739999908E-2</v>
      </c>
      <c r="K36" s="33">
        <f t="shared" si="0"/>
        <v>92.071159559804642</v>
      </c>
      <c r="L36" s="33">
        <v>3.9592936132488998</v>
      </c>
    </row>
    <row r="37" spans="2:12" x14ac:dyDescent="0.2">
      <c r="B37" s="17">
        <v>33</v>
      </c>
      <c r="C37" s="19" t="s">
        <v>107</v>
      </c>
      <c r="D37" s="44">
        <v>3.3916077627290999</v>
      </c>
      <c r="E37" s="43">
        <v>2.8349914587288998</v>
      </c>
      <c r="F37" s="33">
        <v>42.152626446710308</v>
      </c>
      <c r="G37" s="43">
        <v>0</v>
      </c>
      <c r="H37" s="43">
        <v>0</v>
      </c>
      <c r="I37" s="40">
        <v>5.2722082793439897</v>
      </c>
      <c r="J37" s="33">
        <v>4.7369174762000012E-2</v>
      </c>
      <c r="K37" s="33">
        <f t="shared" si="0"/>
        <v>53.698803122274299</v>
      </c>
      <c r="L37" s="33">
        <v>1.2047895588580997</v>
      </c>
    </row>
    <row r="38" spans="2:12" x14ac:dyDescent="0.2">
      <c r="B38" s="17">
        <v>34</v>
      </c>
      <c r="C38" s="19" t="s">
        <v>74</v>
      </c>
      <c r="D38" s="44">
        <v>3.0682561299700001E-2</v>
      </c>
      <c r="E38" s="43">
        <v>3.5816332999999998E-6</v>
      </c>
      <c r="F38" s="33">
        <v>0.22159393399890001</v>
      </c>
      <c r="G38" s="43">
        <v>0</v>
      </c>
      <c r="H38" s="43">
        <v>0</v>
      </c>
      <c r="I38" s="40">
        <v>1.3174000200000003E-4</v>
      </c>
      <c r="J38" s="43">
        <v>0</v>
      </c>
      <c r="K38" s="33">
        <f t="shared" si="0"/>
        <v>0.25241181693390002</v>
      </c>
      <c r="L38" s="33">
        <v>8.5426790000000001E-4</v>
      </c>
    </row>
    <row r="39" spans="2:12" x14ac:dyDescent="0.2">
      <c r="B39" s="17">
        <v>35</v>
      </c>
      <c r="C39" s="19" t="s">
        <v>75</v>
      </c>
      <c r="D39" s="44">
        <v>1.0780357740300999</v>
      </c>
      <c r="E39" s="43">
        <v>2.3124934754626003</v>
      </c>
      <c r="F39" s="33">
        <v>26.223419160693282</v>
      </c>
      <c r="G39" s="43">
        <v>0</v>
      </c>
      <c r="H39" s="43">
        <v>0</v>
      </c>
      <c r="I39" s="40">
        <v>0.85721087119000028</v>
      </c>
      <c r="J39" s="33">
        <v>4.6224655046000006E-2</v>
      </c>
      <c r="K39" s="33">
        <f t="shared" si="0"/>
        <v>30.517383936421982</v>
      </c>
      <c r="L39" s="33">
        <v>0.9991135418257</v>
      </c>
    </row>
    <row r="40" spans="2:12" x14ac:dyDescent="0.2">
      <c r="B40" s="17">
        <v>36</v>
      </c>
      <c r="C40" s="19" t="s">
        <v>76</v>
      </c>
      <c r="D40" s="44">
        <v>4.5127311999899999E-2</v>
      </c>
      <c r="E40" s="43">
        <v>3.2812782299799996E-2</v>
      </c>
      <c r="F40" s="33">
        <v>1.1741310600952997</v>
      </c>
      <c r="G40" s="43">
        <v>0</v>
      </c>
      <c r="H40" s="43">
        <v>0</v>
      </c>
      <c r="I40" s="40">
        <v>8.2046500350000023E-2</v>
      </c>
      <c r="J40" s="33">
        <v>2.5717508419999999E-3</v>
      </c>
      <c r="K40" s="33">
        <f t="shared" si="0"/>
        <v>1.3366894055869996</v>
      </c>
      <c r="L40" s="33">
        <v>5.6610518766100015E-2</v>
      </c>
    </row>
    <row r="41" spans="2:12" x14ac:dyDescent="0.2">
      <c r="B41" s="17">
        <v>37</v>
      </c>
      <c r="C41" s="19" t="s">
        <v>77</v>
      </c>
      <c r="D41" s="44">
        <v>1.8964172539971003</v>
      </c>
      <c r="E41" s="43">
        <v>1.4339797690631997</v>
      </c>
      <c r="F41" s="33">
        <v>20.587575078270085</v>
      </c>
      <c r="G41" s="43">
        <v>0</v>
      </c>
      <c r="H41" s="43">
        <v>0</v>
      </c>
      <c r="I41" s="40">
        <v>1.243102459454003</v>
      </c>
      <c r="J41" s="33">
        <v>5.5348550730000022E-2</v>
      </c>
      <c r="K41" s="33">
        <f t="shared" si="0"/>
        <v>25.216423111514388</v>
      </c>
      <c r="L41" s="33">
        <v>0.94842438789379979</v>
      </c>
    </row>
    <row r="42" spans="2:12" ht="15" x14ac:dyDescent="0.2">
      <c r="B42" s="20" t="s">
        <v>11</v>
      </c>
      <c r="C42" s="52"/>
      <c r="D42" s="53">
        <f>SUM(D5:D41)</f>
        <v>125.86922801825807</v>
      </c>
      <c r="E42" s="53">
        <f>SUM(E5:E41)</f>
        <v>89.152701282348659</v>
      </c>
      <c r="F42" s="53">
        <f>SUM(F5:F41)</f>
        <v>915.13628634817633</v>
      </c>
      <c r="G42" s="43">
        <v>0</v>
      </c>
      <c r="H42" s="43">
        <v>0</v>
      </c>
      <c r="I42" s="53">
        <f>SUM(I5:I41)</f>
        <v>54.943427053690201</v>
      </c>
      <c r="J42" s="53">
        <f>SUM(J5:J41)</f>
        <v>4.8242856251880157</v>
      </c>
      <c r="K42" s="53">
        <f>SUM(K5:K41)</f>
        <v>1189.9259283276613</v>
      </c>
      <c r="L42" s="53">
        <f>SUM(L5:L41)</f>
        <v>43.092027470803721</v>
      </c>
    </row>
    <row r="43" spans="2:12" x14ac:dyDescent="0.2">
      <c r="B43" t="s">
        <v>109</v>
      </c>
      <c r="D43" s="65"/>
      <c r="E43" s="64"/>
      <c r="F43" s="62"/>
      <c r="I43" s="63"/>
      <c r="K43" s="66"/>
    </row>
    <row r="45" spans="2:12" s="81" customFormat="1" x14ac:dyDescent="0.2">
      <c r="J45" s="82"/>
    </row>
    <row r="46" spans="2:12" s="81" customFormat="1" x14ac:dyDescent="0.2"/>
    <row r="47" spans="2:12" s="81" customFormat="1" x14ac:dyDescent="0.2">
      <c r="J47" s="82"/>
    </row>
    <row r="48" spans="2:12" s="81" customFormat="1" x14ac:dyDescent="0.2">
      <c r="J48" s="82"/>
    </row>
    <row r="49" spans="10:10" s="81" customFormat="1" x14ac:dyDescent="0.2">
      <c r="J49" s="82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Snehal Belose</cp:lastModifiedBy>
  <cp:lastPrinted>2014-03-24T10:58:12Z</cp:lastPrinted>
  <dcterms:created xsi:type="dcterms:W3CDTF">2014-01-06T04:43:23Z</dcterms:created>
  <dcterms:modified xsi:type="dcterms:W3CDTF">2017-12-08T09:37:54Z</dcterms:modified>
</cp:coreProperties>
</file>