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kanyaa\Desktop\Portfolio - May 2019\Upload\"/>
    </mc:Choice>
  </mc:AlternateContent>
  <xr:revisionPtr revIDLastSave="0" documentId="13_ncr:1_{B87B6760-B9BC-45DA-8277-7DC9B0679939}" xr6:coauthVersionLast="43" xr6:coauthVersionMax="43" xr10:uidLastSave="{00000000-0000-0000-0000-000000000000}"/>
  <bookViews>
    <workbookView xWindow="-120" yWindow="-120" windowWidth="20730" windowHeight="11160" tabRatio="923" xr2:uid="{00000000-000D-0000-FFFF-FFFF00000000}"/>
  </bookViews>
  <sheets>
    <sheet name="CAPEXG" sheetId="1" r:id="rId1"/>
    <sheet name="MICAP10" sheetId="2" r:id="rId2"/>
    <sheet name="MICAP11" sheetId="3" r:id="rId3"/>
    <sheet name="MICAP12" sheetId="4" r:id="rId4"/>
    <sheet name="MICAP14" sheetId="5" r:id="rId5"/>
    <sheet name="MICAP15" sheetId="6" r:id="rId6"/>
    <sheet name="MICAP16" sheetId="7" r:id="rId7"/>
    <sheet name="MICAP17" sheetId="8" r:id="rId8"/>
    <sheet name="MICAP8" sheetId="10" r:id="rId9"/>
    <sheet name="MICAP9" sheetId="11" r:id="rId10"/>
    <sheet name="MIDCAP" sheetId="12" r:id="rId11"/>
    <sheet name="MULTI1" sheetId="13" r:id="rId12"/>
    <sheet name="MULTI2" sheetId="14" r:id="rId13"/>
    <sheet name="MULTIP" sheetId="15" r:id="rId14"/>
    <sheet name="SESCAP1" sheetId="16" r:id="rId15"/>
    <sheet name="SESCAP2" sheetId="17" r:id="rId16"/>
    <sheet name="SESCAP3" sheetId="18" r:id="rId17"/>
    <sheet name="SESCAP4" sheetId="19" r:id="rId18"/>
    <sheet name="SESCAP5" sheetId="20" r:id="rId19"/>
    <sheet name="SESCAP6" sheetId="21" r:id="rId20"/>
    <sheet name="SESCAP7" sheetId="22" r:id="rId21"/>
    <sheet name="SFOCUS" sheetId="23" r:id="rId22"/>
    <sheet name="SLTADV3" sheetId="24" r:id="rId23"/>
    <sheet name="SLTADV4" sheetId="25" r:id="rId24"/>
    <sheet name="SLTAX1" sheetId="26" r:id="rId25"/>
    <sheet name="SLTAX2" sheetId="27" r:id="rId26"/>
    <sheet name="SLTAX3" sheetId="28" r:id="rId27"/>
    <sheet name="SLTAX4" sheetId="29" r:id="rId28"/>
    <sheet name="SLTAX5" sheetId="30" r:id="rId29"/>
    <sheet name="SLTAX6" sheetId="31" r:id="rId30"/>
    <sheet name="SMALL3" sheetId="32" r:id="rId31"/>
    <sheet name="SMALL4" sheetId="33" r:id="rId32"/>
    <sheet name="SMALL5" sheetId="34" r:id="rId33"/>
    <sheet name="SMALL6" sheetId="35" r:id="rId34"/>
    <sheet name="SMILE" sheetId="36" r:id="rId35"/>
    <sheet name="SRURAL" sheetId="37" r:id="rId36"/>
    <sheet name="SSFUND" sheetId="38" r:id="rId37"/>
    <sheet name="SSN100" sheetId="39" r:id="rId38"/>
    <sheet name="STAX" sheetId="40" r:id="rId39"/>
    <sheet name="STOP6" sheetId="41" r:id="rId40"/>
    <sheet name="STOP7" sheetId="42" r:id="rId41"/>
    <sheet name="SUNBAL" sheetId="52" r:id="rId42"/>
    <sheet name="SUNESF" sheetId="43" r:id="rId43"/>
    <sheet name="SUNFOP" sheetId="44" r:id="rId44"/>
    <sheet name="SUNVALF10" sheetId="45" r:id="rId45"/>
    <sheet name="SUNVALF2" sheetId="46" r:id="rId46"/>
    <sheet name="SUNVALF3" sheetId="47" r:id="rId47"/>
    <sheet name="SUNVALF7" sheetId="48" r:id="rId48"/>
    <sheet name="SUNVALF8" sheetId="49" r:id="rId49"/>
    <sheet name="SUNVALF9" sheetId="50" r:id="rId50"/>
    <sheet name="SWBF2" sheetId="53" r:id="rId51"/>
    <sheet name="SWBF3" sheetId="54" r:id="rId52"/>
    <sheet name="GLOBAL" sheetId="55" r:id="rId53"/>
    <sheet name="ANNEXURE-A" sheetId="56" r:id="rId54"/>
  </sheets>
  <definedNames>
    <definedName name="_xlnm._FilterDatabase" localSheetId="53" hidden="1">'ANNEXURE-A'!$A$8:$L$127</definedName>
    <definedName name="_xlnm._FilterDatabase" localSheetId="50" hidden="1">SWBF2!$B$12:$G$18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7" i="56" l="1"/>
  <c r="G71" i="56"/>
  <c r="F71" i="56"/>
  <c r="E71" i="56"/>
  <c r="D71" i="56"/>
  <c r="C71" i="56"/>
  <c r="G70" i="56"/>
  <c r="F70" i="56"/>
  <c r="E70" i="56"/>
  <c r="D70" i="56"/>
  <c r="C70" i="56"/>
  <c r="G69" i="56"/>
  <c r="F69" i="56"/>
  <c r="E69" i="56"/>
  <c r="D69" i="56"/>
  <c r="C69" i="56"/>
  <c r="G68" i="56"/>
  <c r="F68" i="56"/>
  <c r="E68" i="56"/>
  <c r="D68" i="56"/>
  <c r="C68" i="56"/>
  <c r="G48" i="56"/>
  <c r="F48" i="56"/>
  <c r="E48" i="56"/>
  <c r="D48" i="56"/>
  <c r="C48" i="56"/>
  <c r="G46" i="56"/>
  <c r="F46" i="56"/>
  <c r="E46" i="56"/>
  <c r="D46" i="56"/>
  <c r="C46" i="56"/>
  <c r="G45" i="56"/>
  <c r="F45" i="56"/>
  <c r="E45" i="56"/>
  <c r="D45" i="56"/>
  <c r="C45" i="56"/>
  <c r="G19" i="55" l="1"/>
  <c r="F17" i="55"/>
  <c r="G17" i="55" s="1"/>
  <c r="G16" i="55"/>
  <c r="F13" i="55"/>
  <c r="G13" i="55" s="1"/>
  <c r="G10" i="55"/>
  <c r="G9" i="55"/>
  <c r="G8" i="55"/>
  <c r="G7" i="55"/>
  <c r="G6" i="55"/>
  <c r="G21" i="55" l="1"/>
  <c r="G75" i="54" l="1"/>
  <c r="G74" i="54"/>
  <c r="F72" i="54"/>
  <c r="F76" i="54" s="1"/>
  <c r="G76" i="54" s="1"/>
  <c r="G78" i="54" s="1"/>
  <c r="G71" i="54"/>
  <c r="F54" i="54"/>
  <c r="G54" i="54" s="1"/>
  <c r="G50" i="54"/>
  <c r="F50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G24" i="54"/>
  <c r="G23" i="54"/>
  <c r="G20" i="54"/>
  <c r="F20" i="54"/>
  <c r="G18" i="54"/>
  <c r="G17" i="54"/>
  <c r="G16" i="54"/>
  <c r="G15" i="54"/>
  <c r="G14" i="54"/>
  <c r="G13" i="54"/>
  <c r="G76" i="53"/>
  <c r="F76" i="53"/>
  <c r="G75" i="53"/>
  <c r="F73" i="53"/>
  <c r="F77" i="53" s="1"/>
  <c r="G77" i="53" s="1"/>
  <c r="G72" i="53"/>
  <c r="G73" i="53" s="1"/>
  <c r="F51" i="53"/>
  <c r="F55" i="53" s="1"/>
  <c r="G55" i="53" s="1"/>
  <c r="G49" i="53"/>
  <c r="G48" i="53"/>
  <c r="G47" i="53"/>
  <c r="G46" i="53"/>
  <c r="G45" i="53"/>
  <c r="G44" i="53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G20" i="53"/>
  <c r="F20" i="53"/>
  <c r="G18" i="53"/>
  <c r="G17" i="53"/>
  <c r="G16" i="53"/>
  <c r="G15" i="53"/>
  <c r="G14" i="53"/>
  <c r="G13" i="53"/>
  <c r="G79" i="53" l="1"/>
  <c r="G51" i="53"/>
  <c r="G72" i="54"/>
  <c r="G129" i="31" l="1"/>
</calcChain>
</file>

<file path=xl/sharedStrings.xml><?xml version="1.0" encoding="utf-8"?>
<sst xmlns="http://schemas.openxmlformats.org/spreadsheetml/2006/main" count="12463" uniqueCount="1062">
  <si>
    <t>SUNDARAM MUTUAL FUND</t>
  </si>
  <si>
    <t>Sundaram Infrastructure Advantage Fund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</si>
  <si>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</si>
  <si>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</si>
  <si>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</si>
  <si>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</si>
  <si>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</si>
  <si>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</si>
  <si>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</si>
  <si>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</si>
  <si>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</si>
  <si>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INE331A01037</t>
  </si>
  <si>
    <t>The Ramco Cements Ltd</t>
  </si>
  <si>
    <t>Cement</t>
  </si>
  <si>
    <t>INE018A01030</t>
  </si>
  <si>
    <t>Larsen &amp; Toubro Ltd</t>
  </si>
  <si>
    <t>Construction Project</t>
  </si>
  <si>
    <t>INE090A01021</t>
  </si>
  <si>
    <t>ICICI Bank Ltd</t>
  </si>
  <si>
    <t>Banks</t>
  </si>
  <si>
    <t>INE325A01013</t>
  </si>
  <si>
    <t>Timken India Ltd</t>
  </si>
  <si>
    <t>Industrial Products</t>
  </si>
  <si>
    <t>INE536A01023</t>
  </si>
  <si>
    <t>Grindwell Norton Ltd</t>
  </si>
  <si>
    <t>INE220B01022</t>
  </si>
  <si>
    <t>Kalpataru Power Transmission Ltd</t>
  </si>
  <si>
    <t>Power</t>
  </si>
  <si>
    <t>INE074A01025</t>
  </si>
  <si>
    <t>Praj Industries Ltd</t>
  </si>
  <si>
    <t>Industrial Capital Goods</t>
  </si>
  <si>
    <t>INE671A01010</t>
  </si>
  <si>
    <t>Honeywell Automation India Ltd</t>
  </si>
  <si>
    <t>INE070A01015</t>
  </si>
  <si>
    <t>Shree Cement Ltd</t>
  </si>
  <si>
    <t>INE040A01026</t>
  </si>
  <si>
    <t>HDFC Bank Ltd</t>
  </si>
  <si>
    <t>INE002A01018</t>
  </si>
  <si>
    <t>Reliance Industries Ltd</t>
  </si>
  <si>
    <t>Petroleum Products</t>
  </si>
  <si>
    <t>INE531A01024</t>
  </si>
  <si>
    <t>Kansai Nerolac Paints Ltd</t>
  </si>
  <si>
    <t>Consumer Non Durables</t>
  </si>
  <si>
    <t>INE868B01028</t>
  </si>
  <si>
    <t>NCC Ltd</t>
  </si>
  <si>
    <t>INE152A01029</t>
  </si>
  <si>
    <t>Thermax Ltd</t>
  </si>
  <si>
    <t>INE999A01015</t>
  </si>
  <si>
    <t>KSB Ltd</t>
  </si>
  <si>
    <t>INE858B01029</t>
  </si>
  <si>
    <t>ISGEC Heavy  Engineering Ltd</t>
  </si>
  <si>
    <t>INE472A01039</t>
  </si>
  <si>
    <t>Blue Star Ltd</t>
  </si>
  <si>
    <t>Consumer Durables</t>
  </si>
  <si>
    <t>INE749A01030</t>
  </si>
  <si>
    <t>Jindal Steel &amp; Power Ltd</t>
  </si>
  <si>
    <t>Ferrous Metals</t>
  </si>
  <si>
    <t>INE062A01020</t>
  </si>
  <si>
    <t>State Bank of India</t>
  </si>
  <si>
    <t>INE460H01021</t>
  </si>
  <si>
    <t>Star Cement Ltd</t>
  </si>
  <si>
    <t>INE823G01014</t>
  </si>
  <si>
    <t>JK Cement Ltd</t>
  </si>
  <si>
    <t>INE791I01019</t>
  </si>
  <si>
    <t>Brigade Enterprises Ltd</t>
  </si>
  <si>
    <t>Construction</t>
  </si>
  <si>
    <t>INE442H01029</t>
  </si>
  <si>
    <t>Ashoka Buildcon Ltd</t>
  </si>
  <si>
    <t>INE349A01021</t>
  </si>
  <si>
    <t>NRB Bearing Ltd</t>
  </si>
  <si>
    <t>INE713T01010</t>
  </si>
  <si>
    <t>Apollo Micro Systems Ltd</t>
  </si>
  <si>
    <t>INE195J01029</t>
  </si>
  <si>
    <t>PNC Infratech Ltd</t>
  </si>
  <si>
    <t>INE415A01038</t>
  </si>
  <si>
    <t>HSIL Ltd</t>
  </si>
  <si>
    <t>INE264T01014</t>
  </si>
  <si>
    <t>INE284A01012</t>
  </si>
  <si>
    <t>ESAB India Ltd</t>
  </si>
  <si>
    <t>INE766P01016</t>
  </si>
  <si>
    <t>Mahindra Logistics Ltd</t>
  </si>
  <si>
    <t>Transportation</t>
  </si>
  <si>
    <t>INE686A01026</t>
  </si>
  <si>
    <t>ITD Cementation India Ltd</t>
  </si>
  <si>
    <t>INE419M01019</t>
  </si>
  <si>
    <t>TD Power Systems Ltd</t>
  </si>
  <si>
    <t>INE386C01029</t>
  </si>
  <si>
    <t>Astra Microwave Products Ltd</t>
  </si>
  <si>
    <t>Telecom -  Equipment &amp; Accessories</t>
  </si>
  <si>
    <t>INE177A01018</t>
  </si>
  <si>
    <t>Ingersoll Rand (India) Ltd</t>
  </si>
  <si>
    <t>INE956G01038</t>
  </si>
  <si>
    <t>VA Tech Wabag Ltd</t>
  </si>
  <si>
    <t>Engineering Services</t>
  </si>
  <si>
    <t>INE386A01015</t>
  </si>
  <si>
    <t>Vesuvius India Ltd</t>
  </si>
  <si>
    <t>INE878B01027</t>
  </si>
  <si>
    <t>KEI Industries Ltd</t>
  </si>
  <si>
    <t>INE324L01013</t>
  </si>
  <si>
    <t>R.P.P. Infra Projects Ltd</t>
  </si>
  <si>
    <t>INE257A01026</t>
  </si>
  <si>
    <t>Bharat Heavy Electricals Ltd</t>
  </si>
  <si>
    <t>INE455K01017</t>
  </si>
  <si>
    <t>Polycab India Ltd</t>
  </si>
  <si>
    <t>INE129A01019</t>
  </si>
  <si>
    <t>GAIL (India) Ltd</t>
  </si>
  <si>
    <t>Gas</t>
  </si>
  <si>
    <t>Sub Total</t>
  </si>
  <si>
    <t>(b) Overseas Security</t>
  </si>
  <si>
    <t>(c) Privately Placed / Unlisted</t>
  </si>
  <si>
    <t>INE551A01022</t>
  </si>
  <si>
    <t>(d) Preference / Right Shares</t>
  </si>
  <si>
    <t>(e) Warrants</t>
  </si>
  <si>
    <t>f) Derivative</t>
  </si>
  <si>
    <t>Stock Future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</si>
  <si>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</si>
  <si>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</si>
  <si>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</si>
  <si>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</si>
  <si>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</si>
  <si>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</si>
  <si>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</si>
  <si>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</si>
  <si>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</si>
  <si>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</si>
  <si>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ReverseRepo / TREPS</t>
  </si>
  <si>
    <t>CBLO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</si>
  <si>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</si>
  <si>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</si>
  <si>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</si>
  <si>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</si>
  <si>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</si>
  <si>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</si>
  <si>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Margin Money For Derivatives</t>
  </si>
  <si>
    <t>Cash and Other Net Current Assets</t>
  </si>
  <si>
    <t>Grand Total</t>
  </si>
  <si>
    <t xml:space="preserve">  # percentage to NAV of security is less than 0.01%  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</si>
  <si>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</si>
  <si>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</si>
  <si>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</si>
  <si>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</si>
  <si>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</si>
  <si>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</si>
  <si>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</si>
  <si>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</si>
  <si>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30/04/2019</t>
  </si>
  <si>
    <t>31/05/2019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</si>
  <si>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</si>
  <si>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</si>
  <si>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</si>
  <si>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</si>
  <si>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</si>
  <si>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</si>
  <si>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at the end of the period</t>
  </si>
  <si>
    <t>g) Portfolio Turnover Ratio</t>
  </si>
  <si>
    <t>h) Repo in corporate debt</t>
  </si>
  <si>
    <t>Sundaram Select Micro Cap Series X</t>
  </si>
  <si>
    <t>INE048G01026</t>
  </si>
  <si>
    <t>Navin Fluorine International Ltd</t>
  </si>
  <si>
    <t>Chemicals</t>
  </si>
  <si>
    <t>INE578A01017</t>
  </si>
  <si>
    <t>HeidelbergCEMENT India Ltd</t>
  </si>
  <si>
    <t>INE951I01027</t>
  </si>
  <si>
    <t>V-Guard Industries Ltd</t>
  </si>
  <si>
    <t>INE075I01017</t>
  </si>
  <si>
    <t>Healthcare Global Enterprises Ltd</t>
  </si>
  <si>
    <t>Healthcare Services</t>
  </si>
  <si>
    <t>INE334L01012</t>
  </si>
  <si>
    <t>Ujjivan Financial Services Ltd</t>
  </si>
  <si>
    <t>Finance</t>
  </si>
  <si>
    <t>INE191H01014</t>
  </si>
  <si>
    <t>PVR Ltd</t>
  </si>
  <si>
    <t>Media &amp; Entertainment</t>
  </si>
  <si>
    <t>INE227C01017</t>
  </si>
  <si>
    <t>MM Forgings Ltd</t>
  </si>
  <si>
    <t>INE287B01021</t>
  </si>
  <si>
    <t>Subros Ltd</t>
  </si>
  <si>
    <t>Auto Ancillaries</t>
  </si>
  <si>
    <t>INE383A01012</t>
  </si>
  <si>
    <t>The India Cements Ltd</t>
  </si>
  <si>
    <t>INE503A01015</t>
  </si>
  <si>
    <t>DCB Bank Ltd</t>
  </si>
  <si>
    <t>INE045A01017</t>
  </si>
  <si>
    <t>Ador Welding Ltd</t>
  </si>
  <si>
    <t>INE717A01029</t>
  </si>
  <si>
    <t>Kennametal India Ltd</t>
  </si>
  <si>
    <t>INE348B01021</t>
  </si>
  <si>
    <t>Century Plyboards (India) Ltd</t>
  </si>
  <si>
    <t>INE049A01027</t>
  </si>
  <si>
    <t>Himatsingka Seide Ltd</t>
  </si>
  <si>
    <t>Textile Products</t>
  </si>
  <si>
    <t>INE384A01010</t>
  </si>
  <si>
    <t>Rane Holdings Ltd</t>
  </si>
  <si>
    <t>INE312H01016</t>
  </si>
  <si>
    <t>INOX Leisure Ltd</t>
  </si>
  <si>
    <t>INE896L01010</t>
  </si>
  <si>
    <t>Indostar Capital Finance Ltd</t>
  </si>
  <si>
    <t>INE765D01014</t>
  </si>
  <si>
    <t>WPIL Ltd</t>
  </si>
  <si>
    <t>INE594H01019</t>
  </si>
  <si>
    <t>Thyrocare Technologies Ltd</t>
  </si>
  <si>
    <t>INE978A01027</t>
  </si>
  <si>
    <t>Heritage Foods Ltd</t>
  </si>
  <si>
    <t>INE782A01015</t>
  </si>
  <si>
    <t>Johnson Controls Hitachi AirConditioning India Ltd</t>
  </si>
  <si>
    <t>INE877F01012</t>
  </si>
  <si>
    <t>PTC India Ltd</t>
  </si>
  <si>
    <t>INE060A01024</t>
  </si>
  <si>
    <t>Navneet Education Ltd</t>
  </si>
  <si>
    <t>INE142I01023</t>
  </si>
  <si>
    <t>Take Solutions Ltd</t>
  </si>
  <si>
    <t>Software</t>
  </si>
  <si>
    <t>INE136B01020</t>
  </si>
  <si>
    <t>Cyient Ltd</t>
  </si>
  <si>
    <t>INE457F01013</t>
  </si>
  <si>
    <t>Salzer Electronics Ltd</t>
  </si>
  <si>
    <t>INE891D01026</t>
  </si>
  <si>
    <t>Redington (India) Ltd</t>
  </si>
  <si>
    <t>INE863B01011</t>
  </si>
  <si>
    <t>Premier Explosives Ltd</t>
  </si>
  <si>
    <t>INE834I01025</t>
  </si>
  <si>
    <t>Khadim India Ltd</t>
  </si>
  <si>
    <t>INE325C01035</t>
  </si>
  <si>
    <t>Dollar Industries Ltd</t>
  </si>
  <si>
    <t>INE451A01017</t>
  </si>
  <si>
    <t>Force Motors Ltd</t>
  </si>
  <si>
    <t>Auto</t>
  </si>
  <si>
    <t>INE022I01019</t>
  </si>
  <si>
    <t>Asian Granito India Ltd</t>
  </si>
  <si>
    <t>INE942G01012</t>
  </si>
  <si>
    <t>Mcleod Russel India Ltd</t>
  </si>
  <si>
    <t>INE807K01035</t>
  </si>
  <si>
    <t>S Chand and Company Ltd</t>
  </si>
  <si>
    <t>INE570D01018</t>
  </si>
  <si>
    <t>Arrow Greentech Ltd</t>
  </si>
  <si>
    <t>INE974X01010</t>
  </si>
  <si>
    <t>Tube Investments of India Ltd</t>
  </si>
  <si>
    <t>INE998I01010</t>
  </si>
  <si>
    <t>Mahindra Holidays &amp; Resorts India Ltd</t>
  </si>
  <si>
    <t>Hotels, Resorts And Other Recreational Activities</t>
  </si>
  <si>
    <t>INE296G01013</t>
  </si>
  <si>
    <t>Muthoot Capital Services Ltd</t>
  </si>
  <si>
    <t>INE934S01014</t>
  </si>
  <si>
    <t>GNA Axles Ltd</t>
  </si>
  <si>
    <t>INE955V01021</t>
  </si>
  <si>
    <t>Arvind Fashions Ltd</t>
  </si>
  <si>
    <t>Retailing</t>
  </si>
  <si>
    <t>INE586B01026</t>
  </si>
  <si>
    <t>Taj GVK Hotels &amp; Resorts Ltd</t>
  </si>
  <si>
    <t>INE572A01028</t>
  </si>
  <si>
    <t>JB Chemicals &amp; Pharmaceuticals Ltd</t>
  </si>
  <si>
    <t>Pharmaceuticals</t>
  </si>
  <si>
    <t>INE511C01022</t>
  </si>
  <si>
    <t>Magma Fincorp Ltd</t>
  </si>
  <si>
    <t>INE04I401011</t>
  </si>
  <si>
    <t>KPIT Technologies Ltd</t>
  </si>
  <si>
    <t>INE793A01012</t>
  </si>
  <si>
    <t>Accelya Kale Solutions Ltd</t>
  </si>
  <si>
    <t>INE152M01016</t>
  </si>
  <si>
    <t>Triveni Turbine Ltd</t>
  </si>
  <si>
    <t>INE611L01021</t>
  </si>
  <si>
    <t>Indian Terrain Fashions Ltd</t>
  </si>
  <si>
    <t>INE201M01011</t>
  </si>
  <si>
    <t>CL Educate Ltd</t>
  </si>
  <si>
    <t>Diversified Consumer Services</t>
  </si>
  <si>
    <t>INE741K01010</t>
  </si>
  <si>
    <t>Creditaccess Grameen Ltd</t>
  </si>
  <si>
    <t>Sundaram Select Micro Cap Series XII</t>
  </si>
  <si>
    <t>Sundaram Select Micro Cap Series XIV</t>
  </si>
  <si>
    <t>INE296E01026</t>
  </si>
  <si>
    <t>Rajapalayam Mills Ltd</t>
  </si>
  <si>
    <t>Textiles - Cotton</t>
  </si>
  <si>
    <t>INE614A01028</t>
  </si>
  <si>
    <t>Ramco Industries Ltd</t>
  </si>
  <si>
    <t>INE337A01034</t>
  </si>
  <si>
    <t>LG Balakrishnan &amp; Bros Ltd</t>
  </si>
  <si>
    <t>INE189B01011</t>
  </si>
  <si>
    <t>INEOS Styrolution India Ltd</t>
  </si>
  <si>
    <t>INE302M01033</t>
  </si>
  <si>
    <t>Prabhat Dairy Ltd</t>
  </si>
  <si>
    <t>Sundaram Select Micro Cap Series XV</t>
  </si>
  <si>
    <t>Sundaram Select Micro Cap Series XVI</t>
  </si>
  <si>
    <t>INE884B01025</t>
  </si>
  <si>
    <t>Kirloskar Ferrous Ind Ltd</t>
  </si>
  <si>
    <t>INE405A01021</t>
  </si>
  <si>
    <t>Ultramarine &amp; Pigments Ltd</t>
  </si>
  <si>
    <t>Sundaram Select Micro Cap Series XVII</t>
  </si>
  <si>
    <t>INE750A01020</t>
  </si>
  <si>
    <t>Oriental Hotels Ltd</t>
  </si>
  <si>
    <t>Sundaram Select Micro Cap Series VIII</t>
  </si>
  <si>
    <t>Sundaram Select Micro Cap Series IX</t>
  </si>
  <si>
    <t>Sundaram Mid Cap Fund</t>
  </si>
  <si>
    <t>INE849A01020</t>
  </si>
  <si>
    <t>Trent Ltd</t>
  </si>
  <si>
    <t>INE105A01035</t>
  </si>
  <si>
    <t>Sundaram Clayton Ltd</t>
  </si>
  <si>
    <t>INE647O01011</t>
  </si>
  <si>
    <t>Aditya Birla Fashion and Retail Ltd</t>
  </si>
  <si>
    <t>INE171A01029</t>
  </si>
  <si>
    <t>The Federal Bank  Ltd</t>
  </si>
  <si>
    <t>INE513A01014</t>
  </si>
  <si>
    <t>Schaeffler India Ltd</t>
  </si>
  <si>
    <t>INE437A01024</t>
  </si>
  <si>
    <t>Apollo Hospitals Enterprise Ltd</t>
  </si>
  <si>
    <t>INE203G01027</t>
  </si>
  <si>
    <t>Indraprastha Gas Ltd</t>
  </si>
  <si>
    <t>INE976G01028</t>
  </si>
  <si>
    <t>RBL Bank Ltd</t>
  </si>
  <si>
    <t>INE298A01020</t>
  </si>
  <si>
    <t>Cummins India Ltd</t>
  </si>
  <si>
    <t>INE121A01016</t>
  </si>
  <si>
    <t>Cholamandalam Investment and Finance Company Ltd</t>
  </si>
  <si>
    <t>INE491A01021</t>
  </si>
  <si>
    <t>City Union Bank Ltd</t>
  </si>
  <si>
    <t>INE536H01010</t>
  </si>
  <si>
    <t>Mahindra CIE Automotive Ltd</t>
  </si>
  <si>
    <t>INE716A01013</t>
  </si>
  <si>
    <t>Whirlpool of India Ltd</t>
  </si>
  <si>
    <t>INE200M01013</t>
  </si>
  <si>
    <t>Varun Beverages Ltd</t>
  </si>
  <si>
    <t>INE615P01015</t>
  </si>
  <si>
    <t>Quess Corp Ltd</t>
  </si>
  <si>
    <t>Services</t>
  </si>
  <si>
    <t>INE342J01019</t>
  </si>
  <si>
    <t>Wabco India Ltd</t>
  </si>
  <si>
    <t>INE230A01023</t>
  </si>
  <si>
    <t>EIH Ltd</t>
  </si>
  <si>
    <t>INE192A01025</t>
  </si>
  <si>
    <t>Tata Global Beverages Ltd</t>
  </si>
  <si>
    <t>INE010V01017</t>
  </si>
  <si>
    <t>L&amp;T Technology Services Ltd</t>
  </si>
  <si>
    <t>INE356A01018</t>
  </si>
  <si>
    <t>MphasiS Ltd</t>
  </si>
  <si>
    <t>INE092A01019</t>
  </si>
  <si>
    <t>Tata Chemicals Ltd</t>
  </si>
  <si>
    <t>INE179A01014</t>
  </si>
  <si>
    <t>Procter &amp; Gamble Hygiene and Health Care Ltd</t>
  </si>
  <si>
    <t>INE180A01020</t>
  </si>
  <si>
    <t>Max Financial Services Ltd</t>
  </si>
  <si>
    <t>INE769A01020</t>
  </si>
  <si>
    <t>Aarti Industries Ltd</t>
  </si>
  <si>
    <t>INE685A01028</t>
  </si>
  <si>
    <t>Torrent Pharmaceuticals Ltd</t>
  </si>
  <si>
    <t>INE115A01026</t>
  </si>
  <si>
    <t>LIC Housing Finance Ltd</t>
  </si>
  <si>
    <t>INE752P01024</t>
  </si>
  <si>
    <t>Future Retail Ltd</t>
  </si>
  <si>
    <t>INE774D01024</t>
  </si>
  <si>
    <t>Mahindra &amp; Mahindra Financial Services Ltd</t>
  </si>
  <si>
    <t>INE285J01010</t>
  </si>
  <si>
    <t>Security and Intelligence Services (India) Ltd</t>
  </si>
  <si>
    <t>Commercial Services</t>
  </si>
  <si>
    <t>INE987B01026</t>
  </si>
  <si>
    <t>Natco Pharma Ltd</t>
  </si>
  <si>
    <t>INE120A01034</t>
  </si>
  <si>
    <t>Carborundum Universal Ltd</t>
  </si>
  <si>
    <t>INE058A01010</t>
  </si>
  <si>
    <t>Sanofi India Ltd</t>
  </si>
  <si>
    <t>INE018I01017</t>
  </si>
  <si>
    <t>MindTree Ltd</t>
  </si>
  <si>
    <t>INE302A01020</t>
  </si>
  <si>
    <t>Exide Industries Ltd</t>
  </si>
  <si>
    <t>INE462A01022</t>
  </si>
  <si>
    <t>Bayer Cropscience Ltd</t>
  </si>
  <si>
    <t>Pesticides</t>
  </si>
  <si>
    <t>INE036D01028</t>
  </si>
  <si>
    <t>Karur Vysya Bank Ltd</t>
  </si>
  <si>
    <t>INE763G01038</t>
  </si>
  <si>
    <t>ICICI Securities Ltd</t>
  </si>
  <si>
    <t>INE780C01023</t>
  </si>
  <si>
    <t>JM FInancial Ltd</t>
  </si>
  <si>
    <t>INE548C01032</t>
  </si>
  <si>
    <t>Emami Ltd</t>
  </si>
  <si>
    <t>INE722A01011</t>
  </si>
  <si>
    <t>Shriram City Union Finance Ltd</t>
  </si>
  <si>
    <t>INE169A01031</t>
  </si>
  <si>
    <t>Coromandel International Ltd</t>
  </si>
  <si>
    <t>Fertilisers</t>
  </si>
  <si>
    <t>INE245A01021</t>
  </si>
  <si>
    <t>Tata Power Company Ltd</t>
  </si>
  <si>
    <t>IIFL Securities Ltd</t>
  </si>
  <si>
    <t>INE530B01024</t>
  </si>
  <si>
    <t>IIFL Holdings Ltd</t>
  </si>
  <si>
    <t>INE498L01015</t>
  </si>
  <si>
    <t>L&amp;T Finance Holdings Ltd</t>
  </si>
  <si>
    <t>Institutional Plan - Growth</t>
  </si>
  <si>
    <t>Institutional Plan - Dividend</t>
  </si>
  <si>
    <t>Rupees Per Unit</t>
  </si>
  <si>
    <t>As Per Annexure-A</t>
  </si>
  <si>
    <t>Sundaram Multi Cap Fund Series I</t>
  </si>
  <si>
    <t>INE238A01034</t>
  </si>
  <si>
    <t>Axis Bank Ltd</t>
  </si>
  <si>
    <t>INE299U01018</t>
  </si>
  <si>
    <t>Crompton Greaves Consumer Electricals Ltd</t>
  </si>
  <si>
    <t>INE797F01012</t>
  </si>
  <si>
    <t>Jubilant Foodworks Ltd</t>
  </si>
  <si>
    <t>INE154A01025</t>
  </si>
  <si>
    <t>ITC Ltd</t>
  </si>
  <si>
    <t>INE123W01016</t>
  </si>
  <si>
    <t>SBI Life Insurance Company Ltd</t>
  </si>
  <si>
    <t>INE669C01036</t>
  </si>
  <si>
    <t>Tech Mahindra Ltd</t>
  </si>
  <si>
    <t>INE158A01026</t>
  </si>
  <si>
    <t>Hero MotoCorp Ltd</t>
  </si>
  <si>
    <t>INE494B01023</t>
  </si>
  <si>
    <t>TVS Motor Company Ltd</t>
  </si>
  <si>
    <t>INE021A01026</t>
  </si>
  <si>
    <t>Asian Paints Ltd</t>
  </si>
  <si>
    <t>INE765G01017</t>
  </si>
  <si>
    <t>ICICI Lombard General Insurance Company Ltd</t>
  </si>
  <si>
    <t>INE854D01024</t>
  </si>
  <si>
    <t>United Spirits Ltd</t>
  </si>
  <si>
    <t>INE262H01013</t>
  </si>
  <si>
    <t>Persistent Systems Ltd</t>
  </si>
  <si>
    <t>INE795G01014</t>
  </si>
  <si>
    <t>HDFC Life Insurance Company Ltd</t>
  </si>
  <si>
    <t>INE127D01025</t>
  </si>
  <si>
    <t>HDFC Asset Management Company Ltd</t>
  </si>
  <si>
    <t>INE101A01026</t>
  </si>
  <si>
    <t>Mahindra &amp; Mahindra Ltd</t>
  </si>
  <si>
    <t>INE883A01011</t>
  </si>
  <si>
    <t>MRF Ltd</t>
  </si>
  <si>
    <t>INE463A01038</t>
  </si>
  <si>
    <t>Berger Paints (I) Ltd</t>
  </si>
  <si>
    <t>INE285A01027</t>
  </si>
  <si>
    <t>Elgi Equipments Ltd</t>
  </si>
  <si>
    <t>INE406A01037</t>
  </si>
  <si>
    <t>Aurobindo Pharma Ltd</t>
  </si>
  <si>
    <t>INE180K01011</t>
  </si>
  <si>
    <t>Bharat Financial Inclusion Ltd</t>
  </si>
  <si>
    <t>Sundaram Large and Mid Cap Fund</t>
  </si>
  <si>
    <t>INE481G01011</t>
  </si>
  <si>
    <t>Ultratech Cement Ltd</t>
  </si>
  <si>
    <t>INE003A01024</t>
  </si>
  <si>
    <t>Siemens Ltd</t>
  </si>
  <si>
    <t>INE226A01021</t>
  </si>
  <si>
    <t>Voltas Ltd</t>
  </si>
  <si>
    <t>INE296A01024</t>
  </si>
  <si>
    <t>Bajaj Finance Ltd</t>
  </si>
  <si>
    <t>Sundaram Emerging Small Cap Series I</t>
  </si>
  <si>
    <t>INE142Z01019</t>
  </si>
  <si>
    <t>Orient Electric Ltd</t>
  </si>
  <si>
    <t>INE778U01029</t>
  </si>
  <si>
    <t>TCNS Clothing Co. Ltd</t>
  </si>
  <si>
    <t>INE988K01017</t>
  </si>
  <si>
    <t>Equitas Holdings Ltd</t>
  </si>
  <si>
    <t>INE332A01027</t>
  </si>
  <si>
    <t>Thomas Cook (India) Ltd</t>
  </si>
  <si>
    <t>INE688A01022</t>
  </si>
  <si>
    <t>Transport Corporation of India Ltd</t>
  </si>
  <si>
    <t>INE301A01014</t>
  </si>
  <si>
    <t>Raymond Ltd</t>
  </si>
  <si>
    <t>INE794B01026</t>
  </si>
  <si>
    <t>Balaji Telefilms Ltd</t>
  </si>
  <si>
    <t>INE631A01022</t>
  </si>
  <si>
    <t>Shanthi Gears Ltd</t>
  </si>
  <si>
    <t>Sundaram Emerging Small Cap Series II</t>
  </si>
  <si>
    <t>INE216P01012</t>
  </si>
  <si>
    <t>Aavas Financiers Ltd</t>
  </si>
  <si>
    <t>INE092B01025</t>
  </si>
  <si>
    <t>India Nippon Electricals Ltd</t>
  </si>
  <si>
    <t>Sundaram Emerging Small Cap Series III</t>
  </si>
  <si>
    <t>INE209A01019</t>
  </si>
  <si>
    <t>Agro Tech Foods Ltd</t>
  </si>
  <si>
    <t>INE544R01013</t>
  </si>
  <si>
    <t>Greenlam Industries Ltd</t>
  </si>
  <si>
    <t>Sundaram Emerging Small Cap Series IV</t>
  </si>
  <si>
    <t>Sundaram Emerging Small Cap Series V</t>
  </si>
  <si>
    <t>INE475B01022</t>
  </si>
  <si>
    <t>Hikal Ltd</t>
  </si>
  <si>
    <t>Sundaram Emerging Small Cap Series VI</t>
  </si>
  <si>
    <t>INE970X01018</t>
  </si>
  <si>
    <t>Lemon Tree Hotels Ltd</t>
  </si>
  <si>
    <t>Sundaram Emerging Small Cap Series VII</t>
  </si>
  <si>
    <t>INE172A01027</t>
  </si>
  <si>
    <t>Castrol India Ltd</t>
  </si>
  <si>
    <t>INE517F01014</t>
  </si>
  <si>
    <t>Gujarat Pipavav Port Ltd</t>
  </si>
  <si>
    <t>INE182A01018</t>
  </si>
  <si>
    <t>Pfizer Ltd</t>
  </si>
  <si>
    <t>INE274F01020</t>
  </si>
  <si>
    <t>Westlife Development Ltd</t>
  </si>
  <si>
    <t>INE947Q01010</t>
  </si>
  <si>
    <t>Laurus Labs Ltd</t>
  </si>
  <si>
    <t>Sundaram Select Focus</t>
  </si>
  <si>
    <t>INE237A01028</t>
  </si>
  <si>
    <t>Kotak Mahindra Bank Ltd</t>
  </si>
  <si>
    <t>INE001A01036</t>
  </si>
  <si>
    <t>Housing Development Finance Corporation Ltd</t>
  </si>
  <si>
    <t>INE009A01021</t>
  </si>
  <si>
    <t>Infosys Ltd</t>
  </si>
  <si>
    <t>INE733E01010</t>
  </si>
  <si>
    <t>NTPC Ltd</t>
  </si>
  <si>
    <t>INE280A01028</t>
  </si>
  <si>
    <t>Titan Company Ltd</t>
  </si>
  <si>
    <t>INE397D01024</t>
  </si>
  <si>
    <t>Bharti Airtel Ltd</t>
  </si>
  <si>
    <t>Telecom - Services</t>
  </si>
  <si>
    <t>INE095A01012</t>
  </si>
  <si>
    <t>IndusInd Bank Ltd</t>
  </si>
  <si>
    <t>INE585B01010</t>
  </si>
  <si>
    <t>Maruti Suzuki India Ltd</t>
  </si>
  <si>
    <t>INE012A01025</t>
  </si>
  <si>
    <t>ACC Ltd</t>
  </si>
  <si>
    <t>Sundaram Long Term Tax Advantage Fund Series III</t>
  </si>
  <si>
    <t>Sundaram Long Term Tax Advantage Fund Series IV</t>
  </si>
  <si>
    <t>INE047A01021</t>
  </si>
  <si>
    <t>Grasim Industries Ltd</t>
  </si>
  <si>
    <t>INE119A01028</t>
  </si>
  <si>
    <t>Balrampur Chini Mills Ltd</t>
  </si>
  <si>
    <t>INE825A01012</t>
  </si>
  <si>
    <t>Vardhman Textiles Ltd</t>
  </si>
  <si>
    <t>INE522F01014</t>
  </si>
  <si>
    <t>Coal India Ltd</t>
  </si>
  <si>
    <t>Minerals/Mining</t>
  </si>
  <si>
    <t>INE467B01029</t>
  </si>
  <si>
    <t>Tata Consultancy Services Ltd</t>
  </si>
  <si>
    <t>INE030A01027</t>
  </si>
  <si>
    <t>Hindustan UniLever Ltd</t>
  </si>
  <si>
    <t>INE259A01022</t>
  </si>
  <si>
    <t>Colgate Palmolive (India) Ltd</t>
  </si>
  <si>
    <t>INE860A01027</t>
  </si>
  <si>
    <t>HCL Technologies Ltd</t>
  </si>
  <si>
    <t>INE028A01039</t>
  </si>
  <si>
    <t>Bank of Baroda</t>
  </si>
  <si>
    <t>INE242A01010</t>
  </si>
  <si>
    <t>Indian Oil Corporation Ltd</t>
  </si>
  <si>
    <t>INE260B01028</t>
  </si>
  <si>
    <t>Godfrey Phillips India Ltd</t>
  </si>
  <si>
    <t>INE029A01011</t>
  </si>
  <si>
    <t>Bharat Petroleum Corporation Ltd</t>
  </si>
  <si>
    <t>INE347G01014</t>
  </si>
  <si>
    <t>Petronet LNG Ltd</t>
  </si>
  <si>
    <t>Sundaram Long Term Micro Cap Tax Advantage Fund Series III</t>
  </si>
  <si>
    <t>Sundaram Long Term Micro Cap Tax Advantage Fund Series IV</t>
  </si>
  <si>
    <t>Sundaram Long Term Micro Cap Tax Advantage Fund Series V</t>
  </si>
  <si>
    <t>Sundaram Long Term Micro Cap Tax Advantage Fund Series VI</t>
  </si>
  <si>
    <t>INE918I01018</t>
  </si>
  <si>
    <t>Bajaj Finserv Ltd</t>
  </si>
  <si>
    <t>INE093I01010</t>
  </si>
  <si>
    <t>Oberoi Realty Ltd</t>
  </si>
  <si>
    <t>INE776C01039</t>
  </si>
  <si>
    <t>GMR Infrastructure Ltd</t>
  </si>
  <si>
    <t>INE775A01035</t>
  </si>
  <si>
    <t>Motherson Sumi Systems Ltd</t>
  </si>
  <si>
    <t>Sundaram Select Small Cap Series V</t>
  </si>
  <si>
    <t>Sundaram Select Small Cap Series VI</t>
  </si>
  <si>
    <t>Sundaram Small Cap Fund</t>
  </si>
  <si>
    <t>INE098F01031</t>
  </si>
  <si>
    <t>Amrutanjan Health Care Ltd</t>
  </si>
  <si>
    <t>INE112L01020</t>
  </si>
  <si>
    <t>Metropolis Healthcare Ltd</t>
  </si>
  <si>
    <t>INE278H01035</t>
  </si>
  <si>
    <t>Sandhar Technologies Ltd</t>
  </si>
  <si>
    <t>INE295F01017</t>
  </si>
  <si>
    <t>Butterfly Gandhimathi Appliances Ltd</t>
  </si>
  <si>
    <t>INE136S01016</t>
  </si>
  <si>
    <t>Neogen Chemicals Ltd</t>
  </si>
  <si>
    <t>Sundaram Rural and Consumption Fund</t>
  </si>
  <si>
    <t>INE628A01036</t>
  </si>
  <si>
    <t>UPL Ltd</t>
  </si>
  <si>
    <t>INE690A01010</t>
  </si>
  <si>
    <t>TTK Prestige Ltd</t>
  </si>
  <si>
    <t>INE176A01028</t>
  </si>
  <si>
    <t>Bata India Ltd</t>
  </si>
  <si>
    <t>INE216A01030</t>
  </si>
  <si>
    <t>Britannia Industries Ltd</t>
  </si>
  <si>
    <t>INE239A01016</t>
  </si>
  <si>
    <t>Nestle India Ltd</t>
  </si>
  <si>
    <t>INE016A01026</t>
  </si>
  <si>
    <t>Dabur India Ltd</t>
  </si>
  <si>
    <t>INE085A01013</t>
  </si>
  <si>
    <t>Chambal Fertilizers &amp; Chemicals Ltd</t>
  </si>
  <si>
    <t>INE318A01026</t>
  </si>
  <si>
    <t>Pidilite Industries Ltd</t>
  </si>
  <si>
    <t>INE196A01026</t>
  </si>
  <si>
    <t>Marico Ltd</t>
  </si>
  <si>
    <t>INE850D01014</t>
  </si>
  <si>
    <t>Godrej Agrovet Ltd</t>
  </si>
  <si>
    <t>INE563J01010</t>
  </si>
  <si>
    <t>Astec LifeSciences Ltd</t>
  </si>
  <si>
    <t>INE026A01025</t>
  </si>
  <si>
    <t>Gujarat State Fertilizers &amp; Chemicals Ltd</t>
  </si>
  <si>
    <t>INE764D01017</t>
  </si>
  <si>
    <t>V.S.T Tillers Tractors Ltd</t>
  </si>
  <si>
    <t>INE175A01038</t>
  </si>
  <si>
    <t>Jain Irrigation Systems Ltd</t>
  </si>
  <si>
    <t>INE107A01015</t>
  </si>
  <si>
    <t>Tamil Nadu Newsprint &amp; Papers Ltd</t>
  </si>
  <si>
    <t>Paper</t>
  </si>
  <si>
    <t>Sundaram Services Fund</t>
  </si>
  <si>
    <t>INE298J01013</t>
  </si>
  <si>
    <t>Reliance Nippon Life Asset Management Ltd</t>
  </si>
  <si>
    <t>INE663F01024</t>
  </si>
  <si>
    <t>Info Edge (India) Ltd</t>
  </si>
  <si>
    <t>INE761H01022</t>
  </si>
  <si>
    <t>Page Industries Ltd</t>
  </si>
  <si>
    <t>INE745G01035</t>
  </si>
  <si>
    <t>Multi Commodity Exchange of India Ltd</t>
  </si>
  <si>
    <t>Sundaram Smart NIFTY 100 Equal Weight Fund</t>
  </si>
  <si>
    <t>INE669E01016</t>
  </si>
  <si>
    <t>Vodafone Idea Ltd</t>
  </si>
  <si>
    <t>INE094A01015</t>
  </si>
  <si>
    <t>Hindustan Petroleum Corporation Ltd</t>
  </si>
  <si>
    <t>INE545U01014</t>
  </si>
  <si>
    <t>Bandhan Bank Ltd</t>
  </si>
  <si>
    <t>INE646L01027</t>
  </si>
  <si>
    <t>Interglobe Aviation Ltd</t>
  </si>
  <si>
    <t>INE117A01022</t>
  </si>
  <si>
    <t>ABB India Ltd</t>
  </si>
  <si>
    <t>INE726G01019</t>
  </si>
  <si>
    <t>ICICI Prudential Life Insurance Company Ltd</t>
  </si>
  <si>
    <t>INE742F01042</t>
  </si>
  <si>
    <t>Adani Ports and Special Economic Zone Ltd</t>
  </si>
  <si>
    <t>INE213A01029</t>
  </si>
  <si>
    <t>Oil &amp; Natural Gas Corporation Ltd</t>
  </si>
  <si>
    <t>Oil</t>
  </si>
  <si>
    <t>INE075A01022</t>
  </si>
  <si>
    <t>Wipro Ltd</t>
  </si>
  <si>
    <t>INE148I01020</t>
  </si>
  <si>
    <t>Indiabulls Housing Finance Ltd</t>
  </si>
  <si>
    <t>INE059A01026</t>
  </si>
  <si>
    <t>Cipla Ltd</t>
  </si>
  <si>
    <t>INE111A01025</t>
  </si>
  <si>
    <t>Container Corporation of India Ltd</t>
  </si>
  <si>
    <t>INE848E01016</t>
  </si>
  <si>
    <t>NHPC Ltd</t>
  </si>
  <si>
    <t>INE881D01027</t>
  </si>
  <si>
    <t>Oracle Financial Services Software Ltd</t>
  </si>
  <si>
    <t>INE079A01024</t>
  </si>
  <si>
    <t>Ambuja Cements Ltd</t>
  </si>
  <si>
    <t>INE326A01037</t>
  </si>
  <si>
    <t>Lupin Ltd</t>
  </si>
  <si>
    <t>INE917I01010</t>
  </si>
  <si>
    <t>Bajaj Auto Ltd</t>
  </si>
  <si>
    <t>INE208A01029</t>
  </si>
  <si>
    <t>Ashok Leyland Ltd</t>
  </si>
  <si>
    <t>INE176B01034</t>
  </si>
  <si>
    <t>Havells India Ltd</t>
  </si>
  <si>
    <t>INE102D01028</t>
  </si>
  <si>
    <t>Godrej Consumer Products Ltd</t>
  </si>
  <si>
    <t>INE271C01023</t>
  </si>
  <si>
    <t>DLF Ltd</t>
  </si>
  <si>
    <t>INE089A01023</t>
  </si>
  <si>
    <t>Dr. Reddy's Laboratories Ltd</t>
  </si>
  <si>
    <t>INE114A01011</t>
  </si>
  <si>
    <t>Steel Authority of India Ltd</t>
  </si>
  <si>
    <t>INE721A01013</t>
  </si>
  <si>
    <t>Shriram Transport Finance Company Ltd</t>
  </si>
  <si>
    <t>INE323A01026</t>
  </si>
  <si>
    <t>Bosch Ltd</t>
  </si>
  <si>
    <t>INE686F01025</t>
  </si>
  <si>
    <t>United Breweries Ltd</t>
  </si>
  <si>
    <t>INE752E01010</t>
  </si>
  <si>
    <t>Power Grid Corporation of India Ltd</t>
  </si>
  <si>
    <t>INE584A01023</t>
  </si>
  <si>
    <t>NMDC Ltd</t>
  </si>
  <si>
    <t>INE019A01038</t>
  </si>
  <si>
    <t>JSW Steel Ltd</t>
  </si>
  <si>
    <t>INE038A01020</t>
  </si>
  <si>
    <t>Hindalco Industries Ltd</t>
  </si>
  <si>
    <t>Non - Ferrous Metals</t>
  </si>
  <si>
    <t>INE361B01024</t>
  </si>
  <si>
    <t>Divi's Laboratories Ltd</t>
  </si>
  <si>
    <t>INE081A01012</t>
  </si>
  <si>
    <t>Tata Steel Ltd</t>
  </si>
  <si>
    <t>INE205A01025</t>
  </si>
  <si>
    <t>Vedanta Ltd</t>
  </si>
  <si>
    <t>INE066A01013</t>
  </si>
  <si>
    <t>Eicher Motors Ltd</t>
  </si>
  <si>
    <t>INE481Y01014</t>
  </si>
  <si>
    <t>General Insurance Corporation of India</t>
  </si>
  <si>
    <t>INE267A01025</t>
  </si>
  <si>
    <t>Hindustan Zinc Ltd</t>
  </si>
  <si>
    <t>INE470Y01017</t>
  </si>
  <si>
    <t>The New India Assurance Company Ltd</t>
  </si>
  <si>
    <t>INE192R01011</t>
  </si>
  <si>
    <t>Avenue Supermarts Ltd</t>
  </si>
  <si>
    <t>INE376G01013</t>
  </si>
  <si>
    <t>Biocon Ltd</t>
  </si>
  <si>
    <t>INE044A01036</t>
  </si>
  <si>
    <t>Sun Pharmaceutical Industries Ltd</t>
  </si>
  <si>
    <t>INE155A01022</t>
  </si>
  <si>
    <t>Tata Motors Ltd</t>
  </si>
  <si>
    <t>INE140A01024</t>
  </si>
  <si>
    <t>Piramal Enterprises Ltd</t>
  </si>
  <si>
    <t>INE121J01017</t>
  </si>
  <si>
    <t>Bharti Infratel Ltd</t>
  </si>
  <si>
    <t>INE256A01028</t>
  </si>
  <si>
    <t>Zee Entertainment Enterprises Ltd</t>
  </si>
  <si>
    <t>INE010B01027</t>
  </si>
  <si>
    <t>Cadila Healthcare Ltd</t>
  </si>
  <si>
    <t>INE528G01027</t>
  </si>
  <si>
    <t>Yes Bank Ltd</t>
  </si>
  <si>
    <t>IN9155A01020</t>
  </si>
  <si>
    <t>INE118A01012</t>
  </si>
  <si>
    <t>Bajaj Holdings &amp; Investment Ltd</t>
  </si>
  <si>
    <t>Sundaram Diversified Equity</t>
  </si>
  <si>
    <t>INE263A01024</t>
  </si>
  <si>
    <t>Bharat Electronics Ltd</t>
  </si>
  <si>
    <t>INE095N01031</t>
  </si>
  <si>
    <t>NBCC (India) Ltd</t>
  </si>
  <si>
    <t>Sundaram Equity Savings Fund</t>
  </si>
  <si>
    <t>INE264A01014</t>
  </si>
  <si>
    <t>GlaxoSmithKline Consumer Healthcare Ltd</t>
  </si>
  <si>
    <t>INE115A07NN1</t>
  </si>
  <si>
    <t>LIC Housing Finance Ltd - 9.02% - 03/12/2020**</t>
  </si>
  <si>
    <t>CRISIL AAA</t>
  </si>
  <si>
    <t>INE053F07AK6</t>
  </si>
  <si>
    <t>Indian Railway Finance Corporation Ltd - 7.65% - 15/03/2021**</t>
  </si>
  <si>
    <t>INE110L07070</t>
  </si>
  <si>
    <t>Reliance Jio Infocomm Ltd - 8.32% - 08/07/2021**</t>
  </si>
  <si>
    <t>INE756I07BH2</t>
  </si>
  <si>
    <t>HDB Financial Services Ltd - 7.8% - 29/06/2020**</t>
  </si>
  <si>
    <t>INE752E07GK3</t>
  </si>
  <si>
    <t>Power Grid Corporation of India Ltd - 8.9% - 25/02/2020**</t>
  </si>
  <si>
    <t>INE053T07026</t>
  </si>
  <si>
    <t>ONGC Mangalore Petrochemicals Ltd - 8.12% - 10/06/2019**</t>
  </si>
  <si>
    <t>ICRA AA+</t>
  </si>
  <si>
    <t>** Thinly traded / Non Traded Securities</t>
  </si>
  <si>
    <t>Sundaram Financial Services Opportunities Fund</t>
  </si>
  <si>
    <t>Sundaram Value Fund Series X</t>
  </si>
  <si>
    <t>INE571A01020</t>
  </si>
  <si>
    <t>IPCA Laboratories Ltd</t>
  </si>
  <si>
    <t>Index Option</t>
  </si>
  <si>
    <t>Sundaram Value Fund Series VII</t>
  </si>
  <si>
    <t>INE805C01028</t>
  </si>
  <si>
    <t>KCP Ltd</t>
  </si>
  <si>
    <t>INE732C01016</t>
  </si>
  <si>
    <t>NCL Industries Ltd</t>
  </si>
  <si>
    <t>Sundaram Value Fund Series VIII</t>
  </si>
  <si>
    <t>Sundaram Value Fund Series IX</t>
  </si>
  <si>
    <t>f) Total investments in foreign securities /ADR'S/GDR'S  at the end of the period</t>
  </si>
  <si>
    <t>Sovereign</t>
  </si>
  <si>
    <t>6.35% Central Government Securities 02/01/2020</t>
  </si>
  <si>
    <t>IN0020020171</t>
  </si>
  <si>
    <t>Tata Sons Pvt Ltd - 9.3% - 19/06/2024**</t>
  </si>
  <si>
    <t>INE895D07487</t>
  </si>
  <si>
    <t>Tata Sons Pvt Ltd - 9.25% - 19/06/2019**</t>
  </si>
  <si>
    <t>INE895D07479</t>
  </si>
  <si>
    <t>National Bank for Agricultural &amp; Rural Development - 7.69% - 29/05/2024**</t>
  </si>
  <si>
    <t>INE261F08BK1</t>
  </si>
  <si>
    <t>CRISIL AA</t>
  </si>
  <si>
    <t>TMF Holdings Ltd - 24/01/2020**</t>
  </si>
  <si>
    <t>INE909H08253</t>
  </si>
  <si>
    <t>ICRA AA-</t>
  </si>
  <si>
    <t>Yes Bank Ltd - 9.9% - 31/10/2022**</t>
  </si>
  <si>
    <t>INE528G08246</t>
  </si>
  <si>
    <t>Power Finance Corporation Ltd - 8.7% - 14/05/2020**</t>
  </si>
  <si>
    <t>INE134E08CX4</t>
  </si>
  <si>
    <t>Power Finance Corporation Ltd - 7.4% - 30/09/2021**</t>
  </si>
  <si>
    <t>INE134E08IM4</t>
  </si>
  <si>
    <t>Cholamandalam Investment and Finance Company Ltd - 9.9022% - 28/06/2019**</t>
  </si>
  <si>
    <t>INE121A07HX0</t>
  </si>
  <si>
    <t>National Bank for Agricultural &amp; Rural Development - 8.39% - 19/07/2021**</t>
  </si>
  <si>
    <t>INE261F08AL1</t>
  </si>
  <si>
    <t>NTPC Ltd - 7.93% - 03/05/2022</t>
  </si>
  <si>
    <t>INE733E07KK5</t>
  </si>
  <si>
    <t>REC Ltd - 9.75% - 11/11/2021**</t>
  </si>
  <si>
    <t>INE020B08641</t>
  </si>
  <si>
    <t>LIC Housing Finance Ltd - 8.3% - 15/07/2021**</t>
  </si>
  <si>
    <t>INE115A07JY6</t>
  </si>
  <si>
    <t>L&amp;T Housing Finance Ltd - 9.79% - 28/06/2019**</t>
  </si>
  <si>
    <t>INE476M07131</t>
  </si>
  <si>
    <t>ICRA A</t>
  </si>
  <si>
    <t>Yes Bank Ltd - 9% - 18/10/2022**</t>
  </si>
  <si>
    <t>INE528G08394</t>
  </si>
  <si>
    <t>IND A+</t>
  </si>
  <si>
    <t>Punjab National Bank - 9.21% - 29/03/2022**</t>
  </si>
  <si>
    <t>INE160A08118</t>
  </si>
  <si>
    <t>CRISIL AAA (SO)</t>
  </si>
  <si>
    <t>Oriental Nagpur Betul Highway ltd - 8.28% - 30/09/2020**</t>
  </si>
  <si>
    <t>INE105N07084</t>
  </si>
  <si>
    <t>ICICI Bank Ltd - 9.2% - 17/03/2022**</t>
  </si>
  <si>
    <t>INE090A08TW2</t>
  </si>
  <si>
    <t>IND AAA</t>
  </si>
  <si>
    <t>Bank of Baroda - 8.55% - 14/02/2029**</t>
  </si>
  <si>
    <t>INE028A08158</t>
  </si>
  <si>
    <t>CRISIL AA+</t>
  </si>
  <si>
    <t>Bank of Baroda - 8.65% - 11/08/2022**</t>
  </si>
  <si>
    <t>INE028A08117</t>
  </si>
  <si>
    <t>State Bank of India - 9.56% - 04/12/2023**</t>
  </si>
  <si>
    <t>INE062A08173</t>
  </si>
  <si>
    <t>Axis Bank Ltd - 8.75% - 28/06/2022**</t>
  </si>
  <si>
    <t>INE238A08443</t>
  </si>
  <si>
    <t>State Bank of India - 8.39% - 25/10/2021**</t>
  </si>
  <si>
    <t>INE062A08140</t>
  </si>
  <si>
    <t>Export Import Bank of India - 8.6% - 31/03/2022**</t>
  </si>
  <si>
    <t>INE514E08FL5</t>
  </si>
  <si>
    <t>Hero Fincorp Ltd - 8.8% - 12/07/2019**</t>
  </si>
  <si>
    <t>INE957N07203</t>
  </si>
  <si>
    <t>HDFC Bank Ltd - 8.85% - 12/05/2022**</t>
  </si>
  <si>
    <t>INE040A08377</t>
  </si>
  <si>
    <t>State Bank of India - 8.15% - 02/08/2022**</t>
  </si>
  <si>
    <t>INE062A08157</t>
  </si>
  <si>
    <t>Cholamandalam Investment and Finance Company Ltd - 8.0659% - 27/09/2019**</t>
  </si>
  <si>
    <t>INE121A07MU6</t>
  </si>
  <si>
    <t>ICRA AAA</t>
  </si>
  <si>
    <t>Housing and Urban Development Corp. Ltd - 8.23% - 15/04/2022**</t>
  </si>
  <si>
    <t>INE031A08657</t>
  </si>
  <si>
    <t>REC Ltd - 7.24% - 21/10/2021**</t>
  </si>
  <si>
    <t>INE020B08997</t>
  </si>
  <si>
    <t>(f) Derivative</t>
  </si>
  <si>
    <t>Monthly Portfolio Statement for the month ended 31 May 2019</t>
  </si>
  <si>
    <t>Sundaram Equity Hybrid Fund</t>
  </si>
  <si>
    <t>i) Portfolio Turnover Ratio</t>
  </si>
  <si>
    <t>j) Repo in corporate debt</t>
  </si>
  <si>
    <t>a) Total NPA's provided for and its percentage to NAV**</t>
  </si>
  <si>
    <t>0.00 / #</t>
  </si>
  <si>
    <t>Hindustan Dorr-Oliver Ltd**</t>
  </si>
  <si>
    <t>#</t>
  </si>
  <si>
    <t>NCC Ltd Jun 2019</t>
  </si>
  <si>
    <t>Tata Power Company Ltd Jun 2019</t>
  </si>
  <si>
    <t>L&amp;T Finance Holdings Ltd Jun 2019</t>
  </si>
  <si>
    <t>Sundaram Multi Cap Fund Series II</t>
  </si>
  <si>
    <t>Sundaram TOP 100 Series VI</t>
  </si>
  <si>
    <t>Sundaram TOP 100 Series VII</t>
  </si>
  <si>
    <t>Tata Global Beverages Ltd Jun 2019</t>
  </si>
  <si>
    <t>Hero MotoCorp Ltd Jun 2019</t>
  </si>
  <si>
    <t>The Federal Bank Ltd Jun 2019</t>
  </si>
  <si>
    <t>Steel Authority of India Ltd Jun 2019</t>
  </si>
  <si>
    <t>Grasim Industries Ltd Jun 2019</t>
  </si>
  <si>
    <t>Cipla Ltd Jun 2019</t>
  </si>
  <si>
    <t>Tata Motors Ltd Jun 2019</t>
  </si>
  <si>
    <t>Hindalco Industries Ltd Jun 2019</t>
  </si>
  <si>
    <t>Bharat Heavy Electricals Ltd Jun 2019</t>
  </si>
  <si>
    <t>Mahindra &amp; Mahindra Ltd JuN 2019</t>
  </si>
  <si>
    <t>Dabur India Ltd Jun 2019</t>
  </si>
  <si>
    <t>Maruti Suzuki India Ltd Jun 2019</t>
  </si>
  <si>
    <t>Sun Pharmaceutical Industries Ltd Jun 2019</t>
  </si>
  <si>
    <t>Ashok Leyland Ltd Jun 2019</t>
  </si>
  <si>
    <t>Yes Bank Ltd Jun 2019</t>
  </si>
  <si>
    <t>Hindustan Unilever Ltd Jun 2019</t>
  </si>
  <si>
    <t>Berger Paints (I) Ltd Jun 2019</t>
  </si>
  <si>
    <t>Reliance Industries Ltd Jul 2019</t>
  </si>
  <si>
    <t>Housing Development Finance Corporation Ltd Jun 2019</t>
  </si>
  <si>
    <t>Nifty Option Dec 2020 10500</t>
  </si>
  <si>
    <t>Nifty Option Dec 2020 11000</t>
  </si>
  <si>
    <t>Sundaram Value Fund Series II</t>
  </si>
  <si>
    <t>Sundaram Value Fund Series III</t>
  </si>
  <si>
    <t>**</t>
  </si>
  <si>
    <t>** Details awaited</t>
  </si>
  <si>
    <t>Sundaram Select Micro Cap Series XI</t>
  </si>
  <si>
    <t>Sundaram Long Term Tax Advantage Fund Series I</t>
  </si>
  <si>
    <t>Sundaram Long Term Tax Advantage Fund Series II</t>
  </si>
  <si>
    <t>Sundaram Select Small Cap Series III</t>
  </si>
  <si>
    <t>Sundaram Select Small Cap Series IV</t>
  </si>
  <si>
    <t>g) Average  Maturity - only for Debt portion (years)</t>
  </si>
  <si>
    <t>h) Macaulay Duration - only for Debt portion (years)</t>
  </si>
  <si>
    <t>Capacit'e Infraprojects Ltd</t>
  </si>
  <si>
    <t>IIFL Wealth Management Ltd</t>
  </si>
  <si>
    <t>Rupees per unit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</si>
  <si>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</si>
  <si>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</si>
  <si>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</si>
  <si>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</si>
  <si>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</si>
  <si>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</si>
  <si>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</si>
  <si>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</t>
  </si>
  <si>
    <t>NIL</t>
  </si>
  <si>
    <t/>
  </si>
  <si>
    <t>Total</t>
  </si>
  <si>
    <t>FOREIGN SECURITIES/OVERSEAS ETFS</t>
  </si>
  <si>
    <t>American Depository Receipt</t>
  </si>
  <si>
    <t>US03524A1088</t>
  </si>
  <si>
    <t>ANHEUSER-BUSCH INBEV-SPN ADR</t>
  </si>
  <si>
    <t>Beverages</t>
  </si>
  <si>
    <t>US8923313071</t>
  </si>
  <si>
    <t>TOYOTA MOTOR CORP - SPON ADR</t>
  </si>
  <si>
    <t>Automotive</t>
  </si>
  <si>
    <t>US4381283088</t>
  </si>
  <si>
    <t>HONDA MOTOR CO LTD-SPONS ADR</t>
  </si>
  <si>
    <t>US4557931098</t>
  </si>
  <si>
    <t>INDITEX-UNSPON ADR</t>
  </si>
  <si>
    <t>Consumer Discretionary</t>
  </si>
  <si>
    <t>US4258831050</t>
  </si>
  <si>
    <t>HENNES &amp; MAURITZ AB-UNSP ADR</t>
  </si>
  <si>
    <t>US5024413065</t>
  </si>
  <si>
    <t>LVMH MOET HENNESSY-UNSP ADR</t>
  </si>
  <si>
    <t>International Equity Shares</t>
  </si>
  <si>
    <t>US0231351067</t>
  </si>
  <si>
    <t>AMAZON.COM INC</t>
  </si>
  <si>
    <t>Product Distribution</t>
  </si>
  <si>
    <t>US5949181045</t>
  </si>
  <si>
    <t>MICROSOFT CORP</t>
  </si>
  <si>
    <t>Computers - Software</t>
  </si>
  <si>
    <t>US02079K3059</t>
  </si>
  <si>
    <t>ALPHABET INC. CLASS A</t>
  </si>
  <si>
    <t>Internet / Intranet</t>
  </si>
  <si>
    <t>US0378331005</t>
  </si>
  <si>
    <t>APPLE INC</t>
  </si>
  <si>
    <t>Manufacturing</t>
  </si>
  <si>
    <t>US5801351017</t>
  </si>
  <si>
    <t>MCDONALD'S CORPORATION</t>
  </si>
  <si>
    <t>Restaurant</t>
  </si>
  <si>
    <t>FR0000121014</t>
  </si>
  <si>
    <t>LVMH MOET HENNESSY LOUIS VUITTON SA</t>
  </si>
  <si>
    <t>US7427181091</t>
  </si>
  <si>
    <t>PROCTER &amp; GAMBLE CO/THE</t>
  </si>
  <si>
    <t>Consumer Staples</t>
  </si>
  <si>
    <t>US1912161007</t>
  </si>
  <si>
    <t>COCA-COLA COMPANY</t>
  </si>
  <si>
    <t>Beverage</t>
  </si>
  <si>
    <t>US2546871060</t>
  </si>
  <si>
    <t>WALT DISNEY COMPANY (THE) - COM DISNEY U</t>
  </si>
  <si>
    <t>Media &amp; Broadcasting</t>
  </si>
  <si>
    <t>US30303M1027</t>
  </si>
  <si>
    <t>FACEBOOK INC</t>
  </si>
  <si>
    <t>US4592001014</t>
  </si>
  <si>
    <t>INTERNATIONAL BUSINESS MACHINES CORP</t>
  </si>
  <si>
    <t>Computer Services</t>
  </si>
  <si>
    <t>US17275R1023</t>
  </si>
  <si>
    <t>CISCO SYSTEMS INC</t>
  </si>
  <si>
    <t>Networking</t>
  </si>
  <si>
    <t>US46625H1005</t>
  </si>
  <si>
    <t>JP MORGAN CHASE &amp; CO</t>
  </si>
  <si>
    <t>Financials</t>
  </si>
  <si>
    <t>US4581401001</t>
  </si>
  <si>
    <t>INTEL CORPORATION</t>
  </si>
  <si>
    <t>Electronic Compon/ Instruments</t>
  </si>
  <si>
    <t>US68389X1054</t>
  </si>
  <si>
    <t>ORACLE CORPORATION</t>
  </si>
  <si>
    <t>Software &amp; Services</t>
  </si>
  <si>
    <t>US6541061031</t>
  </si>
  <si>
    <t>NIKE INC</t>
  </si>
  <si>
    <t>Footware</t>
  </si>
  <si>
    <t>US7134481081</t>
  </si>
  <si>
    <t>PEPSICO INC</t>
  </si>
  <si>
    <t>US0258161092</t>
  </si>
  <si>
    <t>AMERICAN EXPRESS COMPANY</t>
  </si>
  <si>
    <t>DE0005190003</t>
  </si>
  <si>
    <t>BAYERISCHE MOTOREN WERKE AG</t>
  </si>
  <si>
    <t>Automobile Industry</t>
  </si>
  <si>
    <t>US9113121068</t>
  </si>
  <si>
    <t>UNITED PARCEL SERVICE INC</t>
  </si>
  <si>
    <t>Courier</t>
  </si>
  <si>
    <t>DE0007164600</t>
  </si>
  <si>
    <t>SAP SE</t>
  </si>
  <si>
    <t>Information Technology</t>
  </si>
  <si>
    <t>IE00B4BNMY34</t>
  </si>
  <si>
    <t>ACCENTURE LTD-CL A</t>
  </si>
  <si>
    <t>US3696041033</t>
  </si>
  <si>
    <t>GENERAL ELECTRIC COMPANY</t>
  </si>
  <si>
    <t>Diversified Manufacturing</t>
  </si>
  <si>
    <t>DE0007100000</t>
  </si>
  <si>
    <t>DAIMLER AG-REGISTERED SHARES</t>
  </si>
  <si>
    <t>FR0000052292</t>
  </si>
  <si>
    <t>HERMES INTERNATIONAL</t>
  </si>
  <si>
    <t>US9297401088</t>
  </si>
  <si>
    <t>WABTEC CORP - COM USD0.01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</si>
  <si>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</si>
  <si>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</si>
  <si>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</si>
  <si>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</si>
  <si>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</si>
  <si>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</si>
  <si>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</si>
  <si>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</si>
  <si>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Reverse Repo / TREPS</t>
  </si>
  <si>
    <t>TREPS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</si>
  <si>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</si>
  <si>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</si>
  <si>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</si>
  <si>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</si>
  <si>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</si>
  <si>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</si>
  <si>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</si>
  <si>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</si>
  <si>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</si>
  <si>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</si>
  <si>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</si>
  <si>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</si>
  <si>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</si>
  <si>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</si>
  <si>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5,594.15 Lacs</t>
  </si>
  <si>
    <t>g) Portfolio Turnover Ratio - 8.49%</t>
  </si>
  <si>
    <t>h) Investment in repo in corporate debt - Nil</t>
  </si>
  <si>
    <t>SUNDARAM WORLD BRAND SERIES III</t>
  </si>
  <si>
    <t>f) Total investments in foreign securities /ADR'S/GDR'S  at the end of the period - Rs 4,036.95 Lacs</t>
  </si>
  <si>
    <t>SUNDARAM GLOBAL ADVANTAGE FUND</t>
  </si>
  <si>
    <t>Monthly Portfolio Statement for the period ended 31 May 2019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</si>
  <si>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</si>
  <si>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</si>
  <si>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</si>
  <si>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</si>
  <si>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</si>
  <si>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</si>
  <si>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</si>
  <si>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</si>
  <si>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</si>
  <si>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</si>
  <si>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</si>
  <si>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</si>
  <si>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</si>
  <si>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</si>
  <si>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</si>
  <si>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</si>
  <si>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</si>
  <si>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</si>
  <si>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</si>
  <si>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</si>
  <si>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</si>
  <si>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</si>
  <si>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</si>
  <si>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1,818.45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</si>
  <si>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</si>
  <si>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</si>
  <si>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</si>
  <si>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</si>
  <si>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</si>
  <si>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May 31,2019 :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</si>
  <si>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</si>
  <si>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</si>
  <si>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</si>
  <si>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</si>
  <si>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</si>
  <si>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</si>
  <si>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SHORT</t>
  </si>
  <si>
    <t>Sundaram  Mid cap Fund</t>
  </si>
  <si>
    <t>Mahindra &amp; Mahindra Ltd Jun 2019</t>
  </si>
  <si>
    <t xml:space="preserve">Total percentage of existing assets hedged through futures as a percentage of net assets </t>
  </si>
  <si>
    <t>%</t>
  </si>
  <si>
    <t>For the period ended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</si>
  <si>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</si>
  <si>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</si>
  <si>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</si>
  <si>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</si>
  <si>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</si>
  <si>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Large And Mid Cap Fund</t>
  </si>
  <si>
    <t>B. Other than hedging positions through futures as on May 31,2019:</t>
  </si>
  <si>
    <t>Margin maintained in       (Rs. in Lakhs) *</t>
  </si>
  <si>
    <t>LONG</t>
  </si>
  <si>
    <t>Total percentage of existing assets due to non-hedging positions as a percentage of net assets</t>
  </si>
  <si>
    <t>For the period ended May 31,2019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</si>
  <si>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</si>
  <si>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</si>
  <si>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C. Hedging Positions through Put Options as on May 31,2019: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</si>
  <si>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</si>
  <si>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</si>
  <si>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</si>
  <si>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</si>
  <si>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</si>
  <si>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</si>
  <si>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May 31,2019, the following hedging transactions through options which have been already exercised/expired</t>
  </si>
  <si>
    <t>Total Number of contracts entered into</t>
  </si>
  <si>
    <t>Net Profit/(Loss) on all contracts 
(Rs. in Lakhs)</t>
  </si>
  <si>
    <t>-</t>
  </si>
  <si>
    <t>D. Other than Hedging Positions through options as on May 31,2019:</t>
  </si>
  <si>
    <t xml:space="preserve">Total Exposure through Options other than hedging as a percentage of net assets </t>
  </si>
  <si>
    <t>For the period ended May 31,2019, the following non hedging transactions through options which have been already exercised/expired</t>
  </si>
  <si>
    <t>Gross Notional value of contracts where futures were bought(Rs. in Lakhs)</t>
  </si>
  <si>
    <t>Gross Notional value of contracts where futures were sold (Rs. in Lakhs)</t>
  </si>
  <si>
    <t>Sundaram Mid cap Fund</t>
  </si>
  <si>
    <t>E. Hedging Positions through Swaps as on May 31,2019- Nil</t>
  </si>
  <si>
    <t>F. Hedging Positions through Interest Rate Futures as on May 31,2019:</t>
  </si>
  <si>
    <t xml:space="preserve">Futures Price
When Purchased 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</si>
  <si>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</si>
  <si>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</si>
  <si>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</si>
  <si>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May 31,2019following were the hedging transactions through Interest Rate Futures which have been squared off/ expired</t>
  </si>
  <si>
    <t>* Note: Margin maintained denotes security specific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</si>
</sst>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 * #,##0.00_ ;_ * \-#,##0.00_ ;_ * &quot;-&quot;??_ ;_ @_ "/>
    <numFmt numFmtId="164" formatCode="_(* #,##0.00_);_(* \(#,##0.00\);_(* &quot;-&quot;??_);_(@_)"/>
    <numFmt numFmtId="165" formatCode="0.0000_);[Red]\(0.0000\)"/>
    <numFmt numFmtId="166" formatCode="\(#,##0.00\);\(#,##0.00\)"/>
    <numFmt numFmtId="167" formatCode="_(* #,##0.000000_);_(* \(#,##0.000000\);_(* &quot;-&quot;??????_);_(@_)"/>
    <numFmt numFmtId="168" formatCode="0.00_);[Red]\(0.00\)"/>
    <numFmt numFmtId="169" formatCode="_(###0_);_(* \(###0\);_(&quot;-&quot;??_);_(@_)"/>
    <numFmt numFmtId="170" formatCode="_(###0.00_);_(* \(###0.00\);_(&quot;-&quot;??_);_(@_)"/>
    <numFmt numFmtId="171" formatCode="_(###0.00%_);_(* \(###0.00%\);_(&quot;-&quot;??%_);_(@_)"/>
    <numFmt numFmtId="172" formatCode="_(* ###0.00_);_(* \(#,##0.00\);_(* &quot;-&quot;??????_);_(@_)"/>
    <numFmt numFmtId="173" formatCode="_(* ###0.00%_);_(* \(#,##0.00%\);_(* &quot;-&quot;??????_);_(@_)"/>
    <numFmt numFmtId="174" formatCode="_(###0.00%_);_(* \(###0.00%\);_(&quot;-&quot;??_);_(@_)"/>
    <numFmt numFmtId="175" formatCode="#,##0.00000000"/>
    <numFmt numFmtId="176" formatCode="dd\/mm\/yyyy"/>
    <numFmt numFmtId="177" formatCode="0.0000"/>
    <numFmt numFmtId="178" formatCode="#,##0.00000"/>
    <numFmt numFmtId="179" formatCode="#,##0.000000"/>
    <numFmt numFmtId="180" formatCode="#,##0.000"/>
    <numFmt numFmtId="181" formatCode="0.00_);\(0.00\)"/>
    <numFmt numFmtId="182" formatCode="0.000000000"/>
    <numFmt numFmtId="183" formatCode="#,##0.00;\(#,##0.00\)"/>
    <numFmt numFmtId="184" formatCode="#,##0.0000;\(#,##0.0000\)"/>
    <numFmt numFmtId="185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</cellStyleXfs>
  <cellXfs count="376">
    <xf numFmtId="0" fontId="0" fillId="0" borderId="0" xfId="0"/>
    <xf numFmtId="1" fontId="4" fillId="2" borderId="1" xfId="3" applyNumberFormat="1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center" wrapText="1"/>
    </xf>
    <xf numFmtId="15" fontId="5" fillId="2" borderId="2" xfId="6" applyNumberFormat="1" applyFont="1" applyFill="1" applyBorder="1" applyAlignment="1">
      <alignment horizontal="left" vertical="center" wrapText="1"/>
    </xf>
    <xf numFmtId="1" fontId="4" fillId="2" borderId="1" xfId="6" applyNumberFormat="1" applyFont="1" applyFill="1" applyBorder="1" applyAlignment="1">
      <alignment horizontal="left" vertical="center" wrapText="1"/>
    </xf>
    <xf numFmtId="10" fontId="4" fillId="2" borderId="1" xfId="8" applyNumberFormat="1" applyFont="1" applyFill="1" applyBorder="1" applyAlignment="1">
      <alignment horizontal="right" vertical="center" wrapText="1"/>
    </xf>
    <xf numFmtId="1" fontId="4" fillId="2" borderId="1" xfId="6" applyNumberFormat="1" applyFont="1" applyFill="1" applyBorder="1" applyAlignment="1">
      <alignment horizontal="center" vertical="center" wrapText="1"/>
    </xf>
    <xf numFmtId="0" fontId="4" fillId="2" borderId="1" xfId="6" applyFont="1" applyFill="1" applyBorder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1" xfId="3" applyFont="1" applyFill="1" applyBorder="1" applyAlignment="1">
      <alignment horizontal="left" vertical="center" wrapText="1"/>
    </xf>
    <xf numFmtId="10" fontId="5" fillId="2" borderId="1" xfId="3" applyNumberFormat="1" applyFont="1" applyFill="1" applyBorder="1" applyAlignment="1">
      <alignment horizontal="left" vertical="center" wrapText="1"/>
    </xf>
    <xf numFmtId="0" fontId="4" fillId="2" borderId="2" xfId="3" applyFont="1" applyFill="1" applyBorder="1" applyAlignment="1">
      <alignment vertical="center" wrapText="1"/>
    </xf>
    <xf numFmtId="1" fontId="5" fillId="2" borderId="1" xfId="6" applyNumberFormat="1" applyFont="1" applyFill="1" applyBorder="1" applyAlignment="1">
      <alignment horizontal="left" vertical="center" wrapText="1"/>
    </xf>
    <xf numFmtId="10" fontId="5" fillId="2" borderId="1" xfId="8" applyNumberFormat="1" applyFont="1" applyFill="1" applyBorder="1" applyAlignment="1">
      <alignment horizontal="right" vertical="center" wrapText="1"/>
    </xf>
    <xf numFmtId="0" fontId="4" fillId="2" borderId="2" xfId="6" applyFont="1" applyFill="1" applyBorder="1" applyAlignment="1">
      <alignment vertical="center" wrapText="1"/>
    </xf>
    <xf numFmtId="0" fontId="4" fillId="2" borderId="1" xfId="6" applyNumberFormat="1" applyFont="1" applyFill="1" applyBorder="1" applyAlignment="1">
      <alignment horizontal="left" vertical="center" wrapText="1"/>
    </xf>
    <xf numFmtId="1" fontId="4" fillId="2" borderId="1" xfId="4" applyNumberFormat="1" applyFont="1" applyFill="1" applyBorder="1" applyAlignment="1">
      <alignment horizontal="center" vertical="center" wrapText="1"/>
    </xf>
    <xf numFmtId="15" fontId="4" fillId="2" borderId="1" xfId="4" applyNumberFormat="1" applyFont="1" applyFill="1" applyBorder="1" applyAlignment="1">
      <alignment horizontal="left" vertical="center" wrapText="1"/>
    </xf>
    <xf numFmtId="1" fontId="4" fillId="2" borderId="1" xfId="7" applyNumberFormat="1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left" vertical="center" wrapText="1"/>
    </xf>
    <xf numFmtId="1" fontId="5" fillId="2" borderId="1" xfId="7" applyNumberFormat="1" applyFont="1" applyFill="1" applyBorder="1" applyAlignment="1">
      <alignment horizontal="left" vertical="center" wrapText="1"/>
    </xf>
    <xf numFmtId="10" fontId="5" fillId="2" borderId="1" xfId="9" applyNumberFormat="1" applyFont="1" applyFill="1" applyBorder="1" applyAlignment="1">
      <alignment horizontal="right" vertical="center" wrapText="1"/>
    </xf>
    <xf numFmtId="1" fontId="4" fillId="2" borderId="1" xfId="7" applyNumberFormat="1" applyFont="1" applyFill="1" applyBorder="1" applyAlignment="1">
      <alignment horizontal="left" vertical="center" wrapText="1"/>
    </xf>
    <xf numFmtId="10" fontId="4" fillId="2" borderId="1" xfId="7" applyNumberFormat="1" applyFont="1" applyFill="1" applyBorder="1" applyAlignment="1">
      <alignment horizontal="right" vertical="center" wrapText="1"/>
    </xf>
    <xf numFmtId="0" fontId="5" fillId="2" borderId="2" xfId="6" applyFont="1" applyFill="1" applyBorder="1" applyAlignment="1">
      <alignment horizontal="left" vertical="center" wrapText="1"/>
    </xf>
    <xf numFmtId="0" fontId="5" fillId="2" borderId="1" xfId="6" applyFont="1" applyFill="1" applyBorder="1" applyAlignment="1">
      <alignment horizontal="left" vertical="center" wrapText="1"/>
    </xf>
    <xf numFmtId="15" fontId="4" fillId="2" borderId="1" xfId="3" applyNumberFormat="1" applyFont="1" applyFill="1" applyBorder="1" applyAlignment="1">
      <alignment horizontal="left" vertical="center" wrapText="1"/>
    </xf>
    <xf numFmtId="10" fontId="4" fillId="2" borderId="1" xfId="6" applyNumberFormat="1" applyFont="1" applyFill="1" applyBorder="1" applyAlignment="1">
      <alignment horizontal="right" vertical="center" wrapText="1"/>
    </xf>
    <xf numFmtId="0" fontId="5" fillId="2" borderId="2" xfId="6" applyFont="1" applyFill="1" applyBorder="1" applyAlignment="1">
      <alignment vertical="center" wrapText="1"/>
    </xf>
    <xf numFmtId="0" fontId="4" fillId="2" borderId="2" xfId="6" applyFont="1" applyFill="1" applyBorder="1" applyAlignment="1">
      <alignment horizontal="left" vertical="center" wrapText="1"/>
    </xf>
    <xf numFmtId="0" fontId="5" fillId="2" borderId="2" xfId="3" applyFont="1" applyFill="1" applyBorder="1" applyAlignment="1">
      <alignment horizontal="left" vertical="top" wrapText="1"/>
    </xf>
    <xf numFmtId="0" fontId="4" fillId="2" borderId="0" xfId="0" applyFont="1" applyFill="1"/>
    <xf numFmtId="0" fontId="5" fillId="2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 wrapText="1"/>
    </xf>
    <xf numFmtId="0" fontId="6" fillId="2" borderId="1" xfId="3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4" fillId="2" borderId="3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/>
    <xf numFmtId="165" fontId="4" fillId="2" borderId="1" xfId="0" applyNumberFormat="1" applyFont="1" applyFill="1" applyBorder="1"/>
    <xf numFmtId="0" fontId="4" fillId="2" borderId="4" xfId="5" applyFont="1" applyFill="1" applyBorder="1" applyAlignment="1">
      <alignment horizontal="left" vertical="center"/>
    </xf>
    <xf numFmtId="10" fontId="5" fillId="2" borderId="1" xfId="0" applyNumberFormat="1" applyFont="1" applyFill="1" applyBorder="1" applyAlignment="1">
      <alignment horizontal="left" vertical="center"/>
    </xf>
    <xf numFmtId="1" fontId="4" fillId="2" borderId="1" xfId="6" applyNumberFormat="1" applyFont="1" applyFill="1" applyBorder="1" applyAlignment="1">
      <alignment horizontal="right" vertical="center" wrapText="1"/>
    </xf>
    <xf numFmtId="1" fontId="5" fillId="2" borderId="1" xfId="3" applyNumberFormat="1" applyFont="1" applyFill="1" applyBorder="1" applyAlignment="1">
      <alignment horizontal="left" vertical="center" wrapText="1"/>
    </xf>
    <xf numFmtId="1" fontId="5" fillId="2" borderId="1" xfId="6" applyNumberFormat="1" applyFont="1" applyFill="1" applyBorder="1" applyAlignment="1">
      <alignment horizontal="right" vertical="center" wrapText="1"/>
    </xf>
    <xf numFmtId="1" fontId="5" fillId="2" borderId="1" xfId="7" applyNumberFormat="1" applyFont="1" applyFill="1" applyBorder="1" applyAlignment="1">
      <alignment horizontal="right" vertical="center" wrapText="1"/>
    </xf>
    <xf numFmtId="1" fontId="4" fillId="2" borderId="1" xfId="7" applyNumberFormat="1" applyFont="1" applyFill="1" applyBorder="1" applyAlignment="1">
      <alignment horizontal="right" vertical="center" wrapText="1"/>
    </xf>
    <xf numFmtId="1" fontId="4" fillId="2" borderId="1" xfId="3" applyNumberFormat="1" applyFont="1" applyFill="1" applyBorder="1" applyAlignment="1">
      <alignment horizontal="right" vertical="center" wrapText="1"/>
    </xf>
    <xf numFmtId="2" fontId="4" fillId="2" borderId="1" xfId="1" applyNumberFormat="1" applyFont="1" applyFill="1" applyBorder="1" applyAlignment="1">
      <alignment horizontal="right" vertical="center" wrapText="1"/>
    </xf>
    <xf numFmtId="2" fontId="5" fillId="2" borderId="1" xfId="3" applyNumberFormat="1" applyFont="1" applyFill="1" applyBorder="1" applyAlignment="1">
      <alignment horizontal="left" vertical="center" wrapText="1"/>
    </xf>
    <xf numFmtId="2" fontId="5" fillId="2" borderId="1" xfId="1" applyNumberFormat="1" applyFont="1" applyFill="1" applyBorder="1" applyAlignment="1">
      <alignment horizontal="right" vertical="center" wrapText="1"/>
    </xf>
    <xf numFmtId="2" fontId="5" fillId="2" borderId="1" xfId="2" applyNumberFormat="1" applyFont="1" applyFill="1" applyBorder="1" applyAlignment="1">
      <alignment horizontal="right" vertical="center" wrapText="1"/>
    </xf>
    <xf numFmtId="2" fontId="4" fillId="2" borderId="1" xfId="7" applyNumberFormat="1" applyFont="1" applyFill="1" applyBorder="1" applyAlignment="1">
      <alignment horizontal="right" vertical="center" wrapText="1"/>
    </xf>
    <xf numFmtId="2" fontId="4" fillId="2" borderId="1" xfId="3" applyNumberFormat="1" applyFont="1" applyFill="1" applyBorder="1" applyAlignment="1">
      <alignment horizontal="right" vertical="center" wrapText="1"/>
    </xf>
    <xf numFmtId="2" fontId="4" fillId="2" borderId="1" xfId="6" applyNumberFormat="1" applyFont="1" applyFill="1" applyBorder="1" applyAlignment="1">
      <alignment horizontal="right" vertical="center" wrapText="1"/>
    </xf>
    <xf numFmtId="0" fontId="3" fillId="0" borderId="1" xfId="7" applyFont="1" applyFill="1" applyBorder="1" applyAlignment="1">
      <alignment horizontal="center" vertical="center"/>
    </xf>
    <xf numFmtId="14" fontId="3" fillId="0" borderId="1" xfId="5" applyNumberFormat="1" applyFont="1" applyFill="1" applyBorder="1" applyAlignment="1">
      <alignment horizontal="center" vertical="center" wrapText="1"/>
    </xf>
    <xf numFmtId="0" fontId="2" fillId="2" borderId="2" xfId="5" applyFont="1" applyFill="1" applyBorder="1" applyAlignment="1">
      <alignment horizontal="left" vertical="center"/>
    </xf>
    <xf numFmtId="0" fontId="5" fillId="2" borderId="1" xfId="0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0" xfId="0" applyFont="1" applyFill="1" applyBorder="1"/>
    <xf numFmtId="166" fontId="5" fillId="2" borderId="1" xfId="0" applyNumberFormat="1" applyFont="1" applyFill="1" applyBorder="1" applyAlignment="1">
      <alignment horizontal="left" vertical="center"/>
    </xf>
    <xf numFmtId="167" fontId="4" fillId="2" borderId="0" xfId="0" applyNumberFormat="1" applyFont="1" applyFill="1"/>
    <xf numFmtId="0" fontId="6" fillId="2" borderId="2" xfId="3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Border="1"/>
    <xf numFmtId="10" fontId="3" fillId="2" borderId="1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168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/>
    <xf numFmtId="0" fontId="2" fillId="2" borderId="1" xfId="0" applyFont="1" applyFill="1" applyBorder="1"/>
    <xf numFmtId="0" fontId="3" fillId="2" borderId="1" xfId="5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10" fontId="3" fillId="2" borderId="1" xfId="8" applyNumberFormat="1" applyFont="1" applyFill="1" applyBorder="1" applyAlignment="1">
      <alignment horizontal="right" vertical="center" wrapText="1"/>
    </xf>
    <xf numFmtId="2" fontId="3" fillId="2" borderId="1" xfId="1" applyNumberFormat="1" applyFont="1" applyFill="1" applyBorder="1" applyAlignment="1">
      <alignment horizontal="right" vertical="center" wrapText="1"/>
    </xf>
    <xf numFmtId="1" fontId="3" fillId="2" borderId="1" xfId="6" applyNumberFormat="1" applyFont="1" applyFill="1" applyBorder="1" applyAlignment="1">
      <alignment horizontal="right" vertical="center" wrapText="1"/>
    </xf>
    <xf numFmtId="1" fontId="3" fillId="2" borderId="1" xfId="6" applyNumberFormat="1" applyFont="1" applyFill="1" applyBorder="1" applyAlignment="1">
      <alignment horizontal="left" vertical="center" wrapText="1"/>
    </xf>
    <xf numFmtId="0" fontId="3" fillId="2" borderId="2" xfId="3" applyFont="1" applyFill="1" applyBorder="1" applyAlignment="1">
      <alignment horizontal="left" vertical="top" wrapText="1"/>
    </xf>
    <xf numFmtId="0" fontId="2" fillId="2" borderId="1" xfId="6" applyFont="1" applyFill="1" applyBorder="1" applyAlignment="1">
      <alignment horizontal="left" vertical="center" wrapText="1"/>
    </xf>
    <xf numFmtId="1" fontId="2" fillId="2" borderId="1" xfId="6" applyNumberFormat="1" applyFont="1" applyFill="1" applyBorder="1" applyAlignment="1">
      <alignment horizontal="center" vertical="center" wrapText="1"/>
    </xf>
    <xf numFmtId="10" fontId="2" fillId="2" borderId="1" xfId="8" applyNumberFormat="1" applyFont="1" applyFill="1" applyBorder="1" applyAlignment="1">
      <alignment horizontal="right" vertical="center" wrapText="1"/>
    </xf>
    <xf numFmtId="2" fontId="2" fillId="2" borderId="1" xfId="1" applyNumberFormat="1" applyFont="1" applyFill="1" applyBorder="1" applyAlignment="1">
      <alignment horizontal="right" vertical="center" wrapText="1"/>
    </xf>
    <xf numFmtId="1" fontId="2" fillId="2" borderId="1" xfId="6" applyNumberFormat="1" applyFont="1" applyFill="1" applyBorder="1" applyAlignment="1">
      <alignment horizontal="right" vertical="center" wrapText="1"/>
    </xf>
    <xf numFmtId="0" fontId="2" fillId="2" borderId="1" xfId="6" applyFont="1" applyFill="1" applyBorder="1" applyAlignment="1">
      <alignment vertical="center" wrapText="1"/>
    </xf>
    <xf numFmtId="0" fontId="2" fillId="2" borderId="2" xfId="6" applyFont="1" applyFill="1" applyBorder="1" applyAlignment="1">
      <alignment horizontal="left" vertical="center" wrapText="1"/>
    </xf>
    <xf numFmtId="10" fontId="2" fillId="2" borderId="1" xfId="6" applyNumberFormat="1" applyFont="1" applyFill="1" applyBorder="1" applyAlignment="1">
      <alignment horizontal="right" vertical="center" wrapText="1"/>
    </xf>
    <xf numFmtId="2" fontId="2" fillId="2" borderId="1" xfId="6" applyNumberFormat="1" applyFont="1" applyFill="1" applyBorder="1" applyAlignment="1">
      <alignment horizontal="right" vertical="center" wrapText="1"/>
    </xf>
    <xf numFmtId="0" fontId="3" fillId="2" borderId="1" xfId="6" applyFont="1" applyFill="1" applyBorder="1" applyAlignment="1">
      <alignment horizontal="left" vertical="center" wrapText="1"/>
    </xf>
    <xf numFmtId="0" fontId="3" fillId="2" borderId="2" xfId="3" applyFont="1" applyFill="1" applyBorder="1" applyAlignment="1">
      <alignment vertical="center" wrapText="1"/>
    </xf>
    <xf numFmtId="10" fontId="3" fillId="2" borderId="1" xfId="3" applyNumberFormat="1" applyFont="1" applyFill="1" applyBorder="1" applyAlignment="1">
      <alignment horizontal="left" vertical="center" wrapText="1"/>
    </xf>
    <xf numFmtId="2" fontId="3" fillId="2" borderId="1" xfId="3" applyNumberFormat="1" applyFont="1" applyFill="1" applyBorder="1" applyAlignment="1">
      <alignment horizontal="left" vertical="center" wrapText="1"/>
    </xf>
    <xf numFmtId="1" fontId="3" fillId="2" borderId="1" xfId="3" applyNumberFormat="1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2" fillId="2" borderId="2" xfId="6" applyFont="1" applyFill="1" applyBorder="1" applyAlignment="1">
      <alignment vertical="center" wrapText="1"/>
    </xf>
    <xf numFmtId="1" fontId="2" fillId="2" borderId="1" xfId="6" applyNumberFormat="1" applyFont="1" applyFill="1" applyBorder="1" applyAlignment="1">
      <alignment horizontal="left" vertical="center" wrapText="1"/>
    </xf>
    <xf numFmtId="15" fontId="3" fillId="2" borderId="2" xfId="6" applyNumberFormat="1" applyFont="1" applyFill="1" applyBorder="1" applyAlignment="1">
      <alignment horizontal="left" vertical="center" wrapText="1"/>
    </xf>
    <xf numFmtId="0" fontId="2" fillId="2" borderId="1" xfId="3" applyFont="1" applyFill="1" applyBorder="1" applyAlignment="1">
      <alignment horizontal="left"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0" fontId="3" fillId="2" borderId="2" xfId="6" applyFont="1" applyFill="1" applyBorder="1" applyAlignment="1">
      <alignment horizontal="left" vertical="center" wrapText="1"/>
    </xf>
    <xf numFmtId="0" fontId="2" fillId="2" borderId="1" xfId="6" applyNumberFormat="1" applyFont="1" applyFill="1" applyBorder="1" applyAlignment="1">
      <alignment horizontal="left" vertical="center" wrapText="1"/>
    </xf>
    <xf numFmtId="0" fontId="2" fillId="2" borderId="2" xfId="3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center" wrapText="1"/>
    </xf>
    <xf numFmtId="15" fontId="2" fillId="2" borderId="1" xfId="3" applyNumberFormat="1" applyFont="1" applyFill="1" applyBorder="1" applyAlignment="1">
      <alignment horizontal="left" vertical="center" wrapText="1"/>
    </xf>
    <xf numFmtId="10" fontId="2" fillId="2" borderId="1" xfId="3" applyNumberFormat="1" applyFont="1" applyFill="1" applyBorder="1" applyAlignment="1">
      <alignment horizontal="right" vertical="center" wrapText="1"/>
    </xf>
    <xf numFmtId="2" fontId="2" fillId="2" borderId="1" xfId="3" applyNumberFormat="1" applyFont="1" applyFill="1" applyBorder="1" applyAlignment="1">
      <alignment horizontal="right" vertical="center" wrapText="1"/>
    </xf>
    <xf numFmtId="1" fontId="2" fillId="2" borderId="1" xfId="3" applyNumberFormat="1" applyFont="1" applyFill="1" applyBorder="1" applyAlignment="1">
      <alignment horizontal="right" vertical="center" wrapText="1"/>
    </xf>
    <xf numFmtId="10" fontId="2" fillId="2" borderId="1" xfId="7" applyNumberFormat="1" applyFont="1" applyFill="1" applyBorder="1" applyAlignment="1">
      <alignment horizontal="right" vertical="center" wrapText="1"/>
    </xf>
    <xf numFmtId="2" fontId="2" fillId="2" borderId="1" xfId="7" applyNumberFormat="1" applyFont="1" applyFill="1" applyBorder="1" applyAlignment="1">
      <alignment horizontal="right" vertical="center" wrapText="1"/>
    </xf>
    <xf numFmtId="1" fontId="2" fillId="2" borderId="1" xfId="7" applyNumberFormat="1" applyFont="1" applyFill="1" applyBorder="1" applyAlignment="1">
      <alignment horizontal="right" vertical="center" wrapText="1"/>
    </xf>
    <xf numFmtId="1" fontId="2" fillId="2" borderId="1" xfId="7" applyNumberFormat="1" applyFont="1" applyFill="1" applyBorder="1" applyAlignment="1">
      <alignment horizontal="left" vertical="center" wrapText="1"/>
    </xf>
    <xf numFmtId="0" fontId="2" fillId="2" borderId="1" xfId="7" applyFont="1" applyFill="1" applyBorder="1" applyAlignment="1">
      <alignment horizontal="left" vertical="center" wrapText="1"/>
    </xf>
    <xf numFmtId="1" fontId="2" fillId="2" borderId="1" xfId="7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right" vertical="center" wrapText="1"/>
    </xf>
    <xf numFmtId="2" fontId="3" fillId="2" borderId="1" xfId="2" applyNumberFormat="1" applyFont="1" applyFill="1" applyBorder="1" applyAlignment="1">
      <alignment horizontal="right" vertical="center" wrapText="1"/>
    </xf>
    <xf numFmtId="1" fontId="3" fillId="2" borderId="1" xfId="7" applyNumberFormat="1" applyFont="1" applyFill="1" applyBorder="1" applyAlignment="1">
      <alignment horizontal="right" vertical="center" wrapText="1"/>
    </xf>
    <xf numFmtId="1" fontId="3" fillId="2" borderId="1" xfId="7" applyNumberFormat="1" applyFont="1" applyFill="1" applyBorder="1" applyAlignment="1">
      <alignment horizontal="left" vertical="center" wrapText="1"/>
    </xf>
    <xf numFmtId="15" fontId="2" fillId="2" borderId="1" xfId="4" applyNumberFormat="1" applyFont="1" applyFill="1" applyBorder="1" applyAlignment="1">
      <alignment horizontal="left" vertical="center" wrapText="1"/>
    </xf>
    <xf numFmtId="1" fontId="2" fillId="2" borderId="1" xfId="4" applyNumberFormat="1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left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 vertical="center" wrapText="1"/>
    </xf>
    <xf numFmtId="167" fontId="2" fillId="2" borderId="1" xfId="10" applyNumberFormat="1" applyFont="1" applyFill="1" applyBorder="1"/>
    <xf numFmtId="169" fontId="4" fillId="2" borderId="1" xfId="6" applyNumberFormat="1" applyFont="1" applyFill="1" applyBorder="1" applyAlignment="1">
      <alignment horizontal="right" vertical="center" wrapText="1"/>
    </xf>
    <xf numFmtId="170" fontId="4" fillId="2" borderId="1" xfId="1" applyNumberFormat="1" applyFont="1" applyFill="1" applyBorder="1" applyAlignment="1">
      <alignment horizontal="right" vertical="center" wrapText="1"/>
    </xf>
    <xf numFmtId="170" fontId="5" fillId="2" borderId="1" xfId="1" applyNumberFormat="1" applyFont="1" applyFill="1" applyBorder="1" applyAlignment="1">
      <alignment horizontal="right" vertical="center" wrapText="1"/>
    </xf>
    <xf numFmtId="171" fontId="4" fillId="2" borderId="1" xfId="8" applyNumberFormat="1" applyFont="1" applyFill="1" applyBorder="1" applyAlignment="1">
      <alignment horizontal="right" vertical="center" wrapText="1"/>
    </xf>
    <xf numFmtId="171" fontId="5" fillId="2" borderId="1" xfId="8" applyNumberFormat="1" applyFont="1" applyFill="1" applyBorder="1" applyAlignment="1">
      <alignment horizontal="right" vertical="center" wrapText="1"/>
    </xf>
    <xf numFmtId="0" fontId="4" fillId="2" borderId="1" xfId="5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/>
    <xf numFmtId="2" fontId="4" fillId="2" borderId="0" xfId="0" applyNumberFormat="1" applyFont="1" applyFill="1"/>
    <xf numFmtId="170" fontId="4" fillId="2" borderId="1" xfId="6" applyNumberFormat="1" applyFont="1" applyFill="1" applyBorder="1" applyAlignment="1">
      <alignment horizontal="right" vertical="center" wrapText="1"/>
    </xf>
    <xf numFmtId="171" fontId="4" fillId="2" borderId="1" xfId="6" applyNumberFormat="1" applyFont="1" applyFill="1" applyBorder="1" applyAlignment="1">
      <alignment horizontal="right" vertical="center" wrapText="1"/>
    </xf>
    <xf numFmtId="170" fontId="2" fillId="2" borderId="1" xfId="6" applyNumberFormat="1" applyFont="1" applyFill="1" applyBorder="1" applyAlignment="1">
      <alignment horizontal="right" vertical="center" wrapText="1"/>
    </xf>
    <xf numFmtId="171" fontId="2" fillId="2" borderId="1" xfId="6" applyNumberFormat="1" applyFont="1" applyFill="1" applyBorder="1" applyAlignment="1">
      <alignment horizontal="right" vertical="center" wrapText="1"/>
    </xf>
    <xf numFmtId="169" fontId="2" fillId="2" borderId="1" xfId="6" applyNumberFormat="1" applyFont="1" applyFill="1" applyBorder="1" applyAlignment="1">
      <alignment horizontal="right" vertical="center" wrapText="1"/>
    </xf>
    <xf numFmtId="170" fontId="3" fillId="2" borderId="1" xfId="6" applyNumberFormat="1" applyFont="1" applyFill="1" applyBorder="1" applyAlignment="1">
      <alignment horizontal="right" vertical="center" wrapText="1"/>
    </xf>
    <xf numFmtId="171" fontId="3" fillId="2" borderId="1" xfId="6" applyNumberFormat="1" applyFont="1" applyFill="1" applyBorder="1" applyAlignment="1">
      <alignment horizontal="right" vertical="center" wrapText="1"/>
    </xf>
    <xf numFmtId="171" fontId="3" fillId="2" borderId="1" xfId="8" applyNumberFormat="1" applyFont="1" applyFill="1" applyBorder="1" applyAlignment="1">
      <alignment horizontal="right" vertical="center" wrapText="1"/>
    </xf>
    <xf numFmtId="0" fontId="0" fillId="0" borderId="0" xfId="0" applyBorder="1"/>
    <xf numFmtId="172" fontId="4" fillId="2" borderId="1" xfId="6" applyNumberFormat="1" applyFont="1" applyFill="1" applyBorder="1" applyAlignment="1">
      <alignment horizontal="right" vertical="center" wrapText="1"/>
    </xf>
    <xf numFmtId="173" fontId="4" fillId="2" borderId="1" xfId="6" applyNumberFormat="1" applyFont="1" applyFill="1" applyBorder="1" applyAlignment="1">
      <alignment horizontal="right" vertical="center" wrapText="1"/>
    </xf>
    <xf numFmtId="4" fontId="4" fillId="2" borderId="0" xfId="0" applyNumberFormat="1" applyFont="1" applyFill="1"/>
    <xf numFmtId="174" fontId="4" fillId="2" borderId="1" xfId="6" applyNumberFormat="1" applyFont="1" applyFill="1" applyBorder="1" applyAlignment="1">
      <alignment horizontal="right" vertical="center" wrapText="1"/>
    </xf>
    <xf numFmtId="174" fontId="2" fillId="2" borderId="1" xfId="6" applyNumberFormat="1" applyFont="1" applyFill="1" applyBorder="1" applyAlignment="1">
      <alignment horizontal="right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0" fillId="0" borderId="0" xfId="0" applyFont="1"/>
    <xf numFmtId="0" fontId="11" fillId="0" borderId="1" xfId="0" applyFont="1" applyBorder="1" applyAlignment="1">
      <alignment horizontal="center" vertical="top" wrapText="1"/>
    </xf>
    <xf numFmtId="0" fontId="11" fillId="2" borderId="1" xfId="3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" fontId="12" fillId="0" borderId="8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top" wrapText="1"/>
    </xf>
    <xf numFmtId="10" fontId="15" fillId="0" borderId="1" xfId="0" applyNumberFormat="1" applyFont="1" applyBorder="1" applyAlignment="1">
      <alignment horizontal="righ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3" fontId="16" fillId="0" borderId="1" xfId="0" applyNumberFormat="1" applyFont="1" applyBorder="1" applyAlignment="1">
      <alignment horizontal="right" vertical="top" wrapText="1"/>
    </xf>
    <xf numFmtId="0" fontId="14" fillId="0" borderId="1" xfId="0" applyFont="1" applyBorder="1" applyAlignment="1">
      <alignment horizontal="left" vertical="top" wrapText="1"/>
    </xf>
    <xf numFmtId="4" fontId="16" fillId="0" borderId="1" xfId="0" applyNumberFormat="1" applyFont="1" applyBorder="1" applyAlignment="1">
      <alignment horizontal="right" vertical="top" wrapText="1"/>
    </xf>
    <xf numFmtId="10" fontId="16" fillId="0" borderId="1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center"/>
    </xf>
    <xf numFmtId="10" fontId="16" fillId="0" borderId="1" xfId="13" applyNumberFormat="1" applyFont="1" applyBorder="1" applyAlignment="1">
      <alignment horizontal="right" vertical="top" wrapText="1"/>
    </xf>
    <xf numFmtId="4" fontId="10" fillId="0" borderId="0" xfId="0" applyNumberFormat="1" applyFont="1"/>
    <xf numFmtId="0" fontId="13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3" fontId="16" fillId="0" borderId="0" xfId="0" applyNumberFormat="1" applyFont="1" applyAlignment="1">
      <alignment horizontal="right" vertical="top" wrapText="1"/>
    </xf>
    <xf numFmtId="0" fontId="17" fillId="0" borderId="0" xfId="0" applyFont="1"/>
    <xf numFmtId="4" fontId="17" fillId="0" borderId="0" xfId="0" applyNumberFormat="1" applyFont="1"/>
    <xf numFmtId="10" fontId="10" fillId="0" borderId="0" xfId="0" applyNumberFormat="1" applyFont="1"/>
    <xf numFmtId="4" fontId="14" fillId="0" borderId="1" xfId="0" applyNumberFormat="1" applyFont="1" applyBorder="1" applyAlignment="1">
      <alignment horizontal="right" vertical="top" wrapText="1"/>
    </xf>
    <xf numFmtId="10" fontId="14" fillId="0" borderId="1" xfId="13" applyNumberFormat="1" applyFont="1" applyBorder="1" applyAlignment="1">
      <alignment horizontal="right" vertical="top" wrapText="1"/>
    </xf>
    <xf numFmtId="10" fontId="14" fillId="0" borderId="1" xfId="0" applyNumberFormat="1" applyFont="1" applyBorder="1" applyAlignment="1">
      <alignment horizontal="right" vertical="top" wrapText="1"/>
    </xf>
    <xf numFmtId="0" fontId="10" fillId="0" borderId="0" xfId="13" applyNumberFormat="1" applyFont="1"/>
    <xf numFmtId="3" fontId="10" fillId="0" borderId="0" xfId="0" applyNumberFormat="1" applyFont="1"/>
    <xf numFmtId="10" fontId="10" fillId="0" borderId="0" xfId="13" applyNumberFormat="1" applyFont="1"/>
    <xf numFmtId="10" fontId="15" fillId="0" borderId="1" xfId="13" applyNumberFormat="1" applyFont="1" applyBorder="1" applyAlignment="1">
      <alignment horizontal="right" vertical="top" wrapText="1"/>
    </xf>
    <xf numFmtId="0" fontId="18" fillId="0" borderId="1" xfId="0" applyFont="1" applyBorder="1"/>
    <xf numFmtId="2" fontId="15" fillId="0" borderId="1" xfId="0" applyNumberFormat="1" applyFont="1" applyBorder="1" applyAlignment="1">
      <alignment horizontal="right" vertical="top" wrapText="1"/>
    </xf>
    <xf numFmtId="2" fontId="16" fillId="0" borderId="1" xfId="0" applyNumberFormat="1" applyFont="1" applyBorder="1" applyAlignment="1">
      <alignment horizontal="right" vertical="top" wrapText="1"/>
    </xf>
    <xf numFmtId="10" fontId="13" fillId="0" borderId="1" xfId="0" applyNumberFormat="1" applyFont="1" applyBorder="1" applyAlignment="1">
      <alignment horizontal="right" vertical="top" wrapText="1"/>
    </xf>
    <xf numFmtId="0" fontId="14" fillId="0" borderId="1" xfId="0" applyFont="1" applyBorder="1"/>
    <xf numFmtId="4" fontId="16" fillId="0" borderId="1" xfId="0" applyNumberFormat="1" applyFont="1" applyBorder="1" applyAlignment="1">
      <alignment horizontal="left" vertical="top" wrapText="1"/>
    </xf>
    <xf numFmtId="10" fontId="16" fillId="0" borderId="1" xfId="0" applyNumberFormat="1" applyFont="1" applyBorder="1" applyAlignment="1">
      <alignment horizontal="left" vertical="top" wrapText="1"/>
    </xf>
    <xf numFmtId="0" fontId="13" fillId="0" borderId="0" xfId="0" applyFont="1"/>
    <xf numFmtId="175" fontId="13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20" fillId="0" borderId="0" xfId="0" applyFont="1"/>
    <xf numFmtId="4" fontId="20" fillId="0" borderId="0" xfId="0" applyNumberFormat="1" applyFont="1"/>
    <xf numFmtId="0" fontId="21" fillId="0" borderId="0" xfId="0" applyFont="1" applyAlignment="1">
      <alignment horizontal="left"/>
    </xf>
    <xf numFmtId="0" fontId="21" fillId="0" borderId="9" xfId="0" applyFont="1" applyBorder="1" applyAlignment="1">
      <alignment horizontal="left"/>
    </xf>
    <xf numFmtId="10" fontId="13" fillId="0" borderId="0" xfId="0" applyNumberFormat="1" applyFont="1"/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/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176" fontId="22" fillId="0" borderId="1" xfId="5" applyNumberFormat="1" applyFont="1" applyBorder="1" applyAlignment="1">
      <alignment horizontal="center" wrapText="1"/>
    </xf>
    <xf numFmtId="0" fontId="21" fillId="0" borderId="1" xfId="0" applyFont="1" applyBorder="1"/>
    <xf numFmtId="177" fontId="21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4" fontId="13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/>
    <xf numFmtId="0" fontId="6" fillId="2" borderId="1" xfId="3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top" wrapText="1"/>
    </xf>
    <xf numFmtId="4" fontId="17" fillId="0" borderId="1" xfId="0" applyNumberFormat="1" applyFont="1" applyBorder="1"/>
    <xf numFmtId="0" fontId="25" fillId="0" borderId="1" xfId="0" applyFont="1" applyBorder="1"/>
    <xf numFmtId="4" fontId="13" fillId="0" borderId="1" xfId="0" applyNumberFormat="1" applyFont="1" applyBorder="1" applyAlignment="1">
      <alignment horizontal="right" vertical="top" wrapText="1"/>
    </xf>
    <xf numFmtId="178" fontId="13" fillId="0" borderId="0" xfId="0" applyNumberFormat="1" applyFont="1" applyAlignment="1">
      <alignment horizontal="left" vertical="top" wrapText="1"/>
    </xf>
    <xf numFmtId="179" fontId="10" fillId="0" borderId="0" xfId="0" applyNumberFormat="1" applyFont="1"/>
    <xf numFmtId="0" fontId="13" fillId="0" borderId="0" xfId="0" applyFont="1" applyAlignment="1">
      <alignment horizontal="right"/>
    </xf>
    <xf numFmtId="0" fontId="9" fillId="0" borderId="1" xfId="14" applyFont="1" applyBorder="1" applyAlignment="1">
      <alignment horizontal="center"/>
    </xf>
    <xf numFmtId="0" fontId="8" fillId="0" borderId="1" xfId="14" applyBorder="1" applyAlignment="1">
      <alignment horizontal="center"/>
    </xf>
    <xf numFmtId="0" fontId="8" fillId="0" borderId="0" xfId="14"/>
    <xf numFmtId="0" fontId="11" fillId="0" borderId="1" xfId="4" applyFont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0" fontId="11" fillId="0" borderId="1" xfId="4" applyFont="1" applyBorder="1" applyAlignment="1">
      <alignment horizontal="center" vertical="center" wrapText="1"/>
    </xf>
    <xf numFmtId="0" fontId="13" fillId="0" borderId="1" xfId="15" applyFont="1" applyBorder="1" applyProtection="1">
      <protection locked="0"/>
    </xf>
    <xf numFmtId="0" fontId="14" fillId="0" borderId="1" xfId="15" applyFont="1" applyBorder="1" applyAlignment="1" applyProtection="1">
      <alignment wrapText="1"/>
      <protection locked="0"/>
    </xf>
    <xf numFmtId="0" fontId="13" fillId="0" borderId="1" xfId="15" applyFont="1" applyBorder="1" applyAlignment="1">
      <alignment horizontal="right"/>
    </xf>
    <xf numFmtId="0" fontId="13" fillId="0" borderId="1" xfId="15" applyFont="1" applyBorder="1"/>
    <xf numFmtId="0" fontId="13" fillId="0" borderId="1" xfId="15" applyFont="1" applyBorder="1" applyAlignment="1">
      <alignment horizontal="center"/>
    </xf>
    <xf numFmtId="0" fontId="20" fillId="0" borderId="1" xfId="14" applyFont="1" applyBorder="1"/>
    <xf numFmtId="0" fontId="20" fillId="0" borderId="1" xfId="14" applyFont="1" applyBorder="1" applyAlignment="1">
      <alignment wrapText="1"/>
    </xf>
    <xf numFmtId="4" fontId="20" fillId="0" borderId="1" xfId="14" applyNumberFormat="1" applyFont="1" applyBorder="1"/>
    <xf numFmtId="180" fontId="20" fillId="0" borderId="1" xfId="14" applyNumberFormat="1" applyFont="1" applyBorder="1"/>
    <xf numFmtId="43" fontId="20" fillId="0" borderId="1" xfId="12" applyFont="1" applyBorder="1"/>
    <xf numFmtId="2" fontId="13" fillId="0" borderId="1" xfId="15" applyNumberFormat="1" applyFont="1" applyBorder="1" applyAlignment="1">
      <alignment horizontal="right"/>
    </xf>
    <xf numFmtId="4" fontId="8" fillId="0" borderId="0" xfId="14" applyNumberFormat="1"/>
    <xf numFmtId="2" fontId="0" fillId="0" borderId="0" xfId="0" applyNumberFormat="1"/>
    <xf numFmtId="180" fontId="20" fillId="0" borderId="0" xfId="14" applyNumberFormat="1" applyFont="1"/>
    <xf numFmtId="0" fontId="8" fillId="0" borderId="1" xfId="14" applyBorder="1"/>
    <xf numFmtId="0" fontId="14" fillId="0" borderId="1" xfId="4" applyFont="1" applyBorder="1" applyAlignment="1">
      <alignment vertical="center" wrapText="1"/>
    </xf>
    <xf numFmtId="164" fontId="14" fillId="0" borderId="1" xfId="1" applyFont="1" applyBorder="1" applyAlignment="1">
      <alignment vertical="center" wrapText="1"/>
    </xf>
    <xf numFmtId="2" fontId="14" fillId="0" borderId="1" xfId="15" applyNumberFormat="1" applyFont="1" applyBorder="1" applyAlignment="1">
      <alignment horizontal="right" vertical="center"/>
    </xf>
    <xf numFmtId="10" fontId="8" fillId="0" borderId="0" xfId="14" applyNumberFormat="1"/>
    <xf numFmtId="164" fontId="11" fillId="0" borderId="0" xfId="1" applyFont="1" applyAlignment="1">
      <alignment vertical="center" wrapText="1"/>
    </xf>
    <xf numFmtId="164" fontId="13" fillId="0" borderId="1" xfId="1" applyFont="1" applyBorder="1" applyAlignment="1">
      <alignment horizontal="right"/>
    </xf>
    <xf numFmtId="0" fontId="14" fillId="0" borderId="1" xfId="15" applyFont="1" applyBorder="1" applyProtection="1">
      <protection locked="0"/>
    </xf>
    <xf numFmtId="164" fontId="13" fillId="0" borderId="1" xfId="1" applyFont="1" applyBorder="1" applyAlignment="1" applyProtection="1">
      <alignment horizontal="right"/>
      <protection locked="0"/>
    </xf>
    <xf numFmtId="0" fontId="13" fillId="0" borderId="1" xfId="14" applyFont="1" applyBorder="1"/>
    <xf numFmtId="164" fontId="13" fillId="0" borderId="1" xfId="1" applyFont="1" applyBorder="1"/>
    <xf numFmtId="0" fontId="14" fillId="0" borderId="1" xfId="15" applyFont="1" applyBorder="1"/>
    <xf numFmtId="164" fontId="14" fillId="0" borderId="1" xfId="1" applyFont="1" applyBorder="1" applyAlignment="1">
      <alignment horizontal="right"/>
    </xf>
    <xf numFmtId="2" fontId="14" fillId="0" borderId="1" xfId="8" applyNumberFormat="1" applyFont="1" applyBorder="1" applyAlignment="1">
      <alignment horizontal="right"/>
    </xf>
    <xf numFmtId="43" fontId="8" fillId="0" borderId="0" xfId="14" applyNumberFormat="1"/>
    <xf numFmtId="0" fontId="8" fillId="0" borderId="0" xfId="15" applyProtection="1">
      <protection locked="0"/>
    </xf>
    <xf numFmtId="2" fontId="14" fillId="0" borderId="1" xfId="15" applyNumberFormat="1" applyFont="1" applyBorder="1" applyAlignment="1">
      <alignment horizontal="right"/>
    </xf>
    <xf numFmtId="4" fontId="26" fillId="0" borderId="0" xfId="0" applyNumberFormat="1" applyFont="1"/>
    <xf numFmtId="0" fontId="20" fillId="0" borderId="0" xfId="14" applyFont="1" applyAlignment="1">
      <alignment horizontal="left"/>
    </xf>
    <xf numFmtId="0" fontId="20" fillId="0" borderId="0" xfId="14" applyFont="1"/>
    <xf numFmtId="43" fontId="20" fillId="0" borderId="0" xfId="14" applyNumberFormat="1" applyFont="1"/>
    <xf numFmtId="0" fontId="27" fillId="0" borderId="0" xfId="14" applyFont="1"/>
    <xf numFmtId="0" fontId="22" fillId="0" borderId="0" xfId="5" applyFont="1" applyAlignment="1">
      <alignment horizontal="left" vertical="center" wrapText="1"/>
    </xf>
    <xf numFmtId="0" fontId="28" fillId="0" borderId="0" xfId="5" applyFont="1" applyAlignment="1">
      <alignment vertical="center"/>
    </xf>
    <xf numFmtId="0" fontId="28" fillId="0" borderId="0" xfId="5" applyFont="1" applyAlignment="1">
      <alignment horizontal="left" vertical="center"/>
    </xf>
    <xf numFmtId="4" fontId="29" fillId="0" borderId="0" xfId="14" applyNumberFormat="1" applyFont="1"/>
    <xf numFmtId="2" fontId="28" fillId="0" borderId="0" xfId="5" applyNumberFormat="1" applyFont="1" applyAlignment="1">
      <alignment vertical="center"/>
    </xf>
    <xf numFmtId="0" fontId="13" fillId="0" borderId="0" xfId="6" applyFont="1" applyAlignment="1">
      <alignment vertical="center"/>
    </xf>
    <xf numFmtId="0" fontId="28" fillId="0" borderId="0" xfId="5" applyFont="1" applyAlignment="1">
      <alignment horizontal="left" vertical="center"/>
    </xf>
    <xf numFmtId="0" fontId="28" fillId="0" borderId="1" xfId="5" applyFont="1" applyBorder="1" applyAlignment="1">
      <alignment vertical="center"/>
    </xf>
    <xf numFmtId="0" fontId="14" fillId="0" borderId="1" xfId="6" applyFont="1" applyBorder="1" applyAlignment="1">
      <alignment horizontal="center" vertical="center"/>
    </xf>
    <xf numFmtId="0" fontId="22" fillId="0" borderId="0" xfId="5" applyFont="1" applyAlignment="1">
      <alignment vertical="center"/>
    </xf>
    <xf numFmtId="0" fontId="14" fillId="0" borderId="1" xfId="6" applyFont="1" applyBorder="1" applyAlignment="1">
      <alignment vertical="center"/>
    </xf>
    <xf numFmtId="176" fontId="22" fillId="0" borderId="1" xfId="5" applyNumberFormat="1" applyFont="1" applyBorder="1" applyAlignment="1">
      <alignment horizontal="center"/>
    </xf>
    <xf numFmtId="14" fontId="22" fillId="0" borderId="0" xfId="5" applyNumberFormat="1" applyFont="1" applyAlignment="1">
      <alignment horizontal="center"/>
    </xf>
    <xf numFmtId="0" fontId="28" fillId="0" borderId="1" xfId="5" applyFont="1" applyBorder="1" applyAlignment="1">
      <alignment horizontal="left" vertical="center"/>
    </xf>
    <xf numFmtId="177" fontId="20" fillId="0" borderId="1" xfId="14" applyNumberFormat="1" applyFont="1" applyBorder="1"/>
    <xf numFmtId="177" fontId="20" fillId="0" borderId="0" xfId="14" applyNumberFormat="1" applyFont="1"/>
    <xf numFmtId="0" fontId="28" fillId="0" borderId="0" xfId="5" applyFont="1" applyAlignment="1">
      <alignment horizontal="left"/>
    </xf>
    <xf numFmtId="0" fontId="13" fillId="0" borderId="0" xfId="5" applyFont="1" applyAlignment="1">
      <alignment horizontal="center" vertical="center"/>
    </xf>
    <xf numFmtId="0" fontId="28" fillId="0" borderId="0" xfId="5" quotePrefix="1" applyFont="1" applyAlignment="1">
      <alignment vertical="center"/>
    </xf>
    <xf numFmtId="0" fontId="13" fillId="0" borderId="0" xfId="14" applyFont="1" applyAlignment="1">
      <alignment vertical="center" wrapText="1"/>
    </xf>
    <xf numFmtId="0" fontId="18" fillId="0" borderId="0" xfId="0" applyFont="1"/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1" xfId="0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4" fontId="28" fillId="0" borderId="1" xfId="0" applyNumberFormat="1" applyFont="1" applyBorder="1" applyAlignment="1">
      <alignment horizontal="center" vertical="top" wrapText="1"/>
    </xf>
    <xf numFmtId="0" fontId="0" fillId="0" borderId="0" xfId="0" applyProtection="1">
      <protection locked="0"/>
    </xf>
    <xf numFmtId="0" fontId="28" fillId="0" borderId="10" xfId="0" applyFont="1" applyBorder="1" applyAlignment="1">
      <alignment horizontal="center"/>
    </xf>
    <xf numFmtId="0" fontId="13" fillId="0" borderId="10" xfId="0" applyFont="1" applyBorder="1" applyAlignment="1" applyProtection="1">
      <alignment horizontal="center"/>
      <protection locked="0"/>
    </xf>
    <xf numFmtId="164" fontId="13" fillId="0" borderId="10" xfId="10" applyFont="1" applyBorder="1" applyAlignment="1" applyProtection="1">
      <alignment horizontal="center"/>
      <protection locked="0"/>
    </xf>
    <xf numFmtId="0" fontId="22" fillId="0" borderId="1" xfId="0" applyFont="1" applyBorder="1" applyAlignment="1">
      <alignment horizontal="center"/>
    </xf>
    <xf numFmtId="181" fontId="28" fillId="0" borderId="1" xfId="0" applyNumberFormat="1" applyFont="1" applyBorder="1" applyAlignment="1">
      <alignment horizontal="center"/>
    </xf>
    <xf numFmtId="181" fontId="2" fillId="2" borderId="1" xfId="8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/>
    </xf>
    <xf numFmtId="0" fontId="13" fillId="0" borderId="1" xfId="0" applyFont="1" applyBorder="1" applyAlignment="1">
      <alignment vertical="top" wrapText="1"/>
    </xf>
    <xf numFmtId="4" fontId="28" fillId="0" borderId="1" xfId="0" applyNumberFormat="1" applyFont="1" applyBorder="1" applyAlignment="1">
      <alignment horizontal="right"/>
    </xf>
    <xf numFmtId="4" fontId="28" fillId="0" borderId="1" xfId="10" applyNumberFormat="1" applyFont="1" applyBorder="1" applyAlignment="1">
      <alignment horizontal="right" vertical="top" wrapText="1"/>
    </xf>
    <xf numFmtId="164" fontId="13" fillId="0" borderId="1" xfId="10" applyFont="1" applyBorder="1"/>
    <xf numFmtId="164" fontId="13" fillId="0" borderId="0" xfId="10" applyFont="1"/>
    <xf numFmtId="164" fontId="13" fillId="0" borderId="0" xfId="0" applyNumberFormat="1" applyFont="1"/>
    <xf numFmtId="0" fontId="13" fillId="0" borderId="1" xfId="10" applyNumberFormat="1" applyFont="1" applyBorder="1" applyAlignment="1">
      <alignment horizontal="center"/>
    </xf>
    <xf numFmtId="4" fontId="13" fillId="0" borderId="1" xfId="10" applyNumberFormat="1" applyFont="1" applyBorder="1"/>
    <xf numFmtId="0" fontId="28" fillId="0" borderId="1" xfId="0" applyFont="1" applyBorder="1"/>
    <xf numFmtId="0" fontId="28" fillId="0" borderId="0" xfId="0" applyFont="1" applyAlignment="1">
      <alignment horizontal="left" vertical="top"/>
    </xf>
    <xf numFmtId="37" fontId="13" fillId="0" borderId="0" xfId="10" applyNumberFormat="1" applyFont="1" applyAlignment="1">
      <alignment horizontal="center"/>
    </xf>
    <xf numFmtId="182" fontId="20" fillId="0" borderId="0" xfId="0" applyNumberFormat="1" applyFont="1"/>
    <xf numFmtId="164" fontId="20" fillId="0" borderId="0" xfId="0" applyNumberFormat="1" applyFont="1"/>
    <xf numFmtId="164" fontId="24" fillId="0" borderId="0" xfId="0" applyNumberFormat="1" applyFont="1"/>
    <xf numFmtId="0" fontId="28" fillId="0" borderId="0" xfId="0" applyFont="1" applyAlignment="1">
      <alignment vertical="top" wrapText="1"/>
    </xf>
    <xf numFmtId="2" fontId="28" fillId="0" borderId="0" xfId="0" applyNumberFormat="1" applyFont="1" applyAlignment="1">
      <alignment vertical="top" wrapText="1"/>
    </xf>
    <xf numFmtId="164" fontId="28" fillId="0" borderId="0" xfId="10" applyFont="1"/>
    <xf numFmtId="0" fontId="28" fillId="0" borderId="0" xfId="0" applyFont="1"/>
    <xf numFmtId="0" fontId="13" fillId="0" borderId="0" xfId="0" applyFont="1" applyAlignment="1" applyProtection="1">
      <alignment horizontal="left"/>
      <protection locked="0"/>
    </xf>
    <xf numFmtId="0" fontId="28" fillId="0" borderId="0" xfId="0" applyFont="1" applyAlignment="1">
      <alignment horizontal="center" vertical="top"/>
    </xf>
    <xf numFmtId="164" fontId="13" fillId="0" borderId="0" xfId="10" applyFont="1" applyAlignment="1" applyProtection="1">
      <alignment horizontal="left"/>
      <protection locked="0"/>
    </xf>
    <xf numFmtId="4" fontId="13" fillId="0" borderId="0" xfId="0" applyNumberFormat="1" applyFont="1" applyAlignment="1">
      <alignment horizontal="right" vertical="center"/>
    </xf>
    <xf numFmtId="164" fontId="28" fillId="0" borderId="1" xfId="10" applyFont="1" applyBorder="1" applyAlignment="1">
      <alignment horizontal="center" vertical="top" wrapText="1"/>
    </xf>
    <xf numFmtId="164" fontId="28" fillId="0" borderId="1" xfId="0" applyNumberFormat="1" applyFont="1" applyBorder="1" applyAlignment="1">
      <alignment horizontal="center"/>
    </xf>
    <xf numFmtId="2" fontId="20" fillId="0" borderId="1" xfId="0" applyNumberFormat="1" applyFont="1" applyBorder="1" applyAlignment="1">
      <alignment horizontal="right"/>
    </xf>
    <xf numFmtId="164" fontId="14" fillId="0" borderId="0" xfId="10" applyFont="1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top" wrapText="1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 vertical="top" wrapText="1"/>
    </xf>
    <xf numFmtId="0" fontId="18" fillId="0" borderId="1" xfId="0" applyFont="1" applyBorder="1" applyAlignment="1">
      <alignment horizontal="center" vertical="top" wrapText="1"/>
    </xf>
    <xf numFmtId="0" fontId="13" fillId="0" borderId="1" xfId="0" applyFont="1" applyBorder="1" applyAlignment="1" applyProtection="1">
      <alignment horizontal="left"/>
      <protection locked="0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right" vertical="top" wrapText="1"/>
    </xf>
    <xf numFmtId="183" fontId="30" fillId="0" borderId="1" xfId="0" applyNumberFormat="1" applyFont="1" applyBorder="1" applyAlignment="1">
      <alignment horizontal="right" vertical="top" wrapText="1"/>
    </xf>
    <xf numFmtId="0" fontId="31" fillId="0" borderId="0" xfId="0" applyFont="1"/>
    <xf numFmtId="184" fontId="30" fillId="0" borderId="0" xfId="0" applyNumberFormat="1" applyFont="1" applyAlignment="1">
      <alignment horizontal="right" vertical="top" wrapText="1"/>
    </xf>
    <xf numFmtId="10" fontId="28" fillId="0" borderId="1" xfId="13" applyNumberFormat="1" applyFont="1" applyBorder="1" applyAlignment="1">
      <alignment horizontal="center"/>
    </xf>
    <xf numFmtId="0" fontId="20" fillId="0" borderId="0" xfId="0" applyFont="1" applyAlignment="1">
      <alignment horizontal="left" vertical="top" wrapText="1"/>
    </xf>
    <xf numFmtId="185" fontId="20" fillId="0" borderId="0" xfId="10" applyNumberFormat="1" applyFont="1" applyAlignment="1">
      <alignment horizontal="right" vertical="top" wrapText="1"/>
    </xf>
    <xf numFmtId="10" fontId="28" fillId="0" borderId="0" xfId="0" applyNumberFormat="1" applyFont="1" applyAlignment="1">
      <alignment horizontal="center"/>
    </xf>
    <xf numFmtId="2" fontId="28" fillId="0" borderId="1" xfId="0" applyNumberFormat="1" applyFont="1" applyBorder="1" applyAlignment="1">
      <alignment horizontal="right" vertical="top" wrapText="1"/>
    </xf>
    <xf numFmtId="164" fontId="28" fillId="0" borderId="1" xfId="10" applyFont="1" applyBorder="1" applyAlignment="1">
      <alignment horizontal="right" vertical="top" wrapText="1"/>
    </xf>
    <xf numFmtId="164" fontId="28" fillId="0" borderId="1" xfId="10" applyFont="1" applyBorder="1" applyAlignment="1">
      <alignment horizontal="center"/>
    </xf>
    <xf numFmtId="4" fontId="28" fillId="0" borderId="0" xfId="10" applyNumberFormat="1" applyFont="1"/>
    <xf numFmtId="0" fontId="28" fillId="0" borderId="1" xfId="0" applyFont="1" applyBorder="1" applyAlignment="1">
      <alignment vertical="top" wrapText="1"/>
    </xf>
    <xf numFmtId="2" fontId="28" fillId="0" borderId="1" xfId="0" applyNumberFormat="1" applyFont="1" applyBorder="1" applyAlignment="1">
      <alignment vertical="top" wrapText="1"/>
    </xf>
    <xf numFmtId="164" fontId="28" fillId="0" borderId="1" xfId="10" applyFont="1" applyBorder="1"/>
    <xf numFmtId="0" fontId="13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/>
    </xf>
    <xf numFmtId="37" fontId="13" fillId="0" borderId="1" xfId="10" applyNumberFormat="1" applyFont="1" applyBorder="1" applyAlignment="1">
      <alignment horizontal="center"/>
    </xf>
    <xf numFmtId="164" fontId="13" fillId="0" borderId="1" xfId="10" applyFont="1" applyBorder="1" applyAlignment="1">
      <alignment horizontal="center"/>
    </xf>
  </cellXfs>
  <cellStyles count="16">
    <cellStyle name="Comma" xfId="12" builtinId="3"/>
    <cellStyle name="Comma 10" xfId="1" xr:uid="{00000000-0005-0000-0000-000000000000}"/>
    <cellStyle name="Comma 11" xfId="2" xr:uid="{00000000-0005-0000-0000-000001000000}"/>
    <cellStyle name="Comma 2" xfId="10" xr:uid="{00000000-0005-0000-0000-000002000000}"/>
    <cellStyle name="Normal" xfId="0" builtinId="0"/>
    <cellStyle name="Normal 2 2" xfId="15" xr:uid="{DCA9DF8D-A344-438D-8273-874D4F0C1B6D}"/>
    <cellStyle name="Normal 4" xfId="14" xr:uid="{7263AB04-C8D6-4C89-851A-9A3480687CE2}"/>
    <cellStyle name="Normal_Bonsaverportfolio" xfId="3" xr:uid="{00000000-0005-0000-0000-000004000000}"/>
    <cellStyle name="Normal_Bonsaverportfolio 2 2" xfId="4" xr:uid="{00000000-0005-0000-0000-000005000000}"/>
    <cellStyle name="Normal_Halfyear Financials 310309 2" xfId="11" xr:uid="{00000000-0005-0000-0000-000006000000}"/>
    <cellStyle name="Normal_Halfyearly_Debtholdings_30092011 2" xfId="5" xr:uid="{00000000-0005-0000-0000-000007000000}"/>
    <cellStyle name="Normal_Holdingotherschemes new" xfId="6" xr:uid="{00000000-0005-0000-0000-000008000000}"/>
    <cellStyle name="Normal_Holdingotherschemes new 2 2" xfId="7" xr:uid="{00000000-0005-0000-0000-000009000000}"/>
    <cellStyle name="Percent" xfId="13" builtinId="5"/>
    <cellStyle name="Percent 10" xfId="8" xr:uid="{00000000-0005-0000-0000-00000A000000}"/>
    <cellStyle name="Percent 11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36"/>
  <sheetViews>
    <sheetView tabSelected="1"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1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6">
        <v>397683</v>
      </c>
      <c r="F7" s="52">
        <v>3245.4909630000002</v>
      </c>
      <c r="G7" s="5">
        <v>5.1789871000000001E-2</v>
      </c>
    </row>
    <row r="8" spans="1:7" ht="25.5" x14ac:dyDescent="0.25">
      <c r="A8" s="6">
        <v>2</v>
      </c>
      <c r="B8" s="7" t="s">
        <v>14</v>
      </c>
      <c r="C8" s="11" t="s">
        <v>15</v>
      </c>
      <c r="D8" s="2" t="s">
        <v>16</v>
      </c>
      <c r="E8" s="46">
        <v>206743</v>
      </c>
      <c r="F8" s="52">
        <v>3220.1255965</v>
      </c>
      <c r="G8" s="5">
        <v>5.1385104000000001E-2</v>
      </c>
    </row>
    <row r="9" spans="1:7" ht="15" x14ac:dyDescent="0.25">
      <c r="A9" s="6">
        <v>3</v>
      </c>
      <c r="B9" s="7" t="s">
        <v>17</v>
      </c>
      <c r="C9" s="11" t="s">
        <v>18</v>
      </c>
      <c r="D9" s="2" t="s">
        <v>19</v>
      </c>
      <c r="E9" s="46">
        <v>721969</v>
      </c>
      <c r="F9" s="52">
        <v>3058.982653</v>
      </c>
      <c r="G9" s="5">
        <v>4.8813667999999998E-2</v>
      </c>
    </row>
    <row r="10" spans="1:7" ht="25.5" x14ac:dyDescent="0.25">
      <c r="A10" s="6">
        <v>4</v>
      </c>
      <c r="B10" s="7" t="s">
        <v>20</v>
      </c>
      <c r="C10" s="11" t="s">
        <v>21</v>
      </c>
      <c r="D10" s="2" t="s">
        <v>22</v>
      </c>
      <c r="E10" s="46">
        <v>362524</v>
      </c>
      <c r="F10" s="52">
        <v>2461.3566980000001</v>
      </c>
      <c r="G10" s="5">
        <v>3.9277061000000002E-2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22</v>
      </c>
      <c r="E11" s="46">
        <v>410795</v>
      </c>
      <c r="F11" s="52">
        <v>2447.3112124999998</v>
      </c>
      <c r="G11" s="5">
        <v>3.905293E-2</v>
      </c>
    </row>
    <row r="12" spans="1:7" ht="25.5" x14ac:dyDescent="0.25">
      <c r="A12" s="6">
        <v>6</v>
      </c>
      <c r="B12" s="7" t="s">
        <v>25</v>
      </c>
      <c r="C12" s="11" t="s">
        <v>26</v>
      </c>
      <c r="D12" s="2" t="s">
        <v>27</v>
      </c>
      <c r="E12" s="46">
        <v>476131</v>
      </c>
      <c r="F12" s="52">
        <v>2404.46155</v>
      </c>
      <c r="G12" s="5">
        <v>3.8369158E-2</v>
      </c>
    </row>
    <row r="13" spans="1:7" ht="25.5" x14ac:dyDescent="0.25">
      <c r="A13" s="6">
        <v>7</v>
      </c>
      <c r="B13" s="7" t="s">
        <v>28</v>
      </c>
      <c r="C13" s="11" t="s">
        <v>29</v>
      </c>
      <c r="D13" s="2" t="s">
        <v>30</v>
      </c>
      <c r="E13" s="46">
        <v>1520588</v>
      </c>
      <c r="F13" s="52">
        <v>2207.8937759999999</v>
      </c>
      <c r="G13" s="5">
        <v>3.5232430000000002E-2</v>
      </c>
    </row>
    <row r="14" spans="1:7" ht="25.5" x14ac:dyDescent="0.25">
      <c r="A14" s="6">
        <v>8</v>
      </c>
      <c r="B14" s="7" t="s">
        <v>31</v>
      </c>
      <c r="C14" s="11" t="s">
        <v>32</v>
      </c>
      <c r="D14" s="2" t="s">
        <v>30</v>
      </c>
      <c r="E14" s="46">
        <v>8437</v>
      </c>
      <c r="F14" s="52">
        <v>2171.2282019999998</v>
      </c>
      <c r="G14" s="5">
        <v>3.4647339999999999E-2</v>
      </c>
    </row>
    <row r="15" spans="1:7" ht="15" x14ac:dyDescent="0.25">
      <c r="A15" s="6">
        <v>9</v>
      </c>
      <c r="B15" s="7" t="s">
        <v>33</v>
      </c>
      <c r="C15" s="11" t="s">
        <v>34</v>
      </c>
      <c r="D15" s="2" t="s">
        <v>13</v>
      </c>
      <c r="E15" s="46">
        <v>9631</v>
      </c>
      <c r="F15" s="52">
        <v>2082.1018125000001</v>
      </c>
      <c r="G15" s="5">
        <v>3.3225106999999997E-2</v>
      </c>
    </row>
    <row r="16" spans="1:7" ht="15" x14ac:dyDescent="0.25">
      <c r="A16" s="6">
        <v>10</v>
      </c>
      <c r="B16" s="7" t="s">
        <v>35</v>
      </c>
      <c r="C16" s="11" t="s">
        <v>36</v>
      </c>
      <c r="D16" s="2" t="s">
        <v>19</v>
      </c>
      <c r="E16" s="46">
        <v>82379</v>
      </c>
      <c r="F16" s="52">
        <v>1997.9790765</v>
      </c>
      <c r="G16" s="5">
        <v>3.1882720000000003E-2</v>
      </c>
    </row>
    <row r="17" spans="1:7" ht="25.5" x14ac:dyDescent="0.25">
      <c r="A17" s="6">
        <v>11</v>
      </c>
      <c r="B17" s="7" t="s">
        <v>37</v>
      </c>
      <c r="C17" s="11" t="s">
        <v>38</v>
      </c>
      <c r="D17" s="2" t="s">
        <v>39</v>
      </c>
      <c r="E17" s="46">
        <v>145000</v>
      </c>
      <c r="F17" s="52">
        <v>1928.7175</v>
      </c>
      <c r="G17" s="5">
        <v>3.0777479E-2</v>
      </c>
    </row>
    <row r="18" spans="1:7" ht="25.5" x14ac:dyDescent="0.25">
      <c r="A18" s="6">
        <v>12</v>
      </c>
      <c r="B18" s="7" t="s">
        <v>40</v>
      </c>
      <c r="C18" s="11" t="s">
        <v>41</v>
      </c>
      <c r="D18" s="2" t="s">
        <v>42</v>
      </c>
      <c r="E18" s="46">
        <v>397537</v>
      </c>
      <c r="F18" s="52">
        <v>1834.0369495</v>
      </c>
      <c r="G18" s="5">
        <v>2.9266615999999999E-2</v>
      </c>
    </row>
    <row r="19" spans="1:7" ht="25.5" x14ac:dyDescent="0.25">
      <c r="A19" s="6">
        <v>13</v>
      </c>
      <c r="B19" s="7" t="s">
        <v>43</v>
      </c>
      <c r="C19" s="11" t="s">
        <v>44</v>
      </c>
      <c r="D19" s="2" t="s">
        <v>16</v>
      </c>
      <c r="E19" s="46">
        <v>1800000</v>
      </c>
      <c r="F19" s="52">
        <v>1759.5</v>
      </c>
      <c r="G19" s="5">
        <v>2.8077194E-2</v>
      </c>
    </row>
    <row r="20" spans="1:7" ht="25.5" x14ac:dyDescent="0.25">
      <c r="A20" s="6">
        <v>14</v>
      </c>
      <c r="B20" s="7" t="s">
        <v>45</v>
      </c>
      <c r="C20" s="11" t="s">
        <v>46</v>
      </c>
      <c r="D20" s="2" t="s">
        <v>30</v>
      </c>
      <c r="E20" s="46">
        <v>165481</v>
      </c>
      <c r="F20" s="52">
        <v>1687.9061999999999</v>
      </c>
      <c r="G20" s="5">
        <v>2.6934737E-2</v>
      </c>
    </row>
    <row r="21" spans="1:7" ht="25.5" x14ac:dyDescent="0.25">
      <c r="A21" s="6">
        <v>15</v>
      </c>
      <c r="B21" s="7" t="s">
        <v>47</v>
      </c>
      <c r="C21" s="11" t="s">
        <v>48</v>
      </c>
      <c r="D21" s="2" t="s">
        <v>22</v>
      </c>
      <c r="E21" s="46">
        <v>244698</v>
      </c>
      <c r="F21" s="52">
        <v>1665.1698899999999</v>
      </c>
      <c r="G21" s="5">
        <v>2.6571922000000001E-2</v>
      </c>
    </row>
    <row r="22" spans="1:7" ht="25.5" x14ac:dyDescent="0.25">
      <c r="A22" s="6">
        <v>16</v>
      </c>
      <c r="B22" s="7" t="s">
        <v>49</v>
      </c>
      <c r="C22" s="11" t="s">
        <v>50</v>
      </c>
      <c r="D22" s="2" t="s">
        <v>30</v>
      </c>
      <c r="E22" s="46">
        <v>330260</v>
      </c>
      <c r="F22" s="52">
        <v>1632.14492</v>
      </c>
      <c r="G22" s="5">
        <v>2.6044926999999999E-2</v>
      </c>
    </row>
    <row r="23" spans="1:7" ht="25.5" x14ac:dyDescent="0.25">
      <c r="A23" s="6">
        <v>17</v>
      </c>
      <c r="B23" s="7" t="s">
        <v>51</v>
      </c>
      <c r="C23" s="11" t="s">
        <v>52</v>
      </c>
      <c r="D23" s="2" t="s">
        <v>53</v>
      </c>
      <c r="E23" s="46">
        <v>199036</v>
      </c>
      <c r="F23" s="52">
        <v>1605.3248579999999</v>
      </c>
      <c r="G23" s="5">
        <v>2.5616946000000002E-2</v>
      </c>
    </row>
    <row r="24" spans="1:7" ht="15" x14ac:dyDescent="0.25">
      <c r="A24" s="6">
        <v>18</v>
      </c>
      <c r="B24" s="7" t="s">
        <v>54</v>
      </c>
      <c r="C24" s="11" t="s">
        <v>55</v>
      </c>
      <c r="D24" s="2" t="s">
        <v>56</v>
      </c>
      <c r="E24" s="46">
        <v>1000000</v>
      </c>
      <c r="F24" s="52">
        <v>1600.5</v>
      </c>
      <c r="G24" s="5">
        <v>2.5539954E-2</v>
      </c>
    </row>
    <row r="25" spans="1:7" ht="15" x14ac:dyDescent="0.25">
      <c r="A25" s="6">
        <v>19</v>
      </c>
      <c r="B25" s="7" t="s">
        <v>57</v>
      </c>
      <c r="C25" s="11" t="s">
        <v>58</v>
      </c>
      <c r="D25" s="2" t="s">
        <v>19</v>
      </c>
      <c r="E25" s="46">
        <v>445720</v>
      </c>
      <c r="F25" s="52">
        <v>1571.163</v>
      </c>
      <c r="G25" s="5">
        <v>2.5071809E-2</v>
      </c>
    </row>
    <row r="26" spans="1:7" ht="15" x14ac:dyDescent="0.25">
      <c r="A26" s="6">
        <v>20</v>
      </c>
      <c r="B26" s="7" t="s">
        <v>59</v>
      </c>
      <c r="C26" s="11" t="s">
        <v>60</v>
      </c>
      <c r="D26" s="2" t="s">
        <v>13</v>
      </c>
      <c r="E26" s="46">
        <v>1235000</v>
      </c>
      <c r="F26" s="52">
        <v>1490.0274999999999</v>
      </c>
      <c r="G26" s="5">
        <v>2.3777091E-2</v>
      </c>
    </row>
    <row r="27" spans="1:7" ht="15" x14ac:dyDescent="0.25">
      <c r="A27" s="6">
        <v>21</v>
      </c>
      <c r="B27" s="7" t="s">
        <v>61</v>
      </c>
      <c r="C27" s="11" t="s">
        <v>62</v>
      </c>
      <c r="D27" s="2" t="s">
        <v>13</v>
      </c>
      <c r="E27" s="46">
        <v>135000</v>
      </c>
      <c r="F27" s="52">
        <v>1408.05</v>
      </c>
      <c r="G27" s="5">
        <v>2.2468935999999998E-2</v>
      </c>
    </row>
    <row r="28" spans="1:7" ht="15" x14ac:dyDescent="0.25">
      <c r="A28" s="6">
        <v>22</v>
      </c>
      <c r="B28" s="7" t="s">
        <v>63</v>
      </c>
      <c r="C28" s="11" t="s">
        <v>64</v>
      </c>
      <c r="D28" s="2" t="s">
        <v>65</v>
      </c>
      <c r="E28" s="46">
        <v>548883</v>
      </c>
      <c r="F28" s="52">
        <v>1379.6174205</v>
      </c>
      <c r="G28" s="5">
        <v>2.2015223E-2</v>
      </c>
    </row>
    <row r="29" spans="1:7" ht="25.5" x14ac:dyDescent="0.25">
      <c r="A29" s="6">
        <v>23</v>
      </c>
      <c r="B29" s="7" t="s">
        <v>66</v>
      </c>
      <c r="C29" s="11" t="s">
        <v>67</v>
      </c>
      <c r="D29" s="2" t="s">
        <v>16</v>
      </c>
      <c r="E29" s="46">
        <v>930000</v>
      </c>
      <c r="F29" s="52">
        <v>1328.5050000000001</v>
      </c>
      <c r="G29" s="5">
        <v>2.1199598E-2</v>
      </c>
    </row>
    <row r="30" spans="1:7" ht="25.5" x14ac:dyDescent="0.25">
      <c r="A30" s="6">
        <v>24</v>
      </c>
      <c r="B30" s="7" t="s">
        <v>68</v>
      </c>
      <c r="C30" s="11" t="s">
        <v>69</v>
      </c>
      <c r="D30" s="2" t="s">
        <v>22</v>
      </c>
      <c r="E30" s="46">
        <v>749499</v>
      </c>
      <c r="F30" s="52">
        <v>1266.6533099999999</v>
      </c>
      <c r="G30" s="5">
        <v>2.0212600000000001E-2</v>
      </c>
    </row>
    <row r="31" spans="1:7" ht="25.5" x14ac:dyDescent="0.25">
      <c r="A31" s="6">
        <v>25</v>
      </c>
      <c r="B31" s="7" t="s">
        <v>70</v>
      </c>
      <c r="C31" s="11" t="s">
        <v>71</v>
      </c>
      <c r="D31" s="2" t="s">
        <v>30</v>
      </c>
      <c r="E31" s="46">
        <v>898000</v>
      </c>
      <c r="F31" s="52">
        <v>1181.768</v>
      </c>
      <c r="G31" s="5">
        <v>1.8858044000000001E-2</v>
      </c>
    </row>
    <row r="32" spans="1:7" ht="15" x14ac:dyDescent="0.25">
      <c r="A32" s="6">
        <v>26</v>
      </c>
      <c r="B32" s="7" t="s">
        <v>72</v>
      </c>
      <c r="C32" s="11" t="s">
        <v>73</v>
      </c>
      <c r="D32" s="2" t="s">
        <v>65</v>
      </c>
      <c r="E32" s="46">
        <v>600532</v>
      </c>
      <c r="F32" s="52">
        <v>1174.640592</v>
      </c>
      <c r="G32" s="5">
        <v>1.8744309000000001E-2</v>
      </c>
    </row>
    <row r="33" spans="1:7" ht="15" x14ac:dyDescent="0.25">
      <c r="A33" s="6">
        <v>27</v>
      </c>
      <c r="B33" s="7" t="s">
        <v>74</v>
      </c>
      <c r="C33" s="11" t="s">
        <v>75</v>
      </c>
      <c r="D33" s="2" t="s">
        <v>65</v>
      </c>
      <c r="E33" s="46">
        <v>380000</v>
      </c>
      <c r="F33" s="52">
        <v>1079.01</v>
      </c>
      <c r="G33" s="5">
        <v>1.7218285E-2</v>
      </c>
    </row>
    <row r="34" spans="1:7" ht="15" x14ac:dyDescent="0.25">
      <c r="A34" s="6">
        <v>28</v>
      </c>
      <c r="B34" s="7" t="s">
        <v>76</v>
      </c>
      <c r="C34" s="11" t="s">
        <v>849</v>
      </c>
      <c r="D34" s="2" t="s">
        <v>65</v>
      </c>
      <c r="E34" s="46">
        <v>397695</v>
      </c>
      <c r="F34" s="52">
        <v>1074.7707375</v>
      </c>
      <c r="G34" s="5">
        <v>1.7150637E-2</v>
      </c>
    </row>
    <row r="35" spans="1:7" ht="25.5" x14ac:dyDescent="0.25">
      <c r="A35" s="6">
        <v>29</v>
      </c>
      <c r="B35" s="7" t="s">
        <v>77</v>
      </c>
      <c r="C35" s="11" t="s">
        <v>78</v>
      </c>
      <c r="D35" s="2" t="s">
        <v>22</v>
      </c>
      <c r="E35" s="46">
        <v>90305</v>
      </c>
      <c r="F35" s="52">
        <v>1066.5472024999999</v>
      </c>
      <c r="G35" s="5">
        <v>1.7019409999999999E-2</v>
      </c>
    </row>
    <row r="36" spans="1:7" ht="15" x14ac:dyDescent="0.25">
      <c r="A36" s="6">
        <v>30</v>
      </c>
      <c r="B36" s="7" t="s">
        <v>79</v>
      </c>
      <c r="C36" s="11" t="s">
        <v>80</v>
      </c>
      <c r="D36" s="2" t="s">
        <v>81</v>
      </c>
      <c r="E36" s="46">
        <v>195281</v>
      </c>
      <c r="F36" s="52">
        <v>1000.7174845</v>
      </c>
      <c r="G36" s="5">
        <v>1.5968934000000001E-2</v>
      </c>
    </row>
    <row r="37" spans="1:7" ht="15" x14ac:dyDescent="0.25">
      <c r="A37" s="6">
        <v>31</v>
      </c>
      <c r="B37" s="7" t="s">
        <v>82</v>
      </c>
      <c r="C37" s="11" t="s">
        <v>83</v>
      </c>
      <c r="D37" s="2" t="s">
        <v>65</v>
      </c>
      <c r="E37" s="46">
        <v>810003</v>
      </c>
      <c r="F37" s="52">
        <v>935.14846350000005</v>
      </c>
      <c r="G37" s="5">
        <v>1.4922617000000001E-2</v>
      </c>
    </row>
    <row r="38" spans="1:7" ht="25.5" x14ac:dyDescent="0.25">
      <c r="A38" s="6">
        <v>32</v>
      </c>
      <c r="B38" s="7" t="s">
        <v>84</v>
      </c>
      <c r="C38" s="11" t="s">
        <v>85</v>
      </c>
      <c r="D38" s="2" t="s">
        <v>30</v>
      </c>
      <c r="E38" s="46">
        <v>579516</v>
      </c>
      <c r="F38" s="52">
        <v>884.92093199999999</v>
      </c>
      <c r="G38" s="5">
        <v>1.4121112E-2</v>
      </c>
    </row>
    <row r="39" spans="1:7" ht="38.25" x14ac:dyDescent="0.25">
      <c r="A39" s="6">
        <v>33</v>
      </c>
      <c r="B39" s="7" t="s">
        <v>86</v>
      </c>
      <c r="C39" s="11" t="s">
        <v>87</v>
      </c>
      <c r="D39" s="2" t="s">
        <v>88</v>
      </c>
      <c r="E39" s="46">
        <v>964843</v>
      </c>
      <c r="F39" s="52">
        <v>848.57941849999997</v>
      </c>
      <c r="G39" s="5">
        <v>1.3541193E-2</v>
      </c>
    </row>
    <row r="40" spans="1:7" ht="25.5" x14ac:dyDescent="0.25">
      <c r="A40" s="6">
        <v>34</v>
      </c>
      <c r="B40" s="7" t="s">
        <v>89</v>
      </c>
      <c r="C40" s="11" t="s">
        <v>90</v>
      </c>
      <c r="D40" s="2" t="s">
        <v>22</v>
      </c>
      <c r="E40" s="46">
        <v>125000</v>
      </c>
      <c r="F40" s="52">
        <v>813.3125</v>
      </c>
      <c r="G40" s="5">
        <v>1.2978422E-2</v>
      </c>
    </row>
    <row r="41" spans="1:7" ht="25.5" x14ac:dyDescent="0.25">
      <c r="A41" s="6">
        <v>35</v>
      </c>
      <c r="B41" s="7" t="s">
        <v>91</v>
      </c>
      <c r="C41" s="11" t="s">
        <v>92</v>
      </c>
      <c r="D41" s="2" t="s">
        <v>93</v>
      </c>
      <c r="E41" s="46">
        <v>251791</v>
      </c>
      <c r="F41" s="52">
        <v>803.08739449999996</v>
      </c>
      <c r="G41" s="5">
        <v>1.2815254999999999E-2</v>
      </c>
    </row>
    <row r="42" spans="1:7" ht="25.5" x14ac:dyDescent="0.25">
      <c r="A42" s="6">
        <v>36</v>
      </c>
      <c r="B42" s="7" t="s">
        <v>94</v>
      </c>
      <c r="C42" s="11" t="s">
        <v>95</v>
      </c>
      <c r="D42" s="2" t="s">
        <v>22</v>
      </c>
      <c r="E42" s="46">
        <v>67784</v>
      </c>
      <c r="F42" s="52">
        <v>790.09030399999995</v>
      </c>
      <c r="G42" s="5">
        <v>1.2607854E-2</v>
      </c>
    </row>
    <row r="43" spans="1:7" ht="25.5" x14ac:dyDescent="0.25">
      <c r="A43" s="6">
        <v>37</v>
      </c>
      <c r="B43" s="7" t="s">
        <v>96</v>
      </c>
      <c r="C43" s="11" t="s">
        <v>97</v>
      </c>
      <c r="D43" s="2" t="s">
        <v>22</v>
      </c>
      <c r="E43" s="46">
        <v>146000</v>
      </c>
      <c r="F43" s="52">
        <v>767.52200000000005</v>
      </c>
      <c r="G43" s="5">
        <v>1.224772E-2</v>
      </c>
    </row>
    <row r="44" spans="1:7" ht="15" x14ac:dyDescent="0.25">
      <c r="A44" s="6">
        <v>38</v>
      </c>
      <c r="B44" s="7" t="s">
        <v>98</v>
      </c>
      <c r="C44" s="11" t="s">
        <v>99</v>
      </c>
      <c r="D44" s="2" t="s">
        <v>65</v>
      </c>
      <c r="E44" s="46">
        <v>490000</v>
      </c>
      <c r="F44" s="52">
        <v>618.87</v>
      </c>
      <c r="G44" s="5">
        <v>9.8756079999999993E-3</v>
      </c>
    </row>
    <row r="45" spans="1:7" ht="25.5" x14ac:dyDescent="0.25">
      <c r="A45" s="6">
        <v>39</v>
      </c>
      <c r="B45" s="7" t="s">
        <v>100</v>
      </c>
      <c r="C45" s="11" t="s">
        <v>101</v>
      </c>
      <c r="D45" s="2" t="s">
        <v>30</v>
      </c>
      <c r="E45" s="46">
        <v>875000</v>
      </c>
      <c r="F45" s="52">
        <v>614.25</v>
      </c>
      <c r="G45" s="5">
        <v>9.8018849999999998E-3</v>
      </c>
    </row>
    <row r="46" spans="1:7" ht="25.5" x14ac:dyDescent="0.25">
      <c r="A46" s="6">
        <v>40</v>
      </c>
      <c r="B46" s="7" t="s">
        <v>102</v>
      </c>
      <c r="C46" s="11" t="s">
        <v>103</v>
      </c>
      <c r="D46" s="2" t="s">
        <v>22</v>
      </c>
      <c r="E46" s="46">
        <v>98471</v>
      </c>
      <c r="F46" s="52">
        <v>601.51010350000001</v>
      </c>
      <c r="G46" s="5">
        <v>9.5985879999999999E-3</v>
      </c>
    </row>
    <row r="47" spans="1:7" ht="15" x14ac:dyDescent="0.25">
      <c r="A47" s="6">
        <v>41</v>
      </c>
      <c r="B47" s="7" t="s">
        <v>104</v>
      </c>
      <c r="C47" s="11" t="s">
        <v>105</v>
      </c>
      <c r="D47" s="2" t="s">
        <v>106</v>
      </c>
      <c r="E47" s="46">
        <v>165252</v>
      </c>
      <c r="F47" s="52">
        <v>596.55971999999997</v>
      </c>
      <c r="G47" s="5">
        <v>9.5195920000000003E-3</v>
      </c>
    </row>
    <row r="48" spans="1:7" ht="15" x14ac:dyDescent="0.25">
      <c r="A48" s="1"/>
      <c r="B48" s="2"/>
      <c r="C48" s="8" t="s">
        <v>107</v>
      </c>
      <c r="D48" s="12"/>
      <c r="E48" s="48"/>
      <c r="F48" s="54">
        <v>62305.552940499998</v>
      </c>
      <c r="G48" s="13">
        <v>0.99423988600000002</v>
      </c>
    </row>
    <row r="49" spans="1:7" ht="15" x14ac:dyDescent="0.25">
      <c r="A49" s="6"/>
      <c r="B49" s="7"/>
      <c r="C49" s="14"/>
      <c r="D49" s="15"/>
      <c r="E49" s="46"/>
      <c r="F49" s="52"/>
      <c r="G49" s="5"/>
    </row>
    <row r="50" spans="1:7" ht="15" x14ac:dyDescent="0.25">
      <c r="A50" s="1"/>
      <c r="B50" s="2"/>
      <c r="C50" s="8" t="s">
        <v>108</v>
      </c>
      <c r="D50" s="9"/>
      <c r="E50" s="47"/>
      <c r="F50" s="53"/>
      <c r="G50" s="10"/>
    </row>
    <row r="51" spans="1:7" ht="15" x14ac:dyDescent="0.25">
      <c r="A51" s="1"/>
      <c r="B51" s="2"/>
      <c r="C51" s="8" t="s">
        <v>107</v>
      </c>
      <c r="D51" s="12"/>
      <c r="E51" s="48"/>
      <c r="F51" s="54">
        <v>0</v>
      </c>
      <c r="G51" s="13">
        <v>0</v>
      </c>
    </row>
    <row r="52" spans="1:7" ht="15" x14ac:dyDescent="0.25">
      <c r="A52" s="6"/>
      <c r="B52" s="7"/>
      <c r="C52" s="14"/>
      <c r="D52" s="15"/>
      <c r="E52" s="46"/>
      <c r="F52" s="52"/>
      <c r="G52" s="5"/>
    </row>
    <row r="53" spans="1:7" ht="15" x14ac:dyDescent="0.25">
      <c r="A53" s="16"/>
      <c r="B53" s="17"/>
      <c r="C53" s="8" t="s">
        <v>109</v>
      </c>
      <c r="D53" s="9"/>
      <c r="E53" s="47"/>
      <c r="F53" s="53"/>
      <c r="G53" s="10"/>
    </row>
    <row r="54" spans="1:7" ht="25.5" x14ac:dyDescent="0.25">
      <c r="A54" s="6">
        <v>1</v>
      </c>
      <c r="B54" s="7" t="s">
        <v>110</v>
      </c>
      <c r="C54" s="11" t="s">
        <v>809</v>
      </c>
      <c r="D54" s="15" t="s">
        <v>93</v>
      </c>
      <c r="E54" s="46">
        <v>559425</v>
      </c>
      <c r="F54" s="52">
        <v>1.1189000000000001E-5</v>
      </c>
      <c r="G54" s="5" t="s">
        <v>810</v>
      </c>
    </row>
    <row r="55" spans="1:7" ht="15" x14ac:dyDescent="0.25">
      <c r="A55" s="18"/>
      <c r="B55" s="19"/>
      <c r="C55" s="8" t="s">
        <v>107</v>
      </c>
      <c r="D55" s="20"/>
      <c r="E55" s="49"/>
      <c r="F55" s="55">
        <v>1.1189000000000001E-5</v>
      </c>
      <c r="G55" s="21" t="s">
        <v>810</v>
      </c>
    </row>
    <row r="56" spans="1:7" ht="15" x14ac:dyDescent="0.25">
      <c r="A56" s="18"/>
      <c r="B56" s="19"/>
      <c r="C56" s="14"/>
      <c r="D56" s="22"/>
      <c r="E56" s="50"/>
      <c r="F56" s="56"/>
      <c r="G56" s="23"/>
    </row>
    <row r="57" spans="1:7" ht="15" x14ac:dyDescent="0.25">
      <c r="A57" s="1"/>
      <c r="B57" s="2"/>
      <c r="C57" s="8" t="s">
        <v>111</v>
      </c>
      <c r="D57" s="9"/>
      <c r="E57" s="47"/>
      <c r="F57" s="53"/>
      <c r="G57" s="10"/>
    </row>
    <row r="58" spans="1:7" ht="15" x14ac:dyDescent="0.25">
      <c r="A58" s="1"/>
      <c r="B58" s="2"/>
      <c r="C58" s="8" t="s">
        <v>107</v>
      </c>
      <c r="D58" s="12"/>
      <c r="E58" s="48"/>
      <c r="F58" s="54">
        <v>0</v>
      </c>
      <c r="G58" s="13">
        <v>0</v>
      </c>
    </row>
    <row r="59" spans="1:7" ht="15" x14ac:dyDescent="0.25">
      <c r="A59" s="1"/>
      <c r="B59" s="2"/>
      <c r="C59" s="14"/>
      <c r="D59" s="4"/>
      <c r="E59" s="46"/>
      <c r="F59" s="52"/>
      <c r="G59" s="5"/>
    </row>
    <row r="60" spans="1:7" ht="15" x14ac:dyDescent="0.25">
      <c r="A60" s="1"/>
      <c r="B60" s="2"/>
      <c r="C60" s="8" t="s">
        <v>112</v>
      </c>
      <c r="D60" s="9"/>
      <c r="E60" s="47"/>
      <c r="F60" s="53"/>
      <c r="G60" s="10"/>
    </row>
    <row r="61" spans="1:7" ht="15" x14ac:dyDescent="0.25">
      <c r="A61" s="1"/>
      <c r="B61" s="2"/>
      <c r="C61" s="8" t="s">
        <v>107</v>
      </c>
      <c r="D61" s="12"/>
      <c r="E61" s="48"/>
      <c r="F61" s="54">
        <v>0</v>
      </c>
      <c r="G61" s="13">
        <v>0</v>
      </c>
    </row>
    <row r="62" spans="1:7" ht="15" x14ac:dyDescent="0.25">
      <c r="A62" s="1"/>
      <c r="B62" s="2"/>
      <c r="C62" s="14"/>
      <c r="D62" s="4"/>
      <c r="E62" s="46"/>
      <c r="F62" s="52"/>
      <c r="G62" s="5"/>
    </row>
    <row r="63" spans="1:7" ht="15" x14ac:dyDescent="0.25">
      <c r="A63" s="1"/>
      <c r="B63" s="2"/>
      <c r="C63" s="8" t="s">
        <v>113</v>
      </c>
      <c r="D63" s="9"/>
      <c r="E63" s="47"/>
      <c r="F63" s="53"/>
      <c r="G63" s="10"/>
    </row>
    <row r="64" spans="1:7" ht="15" x14ac:dyDescent="0.25">
      <c r="A64" s="6">
        <v>1</v>
      </c>
      <c r="B64" s="7"/>
      <c r="C64" s="11" t="s">
        <v>811</v>
      </c>
      <c r="D64" s="15" t="s">
        <v>114</v>
      </c>
      <c r="E64" s="132">
        <v>-200000</v>
      </c>
      <c r="F64" s="133">
        <v>-195.4</v>
      </c>
      <c r="G64" s="135">
        <v>-3.1278453563906828E-3</v>
      </c>
    </row>
    <row r="65" spans="1:7" ht="15" x14ac:dyDescent="0.25">
      <c r="A65" s="1"/>
      <c r="B65" s="2"/>
      <c r="C65" s="8" t="s">
        <v>107</v>
      </c>
      <c r="D65" s="12"/>
      <c r="E65" s="48"/>
      <c r="F65" s="134">
        <v>-195.4</v>
      </c>
      <c r="G65" s="136">
        <v>-3.1180919999999998E-3</v>
      </c>
    </row>
    <row r="66" spans="1:7" ht="15" x14ac:dyDescent="0.25">
      <c r="A66" s="1"/>
      <c r="B66" s="2"/>
      <c r="C66" s="14"/>
      <c r="D66" s="4"/>
      <c r="E66" s="46"/>
      <c r="F66" s="52"/>
      <c r="G66" s="5"/>
    </row>
    <row r="67" spans="1:7" ht="25.5" x14ac:dyDescent="0.25">
      <c r="A67" s="6"/>
      <c r="B67" s="7"/>
      <c r="C67" s="24" t="s">
        <v>115</v>
      </c>
      <c r="D67" s="25"/>
      <c r="E67" s="48"/>
      <c r="F67" s="54">
        <v>62305.552951688995</v>
      </c>
      <c r="G67" s="13">
        <v>0.99423988600000002</v>
      </c>
    </row>
    <row r="68" spans="1:7" ht="15" x14ac:dyDescent="0.25">
      <c r="A68" s="1"/>
      <c r="B68" s="2"/>
      <c r="C68" s="11"/>
      <c r="D68" s="4"/>
      <c r="E68" s="46"/>
      <c r="F68" s="52"/>
      <c r="G68" s="5"/>
    </row>
    <row r="69" spans="1:7" ht="15" x14ac:dyDescent="0.25">
      <c r="A69" s="1"/>
      <c r="B69" s="2"/>
      <c r="C69" s="3" t="s">
        <v>116</v>
      </c>
      <c r="D69" s="4"/>
      <c r="E69" s="46"/>
      <c r="F69" s="52"/>
      <c r="G69" s="5"/>
    </row>
    <row r="70" spans="1:7" ht="25.5" x14ac:dyDescent="0.25">
      <c r="A70" s="1"/>
      <c r="B70" s="2"/>
      <c r="C70" s="8" t="s">
        <v>10</v>
      </c>
      <c r="D70" s="9"/>
      <c r="E70" s="47"/>
      <c r="F70" s="53"/>
      <c r="G70" s="10"/>
    </row>
    <row r="71" spans="1:7" ht="15" x14ac:dyDescent="0.25">
      <c r="A71" s="6"/>
      <c r="B71" s="7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6"/>
      <c r="B72" s="7"/>
      <c r="C72" s="14"/>
      <c r="D72" s="4"/>
      <c r="E72" s="46"/>
      <c r="F72" s="52"/>
      <c r="G72" s="5"/>
    </row>
    <row r="73" spans="1:7" ht="15" x14ac:dyDescent="0.25">
      <c r="A73" s="1"/>
      <c r="B73" s="26"/>
      <c r="C73" s="8" t="s">
        <v>117</v>
      </c>
      <c r="D73" s="9"/>
      <c r="E73" s="47"/>
      <c r="F73" s="53"/>
      <c r="G73" s="10"/>
    </row>
    <row r="74" spans="1:7" ht="15" x14ac:dyDescent="0.25">
      <c r="A74" s="6"/>
      <c r="B74" s="7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8"/>
      <c r="G75" s="27"/>
    </row>
    <row r="76" spans="1:7" ht="15" x14ac:dyDescent="0.25">
      <c r="A76" s="1"/>
      <c r="B76" s="2"/>
      <c r="C76" s="8" t="s">
        <v>118</v>
      </c>
      <c r="D76" s="9"/>
      <c r="E76" s="47"/>
      <c r="F76" s="53"/>
      <c r="G76" s="10"/>
    </row>
    <row r="77" spans="1:7" ht="15" x14ac:dyDescent="0.25">
      <c r="A77" s="6"/>
      <c r="B77" s="7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2"/>
      <c r="G78" s="5"/>
    </row>
    <row r="79" spans="1:7" ht="25.5" x14ac:dyDescent="0.25">
      <c r="A79" s="1"/>
      <c r="B79" s="26"/>
      <c r="C79" s="8" t="s">
        <v>119</v>
      </c>
      <c r="D79" s="9"/>
      <c r="E79" s="47"/>
      <c r="F79" s="53"/>
      <c r="G79" s="10"/>
    </row>
    <row r="80" spans="1:7" ht="15" x14ac:dyDescent="0.25">
      <c r="A80" s="6"/>
      <c r="B80" s="7"/>
      <c r="C80" s="8" t="s">
        <v>107</v>
      </c>
      <c r="D80" s="12"/>
      <c r="E80" s="48"/>
      <c r="F80" s="54">
        <v>0</v>
      </c>
      <c r="G80" s="13">
        <v>0</v>
      </c>
    </row>
    <row r="81" spans="1:7" ht="15" x14ac:dyDescent="0.25">
      <c r="A81" s="6"/>
      <c r="B81" s="7"/>
      <c r="C81" s="14"/>
      <c r="D81" s="4"/>
      <c r="E81" s="46"/>
      <c r="F81" s="52"/>
      <c r="G81" s="5"/>
    </row>
    <row r="82" spans="1:7" ht="15" x14ac:dyDescent="0.25">
      <c r="A82" s="6"/>
      <c r="B82" s="7"/>
      <c r="C82" s="28" t="s">
        <v>120</v>
      </c>
      <c r="D82" s="25"/>
      <c r="E82" s="48"/>
      <c r="F82" s="54">
        <v>0</v>
      </c>
      <c r="G82" s="13">
        <v>0</v>
      </c>
    </row>
    <row r="83" spans="1:7" ht="15" x14ac:dyDescent="0.25">
      <c r="A83" s="6"/>
      <c r="B83" s="7"/>
      <c r="C83" s="11"/>
      <c r="D83" s="4"/>
      <c r="E83" s="46"/>
      <c r="F83" s="52"/>
      <c r="G83" s="5"/>
    </row>
    <row r="84" spans="1:7" ht="15" x14ac:dyDescent="0.25">
      <c r="A84" s="1"/>
      <c r="B84" s="2"/>
      <c r="C84" s="3" t="s">
        <v>121</v>
      </c>
      <c r="D84" s="4"/>
      <c r="E84" s="46"/>
      <c r="F84" s="52"/>
      <c r="G84" s="5"/>
    </row>
    <row r="85" spans="1:7" ht="15" x14ac:dyDescent="0.25">
      <c r="A85" s="6"/>
      <c r="B85" s="7"/>
      <c r="C85" s="8" t="s">
        <v>122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7"/>
      <c r="E87" s="46"/>
      <c r="F87" s="52"/>
      <c r="G87" s="5"/>
    </row>
    <row r="88" spans="1:7" ht="15" x14ac:dyDescent="0.25">
      <c r="A88" s="6"/>
      <c r="B88" s="7"/>
      <c r="C88" s="8" t="s">
        <v>123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25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2"/>
      <c r="G90" s="5"/>
    </row>
    <row r="91" spans="1:7" ht="15" x14ac:dyDescent="0.25">
      <c r="A91" s="6"/>
      <c r="B91" s="7"/>
      <c r="C91" s="8" t="s">
        <v>124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25"/>
      <c r="E92" s="48"/>
      <c r="F92" s="54">
        <v>0</v>
      </c>
      <c r="G92" s="13">
        <v>0</v>
      </c>
    </row>
    <row r="93" spans="1:7" ht="15" x14ac:dyDescent="0.25">
      <c r="A93" s="6"/>
      <c r="B93" s="7"/>
      <c r="C93" s="14"/>
      <c r="D93" s="7"/>
      <c r="E93" s="46"/>
      <c r="F93" s="52"/>
      <c r="G93" s="5"/>
    </row>
    <row r="94" spans="1:7" ht="15" x14ac:dyDescent="0.25">
      <c r="A94" s="6"/>
      <c r="B94" s="7"/>
      <c r="C94" s="8" t="s">
        <v>125</v>
      </c>
      <c r="D94" s="9"/>
      <c r="E94" s="47"/>
      <c r="F94" s="53"/>
      <c r="G94" s="10"/>
    </row>
    <row r="95" spans="1:7" ht="15" x14ac:dyDescent="0.25">
      <c r="A95" s="6">
        <v>1</v>
      </c>
      <c r="B95" s="7"/>
      <c r="C95" s="11" t="s">
        <v>126</v>
      </c>
      <c r="D95" s="15"/>
      <c r="E95" s="46"/>
      <c r="F95" s="52">
        <v>132.93553539999999</v>
      </c>
      <c r="G95" s="5">
        <v>2.1213170000000002E-3</v>
      </c>
    </row>
    <row r="96" spans="1:7" ht="15" x14ac:dyDescent="0.25">
      <c r="A96" s="6"/>
      <c r="B96" s="7"/>
      <c r="C96" s="8" t="s">
        <v>107</v>
      </c>
      <c r="D96" s="25"/>
      <c r="E96" s="48"/>
      <c r="F96" s="54">
        <v>132.93553539999999</v>
      </c>
      <c r="G96" s="13">
        <v>2.1213170000000002E-3</v>
      </c>
    </row>
    <row r="97" spans="1:8" ht="15" x14ac:dyDescent="0.25">
      <c r="A97" s="6"/>
      <c r="B97" s="7"/>
      <c r="C97" s="14"/>
      <c r="D97" s="7"/>
      <c r="E97" s="46"/>
      <c r="F97" s="52"/>
      <c r="G97" s="5"/>
    </row>
    <row r="98" spans="1:8" ht="25.5" x14ac:dyDescent="0.25">
      <c r="A98" s="6"/>
      <c r="B98" s="7"/>
      <c r="C98" s="24" t="s">
        <v>127</v>
      </c>
      <c r="D98" s="25"/>
      <c r="E98" s="48"/>
      <c r="F98" s="54">
        <v>132.93553539999999</v>
      </c>
      <c r="G98" s="13">
        <v>2.1213170000000002E-3</v>
      </c>
    </row>
    <row r="99" spans="1:8" ht="15" x14ac:dyDescent="0.25">
      <c r="A99" s="6"/>
      <c r="B99" s="7"/>
      <c r="C99" s="29"/>
      <c r="D99" s="7"/>
      <c r="E99" s="46"/>
      <c r="F99" s="52"/>
      <c r="G99" s="5"/>
    </row>
    <row r="100" spans="1:8" ht="15" x14ac:dyDescent="0.25">
      <c r="A100" s="1"/>
      <c r="B100" s="2"/>
      <c r="C100" s="3" t="s">
        <v>128</v>
      </c>
      <c r="D100" s="4"/>
      <c r="E100" s="46"/>
      <c r="F100" s="52"/>
      <c r="G100" s="5"/>
    </row>
    <row r="101" spans="1:8" ht="25.5" x14ac:dyDescent="0.25">
      <c r="A101" s="6"/>
      <c r="B101" s="7"/>
      <c r="C101" s="8" t="s">
        <v>129</v>
      </c>
      <c r="D101" s="9"/>
      <c r="E101" s="47"/>
      <c r="F101" s="53"/>
      <c r="G101" s="10"/>
    </row>
    <row r="102" spans="1:8" ht="15" x14ac:dyDescent="0.25">
      <c r="A102" s="6"/>
      <c r="B102" s="7"/>
      <c r="C102" s="8" t="s">
        <v>107</v>
      </c>
      <c r="D102" s="25"/>
      <c r="E102" s="48"/>
      <c r="F102" s="54">
        <v>0</v>
      </c>
      <c r="G102" s="13">
        <v>0</v>
      </c>
    </row>
    <row r="103" spans="1:8" ht="15" x14ac:dyDescent="0.25">
      <c r="A103" s="6"/>
      <c r="B103" s="7"/>
      <c r="C103" s="14"/>
      <c r="D103" s="7"/>
      <c r="E103" s="46"/>
      <c r="F103" s="52"/>
      <c r="G103" s="5"/>
    </row>
    <row r="104" spans="1:8" ht="15" x14ac:dyDescent="0.25">
      <c r="A104" s="1"/>
      <c r="B104" s="2"/>
      <c r="C104" s="3" t="s">
        <v>130</v>
      </c>
      <c r="D104" s="4"/>
      <c r="E104" s="46"/>
      <c r="F104" s="52"/>
      <c r="G104" s="5"/>
    </row>
    <row r="105" spans="1:8" ht="25.5" x14ac:dyDescent="0.25">
      <c r="A105" s="6"/>
      <c r="B105" s="7"/>
      <c r="C105" s="8" t="s">
        <v>131</v>
      </c>
      <c r="D105" s="9"/>
      <c r="E105" s="47"/>
      <c r="F105" s="53"/>
      <c r="G105" s="10"/>
    </row>
    <row r="106" spans="1:8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8" ht="15" x14ac:dyDescent="0.25">
      <c r="A107" s="6"/>
      <c r="B107" s="7"/>
      <c r="C107" s="14"/>
      <c r="D107" s="7"/>
      <c r="E107" s="46"/>
      <c r="F107" s="52"/>
      <c r="G107" s="5"/>
    </row>
    <row r="108" spans="1:8" ht="25.5" x14ac:dyDescent="0.25">
      <c r="A108" s="6"/>
      <c r="B108" s="7"/>
      <c r="C108" s="8" t="s">
        <v>132</v>
      </c>
      <c r="D108" s="9"/>
      <c r="E108" s="47"/>
      <c r="F108" s="53"/>
      <c r="G108" s="10"/>
    </row>
    <row r="109" spans="1:8" ht="15" x14ac:dyDescent="0.25">
      <c r="A109" s="6"/>
      <c r="B109" s="7"/>
      <c r="C109" s="8" t="s">
        <v>107</v>
      </c>
      <c r="D109" s="25"/>
      <c r="E109" s="48"/>
      <c r="F109" s="54">
        <v>0</v>
      </c>
      <c r="G109" s="13">
        <v>0</v>
      </c>
    </row>
    <row r="110" spans="1:8" ht="15" x14ac:dyDescent="0.25">
      <c r="A110" s="6"/>
      <c r="B110" s="7"/>
      <c r="C110" s="14"/>
      <c r="D110" s="7"/>
      <c r="E110" s="46"/>
      <c r="F110" s="58"/>
      <c r="G110" s="27"/>
    </row>
    <row r="111" spans="1:8" ht="15" x14ac:dyDescent="0.25">
      <c r="A111" s="6"/>
      <c r="B111" s="7"/>
      <c r="C111" s="14" t="s">
        <v>133</v>
      </c>
      <c r="D111" s="7"/>
      <c r="E111" s="46"/>
      <c r="F111" s="58">
        <v>343.4760637</v>
      </c>
      <c r="G111" s="27">
        <v>5.4810140000000002E-3</v>
      </c>
      <c r="H111" s="140"/>
    </row>
    <row r="112" spans="1:8" ht="25.5" x14ac:dyDescent="0.25">
      <c r="A112" s="6"/>
      <c r="B112" s="7"/>
      <c r="C112" s="29" t="s">
        <v>134</v>
      </c>
      <c r="D112" s="7"/>
      <c r="E112" s="46"/>
      <c r="F112" s="150">
        <v>-115.44538220000001</v>
      </c>
      <c r="G112" s="151">
        <v>-1.8422178817595141E-3</v>
      </c>
      <c r="H112" s="140"/>
    </row>
    <row r="113" spans="1:11" ht="15" x14ac:dyDescent="0.25">
      <c r="A113" s="6"/>
      <c r="B113" s="7"/>
      <c r="C113" s="30" t="s">
        <v>135</v>
      </c>
      <c r="D113" s="12"/>
      <c r="E113" s="48"/>
      <c r="F113" s="54">
        <v>62666.519168589002</v>
      </c>
      <c r="G113" s="13">
        <v>0.99999999999999989</v>
      </c>
      <c r="K113" s="140"/>
    </row>
    <row r="115" spans="1:11" ht="15" x14ac:dyDescent="0.25">
      <c r="B115" s="158"/>
      <c r="C115" s="158"/>
      <c r="D115" s="158"/>
      <c r="E115" s="158"/>
      <c r="F115" s="158"/>
    </row>
    <row r="116" spans="1:11" ht="15" x14ac:dyDescent="0.25">
      <c r="B116" s="158" t="s">
        <v>136</v>
      </c>
      <c r="C116" s="158"/>
      <c r="D116" s="158"/>
      <c r="E116" s="158"/>
      <c r="F116" s="158"/>
    </row>
    <row r="118" spans="1:11" ht="15" x14ac:dyDescent="0.25">
      <c r="B118" s="36" t="s">
        <v>137</v>
      </c>
      <c r="C118" s="37"/>
      <c r="D118" s="38"/>
    </row>
    <row r="119" spans="1:11" ht="15" x14ac:dyDescent="0.25">
      <c r="B119" s="39" t="s">
        <v>807</v>
      </c>
      <c r="C119" s="40"/>
      <c r="D119" s="64" t="s">
        <v>808</v>
      </c>
    </row>
    <row r="120" spans="1:11" ht="15" x14ac:dyDescent="0.25">
      <c r="B120" s="39" t="s">
        <v>140</v>
      </c>
      <c r="C120" s="40"/>
      <c r="D120" s="64" t="s">
        <v>139</v>
      </c>
    </row>
    <row r="121" spans="1:11" ht="15" x14ac:dyDescent="0.25">
      <c r="B121" s="41" t="s">
        <v>141</v>
      </c>
      <c r="C121" s="40"/>
      <c r="D121" s="42"/>
    </row>
    <row r="122" spans="1:11" ht="25.5" customHeight="1" x14ac:dyDescent="0.25">
      <c r="B122" s="42"/>
      <c r="C122" s="32" t="s">
        <v>142</v>
      </c>
      <c r="D122" s="33" t="s">
        <v>143</v>
      </c>
    </row>
    <row r="123" spans="1:11" ht="12.75" customHeight="1" x14ac:dyDescent="0.25">
      <c r="B123" s="59" t="s">
        <v>144</v>
      </c>
      <c r="C123" s="60" t="s">
        <v>145</v>
      </c>
      <c r="D123" s="60" t="s">
        <v>146</v>
      </c>
    </row>
    <row r="124" spans="1:11" ht="15" x14ac:dyDescent="0.25">
      <c r="B124" s="42" t="s">
        <v>147</v>
      </c>
      <c r="C124" s="43">
        <v>33.389299999999999</v>
      </c>
      <c r="D124" s="43">
        <v>35.416499999999999</v>
      </c>
    </row>
    <row r="125" spans="1:11" ht="15" x14ac:dyDescent="0.25">
      <c r="B125" s="42" t="s">
        <v>148</v>
      </c>
      <c r="C125" s="43">
        <v>29.769600000000001</v>
      </c>
      <c r="D125" s="43">
        <v>31.577000000000002</v>
      </c>
    </row>
    <row r="126" spans="1:11" ht="15" x14ac:dyDescent="0.25">
      <c r="B126" s="42" t="s">
        <v>149</v>
      </c>
      <c r="C126" s="43">
        <v>32.269300000000001</v>
      </c>
      <c r="D126" s="43">
        <v>34.214399999999998</v>
      </c>
    </row>
    <row r="127" spans="1:11" ht="15" x14ac:dyDescent="0.25">
      <c r="B127" s="42" t="s">
        <v>150</v>
      </c>
      <c r="C127" s="43">
        <v>28.713000000000001</v>
      </c>
      <c r="D127" s="43">
        <v>30.4438</v>
      </c>
    </row>
    <row r="129" spans="2:4" ht="15" x14ac:dyDescent="0.25">
      <c r="B129" s="61" t="s">
        <v>151</v>
      </c>
      <c r="C129" s="44"/>
      <c r="D129" s="62" t="s">
        <v>139</v>
      </c>
    </row>
    <row r="130" spans="2:4" ht="24.75" customHeight="1" x14ac:dyDescent="0.25">
      <c r="B130" s="63"/>
      <c r="C130" s="63"/>
    </row>
    <row r="131" spans="2:4" ht="15" x14ac:dyDescent="0.25">
      <c r="B131" s="65"/>
      <c r="C131" s="67"/>
      <c r="D131"/>
    </row>
    <row r="133" spans="2:4" ht="15" x14ac:dyDescent="0.25">
      <c r="B133" s="41" t="s">
        <v>152</v>
      </c>
      <c r="C133" s="40"/>
      <c r="D133" s="74" t="s">
        <v>388</v>
      </c>
    </row>
    <row r="134" spans="2:4" ht="15" x14ac:dyDescent="0.25">
      <c r="B134" s="41" t="s">
        <v>153</v>
      </c>
      <c r="C134" s="40"/>
      <c r="D134" s="66" t="s">
        <v>139</v>
      </c>
    </row>
    <row r="135" spans="2:4" ht="15" x14ac:dyDescent="0.25">
      <c r="B135" s="41" t="s">
        <v>154</v>
      </c>
      <c r="C135" s="40"/>
      <c r="D135" s="45">
        <v>0.19863379669959166</v>
      </c>
    </row>
    <row r="136" spans="2:4" ht="15" x14ac:dyDescent="0.25">
      <c r="B136" s="41" t="s">
        <v>155</v>
      </c>
      <c r="C136" s="40"/>
      <c r="D136" s="45" t="s">
        <v>139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290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96</v>
      </c>
      <c r="C7" s="11" t="s">
        <v>97</v>
      </c>
      <c r="D7" s="2" t="s">
        <v>22</v>
      </c>
      <c r="E7" s="46">
        <v>68182</v>
      </c>
      <c r="F7" s="52">
        <v>358.43277399999999</v>
      </c>
      <c r="G7" s="5">
        <v>5.1979396999999997E-2</v>
      </c>
    </row>
    <row r="8" spans="1:7" ht="25.5" x14ac:dyDescent="0.25">
      <c r="A8" s="6">
        <v>2</v>
      </c>
      <c r="B8" s="7" t="s">
        <v>51</v>
      </c>
      <c r="C8" s="11" t="s">
        <v>52</v>
      </c>
      <c r="D8" s="2" t="s">
        <v>53</v>
      </c>
      <c r="E8" s="46">
        <v>39788</v>
      </c>
      <c r="F8" s="52">
        <v>320.91011400000002</v>
      </c>
      <c r="G8" s="5">
        <v>4.6537915999999999E-2</v>
      </c>
    </row>
    <row r="9" spans="1:7" ht="25.5" x14ac:dyDescent="0.25">
      <c r="A9" s="6">
        <v>3</v>
      </c>
      <c r="B9" s="7" t="s">
        <v>25</v>
      </c>
      <c r="C9" s="11" t="s">
        <v>26</v>
      </c>
      <c r="D9" s="2" t="s">
        <v>27</v>
      </c>
      <c r="E9" s="46">
        <v>55562</v>
      </c>
      <c r="F9" s="52">
        <v>280.5881</v>
      </c>
      <c r="G9" s="5">
        <v>4.0690476000000003E-2</v>
      </c>
    </row>
    <row r="10" spans="1:7" ht="25.5" x14ac:dyDescent="0.25">
      <c r="A10" s="6">
        <v>4</v>
      </c>
      <c r="B10" s="7" t="s">
        <v>157</v>
      </c>
      <c r="C10" s="11" t="s">
        <v>158</v>
      </c>
      <c r="D10" s="2" t="s">
        <v>159</v>
      </c>
      <c r="E10" s="46">
        <v>35021</v>
      </c>
      <c r="F10" s="52">
        <v>258.61257449999999</v>
      </c>
      <c r="G10" s="5">
        <v>3.7503618000000002E-2</v>
      </c>
    </row>
    <row r="11" spans="1:7" ht="15" x14ac:dyDescent="0.25">
      <c r="A11" s="6">
        <v>5</v>
      </c>
      <c r="B11" s="7" t="s">
        <v>160</v>
      </c>
      <c r="C11" s="11" t="s">
        <v>161</v>
      </c>
      <c r="D11" s="2" t="s">
        <v>13</v>
      </c>
      <c r="E11" s="46">
        <v>124200</v>
      </c>
      <c r="F11" s="52">
        <v>257.03190000000001</v>
      </c>
      <c r="G11" s="5">
        <v>3.7274389999999998E-2</v>
      </c>
    </row>
    <row r="12" spans="1:7" ht="25.5" x14ac:dyDescent="0.25">
      <c r="A12" s="6">
        <v>6</v>
      </c>
      <c r="B12" s="7" t="s">
        <v>23</v>
      </c>
      <c r="C12" s="11" t="s">
        <v>24</v>
      </c>
      <c r="D12" s="2" t="s">
        <v>22</v>
      </c>
      <c r="E12" s="46">
        <v>42995</v>
      </c>
      <c r="F12" s="52">
        <v>256.14271250000002</v>
      </c>
      <c r="G12" s="5">
        <v>3.7145442000000001E-2</v>
      </c>
    </row>
    <row r="13" spans="1:7" ht="25.5" x14ac:dyDescent="0.25">
      <c r="A13" s="6">
        <v>7</v>
      </c>
      <c r="B13" s="7" t="s">
        <v>28</v>
      </c>
      <c r="C13" s="11" t="s">
        <v>29</v>
      </c>
      <c r="D13" s="2" t="s">
        <v>30</v>
      </c>
      <c r="E13" s="46">
        <v>166209</v>
      </c>
      <c r="F13" s="52">
        <v>241.33546799999999</v>
      </c>
      <c r="G13" s="5">
        <v>3.4998117000000002E-2</v>
      </c>
    </row>
    <row r="14" spans="1:7" ht="25.5" x14ac:dyDescent="0.25">
      <c r="A14" s="6">
        <v>8</v>
      </c>
      <c r="B14" s="7" t="s">
        <v>162</v>
      </c>
      <c r="C14" s="11" t="s">
        <v>163</v>
      </c>
      <c r="D14" s="2" t="s">
        <v>53</v>
      </c>
      <c r="E14" s="46">
        <v>91793</v>
      </c>
      <c r="F14" s="52">
        <v>222.6439215</v>
      </c>
      <c r="G14" s="5">
        <v>3.2287495999999999E-2</v>
      </c>
    </row>
    <row r="15" spans="1:7" ht="25.5" x14ac:dyDescent="0.25">
      <c r="A15" s="6">
        <v>9</v>
      </c>
      <c r="B15" s="7" t="s">
        <v>66</v>
      </c>
      <c r="C15" s="11" t="s">
        <v>67</v>
      </c>
      <c r="D15" s="2" t="s">
        <v>16</v>
      </c>
      <c r="E15" s="46">
        <v>148989</v>
      </c>
      <c r="F15" s="52">
        <v>212.83078649999999</v>
      </c>
      <c r="G15" s="5">
        <v>3.0864409999999998E-2</v>
      </c>
    </row>
    <row r="16" spans="1:7" ht="25.5" x14ac:dyDescent="0.25">
      <c r="A16" s="6">
        <v>10</v>
      </c>
      <c r="B16" s="7" t="s">
        <v>164</v>
      </c>
      <c r="C16" s="11" t="s">
        <v>165</v>
      </c>
      <c r="D16" s="2" t="s">
        <v>166</v>
      </c>
      <c r="E16" s="46">
        <v>101000</v>
      </c>
      <c r="F16" s="52">
        <v>190.94049999999999</v>
      </c>
      <c r="G16" s="5">
        <v>2.7689912000000001E-2</v>
      </c>
    </row>
    <row r="17" spans="1:7" ht="15" x14ac:dyDescent="0.25">
      <c r="A17" s="6">
        <v>11</v>
      </c>
      <c r="B17" s="7" t="s">
        <v>61</v>
      </c>
      <c r="C17" s="11" t="s">
        <v>62</v>
      </c>
      <c r="D17" s="2" t="s">
        <v>13</v>
      </c>
      <c r="E17" s="46">
        <v>17869</v>
      </c>
      <c r="F17" s="52">
        <v>186.37367</v>
      </c>
      <c r="G17" s="5">
        <v>2.7027637E-2</v>
      </c>
    </row>
    <row r="18" spans="1:7" ht="38.25" x14ac:dyDescent="0.25">
      <c r="A18" s="6">
        <v>12</v>
      </c>
      <c r="B18" s="7" t="s">
        <v>86</v>
      </c>
      <c r="C18" s="11" t="s">
        <v>87</v>
      </c>
      <c r="D18" s="2" t="s">
        <v>88</v>
      </c>
      <c r="E18" s="46">
        <v>204184</v>
      </c>
      <c r="F18" s="52">
        <v>179.57982799999999</v>
      </c>
      <c r="G18" s="5">
        <v>2.6042404000000002E-2</v>
      </c>
    </row>
    <row r="19" spans="1:7" ht="15" x14ac:dyDescent="0.25">
      <c r="A19" s="6">
        <v>13</v>
      </c>
      <c r="B19" s="7" t="s">
        <v>167</v>
      </c>
      <c r="C19" s="11" t="s">
        <v>168</v>
      </c>
      <c r="D19" s="2" t="s">
        <v>169</v>
      </c>
      <c r="E19" s="46">
        <v>49250</v>
      </c>
      <c r="F19" s="52">
        <v>178.50662500000001</v>
      </c>
      <c r="G19" s="5">
        <v>2.588677E-2</v>
      </c>
    </row>
    <row r="20" spans="1:7" ht="25.5" x14ac:dyDescent="0.25">
      <c r="A20" s="6">
        <v>14</v>
      </c>
      <c r="B20" s="7" t="s">
        <v>170</v>
      </c>
      <c r="C20" s="11" t="s">
        <v>171</v>
      </c>
      <c r="D20" s="2" t="s">
        <v>172</v>
      </c>
      <c r="E20" s="46">
        <v>9854</v>
      </c>
      <c r="F20" s="52">
        <v>175.66233099999999</v>
      </c>
      <c r="G20" s="5">
        <v>2.5474295000000001E-2</v>
      </c>
    </row>
    <row r="21" spans="1:7" ht="15" x14ac:dyDescent="0.25">
      <c r="A21" s="6">
        <v>15</v>
      </c>
      <c r="B21" s="7" t="s">
        <v>72</v>
      </c>
      <c r="C21" s="11" t="s">
        <v>73</v>
      </c>
      <c r="D21" s="2" t="s">
        <v>65</v>
      </c>
      <c r="E21" s="46">
        <v>84960</v>
      </c>
      <c r="F21" s="52">
        <v>166.18176</v>
      </c>
      <c r="G21" s="5">
        <v>2.4099435999999998E-2</v>
      </c>
    </row>
    <row r="22" spans="1:7" ht="25.5" x14ac:dyDescent="0.25">
      <c r="A22" s="6">
        <v>16</v>
      </c>
      <c r="B22" s="7" t="s">
        <v>173</v>
      </c>
      <c r="C22" s="11" t="s">
        <v>174</v>
      </c>
      <c r="D22" s="2" t="s">
        <v>22</v>
      </c>
      <c r="E22" s="46">
        <v>31572</v>
      </c>
      <c r="F22" s="52">
        <v>164.34804600000001</v>
      </c>
      <c r="G22" s="5">
        <v>2.3833513000000001E-2</v>
      </c>
    </row>
    <row r="23" spans="1:7" ht="15" x14ac:dyDescent="0.25">
      <c r="A23" s="6">
        <v>17</v>
      </c>
      <c r="B23" s="7" t="s">
        <v>175</v>
      </c>
      <c r="C23" s="11" t="s">
        <v>176</v>
      </c>
      <c r="D23" s="2" t="s">
        <v>177</v>
      </c>
      <c r="E23" s="46">
        <v>59916</v>
      </c>
      <c r="F23" s="52">
        <v>161.7732</v>
      </c>
      <c r="G23" s="5">
        <v>2.3460113000000001E-2</v>
      </c>
    </row>
    <row r="24" spans="1:7" ht="15" x14ac:dyDescent="0.25">
      <c r="A24" s="6">
        <v>18</v>
      </c>
      <c r="B24" s="7" t="s">
        <v>178</v>
      </c>
      <c r="C24" s="11" t="s">
        <v>179</v>
      </c>
      <c r="D24" s="2" t="s">
        <v>13</v>
      </c>
      <c r="E24" s="46">
        <v>148446</v>
      </c>
      <c r="F24" s="52">
        <v>156.75897599999999</v>
      </c>
      <c r="G24" s="5">
        <v>2.2732958000000001E-2</v>
      </c>
    </row>
    <row r="25" spans="1:7" ht="25.5" x14ac:dyDescent="0.25">
      <c r="A25" s="6">
        <v>19</v>
      </c>
      <c r="B25" s="7" t="s">
        <v>182</v>
      </c>
      <c r="C25" s="11" t="s">
        <v>183</v>
      </c>
      <c r="D25" s="2" t="s">
        <v>22</v>
      </c>
      <c r="E25" s="46">
        <v>37713</v>
      </c>
      <c r="F25" s="52">
        <v>137.59588049999999</v>
      </c>
      <c r="G25" s="5">
        <v>1.9953953999999999E-2</v>
      </c>
    </row>
    <row r="26" spans="1:7" ht="15" x14ac:dyDescent="0.25">
      <c r="A26" s="6">
        <v>20</v>
      </c>
      <c r="B26" s="7" t="s">
        <v>82</v>
      </c>
      <c r="C26" s="11" t="s">
        <v>83</v>
      </c>
      <c r="D26" s="2" t="s">
        <v>65</v>
      </c>
      <c r="E26" s="46">
        <v>116565</v>
      </c>
      <c r="F26" s="52">
        <v>134.57429250000001</v>
      </c>
      <c r="G26" s="5">
        <v>1.9515767E-2</v>
      </c>
    </row>
    <row r="27" spans="1:7" ht="25.5" x14ac:dyDescent="0.25">
      <c r="A27" s="6">
        <v>21</v>
      </c>
      <c r="B27" s="7" t="s">
        <v>184</v>
      </c>
      <c r="C27" s="11" t="s">
        <v>185</v>
      </c>
      <c r="D27" s="2" t="s">
        <v>30</v>
      </c>
      <c r="E27" s="46">
        <v>11401</v>
      </c>
      <c r="F27" s="52">
        <v>129.01941650000001</v>
      </c>
      <c r="G27" s="5">
        <v>1.8710207E-2</v>
      </c>
    </row>
    <row r="28" spans="1:7" ht="25.5" x14ac:dyDescent="0.25">
      <c r="A28" s="6">
        <v>22</v>
      </c>
      <c r="B28" s="7" t="s">
        <v>186</v>
      </c>
      <c r="C28" s="11" t="s">
        <v>187</v>
      </c>
      <c r="D28" s="2" t="s">
        <v>53</v>
      </c>
      <c r="E28" s="46">
        <v>74800</v>
      </c>
      <c r="F28" s="52">
        <v>127.7958</v>
      </c>
      <c r="G28" s="5">
        <v>1.8532759999999999E-2</v>
      </c>
    </row>
    <row r="29" spans="1:7" ht="15" x14ac:dyDescent="0.25">
      <c r="A29" s="6">
        <v>23</v>
      </c>
      <c r="B29" s="7" t="s">
        <v>180</v>
      </c>
      <c r="C29" s="11" t="s">
        <v>181</v>
      </c>
      <c r="D29" s="2" t="s">
        <v>19</v>
      </c>
      <c r="E29" s="46">
        <v>54696</v>
      </c>
      <c r="F29" s="52">
        <v>127.523724</v>
      </c>
      <c r="G29" s="5">
        <v>1.8493303999999999E-2</v>
      </c>
    </row>
    <row r="30" spans="1:7" ht="15" x14ac:dyDescent="0.25">
      <c r="A30" s="6">
        <v>24</v>
      </c>
      <c r="B30" s="7" t="s">
        <v>188</v>
      </c>
      <c r="C30" s="11" t="s">
        <v>189</v>
      </c>
      <c r="D30" s="2" t="s">
        <v>190</v>
      </c>
      <c r="E30" s="46">
        <v>64490</v>
      </c>
      <c r="F30" s="52">
        <v>127.36775</v>
      </c>
      <c r="G30" s="5">
        <v>1.8470685000000001E-2</v>
      </c>
    </row>
    <row r="31" spans="1:7" ht="25.5" x14ac:dyDescent="0.25">
      <c r="A31" s="6">
        <v>25</v>
      </c>
      <c r="B31" s="7" t="s">
        <v>68</v>
      </c>
      <c r="C31" s="11" t="s">
        <v>69</v>
      </c>
      <c r="D31" s="2" t="s">
        <v>22</v>
      </c>
      <c r="E31" s="46">
        <v>73052</v>
      </c>
      <c r="F31" s="52">
        <v>123.45788</v>
      </c>
      <c r="G31" s="5">
        <v>1.7903681000000001E-2</v>
      </c>
    </row>
    <row r="32" spans="1:7" ht="15" x14ac:dyDescent="0.25">
      <c r="A32" s="6">
        <v>26</v>
      </c>
      <c r="B32" s="7" t="s">
        <v>191</v>
      </c>
      <c r="C32" s="11" t="s">
        <v>192</v>
      </c>
      <c r="D32" s="2" t="s">
        <v>169</v>
      </c>
      <c r="E32" s="46">
        <v>10000</v>
      </c>
      <c r="F32" s="52">
        <v>122</v>
      </c>
      <c r="G32" s="5">
        <v>1.7692262E-2</v>
      </c>
    </row>
    <row r="33" spans="1:7" ht="25.5" x14ac:dyDescent="0.25">
      <c r="A33" s="6">
        <v>27</v>
      </c>
      <c r="B33" s="7" t="s">
        <v>193</v>
      </c>
      <c r="C33" s="11" t="s">
        <v>194</v>
      </c>
      <c r="D33" s="2" t="s">
        <v>172</v>
      </c>
      <c r="E33" s="46">
        <v>31620</v>
      </c>
      <c r="F33" s="52">
        <v>118.97024999999999</v>
      </c>
      <c r="G33" s="5">
        <v>1.7252891999999999E-2</v>
      </c>
    </row>
    <row r="34" spans="1:7" ht="25.5" x14ac:dyDescent="0.25">
      <c r="A34" s="6">
        <v>28</v>
      </c>
      <c r="B34" s="7" t="s">
        <v>197</v>
      </c>
      <c r="C34" s="11" t="s">
        <v>198</v>
      </c>
      <c r="D34" s="2" t="s">
        <v>22</v>
      </c>
      <c r="E34" s="46">
        <v>10778</v>
      </c>
      <c r="F34" s="52">
        <v>103.835252</v>
      </c>
      <c r="G34" s="5">
        <v>1.5058036E-2</v>
      </c>
    </row>
    <row r="35" spans="1:7" ht="25.5" x14ac:dyDescent="0.25">
      <c r="A35" s="6">
        <v>29</v>
      </c>
      <c r="B35" s="7" t="s">
        <v>20</v>
      </c>
      <c r="C35" s="11" t="s">
        <v>21</v>
      </c>
      <c r="D35" s="2" t="s">
        <v>22</v>
      </c>
      <c r="E35" s="46">
        <v>14880</v>
      </c>
      <c r="F35" s="52">
        <v>101.02776</v>
      </c>
      <c r="G35" s="5">
        <v>1.4650898000000001E-2</v>
      </c>
    </row>
    <row r="36" spans="1:7" ht="25.5" x14ac:dyDescent="0.25">
      <c r="A36" s="6">
        <v>30</v>
      </c>
      <c r="B36" s="7" t="s">
        <v>43</v>
      </c>
      <c r="C36" s="11" t="s">
        <v>44</v>
      </c>
      <c r="D36" s="2" t="s">
        <v>16</v>
      </c>
      <c r="E36" s="46">
        <v>102240</v>
      </c>
      <c r="F36" s="52">
        <v>99.939599999999999</v>
      </c>
      <c r="G36" s="5">
        <v>1.4493094999999999E-2</v>
      </c>
    </row>
    <row r="37" spans="1:7" ht="25.5" x14ac:dyDescent="0.25">
      <c r="A37" s="6">
        <v>31</v>
      </c>
      <c r="B37" s="7" t="s">
        <v>199</v>
      </c>
      <c r="C37" s="11" t="s">
        <v>200</v>
      </c>
      <c r="D37" s="2" t="s">
        <v>166</v>
      </c>
      <c r="E37" s="46">
        <v>20626</v>
      </c>
      <c r="F37" s="52">
        <v>97.767240000000001</v>
      </c>
      <c r="G37" s="5">
        <v>1.4178062E-2</v>
      </c>
    </row>
    <row r="38" spans="1:7" ht="25.5" x14ac:dyDescent="0.25">
      <c r="A38" s="6">
        <v>32</v>
      </c>
      <c r="B38" s="7" t="s">
        <v>201</v>
      </c>
      <c r="C38" s="11" t="s">
        <v>202</v>
      </c>
      <c r="D38" s="2" t="s">
        <v>42</v>
      </c>
      <c r="E38" s="46">
        <v>22308</v>
      </c>
      <c r="F38" s="52">
        <v>91.975883999999994</v>
      </c>
      <c r="G38" s="5">
        <v>1.3338208000000001E-2</v>
      </c>
    </row>
    <row r="39" spans="1:7" ht="25.5" x14ac:dyDescent="0.25">
      <c r="A39" s="6">
        <v>33</v>
      </c>
      <c r="B39" s="7" t="s">
        <v>203</v>
      </c>
      <c r="C39" s="11" t="s">
        <v>204</v>
      </c>
      <c r="D39" s="2" t="s">
        <v>53</v>
      </c>
      <c r="E39" s="46">
        <v>4988</v>
      </c>
      <c r="F39" s="52">
        <v>91.928839999999994</v>
      </c>
      <c r="G39" s="5">
        <v>1.3331386000000001E-2</v>
      </c>
    </row>
    <row r="40" spans="1:7" ht="15" x14ac:dyDescent="0.25">
      <c r="A40" s="6">
        <v>34</v>
      </c>
      <c r="B40" s="7" t="s">
        <v>205</v>
      </c>
      <c r="C40" s="11" t="s">
        <v>206</v>
      </c>
      <c r="D40" s="2" t="s">
        <v>27</v>
      </c>
      <c r="E40" s="46">
        <v>128748</v>
      </c>
      <c r="F40" s="52">
        <v>88.836119999999994</v>
      </c>
      <c r="G40" s="5">
        <v>1.2882884000000001E-2</v>
      </c>
    </row>
    <row r="41" spans="1:7" ht="25.5" x14ac:dyDescent="0.25">
      <c r="A41" s="6">
        <v>35</v>
      </c>
      <c r="B41" s="7" t="s">
        <v>47</v>
      </c>
      <c r="C41" s="11" t="s">
        <v>48</v>
      </c>
      <c r="D41" s="2" t="s">
        <v>22</v>
      </c>
      <c r="E41" s="46">
        <v>12338</v>
      </c>
      <c r="F41" s="52">
        <v>83.960089999999994</v>
      </c>
      <c r="G41" s="5">
        <v>1.2175770000000001E-2</v>
      </c>
    </row>
    <row r="42" spans="1:7" ht="15" x14ac:dyDescent="0.25">
      <c r="A42" s="6">
        <v>36</v>
      </c>
      <c r="B42" s="7" t="s">
        <v>195</v>
      </c>
      <c r="C42" s="11" t="s">
        <v>196</v>
      </c>
      <c r="D42" s="2" t="s">
        <v>169</v>
      </c>
      <c r="E42" s="46">
        <v>21034</v>
      </c>
      <c r="F42" s="52">
        <v>82.800341000000003</v>
      </c>
      <c r="G42" s="5">
        <v>1.2007584E-2</v>
      </c>
    </row>
    <row r="43" spans="1:7" ht="15" x14ac:dyDescent="0.25">
      <c r="A43" s="6">
        <v>37</v>
      </c>
      <c r="B43" s="7" t="s">
        <v>76</v>
      </c>
      <c r="C43" s="11" t="s">
        <v>849</v>
      </c>
      <c r="D43" s="2" t="s">
        <v>65</v>
      </c>
      <c r="E43" s="46">
        <v>24468</v>
      </c>
      <c r="F43" s="52">
        <v>66.124769999999998</v>
      </c>
      <c r="G43" s="5">
        <v>9.5893179999999995E-3</v>
      </c>
    </row>
    <row r="44" spans="1:7" ht="25.5" x14ac:dyDescent="0.25">
      <c r="A44" s="6">
        <v>38</v>
      </c>
      <c r="B44" s="7" t="s">
        <v>214</v>
      </c>
      <c r="C44" s="11" t="s">
        <v>215</v>
      </c>
      <c r="D44" s="2" t="s">
        <v>30</v>
      </c>
      <c r="E44" s="46">
        <v>49040</v>
      </c>
      <c r="F44" s="52">
        <v>66.032359999999997</v>
      </c>
      <c r="G44" s="5">
        <v>9.5759160000000003E-3</v>
      </c>
    </row>
    <row r="45" spans="1:7" ht="25.5" x14ac:dyDescent="0.25">
      <c r="A45" s="6">
        <v>39</v>
      </c>
      <c r="B45" s="7" t="s">
        <v>207</v>
      </c>
      <c r="C45" s="11" t="s">
        <v>208</v>
      </c>
      <c r="D45" s="2" t="s">
        <v>172</v>
      </c>
      <c r="E45" s="46">
        <v>59710</v>
      </c>
      <c r="F45" s="52">
        <v>65.233175000000003</v>
      </c>
      <c r="G45" s="5">
        <v>9.4600199999999995E-3</v>
      </c>
    </row>
    <row r="46" spans="1:7" ht="15" x14ac:dyDescent="0.25">
      <c r="A46" s="6">
        <v>40</v>
      </c>
      <c r="B46" s="7" t="s">
        <v>209</v>
      </c>
      <c r="C46" s="11" t="s">
        <v>210</v>
      </c>
      <c r="D46" s="2" t="s">
        <v>211</v>
      </c>
      <c r="E46" s="46">
        <v>41104</v>
      </c>
      <c r="F46" s="52">
        <v>62.519184000000003</v>
      </c>
      <c r="G46" s="5">
        <v>9.0664409999999997E-3</v>
      </c>
    </row>
    <row r="47" spans="1:7" ht="15" x14ac:dyDescent="0.25">
      <c r="A47" s="6">
        <v>41</v>
      </c>
      <c r="B47" s="7" t="s">
        <v>212</v>
      </c>
      <c r="C47" s="11" t="s">
        <v>213</v>
      </c>
      <c r="D47" s="2" t="s">
        <v>211</v>
      </c>
      <c r="E47" s="46">
        <v>10900</v>
      </c>
      <c r="F47" s="52">
        <v>61.1708</v>
      </c>
      <c r="G47" s="5">
        <v>8.8708999999999993E-3</v>
      </c>
    </row>
    <row r="48" spans="1:7" ht="15" x14ac:dyDescent="0.25">
      <c r="A48" s="6">
        <v>42</v>
      </c>
      <c r="B48" s="7" t="s">
        <v>216</v>
      </c>
      <c r="C48" s="11" t="s">
        <v>217</v>
      </c>
      <c r="D48" s="2" t="s">
        <v>81</v>
      </c>
      <c r="E48" s="46">
        <v>57654</v>
      </c>
      <c r="F48" s="52">
        <v>57.740481000000003</v>
      </c>
      <c r="G48" s="5">
        <v>8.3734399999999994E-3</v>
      </c>
    </row>
    <row r="49" spans="1:7" ht="15" x14ac:dyDescent="0.25">
      <c r="A49" s="6">
        <v>43</v>
      </c>
      <c r="B49" s="7" t="s">
        <v>218</v>
      </c>
      <c r="C49" s="11" t="s">
        <v>219</v>
      </c>
      <c r="D49" s="2" t="s">
        <v>159</v>
      </c>
      <c r="E49" s="46">
        <v>26778</v>
      </c>
      <c r="F49" s="52">
        <v>56.140076999999998</v>
      </c>
      <c r="G49" s="5">
        <v>8.1413519999999993E-3</v>
      </c>
    </row>
    <row r="50" spans="1:7" ht="25.5" x14ac:dyDescent="0.25">
      <c r="A50" s="6">
        <v>44</v>
      </c>
      <c r="B50" s="7" t="s">
        <v>220</v>
      </c>
      <c r="C50" s="11" t="s">
        <v>221</v>
      </c>
      <c r="D50" s="2" t="s">
        <v>53</v>
      </c>
      <c r="E50" s="46">
        <v>15883</v>
      </c>
      <c r="F50" s="52">
        <v>54.248386500000002</v>
      </c>
      <c r="G50" s="5">
        <v>7.8670219999999996E-3</v>
      </c>
    </row>
    <row r="51" spans="1:7" ht="25.5" x14ac:dyDescent="0.25">
      <c r="A51" s="6">
        <v>45</v>
      </c>
      <c r="B51" s="7" t="s">
        <v>91</v>
      </c>
      <c r="C51" s="11" t="s">
        <v>92</v>
      </c>
      <c r="D51" s="2" t="s">
        <v>93</v>
      </c>
      <c r="E51" s="46">
        <v>13884</v>
      </c>
      <c r="F51" s="52">
        <v>44.283017999999998</v>
      </c>
      <c r="G51" s="5">
        <v>6.4218590000000002E-3</v>
      </c>
    </row>
    <row r="52" spans="1:7" ht="15" x14ac:dyDescent="0.25">
      <c r="A52" s="6">
        <v>46</v>
      </c>
      <c r="B52" s="7" t="s">
        <v>222</v>
      </c>
      <c r="C52" s="11" t="s">
        <v>223</v>
      </c>
      <c r="D52" s="2" t="s">
        <v>190</v>
      </c>
      <c r="E52" s="46">
        <v>17620</v>
      </c>
      <c r="F52" s="52">
        <v>43.856180000000002</v>
      </c>
      <c r="G52" s="5">
        <v>6.3599590000000001E-3</v>
      </c>
    </row>
    <row r="53" spans="1:7" ht="15" x14ac:dyDescent="0.25">
      <c r="A53" s="6">
        <v>47</v>
      </c>
      <c r="B53" s="7" t="s">
        <v>227</v>
      </c>
      <c r="C53" s="11" t="s">
        <v>228</v>
      </c>
      <c r="D53" s="2" t="s">
        <v>65</v>
      </c>
      <c r="E53" s="46">
        <v>16842</v>
      </c>
      <c r="F53" s="52">
        <v>42.593418</v>
      </c>
      <c r="G53" s="5">
        <v>6.1768350000000003E-3</v>
      </c>
    </row>
    <row r="54" spans="1:7" ht="15" x14ac:dyDescent="0.25">
      <c r="A54" s="6">
        <v>48</v>
      </c>
      <c r="B54" s="7" t="s">
        <v>98</v>
      </c>
      <c r="C54" s="11" t="s">
        <v>99</v>
      </c>
      <c r="D54" s="2" t="s">
        <v>65</v>
      </c>
      <c r="E54" s="46">
        <v>21300</v>
      </c>
      <c r="F54" s="52">
        <v>26.901900000000001</v>
      </c>
      <c r="G54" s="5">
        <v>3.9012740000000001E-3</v>
      </c>
    </row>
    <row r="55" spans="1:7" ht="25.5" x14ac:dyDescent="0.25">
      <c r="A55" s="6">
        <v>49</v>
      </c>
      <c r="B55" s="7" t="s">
        <v>229</v>
      </c>
      <c r="C55" s="11" t="s">
        <v>230</v>
      </c>
      <c r="D55" s="2" t="s">
        <v>42</v>
      </c>
      <c r="E55" s="46">
        <v>80235</v>
      </c>
      <c r="F55" s="52">
        <v>26.678137499999998</v>
      </c>
      <c r="G55" s="5">
        <v>3.8688250000000002E-3</v>
      </c>
    </row>
    <row r="56" spans="1:7" ht="25.5" x14ac:dyDescent="0.25">
      <c r="A56" s="6">
        <v>50</v>
      </c>
      <c r="B56" s="7" t="s">
        <v>231</v>
      </c>
      <c r="C56" s="11" t="s">
        <v>232</v>
      </c>
      <c r="D56" s="2" t="s">
        <v>172</v>
      </c>
      <c r="E56" s="46">
        <v>18003</v>
      </c>
      <c r="F56" s="52">
        <v>20.001332999999999</v>
      </c>
      <c r="G56" s="5">
        <v>2.900564E-3</v>
      </c>
    </row>
    <row r="57" spans="1:7" ht="25.5" x14ac:dyDescent="0.25">
      <c r="A57" s="6">
        <v>51</v>
      </c>
      <c r="B57" s="7" t="s">
        <v>233</v>
      </c>
      <c r="C57" s="11" t="s">
        <v>234</v>
      </c>
      <c r="D57" s="2" t="s">
        <v>22</v>
      </c>
      <c r="E57" s="46">
        <v>10309</v>
      </c>
      <c r="F57" s="52">
        <v>6.3864254999999996</v>
      </c>
      <c r="G57" s="5">
        <v>9.2615000000000004E-4</v>
      </c>
    </row>
    <row r="58" spans="1:7" ht="15" x14ac:dyDescent="0.25">
      <c r="A58" s="1"/>
      <c r="B58" s="2"/>
      <c r="C58" s="8" t="s">
        <v>107</v>
      </c>
      <c r="D58" s="12"/>
      <c r="E58" s="48"/>
      <c r="F58" s="54">
        <v>6658.939053000001</v>
      </c>
      <c r="G58" s="13">
        <v>0.96566960999999985</v>
      </c>
    </row>
    <row r="59" spans="1:7" ht="15" x14ac:dyDescent="0.25">
      <c r="A59" s="6"/>
      <c r="B59" s="7"/>
      <c r="C59" s="14"/>
      <c r="D59" s="15"/>
      <c r="E59" s="46"/>
      <c r="F59" s="52"/>
      <c r="G59" s="5"/>
    </row>
    <row r="60" spans="1:7" ht="15" x14ac:dyDescent="0.25">
      <c r="A60" s="1"/>
      <c r="B60" s="2"/>
      <c r="C60" s="8" t="s">
        <v>108</v>
      </c>
      <c r="D60" s="9"/>
      <c r="E60" s="47"/>
      <c r="F60" s="53"/>
      <c r="G60" s="10"/>
    </row>
    <row r="61" spans="1:7" ht="15" x14ac:dyDescent="0.25">
      <c r="A61" s="1"/>
      <c r="B61" s="2"/>
      <c r="C61" s="8" t="s">
        <v>107</v>
      </c>
      <c r="D61" s="12"/>
      <c r="E61" s="48"/>
      <c r="F61" s="54">
        <v>0</v>
      </c>
      <c r="G61" s="13">
        <v>0</v>
      </c>
    </row>
    <row r="62" spans="1:7" ht="15" x14ac:dyDescent="0.25">
      <c r="A62" s="6"/>
      <c r="B62" s="7"/>
      <c r="C62" s="14"/>
      <c r="D62" s="15"/>
      <c r="E62" s="46"/>
      <c r="F62" s="52"/>
      <c r="G62" s="5"/>
    </row>
    <row r="63" spans="1:7" ht="15" x14ac:dyDescent="0.25">
      <c r="A63" s="16"/>
      <c r="B63" s="17"/>
      <c r="C63" s="8" t="s">
        <v>109</v>
      </c>
      <c r="D63" s="9"/>
      <c r="E63" s="47"/>
      <c r="F63" s="53"/>
      <c r="G63" s="10"/>
    </row>
    <row r="64" spans="1:7" ht="15" x14ac:dyDescent="0.25">
      <c r="A64" s="18"/>
      <c r="B64" s="19"/>
      <c r="C64" s="8" t="s">
        <v>107</v>
      </c>
      <c r="D64" s="20"/>
      <c r="E64" s="49"/>
      <c r="F64" s="55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0"/>
      <c r="F65" s="56"/>
      <c r="G65" s="23"/>
    </row>
    <row r="66" spans="1:7" ht="15" x14ac:dyDescent="0.25">
      <c r="A66" s="1"/>
      <c r="B66" s="2"/>
      <c r="C66" s="8" t="s">
        <v>111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15" x14ac:dyDescent="0.25">
      <c r="A69" s="1"/>
      <c r="B69" s="2"/>
      <c r="C69" s="8" t="s">
        <v>112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2"/>
      <c r="G71" s="5"/>
    </row>
    <row r="72" spans="1:7" ht="15" x14ac:dyDescent="0.25">
      <c r="A72" s="1"/>
      <c r="B72" s="2"/>
      <c r="C72" s="8" t="s">
        <v>113</v>
      </c>
      <c r="D72" s="9"/>
      <c r="E72" s="47"/>
      <c r="F72" s="53"/>
      <c r="G72" s="10"/>
    </row>
    <row r="73" spans="1:7" ht="15" x14ac:dyDescent="0.25">
      <c r="A73" s="1"/>
      <c r="B73" s="2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2"/>
      <c r="G74" s="5"/>
    </row>
    <row r="75" spans="1:7" ht="25.5" x14ac:dyDescent="0.25">
      <c r="A75" s="6"/>
      <c r="B75" s="7"/>
      <c r="C75" s="24" t="s">
        <v>115</v>
      </c>
      <c r="D75" s="25"/>
      <c r="E75" s="48"/>
      <c r="F75" s="54">
        <v>6658.939053000001</v>
      </c>
      <c r="G75" s="13">
        <v>0.96566960999999985</v>
      </c>
    </row>
    <row r="76" spans="1:7" ht="15" x14ac:dyDescent="0.25">
      <c r="A76" s="1"/>
      <c r="B76" s="2"/>
      <c r="C76" s="11"/>
      <c r="D76" s="4"/>
      <c r="E76" s="46"/>
      <c r="F76" s="52"/>
      <c r="G76" s="5"/>
    </row>
    <row r="77" spans="1:7" ht="15" x14ac:dyDescent="0.25">
      <c r="A77" s="1"/>
      <c r="B77" s="2"/>
      <c r="C77" s="3" t="s">
        <v>116</v>
      </c>
      <c r="D77" s="4"/>
      <c r="E77" s="46"/>
      <c r="F77" s="52"/>
      <c r="G77" s="5"/>
    </row>
    <row r="78" spans="1:7" ht="25.5" x14ac:dyDescent="0.25">
      <c r="A78" s="1"/>
      <c r="B78" s="2"/>
      <c r="C78" s="8" t="s">
        <v>10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2"/>
      <c r="G80" s="5"/>
    </row>
    <row r="81" spans="1:7" ht="15" x14ac:dyDescent="0.25">
      <c r="A81" s="1"/>
      <c r="B81" s="26"/>
      <c r="C81" s="8" t="s">
        <v>117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8"/>
      <c r="G83" s="27"/>
    </row>
    <row r="84" spans="1:7" ht="15" x14ac:dyDescent="0.25">
      <c r="A84" s="1"/>
      <c r="B84" s="2"/>
      <c r="C84" s="8" t="s">
        <v>118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2"/>
      <c r="G86" s="5"/>
    </row>
    <row r="87" spans="1:7" ht="25.5" x14ac:dyDescent="0.25">
      <c r="A87" s="1"/>
      <c r="B87" s="26"/>
      <c r="C87" s="8" t="s">
        <v>119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12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2"/>
      <c r="G89" s="5"/>
    </row>
    <row r="90" spans="1:7" ht="15" x14ac:dyDescent="0.25">
      <c r="A90" s="6"/>
      <c r="B90" s="7"/>
      <c r="C90" s="28" t="s">
        <v>120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1"/>
      <c r="D91" s="4"/>
      <c r="E91" s="46"/>
      <c r="F91" s="52"/>
      <c r="G91" s="5"/>
    </row>
    <row r="92" spans="1:7" ht="15" x14ac:dyDescent="0.25">
      <c r="A92" s="1"/>
      <c r="B92" s="2"/>
      <c r="C92" s="3" t="s">
        <v>121</v>
      </c>
      <c r="D92" s="4"/>
      <c r="E92" s="46"/>
      <c r="F92" s="52"/>
      <c r="G92" s="5"/>
    </row>
    <row r="93" spans="1:7" ht="15" x14ac:dyDescent="0.25">
      <c r="A93" s="6"/>
      <c r="B93" s="7"/>
      <c r="C93" s="8" t="s">
        <v>122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123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2"/>
      <c r="G98" s="5"/>
    </row>
    <row r="99" spans="1:7" ht="15" x14ac:dyDescent="0.25">
      <c r="A99" s="6"/>
      <c r="B99" s="7"/>
      <c r="C99" s="8" t="s">
        <v>124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15" x14ac:dyDescent="0.25">
      <c r="A102" s="6"/>
      <c r="B102" s="7"/>
      <c r="C102" s="8" t="s">
        <v>125</v>
      </c>
      <c r="D102" s="9"/>
      <c r="E102" s="47"/>
      <c r="F102" s="53"/>
      <c r="G102" s="10"/>
    </row>
    <row r="103" spans="1:7" ht="15" x14ac:dyDescent="0.25">
      <c r="A103" s="6">
        <v>1</v>
      </c>
      <c r="B103" s="7"/>
      <c r="C103" s="11" t="s">
        <v>126</v>
      </c>
      <c r="D103" s="15"/>
      <c r="E103" s="46"/>
      <c r="F103" s="52">
        <v>193.905969</v>
      </c>
      <c r="G103" s="5">
        <v>2.8119959999999999E-2</v>
      </c>
    </row>
    <row r="104" spans="1:7" ht="15" x14ac:dyDescent="0.25">
      <c r="A104" s="6"/>
      <c r="B104" s="7"/>
      <c r="C104" s="8" t="s">
        <v>107</v>
      </c>
      <c r="D104" s="25"/>
      <c r="E104" s="48"/>
      <c r="F104" s="54">
        <v>193.905969</v>
      </c>
      <c r="G104" s="13">
        <v>2.8119959999999999E-2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25.5" x14ac:dyDescent="0.25">
      <c r="A106" s="6"/>
      <c r="B106" s="7"/>
      <c r="C106" s="24" t="s">
        <v>127</v>
      </c>
      <c r="D106" s="25"/>
      <c r="E106" s="48"/>
      <c r="F106" s="54">
        <v>193.905969</v>
      </c>
      <c r="G106" s="13">
        <v>2.8119959999999999E-2</v>
      </c>
    </row>
    <row r="107" spans="1:7" ht="15" x14ac:dyDescent="0.25">
      <c r="A107" s="6"/>
      <c r="B107" s="7"/>
      <c r="C107" s="29"/>
      <c r="D107" s="7"/>
      <c r="E107" s="46"/>
      <c r="F107" s="52"/>
      <c r="G107" s="5"/>
    </row>
    <row r="108" spans="1:7" ht="15" x14ac:dyDescent="0.25">
      <c r="A108" s="1"/>
      <c r="B108" s="2"/>
      <c r="C108" s="3" t="s">
        <v>128</v>
      </c>
      <c r="D108" s="4"/>
      <c r="E108" s="46"/>
      <c r="F108" s="52"/>
      <c r="G108" s="5"/>
    </row>
    <row r="109" spans="1:7" ht="25.5" x14ac:dyDescent="0.25">
      <c r="A109" s="6"/>
      <c r="B109" s="7"/>
      <c r="C109" s="8" t="s">
        <v>129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15" x14ac:dyDescent="0.25">
      <c r="A112" s="1"/>
      <c r="B112" s="2"/>
      <c r="C112" s="3" t="s">
        <v>130</v>
      </c>
      <c r="D112" s="4"/>
      <c r="E112" s="46"/>
      <c r="F112" s="52"/>
      <c r="G112" s="5"/>
    </row>
    <row r="113" spans="1:7" ht="25.5" x14ac:dyDescent="0.25">
      <c r="A113" s="6"/>
      <c r="B113" s="7"/>
      <c r="C113" s="8" t="s">
        <v>131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2"/>
      <c r="G115" s="5"/>
    </row>
    <row r="116" spans="1:7" ht="25.5" x14ac:dyDescent="0.25">
      <c r="A116" s="6"/>
      <c r="B116" s="7"/>
      <c r="C116" s="8" t="s">
        <v>132</v>
      </c>
      <c r="D116" s="9"/>
      <c r="E116" s="47"/>
      <c r="F116" s="53"/>
      <c r="G116" s="10"/>
    </row>
    <row r="117" spans="1:7" ht="15" x14ac:dyDescent="0.25">
      <c r="A117" s="6"/>
      <c r="B117" s="7"/>
      <c r="C117" s="8" t="s">
        <v>107</v>
      </c>
      <c r="D117" s="25"/>
      <c r="E117" s="48"/>
      <c r="F117" s="54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8"/>
      <c r="G118" s="27"/>
    </row>
    <row r="119" spans="1:7" ht="25.5" x14ac:dyDescent="0.25">
      <c r="A119" s="6"/>
      <c r="B119" s="7"/>
      <c r="C119" s="29" t="s">
        <v>134</v>
      </c>
      <c r="D119" s="7"/>
      <c r="E119" s="46"/>
      <c r="F119" s="58">
        <v>42.825076379999999</v>
      </c>
      <c r="G119" s="27">
        <v>6.2104300000000003E-3</v>
      </c>
    </row>
    <row r="120" spans="1:7" ht="15" x14ac:dyDescent="0.25">
      <c r="A120" s="6"/>
      <c r="B120" s="7"/>
      <c r="C120" s="30" t="s">
        <v>135</v>
      </c>
      <c r="D120" s="12"/>
      <c r="E120" s="48"/>
      <c r="F120" s="54">
        <v>6895.670098380001</v>
      </c>
      <c r="G120" s="13">
        <v>1</v>
      </c>
    </row>
    <row r="122" spans="1:7" ht="15" x14ac:dyDescent="0.25">
      <c r="B122" s="158"/>
      <c r="C122" s="158"/>
      <c r="D122" s="158"/>
      <c r="E122" s="158"/>
      <c r="F122" s="158"/>
    </row>
    <row r="123" spans="1:7" ht="15" x14ac:dyDescent="0.25">
      <c r="B123" s="158"/>
      <c r="C123" s="158"/>
      <c r="D123" s="158"/>
      <c r="E123" s="158"/>
      <c r="F123" s="158"/>
    </row>
    <row r="125" spans="1:7" ht="15" x14ac:dyDescent="0.25">
      <c r="B125" s="36" t="s">
        <v>137</v>
      </c>
      <c r="C125" s="37"/>
      <c r="D125" s="38"/>
    </row>
    <row r="126" spans="1:7" ht="15" x14ac:dyDescent="0.25">
      <c r="B126" s="39" t="s">
        <v>138</v>
      </c>
      <c r="C126" s="40"/>
      <c r="D126" s="64" t="s">
        <v>139</v>
      </c>
    </row>
    <row r="127" spans="1:7" ht="15" x14ac:dyDescent="0.25">
      <c r="B127" s="39" t="s">
        <v>140</v>
      </c>
      <c r="C127" s="40"/>
      <c r="D127" s="64" t="s">
        <v>139</v>
      </c>
    </row>
    <row r="128" spans="1:7" ht="15" x14ac:dyDescent="0.25">
      <c r="B128" s="41" t="s">
        <v>141</v>
      </c>
      <c r="C128" s="40"/>
      <c r="D128" s="42"/>
    </row>
    <row r="129" spans="2:4" ht="25.5" customHeight="1" x14ac:dyDescent="0.25">
      <c r="B129" s="42"/>
      <c r="C129" s="32" t="s">
        <v>142</v>
      </c>
      <c r="D129" s="33" t="s">
        <v>143</v>
      </c>
    </row>
    <row r="130" spans="2:4" ht="12.75" customHeight="1" x14ac:dyDescent="0.25">
      <c r="B130" s="59" t="s">
        <v>144</v>
      </c>
      <c r="C130" s="60" t="s">
        <v>145</v>
      </c>
      <c r="D130" s="60" t="s">
        <v>146</v>
      </c>
    </row>
    <row r="131" spans="2:4" ht="15" x14ac:dyDescent="0.25">
      <c r="B131" s="42" t="s">
        <v>147</v>
      </c>
      <c r="C131" s="43">
        <v>14.0326</v>
      </c>
      <c r="D131" s="43">
        <v>14.703200000000001</v>
      </c>
    </row>
    <row r="132" spans="2:4" ht="15" x14ac:dyDescent="0.25">
      <c r="B132" s="42" t="s">
        <v>148</v>
      </c>
      <c r="C132" s="43">
        <v>11.152699999999999</v>
      </c>
      <c r="D132" s="43">
        <v>11.685600000000001</v>
      </c>
    </row>
    <row r="133" spans="2:4" ht="15" x14ac:dyDescent="0.25">
      <c r="B133" s="42" t="s">
        <v>149</v>
      </c>
      <c r="C133" s="43">
        <v>13.591900000000001</v>
      </c>
      <c r="D133" s="43">
        <v>14.2392</v>
      </c>
    </row>
    <row r="134" spans="2:4" ht="15" x14ac:dyDescent="0.25">
      <c r="B134" s="42" t="s">
        <v>150</v>
      </c>
      <c r="C134" s="43">
        <v>10.7727</v>
      </c>
      <c r="D134" s="43">
        <v>11.2858</v>
      </c>
    </row>
    <row r="136" spans="2:4" ht="15" x14ac:dyDescent="0.25">
      <c r="B136" s="61" t="s">
        <v>151</v>
      </c>
      <c r="C136" s="44"/>
      <c r="D136" s="62" t="s">
        <v>139</v>
      </c>
    </row>
    <row r="137" spans="2:4" ht="24.75" customHeight="1" x14ac:dyDescent="0.25">
      <c r="B137" s="63"/>
      <c r="C137" s="63"/>
    </row>
    <row r="138" spans="2:4" ht="15" x14ac:dyDescent="0.25">
      <c r="B138" s="65"/>
      <c r="C138" s="67"/>
      <c r="D138"/>
    </row>
    <row r="140" spans="2:4" ht="15" x14ac:dyDescent="0.25">
      <c r="B140" s="41" t="s">
        <v>152</v>
      </c>
      <c r="C140" s="40"/>
      <c r="D140" s="66" t="s">
        <v>139</v>
      </c>
    </row>
    <row r="141" spans="2:4" ht="15" x14ac:dyDescent="0.25">
      <c r="B141" s="41" t="s">
        <v>153</v>
      </c>
      <c r="C141" s="40"/>
      <c r="D141" s="66" t="s">
        <v>139</v>
      </c>
    </row>
    <row r="142" spans="2:4" ht="15" x14ac:dyDescent="0.25">
      <c r="B142" s="41" t="s">
        <v>154</v>
      </c>
      <c r="C142" s="40"/>
      <c r="D142" s="45">
        <v>3.0319464704134543E-2</v>
      </c>
    </row>
    <row r="143" spans="2:4" ht="15" x14ac:dyDescent="0.25">
      <c r="B143" s="41" t="s">
        <v>155</v>
      </c>
      <c r="C143" s="40"/>
      <c r="D143" s="45" t="s">
        <v>139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O16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7" width="13.7109375" style="31" customWidth="1"/>
    <col min="8" max="249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291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6">
        <v>3487781</v>
      </c>
      <c r="F7" s="52">
        <v>28463.780740999999</v>
      </c>
      <c r="G7" s="5">
        <v>4.67398901684241E-2</v>
      </c>
    </row>
    <row r="8" spans="1:7" ht="15" x14ac:dyDescent="0.25">
      <c r="A8" s="6">
        <v>2</v>
      </c>
      <c r="B8" s="7" t="s">
        <v>292</v>
      </c>
      <c r="C8" s="11" t="s">
        <v>293</v>
      </c>
      <c r="D8" s="2" t="s">
        <v>246</v>
      </c>
      <c r="E8" s="46">
        <v>5302541</v>
      </c>
      <c r="F8" s="52">
        <v>20791.263261</v>
      </c>
      <c r="G8" s="5">
        <v>3.4140979728745274E-2</v>
      </c>
    </row>
    <row r="9" spans="1:7" ht="25.5" x14ac:dyDescent="0.25">
      <c r="A9" s="6">
        <v>3</v>
      </c>
      <c r="B9" s="7" t="s">
        <v>31</v>
      </c>
      <c r="C9" s="11" t="s">
        <v>32</v>
      </c>
      <c r="D9" s="2" t="s">
        <v>30</v>
      </c>
      <c r="E9" s="46">
        <v>72372</v>
      </c>
      <c r="F9" s="52">
        <v>18624.644712000001</v>
      </c>
      <c r="G9" s="5">
        <v>3.0583212264943045E-2</v>
      </c>
    </row>
    <row r="10" spans="1:7" ht="15" x14ac:dyDescent="0.25">
      <c r="A10" s="6">
        <v>4</v>
      </c>
      <c r="B10" s="7" t="s">
        <v>294</v>
      </c>
      <c r="C10" s="11" t="s">
        <v>295</v>
      </c>
      <c r="D10" s="2" t="s">
        <v>177</v>
      </c>
      <c r="E10" s="46">
        <v>688350</v>
      </c>
      <c r="F10" s="52">
        <v>17871.63105</v>
      </c>
      <c r="G10" s="5">
        <v>2.9346701339797183E-2</v>
      </c>
    </row>
    <row r="11" spans="1:7" ht="25.5" x14ac:dyDescent="0.25">
      <c r="A11" s="6">
        <v>5</v>
      </c>
      <c r="B11" s="7" t="s">
        <v>296</v>
      </c>
      <c r="C11" s="11" t="s">
        <v>297</v>
      </c>
      <c r="D11" s="2" t="s">
        <v>246</v>
      </c>
      <c r="E11" s="46">
        <v>7571575</v>
      </c>
      <c r="F11" s="52">
        <v>15972.237462499999</v>
      </c>
      <c r="G11" s="5">
        <v>2.6227739439613571E-2</v>
      </c>
    </row>
    <row r="12" spans="1:7" ht="15" x14ac:dyDescent="0.25">
      <c r="A12" s="6">
        <v>6</v>
      </c>
      <c r="B12" s="7" t="s">
        <v>298</v>
      </c>
      <c r="C12" s="11" t="s">
        <v>299</v>
      </c>
      <c r="D12" s="2" t="s">
        <v>19</v>
      </c>
      <c r="E12" s="46">
        <v>14597070</v>
      </c>
      <c r="F12" s="52">
        <v>15669.954645</v>
      </c>
      <c r="G12" s="5">
        <v>2.5731365967012986E-2</v>
      </c>
    </row>
    <row r="13" spans="1:7" ht="25.5" x14ac:dyDescent="0.25">
      <c r="A13" s="6">
        <v>7</v>
      </c>
      <c r="B13" s="7" t="s">
        <v>300</v>
      </c>
      <c r="C13" s="11" t="s">
        <v>301</v>
      </c>
      <c r="D13" s="2" t="s">
        <v>22</v>
      </c>
      <c r="E13" s="46">
        <v>290000</v>
      </c>
      <c r="F13" s="52">
        <v>14933.405000000001</v>
      </c>
      <c r="G13" s="5">
        <v>2.4521890324119798E-2</v>
      </c>
    </row>
    <row r="14" spans="1:7" ht="25.5" x14ac:dyDescent="0.25">
      <c r="A14" s="6">
        <v>8</v>
      </c>
      <c r="B14" s="7" t="s">
        <v>302</v>
      </c>
      <c r="C14" s="11" t="s">
        <v>303</v>
      </c>
      <c r="D14" s="2" t="s">
        <v>166</v>
      </c>
      <c r="E14" s="46">
        <v>1185742</v>
      </c>
      <c r="F14" s="52">
        <v>14688.971895999999</v>
      </c>
      <c r="G14" s="5">
        <v>2.4120510881998448E-2</v>
      </c>
    </row>
    <row r="15" spans="1:7" ht="15" x14ac:dyDescent="0.25">
      <c r="A15" s="6">
        <v>9</v>
      </c>
      <c r="B15" s="7" t="s">
        <v>304</v>
      </c>
      <c r="C15" s="11" t="s">
        <v>305</v>
      </c>
      <c r="D15" s="2" t="s">
        <v>106</v>
      </c>
      <c r="E15" s="46">
        <v>4314644</v>
      </c>
      <c r="F15" s="52">
        <v>14529.56367</v>
      </c>
      <c r="G15" s="5">
        <v>2.3858749345715562E-2</v>
      </c>
    </row>
    <row r="16" spans="1:7" ht="15" x14ac:dyDescent="0.25">
      <c r="A16" s="6">
        <v>10</v>
      </c>
      <c r="B16" s="7" t="s">
        <v>306</v>
      </c>
      <c r="C16" s="11" t="s">
        <v>307</v>
      </c>
      <c r="D16" s="2" t="s">
        <v>19</v>
      </c>
      <c r="E16" s="46">
        <v>2110135</v>
      </c>
      <c r="F16" s="52">
        <v>14504.0129225</v>
      </c>
      <c r="G16" s="5">
        <v>2.3816792897879704E-2</v>
      </c>
    </row>
    <row r="17" spans="1:7" ht="25.5" x14ac:dyDescent="0.25">
      <c r="A17" s="6">
        <v>11</v>
      </c>
      <c r="B17" s="7" t="s">
        <v>308</v>
      </c>
      <c r="C17" s="11" t="s">
        <v>309</v>
      </c>
      <c r="D17" s="2" t="s">
        <v>22</v>
      </c>
      <c r="E17" s="46">
        <v>1828505</v>
      </c>
      <c r="F17" s="52">
        <v>14446.103752499999</v>
      </c>
      <c r="G17" s="5">
        <v>2.372170123489321E-2</v>
      </c>
    </row>
    <row r="18" spans="1:7" ht="25.5" x14ac:dyDescent="0.25">
      <c r="A18" s="6">
        <v>12</v>
      </c>
      <c r="B18" s="7" t="s">
        <v>310</v>
      </c>
      <c r="C18" s="11" t="s">
        <v>311</v>
      </c>
      <c r="D18" s="2" t="s">
        <v>169</v>
      </c>
      <c r="E18" s="46">
        <v>872346</v>
      </c>
      <c r="F18" s="52">
        <v>13370.447142000001</v>
      </c>
      <c r="G18" s="5">
        <v>2.1955383812369986E-2</v>
      </c>
    </row>
    <row r="19" spans="1:7" ht="15" x14ac:dyDescent="0.25">
      <c r="A19" s="6">
        <v>13</v>
      </c>
      <c r="B19" s="7" t="s">
        <v>312</v>
      </c>
      <c r="C19" s="11" t="s">
        <v>313</v>
      </c>
      <c r="D19" s="2" t="s">
        <v>19</v>
      </c>
      <c r="E19" s="46">
        <v>5991656</v>
      </c>
      <c r="F19" s="52">
        <v>12702.310719999999</v>
      </c>
      <c r="G19" s="5">
        <v>2.0858248359214203E-2</v>
      </c>
    </row>
    <row r="20" spans="1:7" ht="25.5" x14ac:dyDescent="0.25">
      <c r="A20" s="6">
        <v>14</v>
      </c>
      <c r="B20" s="7" t="s">
        <v>162</v>
      </c>
      <c r="C20" s="11" t="s">
        <v>163</v>
      </c>
      <c r="D20" s="2" t="s">
        <v>53</v>
      </c>
      <c r="E20" s="46">
        <v>4759747</v>
      </c>
      <c r="F20" s="52">
        <v>11544.766348499999</v>
      </c>
      <c r="G20" s="5">
        <v>1.8957464437313928E-2</v>
      </c>
    </row>
    <row r="21" spans="1:7" ht="25.5" x14ac:dyDescent="0.25">
      <c r="A21" s="6">
        <v>15</v>
      </c>
      <c r="B21" s="7" t="s">
        <v>314</v>
      </c>
      <c r="C21" s="11" t="s">
        <v>315</v>
      </c>
      <c r="D21" s="2" t="s">
        <v>22</v>
      </c>
      <c r="E21" s="46">
        <v>4700000</v>
      </c>
      <c r="F21" s="52">
        <v>11524.4</v>
      </c>
      <c r="G21" s="5">
        <v>1.8924021202886158E-2</v>
      </c>
    </row>
    <row r="22" spans="1:7" ht="25.5" x14ac:dyDescent="0.25">
      <c r="A22" s="6">
        <v>16</v>
      </c>
      <c r="B22" s="7" t="s">
        <v>316</v>
      </c>
      <c r="C22" s="11" t="s">
        <v>317</v>
      </c>
      <c r="D22" s="2" t="s">
        <v>53</v>
      </c>
      <c r="E22" s="46">
        <v>785000</v>
      </c>
      <c r="F22" s="52">
        <v>11515.165000000001</v>
      </c>
      <c r="G22" s="5">
        <v>1.8908856566479178E-2</v>
      </c>
    </row>
    <row r="23" spans="1:7" ht="25.5" x14ac:dyDescent="0.25">
      <c r="A23" s="6">
        <v>17</v>
      </c>
      <c r="B23" s="7" t="s">
        <v>318</v>
      </c>
      <c r="C23" s="11" t="s">
        <v>319</v>
      </c>
      <c r="D23" s="2" t="s">
        <v>42</v>
      </c>
      <c r="E23" s="46">
        <v>1219820</v>
      </c>
      <c r="F23" s="52">
        <v>11380.920599999999</v>
      </c>
      <c r="G23" s="5">
        <v>1.8688416120818774E-2</v>
      </c>
    </row>
    <row r="24" spans="1:7" ht="15" x14ac:dyDescent="0.25">
      <c r="A24" s="6">
        <v>18</v>
      </c>
      <c r="B24" s="7" t="s">
        <v>320</v>
      </c>
      <c r="C24" s="11" t="s">
        <v>321</v>
      </c>
      <c r="D24" s="2" t="s">
        <v>322</v>
      </c>
      <c r="E24" s="46">
        <v>1750497</v>
      </c>
      <c r="F24" s="52">
        <v>11380.856245499999</v>
      </c>
      <c r="G24" s="5">
        <v>1.8688310445389031E-2</v>
      </c>
    </row>
    <row r="25" spans="1:7" ht="15" x14ac:dyDescent="0.25">
      <c r="A25" s="6">
        <v>19</v>
      </c>
      <c r="B25" s="7" t="s">
        <v>323</v>
      </c>
      <c r="C25" s="11" t="s">
        <v>324</v>
      </c>
      <c r="D25" s="2" t="s">
        <v>177</v>
      </c>
      <c r="E25" s="46">
        <v>179296</v>
      </c>
      <c r="F25" s="52">
        <v>11266.243456</v>
      </c>
      <c r="G25" s="5">
        <v>1.8500106733384945E-2</v>
      </c>
    </row>
    <row r="26" spans="1:7" ht="51" x14ac:dyDescent="0.25">
      <c r="A26" s="6">
        <v>20</v>
      </c>
      <c r="B26" s="7" t="s">
        <v>325</v>
      </c>
      <c r="C26" s="11" t="s">
        <v>326</v>
      </c>
      <c r="D26" s="2" t="s">
        <v>239</v>
      </c>
      <c r="E26" s="46">
        <v>5947517</v>
      </c>
      <c r="F26" s="52">
        <v>10979.116382</v>
      </c>
      <c r="G26" s="5">
        <v>1.8028620249377215E-2</v>
      </c>
    </row>
    <row r="27" spans="1:7" ht="25.5" x14ac:dyDescent="0.25">
      <c r="A27" s="6">
        <v>21</v>
      </c>
      <c r="B27" s="7" t="s">
        <v>327</v>
      </c>
      <c r="C27" s="11" t="s">
        <v>328</v>
      </c>
      <c r="D27" s="2" t="s">
        <v>42</v>
      </c>
      <c r="E27" s="46">
        <v>4339321</v>
      </c>
      <c r="F27" s="52">
        <v>10587.943240000001</v>
      </c>
      <c r="G27" s="5">
        <v>1.7386281486994132E-2</v>
      </c>
    </row>
    <row r="28" spans="1:7" ht="15" x14ac:dyDescent="0.25">
      <c r="A28" s="6">
        <v>22</v>
      </c>
      <c r="B28" s="7" t="s">
        <v>329</v>
      </c>
      <c r="C28" s="11" t="s">
        <v>330</v>
      </c>
      <c r="D28" s="2" t="s">
        <v>211</v>
      </c>
      <c r="E28" s="46">
        <v>600000</v>
      </c>
      <c r="F28" s="52">
        <v>10552.8</v>
      </c>
      <c r="G28" s="5">
        <v>1.7328573370398205E-2</v>
      </c>
    </row>
    <row r="29" spans="1:7" ht="15" x14ac:dyDescent="0.25">
      <c r="A29" s="6">
        <v>23</v>
      </c>
      <c r="B29" s="7" t="s">
        <v>331</v>
      </c>
      <c r="C29" s="11" t="s">
        <v>332</v>
      </c>
      <c r="D29" s="2" t="s">
        <v>211</v>
      </c>
      <c r="E29" s="46">
        <v>1056365</v>
      </c>
      <c r="F29" s="52">
        <v>10498.683552500001</v>
      </c>
      <c r="G29" s="5">
        <v>1.7239709672512427E-2</v>
      </c>
    </row>
    <row r="30" spans="1:7" ht="25.5" x14ac:dyDescent="0.25">
      <c r="A30" s="6">
        <v>24</v>
      </c>
      <c r="B30" s="7" t="s">
        <v>40</v>
      </c>
      <c r="C30" s="11" t="s">
        <v>41</v>
      </c>
      <c r="D30" s="2" t="s">
        <v>42</v>
      </c>
      <c r="E30" s="46">
        <v>2246466</v>
      </c>
      <c r="F30" s="52">
        <v>10364.070890999999</v>
      </c>
      <c r="G30" s="5">
        <v>1.7018664510907226E-2</v>
      </c>
    </row>
    <row r="31" spans="1:7" ht="25.5" x14ac:dyDescent="0.25">
      <c r="A31" s="6">
        <v>25</v>
      </c>
      <c r="B31" s="7" t="s">
        <v>23</v>
      </c>
      <c r="C31" s="11" t="s">
        <v>24</v>
      </c>
      <c r="D31" s="2" t="s">
        <v>22</v>
      </c>
      <c r="E31" s="46">
        <v>1735210</v>
      </c>
      <c r="F31" s="52">
        <v>10337.513575000001</v>
      </c>
      <c r="G31" s="5">
        <v>1.6975055194059865E-2</v>
      </c>
    </row>
    <row r="32" spans="1:7" ht="25.5" x14ac:dyDescent="0.25">
      <c r="A32" s="6">
        <v>26</v>
      </c>
      <c r="B32" s="7" t="s">
        <v>51</v>
      </c>
      <c r="C32" s="11" t="s">
        <v>52</v>
      </c>
      <c r="D32" s="2" t="s">
        <v>53</v>
      </c>
      <c r="E32" s="46">
        <v>1272000</v>
      </c>
      <c r="F32" s="52">
        <v>10259.316000000001</v>
      </c>
      <c r="G32" s="5">
        <v>1.6846648286341089E-2</v>
      </c>
    </row>
    <row r="33" spans="1:7" ht="15" x14ac:dyDescent="0.25">
      <c r="A33" s="6">
        <v>27</v>
      </c>
      <c r="B33" s="7" t="s">
        <v>180</v>
      </c>
      <c r="C33" s="11" t="s">
        <v>181</v>
      </c>
      <c r="D33" s="2" t="s">
        <v>19</v>
      </c>
      <c r="E33" s="46">
        <v>4384430</v>
      </c>
      <c r="F33" s="52">
        <v>10222.298545</v>
      </c>
      <c r="G33" s="5">
        <v>1.6785862553175206E-2</v>
      </c>
    </row>
    <row r="34" spans="1:7" ht="25.5" x14ac:dyDescent="0.25">
      <c r="A34" s="6">
        <v>28</v>
      </c>
      <c r="B34" s="7" t="s">
        <v>20</v>
      </c>
      <c r="C34" s="11" t="s">
        <v>21</v>
      </c>
      <c r="D34" s="2" t="s">
        <v>22</v>
      </c>
      <c r="E34" s="46">
        <v>1489128</v>
      </c>
      <c r="F34" s="52">
        <v>10110.434556</v>
      </c>
      <c r="G34" s="5">
        <v>1.6602172599713385E-2</v>
      </c>
    </row>
    <row r="35" spans="1:7" ht="25.5" x14ac:dyDescent="0.25">
      <c r="A35" s="6">
        <v>29</v>
      </c>
      <c r="B35" s="7" t="s">
        <v>45</v>
      </c>
      <c r="C35" s="11" t="s">
        <v>46</v>
      </c>
      <c r="D35" s="2" t="s">
        <v>30</v>
      </c>
      <c r="E35" s="46">
        <v>932409</v>
      </c>
      <c r="F35" s="52">
        <v>9510.5717999999997</v>
      </c>
      <c r="G35" s="5">
        <v>1.5617148172119259E-2</v>
      </c>
    </row>
    <row r="36" spans="1:7" ht="15" x14ac:dyDescent="0.25">
      <c r="A36" s="6">
        <v>30</v>
      </c>
      <c r="B36" s="7" t="s">
        <v>333</v>
      </c>
      <c r="C36" s="11" t="s">
        <v>334</v>
      </c>
      <c r="D36" s="2" t="s">
        <v>159</v>
      </c>
      <c r="E36" s="46">
        <v>1490720</v>
      </c>
      <c r="F36" s="52">
        <v>9407.9339199999995</v>
      </c>
      <c r="G36" s="5">
        <v>1.5448608255304561E-2</v>
      </c>
    </row>
    <row r="37" spans="1:7" ht="25.5" x14ac:dyDescent="0.25">
      <c r="A37" s="6">
        <v>31</v>
      </c>
      <c r="B37" s="7" t="s">
        <v>335</v>
      </c>
      <c r="C37" s="11" t="s">
        <v>336</v>
      </c>
      <c r="D37" s="2" t="s">
        <v>42</v>
      </c>
      <c r="E37" s="46">
        <v>85200</v>
      </c>
      <c r="F37" s="52">
        <v>9357.5159999999996</v>
      </c>
      <c r="G37" s="5">
        <v>1.5365817846512312E-2</v>
      </c>
    </row>
    <row r="38" spans="1:7" ht="15" x14ac:dyDescent="0.25">
      <c r="A38" s="6">
        <v>32</v>
      </c>
      <c r="B38" s="7" t="s">
        <v>167</v>
      </c>
      <c r="C38" s="11" t="s">
        <v>168</v>
      </c>
      <c r="D38" s="2" t="s">
        <v>169</v>
      </c>
      <c r="E38" s="46">
        <v>2450000</v>
      </c>
      <c r="F38" s="52">
        <v>8880.0249999999996</v>
      </c>
      <c r="G38" s="5">
        <v>1.4581737997827146E-2</v>
      </c>
    </row>
    <row r="39" spans="1:7" ht="15" x14ac:dyDescent="0.25">
      <c r="A39" s="6">
        <v>33</v>
      </c>
      <c r="B39" s="7" t="s">
        <v>337</v>
      </c>
      <c r="C39" s="11" t="s">
        <v>338</v>
      </c>
      <c r="D39" s="2" t="s">
        <v>169</v>
      </c>
      <c r="E39" s="46">
        <v>1961293</v>
      </c>
      <c r="F39" s="52">
        <v>8827.7797929999997</v>
      </c>
      <c r="G39" s="5">
        <v>1.4495947032135468E-2</v>
      </c>
    </row>
    <row r="40" spans="1:7" ht="15" x14ac:dyDescent="0.25">
      <c r="A40" s="6">
        <v>34</v>
      </c>
      <c r="B40" s="7" t="s">
        <v>339</v>
      </c>
      <c r="C40" s="11" t="s">
        <v>340</v>
      </c>
      <c r="D40" s="2" t="s">
        <v>159</v>
      </c>
      <c r="E40" s="46">
        <v>458000</v>
      </c>
      <c r="F40" s="52">
        <v>8560.7070000000003</v>
      </c>
      <c r="G40" s="5">
        <v>1.4057391341822219E-2</v>
      </c>
    </row>
    <row r="41" spans="1:7" ht="15" x14ac:dyDescent="0.25">
      <c r="A41" s="6">
        <v>35</v>
      </c>
      <c r="B41" s="7" t="s">
        <v>54</v>
      </c>
      <c r="C41" s="11" t="s">
        <v>55</v>
      </c>
      <c r="D41" s="2" t="s">
        <v>56</v>
      </c>
      <c r="E41" s="46">
        <v>5262749</v>
      </c>
      <c r="F41" s="52">
        <v>8423.0297745000007</v>
      </c>
      <c r="G41" s="5">
        <v>1.3831313911802735E-2</v>
      </c>
    </row>
    <row r="42" spans="1:7" ht="15" x14ac:dyDescent="0.25">
      <c r="A42" s="6">
        <v>36</v>
      </c>
      <c r="B42" s="7" t="s">
        <v>341</v>
      </c>
      <c r="C42" s="11" t="s">
        <v>342</v>
      </c>
      <c r="D42" s="2" t="s">
        <v>251</v>
      </c>
      <c r="E42" s="46">
        <v>535552</v>
      </c>
      <c r="F42" s="52">
        <v>8380.5854720000007</v>
      </c>
      <c r="G42" s="5">
        <v>1.3761616844671108E-2</v>
      </c>
    </row>
    <row r="43" spans="1:7" ht="25.5" x14ac:dyDescent="0.25">
      <c r="A43" s="6">
        <v>37</v>
      </c>
      <c r="B43" s="7" t="s">
        <v>170</v>
      </c>
      <c r="C43" s="11" t="s">
        <v>171</v>
      </c>
      <c r="D43" s="2" t="s">
        <v>172</v>
      </c>
      <c r="E43" s="46">
        <v>465021</v>
      </c>
      <c r="F43" s="52">
        <v>8289.6968565000006</v>
      </c>
      <c r="G43" s="5">
        <v>1.3612370195229666E-2</v>
      </c>
    </row>
    <row r="44" spans="1:7" ht="15" x14ac:dyDescent="0.25">
      <c r="A44" s="6">
        <v>38</v>
      </c>
      <c r="B44" s="7" t="s">
        <v>343</v>
      </c>
      <c r="C44" s="11" t="s">
        <v>344</v>
      </c>
      <c r="D44" s="2" t="s">
        <v>169</v>
      </c>
      <c r="E44" s="46">
        <v>1419727</v>
      </c>
      <c r="F44" s="52">
        <v>7930.5950220000004</v>
      </c>
      <c r="G44" s="5">
        <v>1.3022695181339717E-2</v>
      </c>
    </row>
    <row r="45" spans="1:7" ht="25.5" x14ac:dyDescent="0.25">
      <c r="A45" s="6">
        <v>39</v>
      </c>
      <c r="B45" s="7" t="s">
        <v>43</v>
      </c>
      <c r="C45" s="11" t="s">
        <v>44</v>
      </c>
      <c r="D45" s="2" t="s">
        <v>16</v>
      </c>
      <c r="E45" s="46">
        <v>8097048</v>
      </c>
      <c r="F45" s="52">
        <v>7914.8644199999999</v>
      </c>
      <c r="G45" s="5">
        <v>1.2996864227382707E-2</v>
      </c>
    </row>
    <row r="46" spans="1:7" ht="15" x14ac:dyDescent="0.25">
      <c r="A46" s="6">
        <v>40</v>
      </c>
      <c r="B46" s="7" t="s">
        <v>345</v>
      </c>
      <c r="C46" s="11" t="s">
        <v>346</v>
      </c>
      <c r="D46" s="2" t="s">
        <v>246</v>
      </c>
      <c r="E46" s="46">
        <v>1649710</v>
      </c>
      <c r="F46" s="52">
        <v>7417.9210149999999</v>
      </c>
      <c r="G46" s="5">
        <v>1.2180841915344385E-2</v>
      </c>
    </row>
    <row r="47" spans="1:7" ht="25.5" x14ac:dyDescent="0.25">
      <c r="A47" s="6">
        <v>41</v>
      </c>
      <c r="B47" s="7" t="s">
        <v>347</v>
      </c>
      <c r="C47" s="11" t="s">
        <v>348</v>
      </c>
      <c r="D47" s="2" t="s">
        <v>169</v>
      </c>
      <c r="E47" s="46">
        <v>1757346</v>
      </c>
      <c r="F47" s="52">
        <v>7409.8494090000004</v>
      </c>
      <c r="G47" s="5">
        <v>1.2167587668434754E-2</v>
      </c>
    </row>
    <row r="48" spans="1:7" ht="25.5" x14ac:dyDescent="0.25">
      <c r="A48" s="6">
        <v>42</v>
      </c>
      <c r="B48" s="7" t="s">
        <v>349</v>
      </c>
      <c r="C48" s="11" t="s">
        <v>350</v>
      </c>
      <c r="D48" s="2" t="s">
        <v>351</v>
      </c>
      <c r="E48" s="46">
        <v>775000</v>
      </c>
      <c r="F48" s="52">
        <v>7081.95</v>
      </c>
      <c r="G48" s="5">
        <v>1.1629149626685957E-2</v>
      </c>
    </row>
    <row r="49" spans="1:7" ht="51" x14ac:dyDescent="0.25">
      <c r="A49" s="6">
        <v>43</v>
      </c>
      <c r="B49" s="7" t="s">
        <v>237</v>
      </c>
      <c r="C49" s="11" t="s">
        <v>238</v>
      </c>
      <c r="D49" s="2" t="s">
        <v>239</v>
      </c>
      <c r="E49" s="46">
        <v>2990497</v>
      </c>
      <c r="F49" s="52">
        <v>6791.4186870000003</v>
      </c>
      <c r="G49" s="5">
        <v>1.1152073099724522E-2</v>
      </c>
    </row>
    <row r="50" spans="1:7" ht="15" x14ac:dyDescent="0.25">
      <c r="A50" s="6">
        <v>44</v>
      </c>
      <c r="B50" s="7" t="s">
        <v>352</v>
      </c>
      <c r="C50" s="11" t="s">
        <v>353</v>
      </c>
      <c r="D50" s="2" t="s">
        <v>251</v>
      </c>
      <c r="E50" s="46">
        <v>1207169</v>
      </c>
      <c r="F50" s="52">
        <v>6413.688897</v>
      </c>
      <c r="G50" s="5">
        <v>1.0531809436980975E-2</v>
      </c>
    </row>
    <row r="51" spans="1:7" ht="25.5" x14ac:dyDescent="0.25">
      <c r="A51" s="6">
        <v>45</v>
      </c>
      <c r="B51" s="7" t="s">
        <v>354</v>
      </c>
      <c r="C51" s="11" t="s">
        <v>355</v>
      </c>
      <c r="D51" s="2" t="s">
        <v>22</v>
      </c>
      <c r="E51" s="46">
        <v>1683910</v>
      </c>
      <c r="F51" s="52">
        <v>6341.6050599999999</v>
      </c>
      <c r="G51" s="5">
        <v>1.0413441794433563E-2</v>
      </c>
    </row>
    <row r="52" spans="1:7" ht="15" x14ac:dyDescent="0.25">
      <c r="A52" s="6">
        <v>46</v>
      </c>
      <c r="B52" s="7" t="s">
        <v>356</v>
      </c>
      <c r="C52" s="11" t="s">
        <v>357</v>
      </c>
      <c r="D52" s="2" t="s">
        <v>251</v>
      </c>
      <c r="E52" s="46">
        <v>115722</v>
      </c>
      <c r="F52" s="52">
        <v>6324.9016320000001</v>
      </c>
      <c r="G52" s="5">
        <v>1.0386013379450321E-2</v>
      </c>
    </row>
    <row r="53" spans="1:7" ht="15" x14ac:dyDescent="0.25">
      <c r="A53" s="6">
        <v>47</v>
      </c>
      <c r="B53" s="7" t="s">
        <v>358</v>
      </c>
      <c r="C53" s="11" t="s">
        <v>359</v>
      </c>
      <c r="D53" s="2" t="s">
        <v>211</v>
      </c>
      <c r="E53" s="46">
        <v>608819</v>
      </c>
      <c r="F53" s="52">
        <v>5953.641001</v>
      </c>
      <c r="G53" s="5">
        <v>9.7763726126563096E-3</v>
      </c>
    </row>
    <row r="54" spans="1:7" ht="15" x14ac:dyDescent="0.25">
      <c r="A54" s="6">
        <v>48</v>
      </c>
      <c r="B54" s="7" t="s">
        <v>74</v>
      </c>
      <c r="C54" s="11" t="s">
        <v>75</v>
      </c>
      <c r="D54" s="2" t="s">
        <v>65</v>
      </c>
      <c r="E54" s="46">
        <v>2080000</v>
      </c>
      <c r="F54" s="52">
        <v>5906.16</v>
      </c>
      <c r="G54" s="5">
        <v>9.6984048685951653E-3</v>
      </c>
    </row>
    <row r="55" spans="1:7" ht="15" x14ac:dyDescent="0.25">
      <c r="A55" s="6">
        <v>49</v>
      </c>
      <c r="B55" s="7" t="s">
        <v>360</v>
      </c>
      <c r="C55" s="11" t="s">
        <v>361</v>
      </c>
      <c r="D55" s="2" t="s">
        <v>177</v>
      </c>
      <c r="E55" s="46">
        <v>2712091</v>
      </c>
      <c r="F55" s="52">
        <v>5775.3977844999999</v>
      </c>
      <c r="G55" s="5">
        <v>9.4836824588681191E-3</v>
      </c>
    </row>
    <row r="56" spans="1:7" ht="15" x14ac:dyDescent="0.25">
      <c r="A56" s="6">
        <v>50</v>
      </c>
      <c r="B56" s="7" t="s">
        <v>362</v>
      </c>
      <c r="C56" s="11" t="s">
        <v>363</v>
      </c>
      <c r="D56" s="2" t="s">
        <v>364</v>
      </c>
      <c r="E56" s="46">
        <v>149724</v>
      </c>
      <c r="F56" s="52">
        <v>5738.2471619999997</v>
      </c>
      <c r="G56" s="5">
        <v>9.4226780536157476E-3</v>
      </c>
    </row>
    <row r="57" spans="1:7" ht="25.5" x14ac:dyDescent="0.25">
      <c r="A57" s="6">
        <v>51</v>
      </c>
      <c r="B57" s="7" t="s">
        <v>164</v>
      </c>
      <c r="C57" s="11" t="s">
        <v>165</v>
      </c>
      <c r="D57" s="2" t="s">
        <v>166</v>
      </c>
      <c r="E57" s="46">
        <v>3010440</v>
      </c>
      <c r="F57" s="52">
        <v>5691.2368200000001</v>
      </c>
      <c r="G57" s="5">
        <v>9.3454831706923057E-3</v>
      </c>
    </row>
    <row r="58" spans="1:7" ht="15" x14ac:dyDescent="0.25">
      <c r="A58" s="6">
        <v>52</v>
      </c>
      <c r="B58" s="7" t="s">
        <v>365</v>
      </c>
      <c r="C58" s="11" t="s">
        <v>366</v>
      </c>
      <c r="D58" s="2" t="s">
        <v>19</v>
      </c>
      <c r="E58" s="46">
        <v>6855211</v>
      </c>
      <c r="F58" s="52">
        <v>5353.9197910000003</v>
      </c>
      <c r="G58" s="5">
        <v>8.7915806153410023E-3</v>
      </c>
    </row>
    <row r="59" spans="1:7" ht="15" x14ac:dyDescent="0.25">
      <c r="A59" s="6">
        <v>53</v>
      </c>
      <c r="B59" s="7" t="s">
        <v>367</v>
      </c>
      <c r="C59" s="11" t="s">
        <v>368</v>
      </c>
      <c r="D59" s="2" t="s">
        <v>169</v>
      </c>
      <c r="E59" s="46">
        <v>2383117</v>
      </c>
      <c r="F59" s="52">
        <v>5273.8379210000003</v>
      </c>
      <c r="G59" s="5">
        <v>8.6600795388557389E-3</v>
      </c>
    </row>
    <row r="60" spans="1:7" ht="15" x14ac:dyDescent="0.25">
      <c r="A60" s="6">
        <v>54</v>
      </c>
      <c r="B60" s="7" t="s">
        <v>369</v>
      </c>
      <c r="C60" s="11" t="s">
        <v>370</v>
      </c>
      <c r="D60" s="2" t="s">
        <v>169</v>
      </c>
      <c r="E60" s="46">
        <v>5474987</v>
      </c>
      <c r="F60" s="52">
        <v>5228.6125849999999</v>
      </c>
      <c r="G60" s="5">
        <v>8.5858157839208468E-3</v>
      </c>
    </row>
    <row r="61" spans="1:7" ht="25.5" x14ac:dyDescent="0.25">
      <c r="A61" s="6">
        <v>55</v>
      </c>
      <c r="B61" s="7" t="s">
        <v>371</v>
      </c>
      <c r="C61" s="11" t="s">
        <v>372</v>
      </c>
      <c r="D61" s="2" t="s">
        <v>42</v>
      </c>
      <c r="E61" s="46">
        <v>1450868</v>
      </c>
      <c r="F61" s="52">
        <v>5053.3732440000003</v>
      </c>
      <c r="G61" s="5">
        <v>8.2980582429934419E-3</v>
      </c>
    </row>
    <row r="62" spans="1:7" ht="15" x14ac:dyDescent="0.25">
      <c r="A62" s="6">
        <v>56</v>
      </c>
      <c r="B62" s="7" t="s">
        <v>373</v>
      </c>
      <c r="C62" s="11" t="s">
        <v>374</v>
      </c>
      <c r="D62" s="2" t="s">
        <v>169</v>
      </c>
      <c r="E62" s="46">
        <v>321748</v>
      </c>
      <c r="F62" s="52">
        <v>4932.5577139999996</v>
      </c>
      <c r="G62" s="5">
        <v>8.0996691163267229E-3</v>
      </c>
    </row>
    <row r="63" spans="1:7" ht="15" x14ac:dyDescent="0.25">
      <c r="A63" s="6">
        <v>57</v>
      </c>
      <c r="B63" s="7" t="s">
        <v>375</v>
      </c>
      <c r="C63" s="11" t="s">
        <v>376</v>
      </c>
      <c r="D63" s="2" t="s">
        <v>377</v>
      </c>
      <c r="E63" s="46">
        <v>1125818</v>
      </c>
      <c r="F63" s="52">
        <v>4913.0697520000003</v>
      </c>
      <c r="G63" s="5">
        <v>8.0676682654287121E-3</v>
      </c>
    </row>
    <row r="64" spans="1:7" ht="15" x14ac:dyDescent="0.25">
      <c r="A64" s="6">
        <v>58</v>
      </c>
      <c r="B64" s="7" t="s">
        <v>224</v>
      </c>
      <c r="C64" s="11" t="s">
        <v>225</v>
      </c>
      <c r="D64" s="2" t="s">
        <v>226</v>
      </c>
      <c r="E64" s="46">
        <v>222922</v>
      </c>
      <c r="F64" s="52">
        <v>3465.433951</v>
      </c>
      <c r="G64" s="5">
        <v>5.6905301417796636E-3</v>
      </c>
    </row>
    <row r="65" spans="1:7" ht="15" x14ac:dyDescent="0.25">
      <c r="A65" s="6">
        <v>59</v>
      </c>
      <c r="B65" s="7" t="s">
        <v>378</v>
      </c>
      <c r="C65" s="11" t="s">
        <v>379</v>
      </c>
      <c r="D65" s="2" t="s">
        <v>27</v>
      </c>
      <c r="E65" s="46">
        <v>5000000</v>
      </c>
      <c r="F65" s="52">
        <v>3440</v>
      </c>
      <c r="G65" s="5">
        <v>5.6487654834896728E-3</v>
      </c>
    </row>
    <row r="66" spans="1:7" ht="15" x14ac:dyDescent="0.25">
      <c r="A66" s="6">
        <v>60</v>
      </c>
      <c r="B66" s="7" t="s">
        <v>840</v>
      </c>
      <c r="C66" s="11" t="s">
        <v>380</v>
      </c>
      <c r="D66" s="2" t="s">
        <v>169</v>
      </c>
      <c r="E66" s="46">
        <v>1662739</v>
      </c>
      <c r="F66" s="52">
        <v>452.99245631249994</v>
      </c>
      <c r="G66" s="5">
        <v>7.4385120683117829E-4</v>
      </c>
    </row>
    <row r="67" spans="1:7" ht="15" x14ac:dyDescent="0.25">
      <c r="A67" s="6">
        <v>61</v>
      </c>
      <c r="B67" s="7" t="s">
        <v>381</v>
      </c>
      <c r="C67" s="11" t="s">
        <v>382</v>
      </c>
      <c r="D67" s="2" t="s">
        <v>169</v>
      </c>
      <c r="E67" s="46">
        <v>1658418</v>
      </c>
      <c r="F67" s="52">
        <v>3143.5313190000002</v>
      </c>
      <c r="G67" s="5">
        <v>5.1619393055337111E-3</v>
      </c>
    </row>
    <row r="68" spans="1:7" ht="15" x14ac:dyDescent="0.25">
      <c r="A68" s="6">
        <v>62</v>
      </c>
      <c r="B68" s="7" t="s">
        <v>383</v>
      </c>
      <c r="C68" s="11" t="s">
        <v>384</v>
      </c>
      <c r="D68" s="2" t="s">
        <v>169</v>
      </c>
      <c r="E68" s="46">
        <v>1165431</v>
      </c>
      <c r="F68" s="52">
        <v>1562.2602555000001</v>
      </c>
      <c r="G68" s="5">
        <v>2.5653609905512088E-3</v>
      </c>
    </row>
    <row r="69" spans="1:7" ht="15" x14ac:dyDescent="0.25">
      <c r="A69" s="6">
        <v>63</v>
      </c>
      <c r="B69" s="7" t="s">
        <v>840</v>
      </c>
      <c r="C69" s="110" t="s">
        <v>850</v>
      </c>
      <c r="D69" s="2" t="s">
        <v>169</v>
      </c>
      <c r="E69" s="46">
        <v>237534</v>
      </c>
      <c r="F69" s="52">
        <v>3170.9452871249996</v>
      </c>
      <c r="G69" s="5">
        <v>5.2069553162633576E-3</v>
      </c>
    </row>
    <row r="70" spans="1:7" ht="15" x14ac:dyDescent="0.25">
      <c r="A70" s="1"/>
      <c r="B70" s="2"/>
      <c r="C70" s="8" t="s">
        <v>107</v>
      </c>
      <c r="D70" s="12"/>
      <c r="E70" s="48"/>
      <c r="F70" s="54">
        <v>597412.71216743742</v>
      </c>
      <c r="G70" s="13">
        <v>0.98100125229342205</v>
      </c>
    </row>
    <row r="71" spans="1:7" ht="15" x14ac:dyDescent="0.25">
      <c r="A71" s="6"/>
      <c r="B71" s="7"/>
      <c r="C71" s="14"/>
      <c r="D71" s="15"/>
      <c r="E71" s="46"/>
      <c r="F71" s="52"/>
      <c r="G71" s="5"/>
    </row>
    <row r="72" spans="1:7" ht="15" x14ac:dyDescent="0.25">
      <c r="A72" s="1"/>
      <c r="B72" s="2"/>
      <c r="C72" s="8" t="s">
        <v>108</v>
      </c>
      <c r="D72" s="9"/>
      <c r="E72" s="47"/>
      <c r="F72" s="53"/>
      <c r="G72" s="10"/>
    </row>
    <row r="73" spans="1:7" ht="15" x14ac:dyDescent="0.25">
      <c r="A73" s="1"/>
      <c r="B73" s="2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6"/>
      <c r="B74" s="7"/>
      <c r="C74" s="14"/>
      <c r="D74" s="15"/>
      <c r="E74" s="46"/>
      <c r="F74" s="52"/>
      <c r="G74" s="5"/>
    </row>
    <row r="75" spans="1:7" ht="15" x14ac:dyDescent="0.25">
      <c r="A75" s="16"/>
      <c r="B75" s="17"/>
      <c r="C75" s="8" t="s">
        <v>109</v>
      </c>
      <c r="D75" s="9"/>
      <c r="E75" s="47"/>
      <c r="F75" s="53"/>
      <c r="G75" s="10"/>
    </row>
    <row r="76" spans="1:7" ht="15" x14ac:dyDescent="0.25">
      <c r="A76" s="18"/>
      <c r="B76" s="19"/>
      <c r="C76" s="8" t="s">
        <v>107</v>
      </c>
      <c r="D76" s="20"/>
      <c r="E76" s="49"/>
      <c r="F76" s="55">
        <v>0</v>
      </c>
      <c r="G76" s="21">
        <v>0</v>
      </c>
    </row>
    <row r="77" spans="1:7" ht="15" x14ac:dyDescent="0.25">
      <c r="A77" s="18"/>
      <c r="B77" s="19"/>
      <c r="C77" s="14"/>
      <c r="D77" s="22"/>
      <c r="E77" s="50"/>
      <c r="F77" s="56"/>
      <c r="G77" s="23"/>
    </row>
    <row r="78" spans="1:7" ht="15" x14ac:dyDescent="0.25">
      <c r="A78" s="1"/>
      <c r="B78" s="2"/>
      <c r="C78" s="8" t="s">
        <v>111</v>
      </c>
      <c r="D78" s="9"/>
      <c r="E78" s="47"/>
      <c r="F78" s="53"/>
      <c r="G78" s="10"/>
    </row>
    <row r="79" spans="1:7" ht="15" x14ac:dyDescent="0.25">
      <c r="A79" s="1"/>
      <c r="B79" s="2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2"/>
      <c r="G80" s="5"/>
    </row>
    <row r="81" spans="1:7" ht="15" x14ac:dyDescent="0.25">
      <c r="A81" s="1"/>
      <c r="B81" s="2"/>
      <c r="C81" s="8" t="s">
        <v>112</v>
      </c>
      <c r="D81" s="9"/>
      <c r="E81" s="47"/>
      <c r="F81" s="53"/>
      <c r="G81" s="10"/>
    </row>
    <row r="82" spans="1:7" ht="15" x14ac:dyDescent="0.25">
      <c r="A82" s="1"/>
      <c r="B82" s="2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15" x14ac:dyDescent="0.25">
      <c r="A84" s="1"/>
      <c r="B84" s="2"/>
      <c r="C84" s="8" t="s">
        <v>113</v>
      </c>
      <c r="D84" s="9"/>
      <c r="E84" s="47"/>
      <c r="F84" s="53"/>
      <c r="G84" s="10"/>
    </row>
    <row r="85" spans="1:7" ht="25.5" x14ac:dyDescent="0.25">
      <c r="A85" s="6">
        <v>1</v>
      </c>
      <c r="B85" s="7"/>
      <c r="C85" s="11" t="s">
        <v>812</v>
      </c>
      <c r="D85" s="15" t="s">
        <v>114</v>
      </c>
      <c r="E85" s="46">
        <v>3600000</v>
      </c>
      <c r="F85" s="52">
        <v>2440.8000000000002</v>
      </c>
      <c r="G85" s="5">
        <v>4.0079961604946495E-3</v>
      </c>
    </row>
    <row r="86" spans="1:7" ht="25.5" x14ac:dyDescent="0.25">
      <c r="A86" s="6">
        <v>2</v>
      </c>
      <c r="B86" s="7"/>
      <c r="C86" s="110" t="s">
        <v>813</v>
      </c>
      <c r="D86" s="15" t="s">
        <v>114</v>
      </c>
      <c r="E86" s="46">
        <v>1156500</v>
      </c>
      <c r="F86" s="52">
        <v>1552.0229999999999</v>
      </c>
      <c r="G86" s="5">
        <v>2.5485505674366546E-3</v>
      </c>
    </row>
    <row r="87" spans="1:7" ht="15" x14ac:dyDescent="0.25">
      <c r="A87" s="6">
        <v>3</v>
      </c>
      <c r="B87" s="7"/>
      <c r="C87" s="11" t="s">
        <v>811</v>
      </c>
      <c r="D87" s="15" t="s">
        <v>114</v>
      </c>
      <c r="E87" s="132">
        <v>-944000</v>
      </c>
      <c r="F87" s="133">
        <v>-922.28800000000001</v>
      </c>
      <c r="G87" s="135">
        <v>-1.5144734361153267E-3</v>
      </c>
    </row>
    <row r="88" spans="1:7" ht="15" x14ac:dyDescent="0.25">
      <c r="A88" s="1"/>
      <c r="B88" s="2"/>
      <c r="C88" s="8" t="s">
        <v>107</v>
      </c>
      <c r="D88" s="12"/>
      <c r="E88" s="48"/>
      <c r="F88" s="54">
        <v>3070.5350000000003</v>
      </c>
      <c r="G88" s="13">
        <v>5.042073291815977E-3</v>
      </c>
    </row>
    <row r="89" spans="1:7" ht="15" x14ac:dyDescent="0.25">
      <c r="A89" s="1"/>
      <c r="B89" s="2"/>
      <c r="C89" s="14"/>
      <c r="D89" s="4"/>
      <c r="E89" s="46"/>
      <c r="F89" s="52"/>
      <c r="G89" s="5"/>
    </row>
    <row r="90" spans="1:7" ht="25.5" x14ac:dyDescent="0.25">
      <c r="A90" s="6"/>
      <c r="B90" s="7"/>
      <c r="C90" s="24" t="s">
        <v>115</v>
      </c>
      <c r="D90" s="25"/>
      <c r="E90" s="48"/>
      <c r="F90" s="54">
        <v>601405.53516743751</v>
      </c>
      <c r="G90" s="13">
        <v>0.98755779902135332</v>
      </c>
    </row>
    <row r="91" spans="1:7" ht="15" x14ac:dyDescent="0.25">
      <c r="A91" s="1"/>
      <c r="B91" s="2"/>
      <c r="C91" s="11"/>
      <c r="D91" s="4"/>
      <c r="E91" s="46"/>
      <c r="F91" s="52"/>
      <c r="G91" s="5"/>
    </row>
    <row r="92" spans="1:7" ht="15" x14ac:dyDescent="0.25">
      <c r="A92" s="1"/>
      <c r="B92" s="2"/>
      <c r="C92" s="3" t="s">
        <v>116</v>
      </c>
      <c r="D92" s="4"/>
      <c r="E92" s="46"/>
      <c r="F92" s="52"/>
      <c r="G92" s="5"/>
    </row>
    <row r="93" spans="1:7" ht="25.5" x14ac:dyDescent="0.25">
      <c r="A93" s="1"/>
      <c r="B93" s="2"/>
      <c r="C93" s="8" t="s">
        <v>10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12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4"/>
      <c r="E95" s="46"/>
      <c r="F95" s="52"/>
      <c r="G95" s="5"/>
    </row>
    <row r="96" spans="1:7" ht="15" x14ac:dyDescent="0.25">
      <c r="A96" s="1"/>
      <c r="B96" s="26"/>
      <c r="C96" s="8" t="s">
        <v>117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12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4"/>
      <c r="E98" s="46"/>
      <c r="F98" s="58"/>
      <c r="G98" s="27"/>
    </row>
    <row r="99" spans="1:7" ht="15" x14ac:dyDescent="0.25">
      <c r="A99" s="1"/>
      <c r="B99" s="2"/>
      <c r="C99" s="8" t="s">
        <v>118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12"/>
      <c r="E100" s="48"/>
      <c r="F100" s="54">
        <v>0</v>
      </c>
      <c r="G100" s="13">
        <v>0</v>
      </c>
    </row>
    <row r="101" spans="1:7" ht="15" x14ac:dyDescent="0.25">
      <c r="A101" s="1"/>
      <c r="B101" s="2"/>
      <c r="C101" s="14"/>
      <c r="D101" s="4"/>
      <c r="E101" s="46"/>
      <c r="F101" s="52"/>
      <c r="G101" s="5"/>
    </row>
    <row r="102" spans="1:7" ht="25.5" x14ac:dyDescent="0.25">
      <c r="A102" s="1"/>
      <c r="B102" s="26"/>
      <c r="C102" s="8" t="s">
        <v>119</v>
      </c>
      <c r="D102" s="9"/>
      <c r="E102" s="47"/>
      <c r="F102" s="53"/>
      <c r="G102" s="10"/>
    </row>
    <row r="103" spans="1:7" ht="15" x14ac:dyDescent="0.25">
      <c r="A103" s="6"/>
      <c r="B103" s="7"/>
      <c r="C103" s="8" t="s">
        <v>107</v>
      </c>
      <c r="D103" s="12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4"/>
      <c r="D104" s="4"/>
      <c r="E104" s="46"/>
      <c r="F104" s="52"/>
      <c r="G104" s="5"/>
    </row>
    <row r="105" spans="1:7" ht="15" x14ac:dyDescent="0.25">
      <c r="A105" s="6"/>
      <c r="B105" s="7"/>
      <c r="C105" s="28" t="s">
        <v>120</v>
      </c>
      <c r="D105" s="25"/>
      <c r="E105" s="48"/>
      <c r="F105" s="54">
        <v>0</v>
      </c>
      <c r="G105" s="13">
        <v>0</v>
      </c>
    </row>
    <row r="106" spans="1:7" ht="15" x14ac:dyDescent="0.25">
      <c r="A106" s="6"/>
      <c r="B106" s="7"/>
      <c r="C106" s="11"/>
      <c r="D106" s="4"/>
      <c r="E106" s="46"/>
      <c r="F106" s="52"/>
      <c r="G106" s="5"/>
    </row>
    <row r="107" spans="1:7" ht="15" x14ac:dyDescent="0.25">
      <c r="A107" s="1"/>
      <c r="B107" s="2"/>
      <c r="C107" s="3" t="s">
        <v>121</v>
      </c>
      <c r="D107" s="4"/>
      <c r="E107" s="46"/>
      <c r="F107" s="52"/>
      <c r="G107" s="5"/>
    </row>
    <row r="108" spans="1:7" ht="15" x14ac:dyDescent="0.25">
      <c r="A108" s="6"/>
      <c r="B108" s="7"/>
      <c r="C108" s="8" t="s">
        <v>122</v>
      </c>
      <c r="D108" s="9"/>
      <c r="E108" s="47"/>
      <c r="F108" s="53"/>
      <c r="G108" s="10"/>
    </row>
    <row r="109" spans="1:7" ht="15" x14ac:dyDescent="0.25">
      <c r="A109" s="6"/>
      <c r="B109" s="7"/>
      <c r="C109" s="8" t="s">
        <v>107</v>
      </c>
      <c r="D109" s="25"/>
      <c r="E109" s="48"/>
      <c r="F109" s="54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2"/>
      <c r="G110" s="5"/>
    </row>
    <row r="111" spans="1:7" ht="15" x14ac:dyDescent="0.25">
      <c r="A111" s="6"/>
      <c r="B111" s="7"/>
      <c r="C111" s="8" t="s">
        <v>123</v>
      </c>
      <c r="D111" s="9"/>
      <c r="E111" s="47"/>
      <c r="F111" s="53"/>
      <c r="G111" s="10"/>
    </row>
    <row r="112" spans="1:7" ht="15" x14ac:dyDescent="0.25">
      <c r="A112" s="6"/>
      <c r="B112" s="7"/>
      <c r="C112" s="8" t="s">
        <v>107</v>
      </c>
      <c r="D112" s="25"/>
      <c r="E112" s="48"/>
      <c r="F112" s="54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2"/>
      <c r="G113" s="5"/>
    </row>
    <row r="114" spans="1:7" ht="15" x14ac:dyDescent="0.25">
      <c r="A114" s="6"/>
      <c r="B114" s="7"/>
      <c r="C114" s="8" t="s">
        <v>124</v>
      </c>
      <c r="D114" s="9"/>
      <c r="E114" s="47"/>
      <c r="F114" s="53"/>
      <c r="G114" s="10"/>
    </row>
    <row r="115" spans="1:7" ht="15" x14ac:dyDescent="0.25">
      <c r="A115" s="6"/>
      <c r="B115" s="7"/>
      <c r="C115" s="8" t="s">
        <v>107</v>
      </c>
      <c r="D115" s="25"/>
      <c r="E115" s="48"/>
      <c r="F115" s="54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6"/>
      <c r="F116" s="52"/>
      <c r="G116" s="5"/>
    </row>
    <row r="117" spans="1:7" ht="15" x14ac:dyDescent="0.25">
      <c r="A117" s="6"/>
      <c r="B117" s="7"/>
      <c r="C117" s="8" t="s">
        <v>125</v>
      </c>
      <c r="D117" s="9"/>
      <c r="E117" s="47"/>
      <c r="F117" s="53"/>
      <c r="G117" s="10"/>
    </row>
    <row r="118" spans="1:7" ht="15" x14ac:dyDescent="0.25">
      <c r="A118" s="6">
        <v>1</v>
      </c>
      <c r="B118" s="7"/>
      <c r="C118" s="11" t="s">
        <v>126</v>
      </c>
      <c r="D118" s="15"/>
      <c r="E118" s="46"/>
      <c r="F118" s="52">
        <v>7078.5849884999998</v>
      </c>
      <c r="G118" s="5">
        <v>1.1623623998542717E-2</v>
      </c>
    </row>
    <row r="119" spans="1:7" ht="15" x14ac:dyDescent="0.25">
      <c r="A119" s="6"/>
      <c r="B119" s="7"/>
      <c r="C119" s="8" t="s">
        <v>107</v>
      </c>
      <c r="D119" s="25"/>
      <c r="E119" s="48"/>
      <c r="F119" s="54">
        <v>7078.5849884999998</v>
      </c>
      <c r="G119" s="83">
        <v>1.1623623998542717E-2</v>
      </c>
    </row>
    <row r="120" spans="1:7" ht="15" x14ac:dyDescent="0.25">
      <c r="A120" s="6"/>
      <c r="B120" s="7"/>
      <c r="C120" s="14"/>
      <c r="D120" s="7"/>
      <c r="E120" s="46"/>
      <c r="F120" s="52"/>
      <c r="G120" s="5"/>
    </row>
    <row r="121" spans="1:7" ht="25.5" x14ac:dyDescent="0.25">
      <c r="A121" s="6"/>
      <c r="B121" s="7"/>
      <c r="C121" s="24" t="s">
        <v>127</v>
      </c>
      <c r="D121" s="25"/>
      <c r="E121" s="48"/>
      <c r="F121" s="54">
        <v>7078.5849884999998</v>
      </c>
      <c r="G121" s="83">
        <v>1.1623623998542717E-2</v>
      </c>
    </row>
    <row r="122" spans="1:7" ht="15" x14ac:dyDescent="0.25">
      <c r="A122" s="6"/>
      <c r="B122" s="7"/>
      <c r="C122" s="29"/>
      <c r="D122" s="7"/>
      <c r="E122" s="46"/>
      <c r="F122" s="52"/>
      <c r="G122" s="5"/>
    </row>
    <row r="123" spans="1:7" ht="15" x14ac:dyDescent="0.25">
      <c r="A123" s="1"/>
      <c r="B123" s="2"/>
      <c r="C123" s="3" t="s">
        <v>128</v>
      </c>
      <c r="D123" s="4"/>
      <c r="E123" s="46"/>
      <c r="F123" s="52"/>
      <c r="G123" s="5"/>
    </row>
    <row r="124" spans="1:7" ht="25.5" x14ac:dyDescent="0.25">
      <c r="A124" s="6"/>
      <c r="B124" s="7"/>
      <c r="C124" s="8" t="s">
        <v>129</v>
      </c>
      <c r="D124" s="9"/>
      <c r="E124" s="47"/>
      <c r="F124" s="53"/>
      <c r="G124" s="10"/>
    </row>
    <row r="125" spans="1:7" ht="15" x14ac:dyDescent="0.25">
      <c r="A125" s="6"/>
      <c r="B125" s="7"/>
      <c r="C125" s="8" t="s">
        <v>107</v>
      </c>
      <c r="D125" s="25"/>
      <c r="E125" s="48"/>
      <c r="F125" s="54">
        <v>0</v>
      </c>
      <c r="G125" s="13">
        <v>0</v>
      </c>
    </row>
    <row r="126" spans="1:7" ht="15" x14ac:dyDescent="0.25">
      <c r="A126" s="6"/>
      <c r="B126" s="7"/>
      <c r="C126" s="14"/>
      <c r="D126" s="7"/>
      <c r="E126" s="46"/>
      <c r="F126" s="52"/>
      <c r="G126" s="5"/>
    </row>
    <row r="127" spans="1:7" ht="15" x14ac:dyDescent="0.25">
      <c r="A127" s="1"/>
      <c r="B127" s="2"/>
      <c r="C127" s="3" t="s">
        <v>130</v>
      </c>
      <c r="D127" s="4"/>
      <c r="E127" s="46"/>
      <c r="F127" s="52"/>
      <c r="G127" s="5"/>
    </row>
    <row r="128" spans="1:7" ht="25.5" x14ac:dyDescent="0.25">
      <c r="A128" s="6"/>
      <c r="B128" s="7"/>
      <c r="C128" s="8" t="s">
        <v>131</v>
      </c>
      <c r="D128" s="9"/>
      <c r="E128" s="47"/>
      <c r="F128" s="53"/>
      <c r="G128" s="10"/>
    </row>
    <row r="129" spans="1:7" ht="15" x14ac:dyDescent="0.25">
      <c r="A129" s="6"/>
      <c r="B129" s="7"/>
      <c r="C129" s="8" t="s">
        <v>107</v>
      </c>
      <c r="D129" s="25"/>
      <c r="E129" s="48"/>
      <c r="F129" s="54">
        <v>0</v>
      </c>
      <c r="G129" s="13">
        <v>0</v>
      </c>
    </row>
    <row r="130" spans="1:7" ht="15" x14ac:dyDescent="0.25">
      <c r="A130" s="6"/>
      <c r="B130" s="7"/>
      <c r="C130" s="14"/>
      <c r="D130" s="7"/>
      <c r="E130" s="46"/>
      <c r="F130" s="52"/>
      <c r="G130" s="5"/>
    </row>
    <row r="131" spans="1:7" ht="25.5" x14ac:dyDescent="0.25">
      <c r="A131" s="6"/>
      <c r="B131" s="7"/>
      <c r="C131" s="8" t="s">
        <v>132</v>
      </c>
      <c r="D131" s="9"/>
      <c r="E131" s="47"/>
      <c r="F131" s="53"/>
      <c r="G131" s="10"/>
    </row>
    <row r="132" spans="1:7" ht="15" x14ac:dyDescent="0.25">
      <c r="A132" s="6"/>
      <c r="B132" s="7"/>
      <c r="C132" s="8" t="s">
        <v>107</v>
      </c>
      <c r="D132" s="25"/>
      <c r="E132" s="48"/>
      <c r="F132" s="54">
        <v>0</v>
      </c>
      <c r="G132" s="13">
        <v>0</v>
      </c>
    </row>
    <row r="133" spans="1:7" ht="15" x14ac:dyDescent="0.25">
      <c r="A133" s="6"/>
      <c r="B133" s="7"/>
      <c r="C133" s="14"/>
      <c r="D133" s="7"/>
      <c r="E133" s="46"/>
      <c r="F133" s="58"/>
      <c r="G133" s="27"/>
    </row>
    <row r="134" spans="1:7" ht="15" x14ac:dyDescent="0.25">
      <c r="A134" s="6"/>
      <c r="B134" s="7"/>
      <c r="C134" s="14" t="s">
        <v>133</v>
      </c>
      <c r="D134" s="7"/>
      <c r="E134" s="46"/>
      <c r="F134" s="58">
        <v>4303.5824931999996</v>
      </c>
      <c r="G134" s="5">
        <v>7.0668396055054037E-3</v>
      </c>
    </row>
    <row r="135" spans="1:7" ht="25.5" x14ac:dyDescent="0.25">
      <c r="A135" s="6"/>
      <c r="B135" s="7"/>
      <c r="C135" s="29" t="s">
        <v>134</v>
      </c>
      <c r="D135" s="7"/>
      <c r="E135" s="46"/>
      <c r="F135" s="133">
        <v>-3805.0833397500001</v>
      </c>
      <c r="G135" s="135">
        <v>-6.2482626254015726E-3</v>
      </c>
    </row>
    <row r="136" spans="1:7" ht="15" x14ac:dyDescent="0.25">
      <c r="A136" s="6"/>
      <c r="B136" s="7"/>
      <c r="C136" s="30" t="s">
        <v>135</v>
      </c>
      <c r="D136" s="12"/>
      <c r="E136" s="48"/>
      <c r="F136" s="54">
        <v>608982.61930938752</v>
      </c>
      <c r="G136" s="83">
        <v>0.99999999999999989</v>
      </c>
    </row>
    <row r="137" spans="1:7" ht="15.95" customHeight="1" x14ac:dyDescent="0.25">
      <c r="F137" s="152"/>
    </row>
    <row r="138" spans="1:7" ht="15" x14ac:dyDescent="0.25">
      <c r="B138" s="159" t="s">
        <v>841</v>
      </c>
      <c r="C138" s="158"/>
      <c r="D138" s="158"/>
      <c r="E138" s="158"/>
      <c r="F138" s="158"/>
    </row>
    <row r="139" spans="1:7" ht="15" x14ac:dyDescent="0.25">
      <c r="B139" s="158"/>
      <c r="C139" s="158"/>
      <c r="D139" s="158"/>
      <c r="E139" s="158"/>
      <c r="F139" s="158"/>
    </row>
    <row r="141" spans="1:7" ht="15" x14ac:dyDescent="0.25">
      <c r="B141" s="36" t="s">
        <v>137</v>
      </c>
      <c r="C141" s="37"/>
      <c r="D141" s="38"/>
    </row>
    <row r="142" spans="1:7" ht="15" x14ac:dyDescent="0.25">
      <c r="B142" s="39" t="s">
        <v>138</v>
      </c>
      <c r="C142" s="40"/>
      <c r="D142" s="64" t="s">
        <v>139</v>
      </c>
    </row>
    <row r="143" spans="1:7" ht="15" x14ac:dyDescent="0.25">
      <c r="B143" s="39" t="s">
        <v>140</v>
      </c>
      <c r="C143" s="40"/>
      <c r="D143" s="64" t="s">
        <v>139</v>
      </c>
    </row>
    <row r="144" spans="1:7" ht="15" x14ac:dyDescent="0.25">
      <c r="B144" s="41" t="s">
        <v>141</v>
      </c>
      <c r="C144" s="40"/>
      <c r="D144" s="42"/>
    </row>
    <row r="145" spans="2:249" ht="25.5" customHeight="1" x14ac:dyDescent="0.25">
      <c r="B145" s="42"/>
      <c r="C145" s="32" t="s">
        <v>142</v>
      </c>
      <c r="D145" s="33" t="s">
        <v>143</v>
      </c>
    </row>
    <row r="146" spans="2:249" ht="12.75" customHeight="1" x14ac:dyDescent="0.25">
      <c r="B146" s="59" t="s">
        <v>144</v>
      </c>
      <c r="C146" s="60" t="s">
        <v>145</v>
      </c>
      <c r="D146" s="60" t="s">
        <v>146</v>
      </c>
    </row>
    <row r="147" spans="2:249" ht="15" x14ac:dyDescent="0.25">
      <c r="B147" s="42" t="s">
        <v>147</v>
      </c>
      <c r="C147" s="43">
        <v>476.64769999999999</v>
      </c>
      <c r="D147" s="43">
        <v>491.98939999999999</v>
      </c>
    </row>
    <row r="148" spans="2:249" ht="15" x14ac:dyDescent="0.25">
      <c r="B148" s="42" t="s">
        <v>148</v>
      </c>
      <c r="C148" s="43">
        <v>34.177599999999998</v>
      </c>
      <c r="D148" s="43">
        <v>35.073599999999999</v>
      </c>
    </row>
    <row r="149" spans="2:249" ht="15" x14ac:dyDescent="0.25">
      <c r="B149" s="42" t="s">
        <v>385</v>
      </c>
      <c r="C149" s="43">
        <v>486.51560000000001</v>
      </c>
      <c r="D149" s="43">
        <v>502.17500000000001</v>
      </c>
    </row>
    <row r="150" spans="2:249" ht="15" x14ac:dyDescent="0.25">
      <c r="B150" s="42" t="s">
        <v>386</v>
      </c>
      <c r="C150" s="43">
        <v>29.752700000000001</v>
      </c>
      <c r="D150" s="43">
        <v>30.505400000000002</v>
      </c>
    </row>
    <row r="151" spans="2:249" ht="15" x14ac:dyDescent="0.25">
      <c r="B151" s="42" t="s">
        <v>149</v>
      </c>
      <c r="C151" s="43">
        <v>459.77339999999998</v>
      </c>
      <c r="D151" s="43">
        <v>474.24489999999997</v>
      </c>
    </row>
    <row r="152" spans="2:249" ht="15" x14ac:dyDescent="0.25">
      <c r="B152" s="42" t="s">
        <v>150</v>
      </c>
      <c r="C152" s="43">
        <v>32.6173</v>
      </c>
      <c r="D152" s="43">
        <v>33.44</v>
      </c>
    </row>
    <row r="154" spans="2:249" ht="15" x14ac:dyDescent="0.25">
      <c r="B154" s="128" t="s">
        <v>151</v>
      </c>
      <c r="C154" s="137"/>
      <c r="IO154"/>
    </row>
    <row r="155" spans="2:249" ht="24.75" customHeight="1" x14ac:dyDescent="0.25">
      <c r="B155" s="138" t="s">
        <v>144</v>
      </c>
      <c r="C155" s="138" t="s">
        <v>387</v>
      </c>
    </row>
    <row r="156" spans="2:249" ht="15" x14ac:dyDescent="0.25">
      <c r="B156" s="42" t="s">
        <v>148</v>
      </c>
      <c r="C156" s="139">
        <v>0.17708199999999999</v>
      </c>
    </row>
    <row r="157" spans="2:249" ht="15" x14ac:dyDescent="0.25">
      <c r="B157" s="42" t="s">
        <v>386</v>
      </c>
      <c r="C157" s="139">
        <v>0.17708199999999999</v>
      </c>
    </row>
    <row r="158" spans="2:249" ht="15" x14ac:dyDescent="0.25">
      <c r="B158" s="42" t="s">
        <v>150</v>
      </c>
      <c r="C158" s="139">
        <v>0.17708199999999999</v>
      </c>
      <c r="D158"/>
    </row>
    <row r="160" spans="2:249" ht="15" x14ac:dyDescent="0.25">
      <c r="B160" s="41" t="s">
        <v>152</v>
      </c>
      <c r="C160" s="40"/>
      <c r="D160" s="74" t="s">
        <v>388</v>
      </c>
    </row>
    <row r="161" spans="2:4" ht="15" x14ac:dyDescent="0.25">
      <c r="B161" s="41" t="s">
        <v>153</v>
      </c>
      <c r="C161" s="40"/>
      <c r="D161" s="66" t="s">
        <v>139</v>
      </c>
    </row>
    <row r="162" spans="2:4" ht="15" x14ac:dyDescent="0.25">
      <c r="B162" s="41" t="s">
        <v>154</v>
      </c>
      <c r="C162" s="40"/>
      <c r="D162" s="45">
        <v>0.45426920616051253</v>
      </c>
    </row>
    <row r="163" spans="2:4" ht="15" x14ac:dyDescent="0.25">
      <c r="B163" s="41" t="s">
        <v>155</v>
      </c>
      <c r="C163" s="40"/>
      <c r="D163" s="45" t="s">
        <v>139</v>
      </c>
    </row>
  </sheetData>
  <mergeCells count="5">
    <mergeCell ref="A1:G1"/>
    <mergeCell ref="A2:G2"/>
    <mergeCell ref="A3:G3"/>
    <mergeCell ref="B138:F138"/>
    <mergeCell ref="B139:F13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132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389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390</v>
      </c>
      <c r="C7" s="11" t="s">
        <v>391</v>
      </c>
      <c r="D7" s="2" t="s">
        <v>19</v>
      </c>
      <c r="E7" s="46">
        <v>65673</v>
      </c>
      <c r="F7" s="52">
        <v>530.83485900000005</v>
      </c>
      <c r="G7" s="5">
        <v>6.0341408999999999E-2</v>
      </c>
    </row>
    <row r="8" spans="1:7" ht="15" x14ac:dyDescent="0.25">
      <c r="A8" s="6">
        <v>2</v>
      </c>
      <c r="B8" s="7" t="s">
        <v>17</v>
      </c>
      <c r="C8" s="11" t="s">
        <v>18</v>
      </c>
      <c r="D8" s="2" t="s">
        <v>19</v>
      </c>
      <c r="E8" s="46">
        <v>116358</v>
      </c>
      <c r="F8" s="52">
        <v>493.00884600000001</v>
      </c>
      <c r="G8" s="5">
        <v>5.6041625999999997E-2</v>
      </c>
    </row>
    <row r="9" spans="1:7" ht="15" x14ac:dyDescent="0.25">
      <c r="A9" s="6">
        <v>3</v>
      </c>
      <c r="B9" s="7" t="s">
        <v>35</v>
      </c>
      <c r="C9" s="11" t="s">
        <v>36</v>
      </c>
      <c r="D9" s="2" t="s">
        <v>19</v>
      </c>
      <c r="E9" s="46">
        <v>17800</v>
      </c>
      <c r="F9" s="52">
        <v>431.71230000000003</v>
      </c>
      <c r="G9" s="5">
        <v>4.9073883999999998E-2</v>
      </c>
    </row>
    <row r="10" spans="1:7" ht="25.5" x14ac:dyDescent="0.25">
      <c r="A10" s="6">
        <v>4</v>
      </c>
      <c r="B10" s="7" t="s">
        <v>37</v>
      </c>
      <c r="C10" s="11" t="s">
        <v>38</v>
      </c>
      <c r="D10" s="2" t="s">
        <v>39</v>
      </c>
      <c r="E10" s="46">
        <v>30787</v>
      </c>
      <c r="F10" s="52">
        <v>409.51328050000001</v>
      </c>
      <c r="G10" s="5">
        <v>4.6550463E-2</v>
      </c>
    </row>
    <row r="11" spans="1:7" ht="15" x14ac:dyDescent="0.25">
      <c r="A11" s="6">
        <v>5</v>
      </c>
      <c r="B11" s="7" t="s">
        <v>167</v>
      </c>
      <c r="C11" s="11" t="s">
        <v>168</v>
      </c>
      <c r="D11" s="2" t="s">
        <v>169</v>
      </c>
      <c r="E11" s="46">
        <v>86189</v>
      </c>
      <c r="F11" s="52">
        <v>312.39203049999998</v>
      </c>
      <c r="G11" s="5">
        <v>3.5510432000000001E-2</v>
      </c>
    </row>
    <row r="12" spans="1:7" ht="15" x14ac:dyDescent="0.25">
      <c r="A12" s="6">
        <v>6</v>
      </c>
      <c r="B12" s="7" t="s">
        <v>292</v>
      </c>
      <c r="C12" s="11" t="s">
        <v>293</v>
      </c>
      <c r="D12" s="2" t="s">
        <v>246</v>
      </c>
      <c r="E12" s="46">
        <v>73000</v>
      </c>
      <c r="F12" s="52">
        <v>286.233</v>
      </c>
      <c r="G12" s="5">
        <v>3.2536865999999998E-2</v>
      </c>
    </row>
    <row r="13" spans="1:7" ht="25.5" x14ac:dyDescent="0.25">
      <c r="A13" s="6">
        <v>7</v>
      </c>
      <c r="B13" s="7" t="s">
        <v>392</v>
      </c>
      <c r="C13" s="11" t="s">
        <v>393</v>
      </c>
      <c r="D13" s="2" t="s">
        <v>53</v>
      </c>
      <c r="E13" s="46">
        <v>117642</v>
      </c>
      <c r="F13" s="52">
        <v>279.63503400000002</v>
      </c>
      <c r="G13" s="5">
        <v>3.1786857000000002E-2</v>
      </c>
    </row>
    <row r="14" spans="1:7" ht="25.5" x14ac:dyDescent="0.25">
      <c r="A14" s="6">
        <v>8</v>
      </c>
      <c r="B14" s="7" t="s">
        <v>394</v>
      </c>
      <c r="C14" s="11" t="s">
        <v>395</v>
      </c>
      <c r="D14" s="2" t="s">
        <v>42</v>
      </c>
      <c r="E14" s="46">
        <v>20264</v>
      </c>
      <c r="F14" s="52">
        <v>264.96193199999999</v>
      </c>
      <c r="G14" s="5">
        <v>3.0118927E-2</v>
      </c>
    </row>
    <row r="15" spans="1:7" ht="25.5" x14ac:dyDescent="0.25">
      <c r="A15" s="6">
        <v>9</v>
      </c>
      <c r="B15" s="7" t="s">
        <v>193</v>
      </c>
      <c r="C15" s="11" t="s">
        <v>194</v>
      </c>
      <c r="D15" s="2" t="s">
        <v>172</v>
      </c>
      <c r="E15" s="46">
        <v>70408</v>
      </c>
      <c r="F15" s="52">
        <v>264.9101</v>
      </c>
      <c r="G15" s="5">
        <v>3.0113035E-2</v>
      </c>
    </row>
    <row r="16" spans="1:7" ht="25.5" x14ac:dyDescent="0.25">
      <c r="A16" s="6">
        <v>10</v>
      </c>
      <c r="B16" s="7" t="s">
        <v>318</v>
      </c>
      <c r="C16" s="11" t="s">
        <v>319</v>
      </c>
      <c r="D16" s="2" t="s">
        <v>42</v>
      </c>
      <c r="E16" s="46">
        <v>25764</v>
      </c>
      <c r="F16" s="52">
        <v>240.37812</v>
      </c>
      <c r="G16" s="5">
        <v>2.7324419999999999E-2</v>
      </c>
    </row>
    <row r="17" spans="1:7" ht="25.5" x14ac:dyDescent="0.25">
      <c r="A17" s="6">
        <v>11</v>
      </c>
      <c r="B17" s="7" t="s">
        <v>396</v>
      </c>
      <c r="C17" s="11" t="s">
        <v>397</v>
      </c>
      <c r="D17" s="2" t="s">
        <v>42</v>
      </c>
      <c r="E17" s="46">
        <v>83182</v>
      </c>
      <c r="F17" s="52">
        <v>231.703461</v>
      </c>
      <c r="G17" s="5">
        <v>2.6338348000000001E-2</v>
      </c>
    </row>
    <row r="18" spans="1:7" ht="25.5" x14ac:dyDescent="0.25">
      <c r="A18" s="6">
        <v>12</v>
      </c>
      <c r="B18" s="7" t="s">
        <v>398</v>
      </c>
      <c r="C18" s="11" t="s">
        <v>399</v>
      </c>
      <c r="D18" s="2" t="s">
        <v>169</v>
      </c>
      <c r="E18" s="46">
        <v>32724</v>
      </c>
      <c r="F18" s="52">
        <v>227.18637000000001</v>
      </c>
      <c r="G18" s="5">
        <v>2.5824877999999999E-2</v>
      </c>
    </row>
    <row r="19" spans="1:7" ht="15" x14ac:dyDescent="0.25">
      <c r="A19" s="6">
        <v>13</v>
      </c>
      <c r="B19" s="7" t="s">
        <v>400</v>
      </c>
      <c r="C19" s="11" t="s">
        <v>401</v>
      </c>
      <c r="D19" s="2" t="s">
        <v>211</v>
      </c>
      <c r="E19" s="46">
        <v>29318</v>
      </c>
      <c r="F19" s="52">
        <v>222.91941299999999</v>
      </c>
      <c r="G19" s="5">
        <v>2.5339842000000001E-2</v>
      </c>
    </row>
    <row r="20" spans="1:7" ht="15" x14ac:dyDescent="0.25">
      <c r="A20" s="6">
        <v>14</v>
      </c>
      <c r="B20" s="7" t="s">
        <v>402</v>
      </c>
      <c r="C20" s="11" t="s">
        <v>403</v>
      </c>
      <c r="D20" s="2" t="s">
        <v>226</v>
      </c>
      <c r="E20" s="46">
        <v>8310</v>
      </c>
      <c r="F20" s="52">
        <v>222.72877500000001</v>
      </c>
      <c r="G20" s="5">
        <v>2.5318172E-2</v>
      </c>
    </row>
    <row r="21" spans="1:7" ht="15" x14ac:dyDescent="0.25">
      <c r="A21" s="6">
        <v>15</v>
      </c>
      <c r="B21" s="7" t="s">
        <v>404</v>
      </c>
      <c r="C21" s="11" t="s">
        <v>405</v>
      </c>
      <c r="D21" s="2" t="s">
        <v>226</v>
      </c>
      <c r="E21" s="46">
        <v>42457</v>
      </c>
      <c r="F21" s="52">
        <v>203.49640099999999</v>
      </c>
      <c r="G21" s="5">
        <v>2.3131977000000001E-2</v>
      </c>
    </row>
    <row r="22" spans="1:7" ht="15" x14ac:dyDescent="0.25">
      <c r="A22" s="6">
        <v>16</v>
      </c>
      <c r="B22" s="7" t="s">
        <v>343</v>
      </c>
      <c r="C22" s="11" t="s">
        <v>344</v>
      </c>
      <c r="D22" s="2" t="s">
        <v>169</v>
      </c>
      <c r="E22" s="46">
        <v>35715</v>
      </c>
      <c r="F22" s="52">
        <v>199.50398999999999</v>
      </c>
      <c r="G22" s="5">
        <v>2.2678149000000002E-2</v>
      </c>
    </row>
    <row r="23" spans="1:7" ht="25.5" x14ac:dyDescent="0.25">
      <c r="A23" s="6">
        <v>17</v>
      </c>
      <c r="B23" s="7" t="s">
        <v>40</v>
      </c>
      <c r="C23" s="11" t="s">
        <v>41</v>
      </c>
      <c r="D23" s="2" t="s">
        <v>42</v>
      </c>
      <c r="E23" s="46">
        <v>42033</v>
      </c>
      <c r="F23" s="52">
        <v>193.91924549999999</v>
      </c>
      <c r="G23" s="5">
        <v>2.2043316E-2</v>
      </c>
    </row>
    <row r="24" spans="1:7" ht="25.5" x14ac:dyDescent="0.25">
      <c r="A24" s="6">
        <v>18</v>
      </c>
      <c r="B24" s="7" t="s">
        <v>23</v>
      </c>
      <c r="C24" s="11" t="s">
        <v>24</v>
      </c>
      <c r="D24" s="2" t="s">
        <v>22</v>
      </c>
      <c r="E24" s="46">
        <v>32394</v>
      </c>
      <c r="F24" s="52">
        <v>192.987255</v>
      </c>
      <c r="G24" s="5">
        <v>2.1937373999999999E-2</v>
      </c>
    </row>
    <row r="25" spans="1:7" ht="25.5" x14ac:dyDescent="0.25">
      <c r="A25" s="6">
        <v>19</v>
      </c>
      <c r="B25" s="7" t="s">
        <v>308</v>
      </c>
      <c r="C25" s="11" t="s">
        <v>309</v>
      </c>
      <c r="D25" s="2" t="s">
        <v>22</v>
      </c>
      <c r="E25" s="46">
        <v>24335</v>
      </c>
      <c r="F25" s="52">
        <v>192.2586675</v>
      </c>
      <c r="G25" s="5">
        <v>2.1854554000000002E-2</v>
      </c>
    </row>
    <row r="26" spans="1:7" ht="15" x14ac:dyDescent="0.25">
      <c r="A26" s="6">
        <v>20</v>
      </c>
      <c r="B26" s="7" t="s">
        <v>306</v>
      </c>
      <c r="C26" s="11" t="s">
        <v>307</v>
      </c>
      <c r="D26" s="2" t="s">
        <v>19</v>
      </c>
      <c r="E26" s="46">
        <v>27675</v>
      </c>
      <c r="F26" s="52">
        <v>190.22411249999999</v>
      </c>
      <c r="G26" s="5">
        <v>2.1623280000000002E-2</v>
      </c>
    </row>
    <row r="27" spans="1:7" ht="25.5" x14ac:dyDescent="0.25">
      <c r="A27" s="6">
        <v>21</v>
      </c>
      <c r="B27" s="7" t="s">
        <v>14</v>
      </c>
      <c r="C27" s="11" t="s">
        <v>15</v>
      </c>
      <c r="D27" s="2" t="s">
        <v>16</v>
      </c>
      <c r="E27" s="46">
        <v>12000</v>
      </c>
      <c r="F27" s="52">
        <v>186.90600000000001</v>
      </c>
      <c r="G27" s="5">
        <v>2.1246101999999999E-2</v>
      </c>
    </row>
    <row r="28" spans="1:7" ht="25.5" x14ac:dyDescent="0.25">
      <c r="A28" s="6">
        <v>22</v>
      </c>
      <c r="B28" s="7" t="s">
        <v>157</v>
      </c>
      <c r="C28" s="11" t="s">
        <v>158</v>
      </c>
      <c r="D28" s="2" t="s">
        <v>159</v>
      </c>
      <c r="E28" s="46">
        <v>25159</v>
      </c>
      <c r="F28" s="52">
        <v>185.78663549999999</v>
      </c>
      <c r="G28" s="5">
        <v>2.1118860999999999E-2</v>
      </c>
    </row>
    <row r="29" spans="1:7" ht="15" x14ac:dyDescent="0.25">
      <c r="A29" s="6">
        <v>23</v>
      </c>
      <c r="B29" s="7" t="s">
        <v>337</v>
      </c>
      <c r="C29" s="11" t="s">
        <v>338</v>
      </c>
      <c r="D29" s="2" t="s">
        <v>169</v>
      </c>
      <c r="E29" s="46">
        <v>40640</v>
      </c>
      <c r="F29" s="52">
        <v>182.92063999999999</v>
      </c>
      <c r="G29" s="5">
        <v>2.0793075000000001E-2</v>
      </c>
    </row>
    <row r="30" spans="1:7" ht="25.5" x14ac:dyDescent="0.25">
      <c r="A30" s="6">
        <v>24</v>
      </c>
      <c r="B30" s="7" t="s">
        <v>316</v>
      </c>
      <c r="C30" s="11" t="s">
        <v>317</v>
      </c>
      <c r="D30" s="2" t="s">
        <v>53</v>
      </c>
      <c r="E30" s="46">
        <v>12149</v>
      </c>
      <c r="F30" s="52">
        <v>178.21368100000001</v>
      </c>
      <c r="G30" s="5">
        <v>2.0258023E-2</v>
      </c>
    </row>
    <row r="31" spans="1:7" ht="25.5" x14ac:dyDescent="0.25">
      <c r="A31" s="6">
        <v>25</v>
      </c>
      <c r="B31" s="7" t="s">
        <v>406</v>
      </c>
      <c r="C31" s="11" t="s">
        <v>407</v>
      </c>
      <c r="D31" s="2" t="s">
        <v>42</v>
      </c>
      <c r="E31" s="46">
        <v>12643</v>
      </c>
      <c r="F31" s="52">
        <v>177.92493899999999</v>
      </c>
      <c r="G31" s="5">
        <v>2.0225201000000002E-2</v>
      </c>
    </row>
    <row r="32" spans="1:7" ht="25.5" x14ac:dyDescent="0.25">
      <c r="A32" s="6">
        <v>26</v>
      </c>
      <c r="B32" s="7" t="s">
        <v>408</v>
      </c>
      <c r="C32" s="11" t="s">
        <v>409</v>
      </c>
      <c r="D32" s="2" t="s">
        <v>169</v>
      </c>
      <c r="E32" s="46">
        <v>15118</v>
      </c>
      <c r="F32" s="52">
        <v>177.86327</v>
      </c>
      <c r="G32" s="5">
        <v>2.0218191E-2</v>
      </c>
    </row>
    <row r="33" spans="1:7" ht="25.5" x14ac:dyDescent="0.25">
      <c r="A33" s="6">
        <v>27</v>
      </c>
      <c r="B33" s="7" t="s">
        <v>410</v>
      </c>
      <c r="C33" s="11" t="s">
        <v>411</v>
      </c>
      <c r="D33" s="2" t="s">
        <v>42</v>
      </c>
      <c r="E33" s="46">
        <v>31829</v>
      </c>
      <c r="F33" s="52">
        <v>176.34857450000001</v>
      </c>
      <c r="G33" s="5">
        <v>2.0046010999999999E-2</v>
      </c>
    </row>
    <row r="34" spans="1:7" ht="15" x14ac:dyDescent="0.25">
      <c r="A34" s="6">
        <v>28</v>
      </c>
      <c r="B34" s="7" t="s">
        <v>412</v>
      </c>
      <c r="C34" s="11" t="s">
        <v>413</v>
      </c>
      <c r="D34" s="2" t="s">
        <v>211</v>
      </c>
      <c r="E34" s="46">
        <v>27042</v>
      </c>
      <c r="F34" s="52">
        <v>157.37091899999999</v>
      </c>
      <c r="G34" s="5">
        <v>1.7888771000000001E-2</v>
      </c>
    </row>
    <row r="35" spans="1:7" ht="25.5" x14ac:dyDescent="0.25">
      <c r="A35" s="6">
        <v>29</v>
      </c>
      <c r="B35" s="7" t="s">
        <v>51</v>
      </c>
      <c r="C35" s="11" t="s">
        <v>52</v>
      </c>
      <c r="D35" s="2" t="s">
        <v>53</v>
      </c>
      <c r="E35" s="46">
        <v>19431</v>
      </c>
      <c r="F35" s="52">
        <v>156.7207305</v>
      </c>
      <c r="G35" s="5">
        <v>1.7814862000000001E-2</v>
      </c>
    </row>
    <row r="36" spans="1:7" ht="15" x14ac:dyDescent="0.25">
      <c r="A36" s="6">
        <v>30</v>
      </c>
      <c r="B36" s="7" t="s">
        <v>341</v>
      </c>
      <c r="C36" s="11" t="s">
        <v>342</v>
      </c>
      <c r="D36" s="2" t="s">
        <v>251</v>
      </c>
      <c r="E36" s="46">
        <v>9972</v>
      </c>
      <c r="F36" s="52">
        <v>156.046842</v>
      </c>
      <c r="G36" s="5">
        <v>1.7738258999999999E-2</v>
      </c>
    </row>
    <row r="37" spans="1:7" ht="25.5" x14ac:dyDescent="0.25">
      <c r="A37" s="6">
        <v>31</v>
      </c>
      <c r="B37" s="7" t="s">
        <v>414</v>
      </c>
      <c r="C37" s="11" t="s">
        <v>415</v>
      </c>
      <c r="D37" s="2" t="s">
        <v>169</v>
      </c>
      <c r="E37" s="46">
        <v>34549</v>
      </c>
      <c r="F37" s="52">
        <v>152.58565849999999</v>
      </c>
      <c r="G37" s="5">
        <v>1.7344816999999998E-2</v>
      </c>
    </row>
    <row r="38" spans="1:7" ht="25.5" x14ac:dyDescent="0.25">
      <c r="A38" s="6">
        <v>32</v>
      </c>
      <c r="B38" s="7" t="s">
        <v>416</v>
      </c>
      <c r="C38" s="11" t="s">
        <v>417</v>
      </c>
      <c r="D38" s="2" t="s">
        <v>169</v>
      </c>
      <c r="E38" s="46">
        <v>8546</v>
      </c>
      <c r="F38" s="52">
        <v>151.460758</v>
      </c>
      <c r="G38" s="5">
        <v>1.7216947E-2</v>
      </c>
    </row>
    <row r="39" spans="1:7" ht="15" x14ac:dyDescent="0.25">
      <c r="A39" s="6">
        <v>33</v>
      </c>
      <c r="B39" s="7" t="s">
        <v>418</v>
      </c>
      <c r="C39" s="11" t="s">
        <v>419</v>
      </c>
      <c r="D39" s="2" t="s">
        <v>226</v>
      </c>
      <c r="E39" s="46">
        <v>20470</v>
      </c>
      <c r="F39" s="52">
        <v>132.45113499999999</v>
      </c>
      <c r="G39" s="5">
        <v>1.5056072E-2</v>
      </c>
    </row>
    <row r="40" spans="1:7" ht="15" x14ac:dyDescent="0.25">
      <c r="A40" s="6">
        <v>34</v>
      </c>
      <c r="B40" s="7" t="s">
        <v>420</v>
      </c>
      <c r="C40" s="11" t="s">
        <v>421</v>
      </c>
      <c r="D40" s="2" t="s">
        <v>177</v>
      </c>
      <c r="E40" s="46">
        <v>235</v>
      </c>
      <c r="F40" s="52">
        <v>129.872985</v>
      </c>
      <c r="G40" s="5">
        <v>1.4763007E-2</v>
      </c>
    </row>
    <row r="41" spans="1:7" ht="15" x14ac:dyDescent="0.25">
      <c r="A41" s="6">
        <v>35</v>
      </c>
      <c r="B41" s="7" t="s">
        <v>320</v>
      </c>
      <c r="C41" s="11" t="s">
        <v>321</v>
      </c>
      <c r="D41" s="2" t="s">
        <v>322</v>
      </c>
      <c r="E41" s="46">
        <v>18509</v>
      </c>
      <c r="F41" s="52">
        <v>120.3362635</v>
      </c>
      <c r="G41" s="5">
        <v>1.3678943000000001E-2</v>
      </c>
    </row>
    <row r="42" spans="1:7" ht="25.5" x14ac:dyDescent="0.25">
      <c r="A42" s="6">
        <v>36</v>
      </c>
      <c r="B42" s="7" t="s">
        <v>201</v>
      </c>
      <c r="C42" s="11" t="s">
        <v>202</v>
      </c>
      <c r="D42" s="2" t="s">
        <v>42</v>
      </c>
      <c r="E42" s="46">
        <v>29130</v>
      </c>
      <c r="F42" s="52">
        <v>120.10299000000001</v>
      </c>
      <c r="G42" s="5">
        <v>1.3652426E-2</v>
      </c>
    </row>
    <row r="43" spans="1:7" ht="25.5" x14ac:dyDescent="0.25">
      <c r="A43" s="6">
        <v>37</v>
      </c>
      <c r="B43" s="7" t="s">
        <v>422</v>
      </c>
      <c r="C43" s="11" t="s">
        <v>423</v>
      </c>
      <c r="D43" s="2" t="s">
        <v>42</v>
      </c>
      <c r="E43" s="46">
        <v>36124</v>
      </c>
      <c r="F43" s="52">
        <v>119.317572</v>
      </c>
      <c r="G43" s="5">
        <v>1.3563145E-2</v>
      </c>
    </row>
    <row r="44" spans="1:7" ht="25.5" x14ac:dyDescent="0.25">
      <c r="A44" s="6">
        <v>38</v>
      </c>
      <c r="B44" s="7" t="s">
        <v>424</v>
      </c>
      <c r="C44" s="11" t="s">
        <v>425</v>
      </c>
      <c r="D44" s="2" t="s">
        <v>22</v>
      </c>
      <c r="E44" s="46">
        <v>33529</v>
      </c>
      <c r="F44" s="52">
        <v>93.244148999999993</v>
      </c>
      <c r="G44" s="5">
        <v>1.0599310000000001E-2</v>
      </c>
    </row>
    <row r="45" spans="1:7" ht="15" x14ac:dyDescent="0.25">
      <c r="A45" s="6">
        <v>39</v>
      </c>
      <c r="B45" s="7" t="s">
        <v>426</v>
      </c>
      <c r="C45" s="11" t="s">
        <v>427</v>
      </c>
      <c r="D45" s="2" t="s">
        <v>251</v>
      </c>
      <c r="E45" s="46">
        <v>12714</v>
      </c>
      <c r="F45" s="52">
        <v>85.488935999999995</v>
      </c>
      <c r="G45" s="5">
        <v>9.7177549999999998E-3</v>
      </c>
    </row>
    <row r="46" spans="1:7" ht="15" x14ac:dyDescent="0.25">
      <c r="A46" s="6">
        <v>40</v>
      </c>
      <c r="B46" s="7" t="s">
        <v>367</v>
      </c>
      <c r="C46" s="11" t="s">
        <v>368</v>
      </c>
      <c r="D46" s="2" t="s">
        <v>169</v>
      </c>
      <c r="E46" s="46">
        <v>34359</v>
      </c>
      <c r="F46" s="52">
        <v>76.036467000000002</v>
      </c>
      <c r="G46" s="5">
        <v>8.6432669999999996E-3</v>
      </c>
    </row>
    <row r="47" spans="1:7" ht="15" x14ac:dyDescent="0.25">
      <c r="A47" s="1"/>
      <c r="B47" s="2"/>
      <c r="C47" s="8" t="s">
        <v>107</v>
      </c>
      <c r="D47" s="12"/>
      <c r="E47" s="48"/>
      <c r="F47" s="54">
        <v>8507.5063380000011</v>
      </c>
      <c r="G47" s="13">
        <v>0.96707085400000037</v>
      </c>
    </row>
    <row r="48" spans="1:7" ht="15" x14ac:dyDescent="0.25">
      <c r="A48" s="6"/>
      <c r="B48" s="7"/>
      <c r="C48" s="14"/>
      <c r="D48" s="15"/>
      <c r="E48" s="46"/>
      <c r="F48" s="52"/>
      <c r="G48" s="5"/>
    </row>
    <row r="49" spans="1:7" ht="15" x14ac:dyDescent="0.25">
      <c r="A49" s="1"/>
      <c r="B49" s="2"/>
      <c r="C49" s="8" t="s">
        <v>108</v>
      </c>
      <c r="D49" s="9"/>
      <c r="E49" s="47"/>
      <c r="F49" s="53"/>
      <c r="G49" s="10"/>
    </row>
    <row r="50" spans="1:7" ht="15" x14ac:dyDescent="0.25">
      <c r="A50" s="1"/>
      <c r="B50" s="2"/>
      <c r="C50" s="8" t="s">
        <v>107</v>
      </c>
      <c r="D50" s="12"/>
      <c r="E50" s="48"/>
      <c r="F50" s="54">
        <v>0</v>
      </c>
      <c r="G50" s="13">
        <v>0</v>
      </c>
    </row>
    <row r="51" spans="1:7" ht="15" x14ac:dyDescent="0.25">
      <c r="A51" s="6"/>
      <c r="B51" s="7"/>
      <c r="C51" s="14"/>
      <c r="D51" s="15"/>
      <c r="E51" s="46"/>
      <c r="F51" s="52"/>
      <c r="G51" s="5"/>
    </row>
    <row r="52" spans="1:7" ht="15" x14ac:dyDescent="0.25">
      <c r="A52" s="16"/>
      <c r="B52" s="17"/>
      <c r="C52" s="8" t="s">
        <v>109</v>
      </c>
      <c r="D52" s="9"/>
      <c r="E52" s="47"/>
      <c r="F52" s="53"/>
      <c r="G52" s="10"/>
    </row>
    <row r="53" spans="1:7" ht="15" x14ac:dyDescent="0.25">
      <c r="A53" s="18"/>
      <c r="B53" s="19"/>
      <c r="C53" s="8" t="s">
        <v>107</v>
      </c>
      <c r="D53" s="20"/>
      <c r="E53" s="49"/>
      <c r="F53" s="55">
        <v>0</v>
      </c>
      <c r="G53" s="21">
        <v>0</v>
      </c>
    </row>
    <row r="54" spans="1:7" ht="15" x14ac:dyDescent="0.25">
      <c r="A54" s="18"/>
      <c r="B54" s="19"/>
      <c r="C54" s="14"/>
      <c r="D54" s="22"/>
      <c r="E54" s="50"/>
      <c r="F54" s="56"/>
      <c r="G54" s="23"/>
    </row>
    <row r="55" spans="1:7" ht="15" x14ac:dyDescent="0.25">
      <c r="A55" s="1"/>
      <c r="B55" s="2"/>
      <c r="C55" s="8" t="s">
        <v>111</v>
      </c>
      <c r="D55" s="9"/>
      <c r="E55" s="47"/>
      <c r="F55" s="53"/>
      <c r="G55" s="10"/>
    </row>
    <row r="56" spans="1:7" ht="15" x14ac:dyDescent="0.25">
      <c r="A56" s="1"/>
      <c r="B56" s="2"/>
      <c r="C56" s="8" t="s">
        <v>107</v>
      </c>
      <c r="D56" s="12"/>
      <c r="E56" s="48"/>
      <c r="F56" s="54">
        <v>0</v>
      </c>
      <c r="G56" s="13">
        <v>0</v>
      </c>
    </row>
    <row r="57" spans="1:7" ht="15" x14ac:dyDescent="0.25">
      <c r="A57" s="1"/>
      <c r="B57" s="2"/>
      <c r="C57" s="14"/>
      <c r="D57" s="4"/>
      <c r="E57" s="46"/>
      <c r="F57" s="52"/>
      <c r="G57" s="5"/>
    </row>
    <row r="58" spans="1:7" ht="15" x14ac:dyDescent="0.25">
      <c r="A58" s="1"/>
      <c r="B58" s="2"/>
      <c r="C58" s="8" t="s">
        <v>112</v>
      </c>
      <c r="D58" s="9"/>
      <c r="E58" s="47"/>
      <c r="F58" s="53"/>
      <c r="G58" s="10"/>
    </row>
    <row r="59" spans="1:7" ht="15" x14ac:dyDescent="0.25">
      <c r="A59" s="1"/>
      <c r="B59" s="2"/>
      <c r="C59" s="8" t="s">
        <v>107</v>
      </c>
      <c r="D59" s="12"/>
      <c r="E59" s="48"/>
      <c r="F59" s="54">
        <v>0</v>
      </c>
      <c r="G59" s="13">
        <v>0</v>
      </c>
    </row>
    <row r="60" spans="1:7" ht="15" x14ac:dyDescent="0.25">
      <c r="A60" s="1"/>
      <c r="B60" s="2"/>
      <c r="C60" s="14"/>
      <c r="D60" s="4"/>
      <c r="E60" s="46"/>
      <c r="F60" s="52"/>
      <c r="G60" s="5"/>
    </row>
    <row r="61" spans="1:7" ht="15" x14ac:dyDescent="0.25">
      <c r="A61" s="1"/>
      <c r="B61" s="2"/>
      <c r="C61" s="8" t="s">
        <v>113</v>
      </c>
      <c r="D61" s="9"/>
      <c r="E61" s="47"/>
      <c r="F61" s="53"/>
      <c r="G61" s="10"/>
    </row>
    <row r="62" spans="1:7" ht="15" x14ac:dyDescent="0.25">
      <c r="A62" s="1"/>
      <c r="B62" s="2"/>
      <c r="C62" s="8" t="s">
        <v>107</v>
      </c>
      <c r="D62" s="12"/>
      <c r="E62" s="48"/>
      <c r="F62" s="54">
        <v>0</v>
      </c>
      <c r="G62" s="13">
        <v>0</v>
      </c>
    </row>
    <row r="63" spans="1:7" ht="15" x14ac:dyDescent="0.25">
      <c r="A63" s="1"/>
      <c r="B63" s="2"/>
      <c r="C63" s="14"/>
      <c r="D63" s="4"/>
      <c r="E63" s="46"/>
      <c r="F63" s="52"/>
      <c r="G63" s="5"/>
    </row>
    <row r="64" spans="1:7" ht="25.5" x14ac:dyDescent="0.25">
      <c r="A64" s="6"/>
      <c r="B64" s="7"/>
      <c r="C64" s="24" t="s">
        <v>115</v>
      </c>
      <c r="D64" s="25"/>
      <c r="E64" s="48"/>
      <c r="F64" s="54">
        <v>8507.5063380000011</v>
      </c>
      <c r="G64" s="13">
        <v>0.96707085400000037</v>
      </c>
    </row>
    <row r="65" spans="1:7" ht="15" x14ac:dyDescent="0.25">
      <c r="A65" s="1"/>
      <c r="B65" s="2"/>
      <c r="C65" s="11"/>
      <c r="D65" s="4"/>
      <c r="E65" s="46"/>
      <c r="F65" s="52"/>
      <c r="G65" s="5"/>
    </row>
    <row r="66" spans="1:7" ht="15" x14ac:dyDescent="0.25">
      <c r="A66" s="1"/>
      <c r="B66" s="2"/>
      <c r="C66" s="3" t="s">
        <v>116</v>
      </c>
      <c r="D66" s="4"/>
      <c r="E66" s="46"/>
      <c r="F66" s="52"/>
      <c r="G66" s="5"/>
    </row>
    <row r="67" spans="1:7" ht="25.5" x14ac:dyDescent="0.25">
      <c r="A67" s="1"/>
      <c r="B67" s="2"/>
      <c r="C67" s="8" t="s">
        <v>10</v>
      </c>
      <c r="D67" s="9"/>
      <c r="E67" s="47"/>
      <c r="F67" s="53"/>
      <c r="G67" s="10"/>
    </row>
    <row r="68" spans="1:7" ht="15" x14ac:dyDescent="0.25">
      <c r="A68" s="6"/>
      <c r="B68" s="7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2"/>
      <c r="G69" s="5"/>
    </row>
    <row r="70" spans="1:7" ht="15" x14ac:dyDescent="0.25">
      <c r="A70" s="1"/>
      <c r="B70" s="26"/>
      <c r="C70" s="8" t="s">
        <v>117</v>
      </c>
      <c r="D70" s="9"/>
      <c r="E70" s="47"/>
      <c r="F70" s="53"/>
      <c r="G70" s="10"/>
    </row>
    <row r="71" spans="1:7" ht="15" x14ac:dyDescent="0.25">
      <c r="A71" s="6"/>
      <c r="B71" s="7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6"/>
      <c r="B72" s="7"/>
      <c r="C72" s="14"/>
      <c r="D72" s="4"/>
      <c r="E72" s="46"/>
      <c r="F72" s="58"/>
      <c r="G72" s="27"/>
    </row>
    <row r="73" spans="1:7" ht="15" x14ac:dyDescent="0.25">
      <c r="A73" s="1"/>
      <c r="B73" s="2"/>
      <c r="C73" s="8" t="s">
        <v>118</v>
      </c>
      <c r="D73" s="9"/>
      <c r="E73" s="47"/>
      <c r="F73" s="53"/>
      <c r="G73" s="10"/>
    </row>
    <row r="74" spans="1:7" ht="15" x14ac:dyDescent="0.25">
      <c r="A74" s="6"/>
      <c r="B74" s="7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2"/>
      <c r="G75" s="5"/>
    </row>
    <row r="76" spans="1:7" ht="25.5" x14ac:dyDescent="0.25">
      <c r="A76" s="1"/>
      <c r="B76" s="26"/>
      <c r="C76" s="8" t="s">
        <v>119</v>
      </c>
      <c r="D76" s="9"/>
      <c r="E76" s="47"/>
      <c r="F76" s="53"/>
      <c r="G76" s="10"/>
    </row>
    <row r="77" spans="1:7" ht="15" x14ac:dyDescent="0.25">
      <c r="A77" s="6"/>
      <c r="B77" s="7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6"/>
      <c r="B78" s="7"/>
      <c r="C78" s="14"/>
      <c r="D78" s="4"/>
      <c r="E78" s="46"/>
      <c r="F78" s="52"/>
      <c r="G78" s="5"/>
    </row>
    <row r="79" spans="1:7" ht="15" x14ac:dyDescent="0.25">
      <c r="A79" s="6"/>
      <c r="B79" s="7"/>
      <c r="C79" s="28" t="s">
        <v>120</v>
      </c>
      <c r="D79" s="25"/>
      <c r="E79" s="48"/>
      <c r="F79" s="54">
        <v>0</v>
      </c>
      <c r="G79" s="13">
        <v>0</v>
      </c>
    </row>
    <row r="80" spans="1:7" ht="15" x14ac:dyDescent="0.25">
      <c r="A80" s="6"/>
      <c r="B80" s="7"/>
      <c r="C80" s="11"/>
      <c r="D80" s="4"/>
      <c r="E80" s="46"/>
      <c r="F80" s="52"/>
      <c r="G80" s="5"/>
    </row>
    <row r="81" spans="1:7" ht="15" x14ac:dyDescent="0.25">
      <c r="A81" s="1"/>
      <c r="B81" s="2"/>
      <c r="C81" s="3" t="s">
        <v>121</v>
      </c>
      <c r="D81" s="4"/>
      <c r="E81" s="46"/>
      <c r="F81" s="52"/>
      <c r="G81" s="5"/>
    </row>
    <row r="82" spans="1:7" ht="15" x14ac:dyDescent="0.25">
      <c r="A82" s="6"/>
      <c r="B82" s="7"/>
      <c r="C82" s="8" t="s">
        <v>122</v>
      </c>
      <c r="D82" s="9"/>
      <c r="E82" s="47"/>
      <c r="F82" s="53"/>
      <c r="G82" s="10"/>
    </row>
    <row r="83" spans="1:7" ht="15" x14ac:dyDescent="0.25">
      <c r="A83" s="6"/>
      <c r="B83" s="7"/>
      <c r="C83" s="8" t="s">
        <v>107</v>
      </c>
      <c r="D83" s="25"/>
      <c r="E83" s="48"/>
      <c r="F83" s="54">
        <v>0</v>
      </c>
      <c r="G83" s="13">
        <v>0</v>
      </c>
    </row>
    <row r="84" spans="1:7" ht="15" x14ac:dyDescent="0.25">
      <c r="A84" s="6"/>
      <c r="B84" s="7"/>
      <c r="C84" s="14"/>
      <c r="D84" s="7"/>
      <c r="E84" s="46"/>
      <c r="F84" s="52"/>
      <c r="G84" s="5"/>
    </row>
    <row r="85" spans="1:7" ht="15" x14ac:dyDescent="0.25">
      <c r="A85" s="6"/>
      <c r="B85" s="7"/>
      <c r="C85" s="8" t="s">
        <v>123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7"/>
      <c r="E87" s="46"/>
      <c r="F87" s="52"/>
      <c r="G87" s="5"/>
    </row>
    <row r="88" spans="1:7" ht="15" x14ac:dyDescent="0.25">
      <c r="A88" s="6"/>
      <c r="B88" s="7"/>
      <c r="C88" s="8" t="s">
        <v>124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25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2"/>
      <c r="G90" s="5"/>
    </row>
    <row r="91" spans="1:7" ht="15" x14ac:dyDescent="0.25">
      <c r="A91" s="6"/>
      <c r="B91" s="7"/>
      <c r="C91" s="8" t="s">
        <v>125</v>
      </c>
      <c r="D91" s="9"/>
      <c r="E91" s="47"/>
      <c r="F91" s="53"/>
      <c r="G91" s="10"/>
    </row>
    <row r="92" spans="1:7" ht="15" x14ac:dyDescent="0.25">
      <c r="A92" s="6">
        <v>1</v>
      </c>
      <c r="B92" s="7"/>
      <c r="C92" s="11" t="s">
        <v>126</v>
      </c>
      <c r="D92" s="15"/>
      <c r="E92" s="46"/>
      <c r="F92" s="52">
        <v>239.8842641</v>
      </c>
      <c r="G92" s="5">
        <v>2.7268282000000001E-2</v>
      </c>
    </row>
    <row r="93" spans="1:7" ht="15" x14ac:dyDescent="0.25">
      <c r="A93" s="6"/>
      <c r="B93" s="7"/>
      <c r="C93" s="8" t="s">
        <v>107</v>
      </c>
      <c r="D93" s="25"/>
      <c r="E93" s="48"/>
      <c r="F93" s="54">
        <v>239.8842641</v>
      </c>
      <c r="G93" s="13">
        <v>2.7268282000000001E-2</v>
      </c>
    </row>
    <row r="94" spans="1:7" ht="15" x14ac:dyDescent="0.25">
      <c r="A94" s="6"/>
      <c r="B94" s="7"/>
      <c r="C94" s="14"/>
      <c r="D94" s="7"/>
      <c r="E94" s="46"/>
      <c r="F94" s="52"/>
      <c r="G94" s="5"/>
    </row>
    <row r="95" spans="1:7" ht="25.5" x14ac:dyDescent="0.25">
      <c r="A95" s="6"/>
      <c r="B95" s="7"/>
      <c r="C95" s="24" t="s">
        <v>127</v>
      </c>
      <c r="D95" s="25"/>
      <c r="E95" s="48"/>
      <c r="F95" s="54">
        <v>239.8842641</v>
      </c>
      <c r="G95" s="13">
        <v>2.7268282000000001E-2</v>
      </c>
    </row>
    <row r="96" spans="1:7" ht="15" x14ac:dyDescent="0.25">
      <c r="A96" s="6"/>
      <c r="B96" s="7"/>
      <c r="C96" s="29"/>
      <c r="D96" s="7"/>
      <c r="E96" s="46"/>
      <c r="F96" s="52"/>
      <c r="G96" s="5"/>
    </row>
    <row r="97" spans="1:7" ht="15" x14ac:dyDescent="0.25">
      <c r="A97" s="1"/>
      <c r="B97" s="2"/>
      <c r="C97" s="3" t="s">
        <v>128</v>
      </c>
      <c r="D97" s="4"/>
      <c r="E97" s="46"/>
      <c r="F97" s="52"/>
      <c r="G97" s="5"/>
    </row>
    <row r="98" spans="1:7" ht="25.5" x14ac:dyDescent="0.25">
      <c r="A98" s="6"/>
      <c r="B98" s="7"/>
      <c r="C98" s="8" t="s">
        <v>129</v>
      </c>
      <c r="D98" s="9"/>
      <c r="E98" s="47"/>
      <c r="F98" s="53"/>
      <c r="G98" s="10"/>
    </row>
    <row r="99" spans="1:7" ht="15" x14ac:dyDescent="0.25">
      <c r="A99" s="6"/>
      <c r="B99" s="7"/>
      <c r="C99" s="8" t="s">
        <v>107</v>
      </c>
      <c r="D99" s="25"/>
      <c r="E99" s="48"/>
      <c r="F99" s="54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6"/>
      <c r="F100" s="52"/>
      <c r="G100" s="5"/>
    </row>
    <row r="101" spans="1:7" ht="15" x14ac:dyDescent="0.25">
      <c r="A101" s="1"/>
      <c r="B101" s="2"/>
      <c r="C101" s="3" t="s">
        <v>130</v>
      </c>
      <c r="D101" s="4"/>
      <c r="E101" s="46"/>
      <c r="F101" s="52"/>
      <c r="G101" s="5"/>
    </row>
    <row r="102" spans="1:7" ht="25.5" x14ac:dyDescent="0.25">
      <c r="A102" s="6"/>
      <c r="B102" s="7"/>
      <c r="C102" s="8" t="s">
        <v>131</v>
      </c>
      <c r="D102" s="9"/>
      <c r="E102" s="47"/>
      <c r="F102" s="53"/>
      <c r="G102" s="10"/>
    </row>
    <row r="103" spans="1:7" ht="15" x14ac:dyDescent="0.25">
      <c r="A103" s="6"/>
      <c r="B103" s="7"/>
      <c r="C103" s="8" t="s">
        <v>107</v>
      </c>
      <c r="D103" s="25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2"/>
      <c r="G104" s="5"/>
    </row>
    <row r="105" spans="1:7" ht="25.5" x14ac:dyDescent="0.25">
      <c r="A105" s="6"/>
      <c r="B105" s="7"/>
      <c r="C105" s="8" t="s">
        <v>132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8"/>
      <c r="G107" s="27"/>
    </row>
    <row r="108" spans="1:7" ht="25.5" x14ac:dyDescent="0.25">
      <c r="A108" s="6"/>
      <c r="B108" s="7"/>
      <c r="C108" s="29" t="s">
        <v>134</v>
      </c>
      <c r="D108" s="7"/>
      <c r="E108" s="46"/>
      <c r="F108" s="58">
        <v>49.799712900000003</v>
      </c>
      <c r="G108" s="27">
        <v>5.6608659999999996E-3</v>
      </c>
    </row>
    <row r="109" spans="1:7" ht="15" x14ac:dyDescent="0.25">
      <c r="A109" s="6"/>
      <c r="B109" s="7"/>
      <c r="C109" s="30" t="s">
        <v>135</v>
      </c>
      <c r="D109" s="12"/>
      <c r="E109" s="48"/>
      <c r="F109" s="54">
        <v>8797.1903149999998</v>
      </c>
      <c r="G109" s="13">
        <v>1.0000000020000004</v>
      </c>
    </row>
    <row r="111" spans="1:7" ht="15" x14ac:dyDescent="0.25">
      <c r="B111" s="158"/>
      <c r="C111" s="158"/>
      <c r="D111" s="158"/>
      <c r="E111" s="158"/>
      <c r="F111" s="158"/>
    </row>
    <row r="112" spans="1:7" ht="15" x14ac:dyDescent="0.25">
      <c r="B112" s="158"/>
      <c r="C112" s="158"/>
      <c r="D112" s="158"/>
      <c r="E112" s="158"/>
      <c r="F112" s="158"/>
    </row>
    <row r="114" spans="2:4" ht="15" x14ac:dyDescent="0.25">
      <c r="B114" s="36" t="s">
        <v>137</v>
      </c>
      <c r="C114" s="37"/>
      <c r="D114" s="38"/>
    </row>
    <row r="115" spans="2:4" ht="15" x14ac:dyDescent="0.25">
      <c r="B115" s="39" t="s">
        <v>138</v>
      </c>
      <c r="C115" s="40"/>
      <c r="D115" s="64" t="s">
        <v>139</v>
      </c>
    </row>
    <row r="116" spans="2:4" ht="15" x14ac:dyDescent="0.25">
      <c r="B116" s="39" t="s">
        <v>140</v>
      </c>
      <c r="C116" s="40"/>
      <c r="D116" s="64" t="s">
        <v>139</v>
      </c>
    </row>
    <row r="117" spans="2:4" ht="15" x14ac:dyDescent="0.25">
      <c r="B117" s="41" t="s">
        <v>141</v>
      </c>
      <c r="C117" s="40"/>
      <c r="D117" s="42"/>
    </row>
    <row r="118" spans="2:4" ht="25.5" customHeight="1" x14ac:dyDescent="0.25">
      <c r="B118" s="42"/>
      <c r="C118" s="32" t="s">
        <v>142</v>
      </c>
      <c r="D118" s="33" t="s">
        <v>143</v>
      </c>
    </row>
    <row r="119" spans="2:4" ht="12.75" customHeight="1" x14ac:dyDescent="0.25">
      <c r="B119" s="59" t="s">
        <v>144</v>
      </c>
      <c r="C119" s="60" t="s">
        <v>145</v>
      </c>
      <c r="D119" s="60" t="s">
        <v>146</v>
      </c>
    </row>
    <row r="120" spans="2:4" ht="15" x14ac:dyDescent="0.25">
      <c r="B120" s="42" t="s">
        <v>147</v>
      </c>
      <c r="C120" s="43">
        <v>10.065</v>
      </c>
      <c r="D120" s="43">
        <v>10.3469</v>
      </c>
    </row>
    <row r="121" spans="2:4" ht="15" x14ac:dyDescent="0.25">
      <c r="B121" s="42" t="s">
        <v>148</v>
      </c>
      <c r="C121" s="43">
        <v>10.065</v>
      </c>
      <c r="D121" s="43">
        <v>10.3469</v>
      </c>
    </row>
    <row r="122" spans="2:4" ht="15" x14ac:dyDescent="0.25">
      <c r="B122" s="42" t="s">
        <v>149</v>
      </c>
      <c r="C122" s="43">
        <v>10.012700000000001</v>
      </c>
      <c r="D122" s="43">
        <v>10.2882</v>
      </c>
    </row>
    <row r="123" spans="2:4" ht="15" x14ac:dyDescent="0.25">
      <c r="B123" s="42" t="s">
        <v>150</v>
      </c>
      <c r="C123" s="43">
        <v>10.012700000000001</v>
      </c>
      <c r="D123" s="43">
        <v>10.2882</v>
      </c>
    </row>
    <row r="125" spans="2:4" ht="15" x14ac:dyDescent="0.25">
      <c r="B125" s="61" t="s">
        <v>151</v>
      </c>
      <c r="C125" s="44"/>
      <c r="D125" s="62" t="s">
        <v>139</v>
      </c>
    </row>
    <row r="126" spans="2:4" ht="24.75" customHeight="1" x14ac:dyDescent="0.25">
      <c r="B126" s="63"/>
      <c r="C126" s="63"/>
    </row>
    <row r="127" spans="2:4" ht="15" x14ac:dyDescent="0.25">
      <c r="B127" s="65"/>
      <c r="C127" s="67"/>
      <c r="D127"/>
    </row>
    <row r="129" spans="2:4" ht="15" x14ac:dyDescent="0.25">
      <c r="B129" s="41" t="s">
        <v>152</v>
      </c>
      <c r="C129" s="40"/>
      <c r="D129" s="66" t="s">
        <v>139</v>
      </c>
    </row>
    <row r="130" spans="2:4" ht="15" x14ac:dyDescent="0.25">
      <c r="B130" s="41" t="s">
        <v>153</v>
      </c>
      <c r="C130" s="40"/>
      <c r="D130" s="66" t="s">
        <v>139</v>
      </c>
    </row>
    <row r="131" spans="2:4" ht="15" x14ac:dyDescent="0.25">
      <c r="B131" s="41" t="s">
        <v>154</v>
      </c>
      <c r="C131" s="40"/>
      <c r="D131" s="45">
        <v>0.5176724607048705</v>
      </c>
    </row>
    <row r="132" spans="2:4" ht="15" x14ac:dyDescent="0.25">
      <c r="B132" s="41" t="s">
        <v>155</v>
      </c>
      <c r="C132" s="40"/>
      <c r="D132" s="45" t="s">
        <v>139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34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814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390</v>
      </c>
      <c r="C7" s="11" t="s">
        <v>391</v>
      </c>
      <c r="D7" s="2" t="s">
        <v>19</v>
      </c>
      <c r="E7" s="46">
        <v>38568</v>
      </c>
      <c r="F7" s="52">
        <v>311.74514399999998</v>
      </c>
      <c r="G7" s="5">
        <v>5.9976714E-2</v>
      </c>
    </row>
    <row r="8" spans="1:7" ht="15" x14ac:dyDescent="0.25">
      <c r="A8" s="6">
        <v>2</v>
      </c>
      <c r="B8" s="7" t="s">
        <v>17</v>
      </c>
      <c r="C8" s="11" t="s">
        <v>18</v>
      </c>
      <c r="D8" s="2" t="s">
        <v>19</v>
      </c>
      <c r="E8" s="46">
        <v>68225</v>
      </c>
      <c r="F8" s="52">
        <v>289.06932499999999</v>
      </c>
      <c r="G8" s="5">
        <v>5.5614109000000002E-2</v>
      </c>
    </row>
    <row r="9" spans="1:7" ht="15" x14ac:dyDescent="0.25">
      <c r="A9" s="6">
        <v>3</v>
      </c>
      <c r="B9" s="7" t="s">
        <v>35</v>
      </c>
      <c r="C9" s="11" t="s">
        <v>36</v>
      </c>
      <c r="D9" s="2" t="s">
        <v>19</v>
      </c>
      <c r="E9" s="46">
        <v>10486</v>
      </c>
      <c r="F9" s="52">
        <v>254.32220100000001</v>
      </c>
      <c r="G9" s="5">
        <v>4.8929102000000002E-2</v>
      </c>
    </row>
    <row r="10" spans="1:7" ht="25.5" x14ac:dyDescent="0.25">
      <c r="A10" s="6">
        <v>4</v>
      </c>
      <c r="B10" s="7" t="s">
        <v>37</v>
      </c>
      <c r="C10" s="11" t="s">
        <v>38</v>
      </c>
      <c r="D10" s="2" t="s">
        <v>39</v>
      </c>
      <c r="E10" s="46">
        <v>18482</v>
      </c>
      <c r="F10" s="52">
        <v>245.838323</v>
      </c>
      <c r="G10" s="5">
        <v>4.7296887000000003E-2</v>
      </c>
    </row>
    <row r="11" spans="1:7" ht="15" x14ac:dyDescent="0.25">
      <c r="A11" s="6">
        <v>5</v>
      </c>
      <c r="B11" s="7" t="s">
        <v>167</v>
      </c>
      <c r="C11" s="11" t="s">
        <v>168</v>
      </c>
      <c r="D11" s="2" t="s">
        <v>169</v>
      </c>
      <c r="E11" s="46">
        <v>50809</v>
      </c>
      <c r="F11" s="52">
        <v>184.15722049999999</v>
      </c>
      <c r="G11" s="5">
        <v>3.5430046999999999E-2</v>
      </c>
    </row>
    <row r="12" spans="1:7" ht="15" x14ac:dyDescent="0.25">
      <c r="A12" s="6">
        <v>6</v>
      </c>
      <c r="B12" s="7" t="s">
        <v>292</v>
      </c>
      <c r="C12" s="11" t="s">
        <v>293</v>
      </c>
      <c r="D12" s="2" t="s">
        <v>246</v>
      </c>
      <c r="E12" s="46">
        <v>42825</v>
      </c>
      <c r="F12" s="52">
        <v>167.91682499999999</v>
      </c>
      <c r="G12" s="5">
        <v>3.2305554E-2</v>
      </c>
    </row>
    <row r="13" spans="1:7" ht="25.5" x14ac:dyDescent="0.25">
      <c r="A13" s="6">
        <v>7</v>
      </c>
      <c r="B13" s="7" t="s">
        <v>392</v>
      </c>
      <c r="C13" s="11" t="s">
        <v>393</v>
      </c>
      <c r="D13" s="2" t="s">
        <v>53</v>
      </c>
      <c r="E13" s="46">
        <v>68887</v>
      </c>
      <c r="F13" s="52">
        <v>163.74439899999999</v>
      </c>
      <c r="G13" s="5">
        <v>3.1502820000000001E-2</v>
      </c>
    </row>
    <row r="14" spans="1:7" ht="25.5" x14ac:dyDescent="0.25">
      <c r="A14" s="6">
        <v>8</v>
      </c>
      <c r="B14" s="7" t="s">
        <v>193</v>
      </c>
      <c r="C14" s="11" t="s">
        <v>194</v>
      </c>
      <c r="D14" s="2" t="s">
        <v>172</v>
      </c>
      <c r="E14" s="46">
        <v>41574</v>
      </c>
      <c r="F14" s="52">
        <v>156.42217500000001</v>
      </c>
      <c r="G14" s="5">
        <v>3.0094095000000001E-2</v>
      </c>
    </row>
    <row r="15" spans="1:7" ht="25.5" x14ac:dyDescent="0.25">
      <c r="A15" s="6">
        <v>9</v>
      </c>
      <c r="B15" s="7" t="s">
        <v>394</v>
      </c>
      <c r="C15" s="11" t="s">
        <v>395</v>
      </c>
      <c r="D15" s="2" t="s">
        <v>42</v>
      </c>
      <c r="E15" s="46">
        <v>11906</v>
      </c>
      <c r="F15" s="52">
        <v>155.67690300000001</v>
      </c>
      <c r="G15" s="5">
        <v>2.9950712000000001E-2</v>
      </c>
    </row>
    <row r="16" spans="1:7" ht="25.5" x14ac:dyDescent="0.25">
      <c r="A16" s="6">
        <v>10</v>
      </c>
      <c r="B16" s="7" t="s">
        <v>318</v>
      </c>
      <c r="C16" s="11" t="s">
        <v>319</v>
      </c>
      <c r="D16" s="2" t="s">
        <v>42</v>
      </c>
      <c r="E16" s="46">
        <v>15215</v>
      </c>
      <c r="F16" s="52">
        <v>141.95595</v>
      </c>
      <c r="G16" s="5">
        <v>2.7310935000000001E-2</v>
      </c>
    </row>
    <row r="17" spans="1:7" ht="25.5" x14ac:dyDescent="0.25">
      <c r="A17" s="6">
        <v>11</v>
      </c>
      <c r="B17" s="7" t="s">
        <v>396</v>
      </c>
      <c r="C17" s="11" t="s">
        <v>397</v>
      </c>
      <c r="D17" s="2" t="s">
        <v>42</v>
      </c>
      <c r="E17" s="46">
        <v>48753</v>
      </c>
      <c r="F17" s="52">
        <v>135.80148149999999</v>
      </c>
      <c r="G17" s="5">
        <v>2.6126876E-2</v>
      </c>
    </row>
    <row r="18" spans="1:7" ht="25.5" x14ac:dyDescent="0.25">
      <c r="A18" s="6">
        <v>12</v>
      </c>
      <c r="B18" s="7" t="s">
        <v>398</v>
      </c>
      <c r="C18" s="11" t="s">
        <v>399</v>
      </c>
      <c r="D18" s="2" t="s">
        <v>169</v>
      </c>
      <c r="E18" s="46">
        <v>19149</v>
      </c>
      <c r="F18" s="52">
        <v>132.94193250000001</v>
      </c>
      <c r="G18" s="5">
        <v>2.5576727E-2</v>
      </c>
    </row>
    <row r="19" spans="1:7" ht="15" x14ac:dyDescent="0.25">
      <c r="A19" s="6">
        <v>13</v>
      </c>
      <c r="B19" s="7" t="s">
        <v>402</v>
      </c>
      <c r="C19" s="11" t="s">
        <v>403</v>
      </c>
      <c r="D19" s="2" t="s">
        <v>226</v>
      </c>
      <c r="E19" s="46">
        <v>4901</v>
      </c>
      <c r="F19" s="52">
        <v>131.35905249999999</v>
      </c>
      <c r="G19" s="5">
        <v>2.5272196E-2</v>
      </c>
    </row>
    <row r="20" spans="1:7" ht="15" x14ac:dyDescent="0.25">
      <c r="A20" s="6">
        <v>14</v>
      </c>
      <c r="B20" s="7" t="s">
        <v>400</v>
      </c>
      <c r="C20" s="11" t="s">
        <v>401</v>
      </c>
      <c r="D20" s="2" t="s">
        <v>211</v>
      </c>
      <c r="E20" s="46">
        <v>17155</v>
      </c>
      <c r="F20" s="52">
        <v>130.43804249999999</v>
      </c>
      <c r="G20" s="5">
        <v>2.5095003000000001E-2</v>
      </c>
    </row>
    <row r="21" spans="1:7" ht="15" x14ac:dyDescent="0.25">
      <c r="A21" s="6">
        <v>15</v>
      </c>
      <c r="B21" s="7" t="s">
        <v>404</v>
      </c>
      <c r="C21" s="11" t="s">
        <v>405</v>
      </c>
      <c r="D21" s="2" t="s">
        <v>226</v>
      </c>
      <c r="E21" s="46">
        <v>25058</v>
      </c>
      <c r="F21" s="52">
        <v>120.102994</v>
      </c>
      <c r="G21" s="5">
        <v>2.3106640000000001E-2</v>
      </c>
    </row>
    <row r="22" spans="1:7" ht="15" x14ac:dyDescent="0.25">
      <c r="A22" s="6">
        <v>16</v>
      </c>
      <c r="B22" s="7" t="s">
        <v>343</v>
      </c>
      <c r="C22" s="11" t="s">
        <v>344</v>
      </c>
      <c r="D22" s="2" t="s">
        <v>169</v>
      </c>
      <c r="E22" s="46">
        <v>21270</v>
      </c>
      <c r="F22" s="52">
        <v>118.81422000000001</v>
      </c>
      <c r="G22" s="5">
        <v>2.2858692999999999E-2</v>
      </c>
    </row>
    <row r="23" spans="1:7" ht="25.5" x14ac:dyDescent="0.25">
      <c r="A23" s="6">
        <v>17</v>
      </c>
      <c r="B23" s="7" t="s">
        <v>23</v>
      </c>
      <c r="C23" s="11" t="s">
        <v>24</v>
      </c>
      <c r="D23" s="2" t="s">
        <v>22</v>
      </c>
      <c r="E23" s="46">
        <v>19534</v>
      </c>
      <c r="F23" s="52">
        <v>116.373805</v>
      </c>
      <c r="G23" s="5">
        <v>2.2389181000000001E-2</v>
      </c>
    </row>
    <row r="24" spans="1:7" ht="25.5" x14ac:dyDescent="0.25">
      <c r="A24" s="6">
        <v>18</v>
      </c>
      <c r="B24" s="7" t="s">
        <v>40</v>
      </c>
      <c r="C24" s="11" t="s">
        <v>41</v>
      </c>
      <c r="D24" s="2" t="s">
        <v>42</v>
      </c>
      <c r="E24" s="46">
        <v>24850</v>
      </c>
      <c r="F24" s="52">
        <v>114.645475</v>
      </c>
      <c r="G24" s="5">
        <v>2.2056666999999999E-2</v>
      </c>
    </row>
    <row r="25" spans="1:7" ht="15" x14ac:dyDescent="0.25">
      <c r="A25" s="6">
        <v>19</v>
      </c>
      <c r="B25" s="7" t="s">
        <v>306</v>
      </c>
      <c r="C25" s="11" t="s">
        <v>307</v>
      </c>
      <c r="D25" s="2" t="s">
        <v>19</v>
      </c>
      <c r="E25" s="46">
        <v>16236</v>
      </c>
      <c r="F25" s="52">
        <v>111.598146</v>
      </c>
      <c r="G25" s="5">
        <v>2.1470390999999998E-2</v>
      </c>
    </row>
    <row r="26" spans="1:7" ht="25.5" x14ac:dyDescent="0.25">
      <c r="A26" s="6">
        <v>20</v>
      </c>
      <c r="B26" s="7" t="s">
        <v>308</v>
      </c>
      <c r="C26" s="11" t="s">
        <v>309</v>
      </c>
      <c r="D26" s="2" t="s">
        <v>22</v>
      </c>
      <c r="E26" s="46">
        <v>14105</v>
      </c>
      <c r="F26" s="52">
        <v>111.4365525</v>
      </c>
      <c r="G26" s="5">
        <v>2.1439302E-2</v>
      </c>
    </row>
    <row r="27" spans="1:7" ht="25.5" x14ac:dyDescent="0.25">
      <c r="A27" s="6">
        <v>21</v>
      </c>
      <c r="B27" s="7" t="s">
        <v>414</v>
      </c>
      <c r="C27" s="11" t="s">
        <v>415</v>
      </c>
      <c r="D27" s="2" t="s">
        <v>169</v>
      </c>
      <c r="E27" s="46">
        <v>24610</v>
      </c>
      <c r="F27" s="52">
        <v>108.690065</v>
      </c>
      <c r="G27" s="5">
        <v>2.0910905E-2</v>
      </c>
    </row>
    <row r="28" spans="1:7" ht="25.5" x14ac:dyDescent="0.25">
      <c r="A28" s="6">
        <v>22</v>
      </c>
      <c r="B28" s="7" t="s">
        <v>157</v>
      </c>
      <c r="C28" s="11" t="s">
        <v>158</v>
      </c>
      <c r="D28" s="2" t="s">
        <v>159</v>
      </c>
      <c r="E28" s="46">
        <v>14571</v>
      </c>
      <c r="F28" s="52">
        <v>107.59954949999999</v>
      </c>
      <c r="G28" s="5">
        <v>2.07011E-2</v>
      </c>
    </row>
    <row r="29" spans="1:7" ht="15" x14ac:dyDescent="0.25">
      <c r="A29" s="6">
        <v>23</v>
      </c>
      <c r="B29" s="7" t="s">
        <v>337</v>
      </c>
      <c r="C29" s="11" t="s">
        <v>338</v>
      </c>
      <c r="D29" s="2" t="s">
        <v>169</v>
      </c>
      <c r="E29" s="46">
        <v>23855</v>
      </c>
      <c r="F29" s="52">
        <v>107.37135499999999</v>
      </c>
      <c r="G29" s="5">
        <v>2.0657198000000002E-2</v>
      </c>
    </row>
    <row r="30" spans="1:7" ht="25.5" x14ac:dyDescent="0.25">
      <c r="A30" s="6">
        <v>24</v>
      </c>
      <c r="B30" s="7" t="s">
        <v>316</v>
      </c>
      <c r="C30" s="11" t="s">
        <v>317</v>
      </c>
      <c r="D30" s="2" t="s">
        <v>53</v>
      </c>
      <c r="E30" s="46">
        <v>7151</v>
      </c>
      <c r="F30" s="52">
        <v>104.89801900000001</v>
      </c>
      <c r="G30" s="5">
        <v>2.0181352E-2</v>
      </c>
    </row>
    <row r="31" spans="1:7" ht="25.5" x14ac:dyDescent="0.25">
      <c r="A31" s="6">
        <v>25</v>
      </c>
      <c r="B31" s="7" t="s">
        <v>408</v>
      </c>
      <c r="C31" s="11" t="s">
        <v>409</v>
      </c>
      <c r="D31" s="2" t="s">
        <v>169</v>
      </c>
      <c r="E31" s="46">
        <v>8891</v>
      </c>
      <c r="F31" s="52">
        <v>104.602615</v>
      </c>
      <c r="G31" s="5">
        <v>2.0124519E-2</v>
      </c>
    </row>
    <row r="32" spans="1:7" ht="25.5" x14ac:dyDescent="0.25">
      <c r="A32" s="6">
        <v>26</v>
      </c>
      <c r="B32" s="7" t="s">
        <v>410</v>
      </c>
      <c r="C32" s="11" t="s">
        <v>411</v>
      </c>
      <c r="D32" s="2" t="s">
        <v>42</v>
      </c>
      <c r="E32" s="46">
        <v>18736</v>
      </c>
      <c r="F32" s="52">
        <v>103.806808</v>
      </c>
      <c r="G32" s="5">
        <v>1.9971414E-2</v>
      </c>
    </row>
    <row r="33" spans="1:7" ht="25.5" x14ac:dyDescent="0.25">
      <c r="A33" s="6">
        <v>27</v>
      </c>
      <c r="B33" s="7" t="s">
        <v>406</v>
      </c>
      <c r="C33" s="11" t="s">
        <v>407</v>
      </c>
      <c r="D33" s="2" t="s">
        <v>42</v>
      </c>
      <c r="E33" s="46">
        <v>7331</v>
      </c>
      <c r="F33" s="52">
        <v>103.169163</v>
      </c>
      <c r="G33" s="5">
        <v>1.9848737000000002E-2</v>
      </c>
    </row>
    <row r="34" spans="1:7" ht="25.5" x14ac:dyDescent="0.25">
      <c r="A34" s="6">
        <v>28</v>
      </c>
      <c r="B34" s="7" t="s">
        <v>14</v>
      </c>
      <c r="C34" s="11" t="s">
        <v>15</v>
      </c>
      <c r="D34" s="2" t="s">
        <v>16</v>
      </c>
      <c r="E34" s="46">
        <v>6000</v>
      </c>
      <c r="F34" s="52">
        <v>93.453000000000003</v>
      </c>
      <c r="G34" s="5">
        <v>1.7979442000000002E-2</v>
      </c>
    </row>
    <row r="35" spans="1:7" ht="25.5" x14ac:dyDescent="0.25">
      <c r="A35" s="6">
        <v>29</v>
      </c>
      <c r="B35" s="7" t="s">
        <v>416</v>
      </c>
      <c r="C35" s="11" t="s">
        <v>417</v>
      </c>
      <c r="D35" s="2" t="s">
        <v>169</v>
      </c>
      <c r="E35" s="46">
        <v>5256</v>
      </c>
      <c r="F35" s="52">
        <v>93.152088000000006</v>
      </c>
      <c r="G35" s="5">
        <v>1.7921550000000001E-2</v>
      </c>
    </row>
    <row r="36" spans="1:7" ht="15" x14ac:dyDescent="0.25">
      <c r="A36" s="6">
        <v>30</v>
      </c>
      <c r="B36" s="7" t="s">
        <v>412</v>
      </c>
      <c r="C36" s="11" t="s">
        <v>413</v>
      </c>
      <c r="D36" s="2" t="s">
        <v>211</v>
      </c>
      <c r="E36" s="46">
        <v>15855</v>
      </c>
      <c r="F36" s="52">
        <v>92.268172500000006</v>
      </c>
      <c r="G36" s="5">
        <v>1.7751493E-2</v>
      </c>
    </row>
    <row r="37" spans="1:7" ht="15" x14ac:dyDescent="0.25">
      <c r="A37" s="6">
        <v>31</v>
      </c>
      <c r="B37" s="7" t="s">
        <v>341</v>
      </c>
      <c r="C37" s="11" t="s">
        <v>342</v>
      </c>
      <c r="D37" s="2" t="s">
        <v>251</v>
      </c>
      <c r="E37" s="46">
        <v>5895</v>
      </c>
      <c r="F37" s="52">
        <v>92.247907499999997</v>
      </c>
      <c r="G37" s="5">
        <v>1.7747593999999998E-2</v>
      </c>
    </row>
    <row r="38" spans="1:7" ht="25.5" x14ac:dyDescent="0.25">
      <c r="A38" s="6">
        <v>32</v>
      </c>
      <c r="B38" s="7" t="s">
        <v>51</v>
      </c>
      <c r="C38" s="11" t="s">
        <v>52</v>
      </c>
      <c r="D38" s="2" t="s">
        <v>53</v>
      </c>
      <c r="E38" s="46">
        <v>11253</v>
      </c>
      <c r="F38" s="52">
        <v>90.7610715</v>
      </c>
      <c r="G38" s="5">
        <v>1.7461542E-2</v>
      </c>
    </row>
    <row r="39" spans="1:7" ht="15" x14ac:dyDescent="0.25">
      <c r="A39" s="6">
        <v>33</v>
      </c>
      <c r="B39" s="7" t="s">
        <v>418</v>
      </c>
      <c r="C39" s="11" t="s">
        <v>419</v>
      </c>
      <c r="D39" s="2" t="s">
        <v>226</v>
      </c>
      <c r="E39" s="46">
        <v>11979</v>
      </c>
      <c r="F39" s="52">
        <v>77.510119500000002</v>
      </c>
      <c r="G39" s="5">
        <v>1.4912188E-2</v>
      </c>
    </row>
    <row r="40" spans="1:7" ht="15" x14ac:dyDescent="0.25">
      <c r="A40" s="6">
        <v>34</v>
      </c>
      <c r="B40" s="7" t="s">
        <v>420</v>
      </c>
      <c r="C40" s="11" t="s">
        <v>421</v>
      </c>
      <c r="D40" s="2" t="s">
        <v>177</v>
      </c>
      <c r="E40" s="46">
        <v>138</v>
      </c>
      <c r="F40" s="52">
        <v>76.265838000000002</v>
      </c>
      <c r="G40" s="5">
        <v>1.4672800999999999E-2</v>
      </c>
    </row>
    <row r="41" spans="1:7" ht="25.5" x14ac:dyDescent="0.25">
      <c r="A41" s="6">
        <v>35</v>
      </c>
      <c r="B41" s="7" t="s">
        <v>201</v>
      </c>
      <c r="C41" s="11" t="s">
        <v>202</v>
      </c>
      <c r="D41" s="2" t="s">
        <v>42</v>
      </c>
      <c r="E41" s="46">
        <v>17147</v>
      </c>
      <c r="F41" s="52">
        <v>70.697080999999997</v>
      </c>
      <c r="G41" s="5">
        <v>1.3601426E-2</v>
      </c>
    </row>
    <row r="42" spans="1:7" ht="15" x14ac:dyDescent="0.25">
      <c r="A42" s="6">
        <v>36</v>
      </c>
      <c r="B42" s="7" t="s">
        <v>320</v>
      </c>
      <c r="C42" s="11" t="s">
        <v>321</v>
      </c>
      <c r="D42" s="2" t="s">
        <v>322</v>
      </c>
      <c r="E42" s="46">
        <v>10861</v>
      </c>
      <c r="F42" s="52">
        <v>70.6127915</v>
      </c>
      <c r="G42" s="5">
        <v>1.358521E-2</v>
      </c>
    </row>
    <row r="43" spans="1:7" ht="25.5" x14ac:dyDescent="0.25">
      <c r="A43" s="6">
        <v>37</v>
      </c>
      <c r="B43" s="7" t="s">
        <v>422</v>
      </c>
      <c r="C43" s="11" t="s">
        <v>423</v>
      </c>
      <c r="D43" s="2" t="s">
        <v>42</v>
      </c>
      <c r="E43" s="46">
        <v>21273</v>
      </c>
      <c r="F43" s="52">
        <v>70.264718999999999</v>
      </c>
      <c r="G43" s="5">
        <v>1.3518244E-2</v>
      </c>
    </row>
    <row r="44" spans="1:7" ht="15" x14ac:dyDescent="0.25">
      <c r="A44" s="6">
        <v>38</v>
      </c>
      <c r="B44" s="7" t="s">
        <v>428</v>
      </c>
      <c r="C44" s="11" t="s">
        <v>429</v>
      </c>
      <c r="D44" s="2" t="s">
        <v>169</v>
      </c>
      <c r="E44" s="46">
        <v>6778</v>
      </c>
      <c r="F44" s="52">
        <v>67.834224000000006</v>
      </c>
      <c r="G44" s="5">
        <v>1.3050641E-2</v>
      </c>
    </row>
    <row r="45" spans="1:7" ht="15" x14ac:dyDescent="0.25">
      <c r="A45" s="6">
        <v>39</v>
      </c>
      <c r="B45" s="7" t="s">
        <v>304</v>
      </c>
      <c r="C45" s="11" t="s">
        <v>305</v>
      </c>
      <c r="D45" s="2" t="s">
        <v>106</v>
      </c>
      <c r="E45" s="46">
        <v>18745</v>
      </c>
      <c r="F45" s="52">
        <v>63.123787499999999</v>
      </c>
      <c r="G45" s="5">
        <v>1.2144399E-2</v>
      </c>
    </row>
    <row r="46" spans="1:7" ht="15" x14ac:dyDescent="0.25">
      <c r="A46" s="6">
        <v>40</v>
      </c>
      <c r="B46" s="7" t="s">
        <v>367</v>
      </c>
      <c r="C46" s="11" t="s">
        <v>368</v>
      </c>
      <c r="D46" s="2" t="s">
        <v>169</v>
      </c>
      <c r="E46" s="46">
        <v>28016</v>
      </c>
      <c r="F46" s="52">
        <v>61.999408000000003</v>
      </c>
      <c r="G46" s="5">
        <v>1.1928078999999999E-2</v>
      </c>
    </row>
    <row r="47" spans="1:7" ht="25.5" x14ac:dyDescent="0.25">
      <c r="A47" s="6">
        <v>41</v>
      </c>
      <c r="B47" s="7" t="s">
        <v>424</v>
      </c>
      <c r="C47" s="11" t="s">
        <v>425</v>
      </c>
      <c r="D47" s="2" t="s">
        <v>22</v>
      </c>
      <c r="E47" s="46">
        <v>19648</v>
      </c>
      <c r="F47" s="52">
        <v>54.641088000000003</v>
      </c>
      <c r="G47" s="5">
        <v>1.051241E-2</v>
      </c>
    </row>
    <row r="48" spans="1:7" ht="15" x14ac:dyDescent="0.25">
      <c r="A48" s="6">
        <v>42</v>
      </c>
      <c r="B48" s="7" t="s">
        <v>426</v>
      </c>
      <c r="C48" s="11" t="s">
        <v>427</v>
      </c>
      <c r="D48" s="2" t="s">
        <v>251</v>
      </c>
      <c r="E48" s="46">
        <v>7495</v>
      </c>
      <c r="F48" s="52">
        <v>50.396380000000001</v>
      </c>
      <c r="G48" s="5">
        <v>9.6957699999999994E-3</v>
      </c>
    </row>
    <row r="49" spans="1:7" ht="15" x14ac:dyDescent="0.25">
      <c r="A49" s="1"/>
      <c r="B49" s="2"/>
      <c r="C49" s="8" t="s">
        <v>107</v>
      </c>
      <c r="D49" s="12"/>
      <c r="E49" s="48"/>
      <c r="F49" s="54">
        <v>5159.7254174999998</v>
      </c>
      <c r="G49" s="13">
        <v>0.99268066500000018</v>
      </c>
    </row>
    <row r="50" spans="1:7" ht="15" x14ac:dyDescent="0.25">
      <c r="A50" s="6"/>
      <c r="B50" s="7"/>
      <c r="C50" s="14"/>
      <c r="D50" s="15"/>
      <c r="E50" s="46"/>
      <c r="F50" s="52"/>
      <c r="G50" s="5"/>
    </row>
    <row r="51" spans="1:7" ht="15" x14ac:dyDescent="0.25">
      <c r="A51" s="1"/>
      <c r="B51" s="2"/>
      <c r="C51" s="8" t="s">
        <v>108</v>
      </c>
      <c r="D51" s="9"/>
      <c r="E51" s="47"/>
      <c r="F51" s="53"/>
      <c r="G51" s="10"/>
    </row>
    <row r="52" spans="1:7" ht="15" x14ac:dyDescent="0.25">
      <c r="A52" s="1"/>
      <c r="B52" s="2"/>
      <c r="C52" s="8" t="s">
        <v>107</v>
      </c>
      <c r="D52" s="12"/>
      <c r="E52" s="48"/>
      <c r="F52" s="54">
        <v>0</v>
      </c>
      <c r="G52" s="13">
        <v>0</v>
      </c>
    </row>
    <row r="53" spans="1:7" ht="15" x14ac:dyDescent="0.25">
      <c r="A53" s="6"/>
      <c r="B53" s="7"/>
      <c r="C53" s="14"/>
      <c r="D53" s="15"/>
      <c r="E53" s="46"/>
      <c r="F53" s="52"/>
      <c r="G53" s="5"/>
    </row>
    <row r="54" spans="1:7" ht="15" x14ac:dyDescent="0.25">
      <c r="A54" s="16"/>
      <c r="B54" s="17"/>
      <c r="C54" s="8" t="s">
        <v>109</v>
      </c>
      <c r="D54" s="9"/>
      <c r="E54" s="47"/>
      <c r="F54" s="53"/>
      <c r="G54" s="10"/>
    </row>
    <row r="55" spans="1:7" ht="15" x14ac:dyDescent="0.25">
      <c r="A55" s="18"/>
      <c r="B55" s="19"/>
      <c r="C55" s="8" t="s">
        <v>107</v>
      </c>
      <c r="D55" s="20"/>
      <c r="E55" s="49"/>
      <c r="F55" s="55">
        <v>0</v>
      </c>
      <c r="G55" s="21">
        <v>0</v>
      </c>
    </row>
    <row r="56" spans="1:7" ht="15" x14ac:dyDescent="0.25">
      <c r="A56" s="18"/>
      <c r="B56" s="19"/>
      <c r="C56" s="14"/>
      <c r="D56" s="22"/>
      <c r="E56" s="50"/>
      <c r="F56" s="56"/>
      <c r="G56" s="23"/>
    </row>
    <row r="57" spans="1:7" ht="15" x14ac:dyDescent="0.25">
      <c r="A57" s="1"/>
      <c r="B57" s="2"/>
      <c r="C57" s="8" t="s">
        <v>111</v>
      </c>
      <c r="D57" s="9"/>
      <c r="E57" s="47"/>
      <c r="F57" s="53"/>
      <c r="G57" s="10"/>
    </row>
    <row r="58" spans="1:7" ht="15" x14ac:dyDescent="0.25">
      <c r="A58" s="1"/>
      <c r="B58" s="2"/>
      <c r="C58" s="8" t="s">
        <v>107</v>
      </c>
      <c r="D58" s="12"/>
      <c r="E58" s="48"/>
      <c r="F58" s="54">
        <v>0</v>
      </c>
      <c r="G58" s="13">
        <v>0</v>
      </c>
    </row>
    <row r="59" spans="1:7" ht="15" x14ac:dyDescent="0.25">
      <c r="A59" s="1"/>
      <c r="B59" s="2"/>
      <c r="C59" s="14"/>
      <c r="D59" s="4"/>
      <c r="E59" s="46"/>
      <c r="F59" s="52"/>
      <c r="G59" s="5"/>
    </row>
    <row r="60" spans="1:7" ht="15" x14ac:dyDescent="0.25">
      <c r="A60" s="1"/>
      <c r="B60" s="2"/>
      <c r="C60" s="8" t="s">
        <v>112</v>
      </c>
      <c r="D60" s="9"/>
      <c r="E60" s="47"/>
      <c r="F60" s="53"/>
      <c r="G60" s="10"/>
    </row>
    <row r="61" spans="1:7" ht="15" x14ac:dyDescent="0.25">
      <c r="A61" s="1"/>
      <c r="B61" s="2"/>
      <c r="C61" s="8" t="s">
        <v>107</v>
      </c>
      <c r="D61" s="12"/>
      <c r="E61" s="48"/>
      <c r="F61" s="54">
        <v>0</v>
      </c>
      <c r="G61" s="13">
        <v>0</v>
      </c>
    </row>
    <row r="62" spans="1:7" ht="15" x14ac:dyDescent="0.25">
      <c r="A62" s="1"/>
      <c r="B62" s="2"/>
      <c r="C62" s="14"/>
      <c r="D62" s="4"/>
      <c r="E62" s="46"/>
      <c r="F62" s="52"/>
      <c r="G62" s="5"/>
    </row>
    <row r="63" spans="1:7" ht="15" x14ac:dyDescent="0.25">
      <c r="A63" s="1"/>
      <c r="B63" s="2"/>
      <c r="C63" s="8" t="s">
        <v>113</v>
      </c>
      <c r="D63" s="9"/>
      <c r="E63" s="47"/>
      <c r="F63" s="53"/>
      <c r="G63" s="10"/>
    </row>
    <row r="64" spans="1:7" ht="15" x14ac:dyDescent="0.25">
      <c r="A64" s="1"/>
      <c r="B64" s="2"/>
      <c r="C64" s="8" t="s">
        <v>107</v>
      </c>
      <c r="D64" s="12"/>
      <c r="E64" s="48"/>
      <c r="F64" s="54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2"/>
      <c r="G65" s="5"/>
    </row>
    <row r="66" spans="1:7" ht="25.5" x14ac:dyDescent="0.25">
      <c r="A66" s="6"/>
      <c r="B66" s="7"/>
      <c r="C66" s="24" t="s">
        <v>115</v>
      </c>
      <c r="D66" s="25"/>
      <c r="E66" s="48"/>
      <c r="F66" s="54">
        <v>5159.7254174999998</v>
      </c>
      <c r="G66" s="13">
        <v>0.99268066500000018</v>
      </c>
    </row>
    <row r="67" spans="1:7" ht="15" x14ac:dyDescent="0.25">
      <c r="A67" s="1"/>
      <c r="B67" s="2"/>
      <c r="C67" s="11"/>
      <c r="D67" s="4"/>
      <c r="E67" s="46"/>
      <c r="F67" s="52"/>
      <c r="G67" s="5"/>
    </row>
    <row r="68" spans="1:7" ht="15" x14ac:dyDescent="0.25">
      <c r="A68" s="1"/>
      <c r="B68" s="2"/>
      <c r="C68" s="3" t="s">
        <v>116</v>
      </c>
      <c r="D68" s="4"/>
      <c r="E68" s="46"/>
      <c r="F68" s="52"/>
      <c r="G68" s="5"/>
    </row>
    <row r="69" spans="1:7" ht="25.5" x14ac:dyDescent="0.25">
      <c r="A69" s="1"/>
      <c r="B69" s="2"/>
      <c r="C69" s="8" t="s">
        <v>10</v>
      </c>
      <c r="D69" s="9"/>
      <c r="E69" s="47"/>
      <c r="F69" s="53"/>
      <c r="G69" s="10"/>
    </row>
    <row r="70" spans="1:7" ht="15" x14ac:dyDescent="0.25">
      <c r="A70" s="6"/>
      <c r="B70" s="7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6"/>
      <c r="B71" s="7"/>
      <c r="C71" s="14"/>
      <c r="D71" s="4"/>
      <c r="E71" s="46"/>
      <c r="F71" s="52"/>
      <c r="G71" s="5"/>
    </row>
    <row r="72" spans="1:7" ht="15" x14ac:dyDescent="0.25">
      <c r="A72" s="1"/>
      <c r="B72" s="26"/>
      <c r="C72" s="8" t="s">
        <v>117</v>
      </c>
      <c r="D72" s="9"/>
      <c r="E72" s="47"/>
      <c r="F72" s="53"/>
      <c r="G72" s="10"/>
    </row>
    <row r="73" spans="1:7" ht="15" x14ac:dyDescent="0.25">
      <c r="A73" s="6"/>
      <c r="B73" s="7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6"/>
      <c r="B74" s="7"/>
      <c r="C74" s="14"/>
      <c r="D74" s="4"/>
      <c r="E74" s="46"/>
      <c r="F74" s="58"/>
      <c r="G74" s="27"/>
    </row>
    <row r="75" spans="1:7" ht="15" x14ac:dyDescent="0.25">
      <c r="A75" s="1"/>
      <c r="B75" s="2"/>
      <c r="C75" s="8" t="s">
        <v>118</v>
      </c>
      <c r="D75" s="9"/>
      <c r="E75" s="47"/>
      <c r="F75" s="53"/>
      <c r="G75" s="10"/>
    </row>
    <row r="76" spans="1:7" ht="15" x14ac:dyDescent="0.25">
      <c r="A76" s="6"/>
      <c r="B76" s="7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1"/>
      <c r="B77" s="2"/>
      <c r="C77" s="14"/>
      <c r="D77" s="4"/>
      <c r="E77" s="46"/>
      <c r="F77" s="52"/>
      <c r="G77" s="5"/>
    </row>
    <row r="78" spans="1:7" ht="25.5" x14ac:dyDescent="0.25">
      <c r="A78" s="1"/>
      <c r="B78" s="26"/>
      <c r="C78" s="8" t="s">
        <v>119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2"/>
      <c r="G80" s="5"/>
    </row>
    <row r="81" spans="1:7" ht="15" x14ac:dyDescent="0.25">
      <c r="A81" s="6"/>
      <c r="B81" s="7"/>
      <c r="C81" s="28" t="s">
        <v>120</v>
      </c>
      <c r="D81" s="25"/>
      <c r="E81" s="48"/>
      <c r="F81" s="54">
        <v>0</v>
      </c>
      <c r="G81" s="13">
        <v>0</v>
      </c>
    </row>
    <row r="82" spans="1:7" ht="15" x14ac:dyDescent="0.25">
      <c r="A82" s="6"/>
      <c r="B82" s="7"/>
      <c r="C82" s="11"/>
      <c r="D82" s="4"/>
      <c r="E82" s="46"/>
      <c r="F82" s="52"/>
      <c r="G82" s="5"/>
    </row>
    <row r="83" spans="1:7" ht="15" x14ac:dyDescent="0.25">
      <c r="A83" s="1"/>
      <c r="B83" s="2"/>
      <c r="C83" s="3" t="s">
        <v>121</v>
      </c>
      <c r="D83" s="4"/>
      <c r="E83" s="46"/>
      <c r="F83" s="52"/>
      <c r="G83" s="5"/>
    </row>
    <row r="84" spans="1:7" ht="15" x14ac:dyDescent="0.25">
      <c r="A84" s="6"/>
      <c r="B84" s="7"/>
      <c r="C84" s="8" t="s">
        <v>122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25"/>
      <c r="E85" s="48"/>
      <c r="F85" s="54">
        <v>0</v>
      </c>
      <c r="G85" s="13">
        <v>0</v>
      </c>
    </row>
    <row r="86" spans="1:7" ht="15" x14ac:dyDescent="0.25">
      <c r="A86" s="6"/>
      <c r="B86" s="7"/>
      <c r="C86" s="14"/>
      <c r="D86" s="7"/>
      <c r="E86" s="46"/>
      <c r="F86" s="52"/>
      <c r="G86" s="5"/>
    </row>
    <row r="87" spans="1:7" ht="15" x14ac:dyDescent="0.25">
      <c r="A87" s="6"/>
      <c r="B87" s="7"/>
      <c r="C87" s="8" t="s">
        <v>123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25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7"/>
      <c r="E89" s="46"/>
      <c r="F89" s="52"/>
      <c r="G89" s="5"/>
    </row>
    <row r="90" spans="1:7" ht="15" x14ac:dyDescent="0.25">
      <c r="A90" s="6"/>
      <c r="B90" s="7"/>
      <c r="C90" s="8" t="s">
        <v>124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25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2"/>
      <c r="G92" s="5"/>
    </row>
    <row r="93" spans="1:7" ht="15" x14ac:dyDescent="0.25">
      <c r="A93" s="6"/>
      <c r="B93" s="7"/>
      <c r="C93" s="8" t="s">
        <v>125</v>
      </c>
      <c r="D93" s="9"/>
      <c r="E93" s="47"/>
      <c r="F93" s="53"/>
      <c r="G93" s="10"/>
    </row>
    <row r="94" spans="1:7" ht="15" x14ac:dyDescent="0.25">
      <c r="A94" s="6">
        <v>1</v>
      </c>
      <c r="B94" s="7"/>
      <c r="C94" s="11" t="s">
        <v>126</v>
      </c>
      <c r="D94" s="15"/>
      <c r="E94" s="46"/>
      <c r="F94" s="52">
        <v>10.994695399999999</v>
      </c>
      <c r="G94" s="5">
        <v>2.1152720000000001E-3</v>
      </c>
    </row>
    <row r="95" spans="1:7" ht="15" x14ac:dyDescent="0.25">
      <c r="A95" s="6"/>
      <c r="B95" s="7"/>
      <c r="C95" s="8" t="s">
        <v>107</v>
      </c>
      <c r="D95" s="25"/>
      <c r="E95" s="48"/>
      <c r="F95" s="54">
        <v>10.994695399999999</v>
      </c>
      <c r="G95" s="13">
        <v>2.1152720000000001E-3</v>
      </c>
    </row>
    <row r="96" spans="1:7" ht="15" x14ac:dyDescent="0.25">
      <c r="A96" s="6"/>
      <c r="B96" s="7"/>
      <c r="C96" s="14"/>
      <c r="D96" s="7"/>
      <c r="E96" s="46"/>
      <c r="F96" s="52"/>
      <c r="G96" s="5"/>
    </row>
    <row r="97" spans="1:7" ht="25.5" x14ac:dyDescent="0.25">
      <c r="A97" s="6"/>
      <c r="B97" s="7"/>
      <c r="C97" s="24" t="s">
        <v>127</v>
      </c>
      <c r="D97" s="25"/>
      <c r="E97" s="48"/>
      <c r="F97" s="54">
        <v>10.994695399999999</v>
      </c>
      <c r="G97" s="13">
        <v>2.1152720000000001E-3</v>
      </c>
    </row>
    <row r="98" spans="1:7" ht="15" x14ac:dyDescent="0.25">
      <c r="A98" s="6"/>
      <c r="B98" s="7"/>
      <c r="C98" s="29"/>
      <c r="D98" s="7"/>
      <c r="E98" s="46"/>
      <c r="F98" s="52"/>
      <c r="G98" s="5"/>
    </row>
    <row r="99" spans="1:7" ht="15" x14ac:dyDescent="0.25">
      <c r="A99" s="1"/>
      <c r="B99" s="2"/>
      <c r="C99" s="3" t="s">
        <v>128</v>
      </c>
      <c r="D99" s="4"/>
      <c r="E99" s="46"/>
      <c r="F99" s="52"/>
      <c r="G99" s="5"/>
    </row>
    <row r="100" spans="1:7" ht="25.5" x14ac:dyDescent="0.25">
      <c r="A100" s="6"/>
      <c r="B100" s="7"/>
      <c r="C100" s="8" t="s">
        <v>129</v>
      </c>
      <c r="D100" s="9"/>
      <c r="E100" s="47"/>
      <c r="F100" s="53"/>
      <c r="G100" s="10"/>
    </row>
    <row r="101" spans="1:7" ht="15" x14ac:dyDescent="0.25">
      <c r="A101" s="6"/>
      <c r="B101" s="7"/>
      <c r="C101" s="8" t="s">
        <v>107</v>
      </c>
      <c r="D101" s="25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15" x14ac:dyDescent="0.25">
      <c r="A103" s="1"/>
      <c r="B103" s="2"/>
      <c r="C103" s="3" t="s">
        <v>130</v>
      </c>
      <c r="D103" s="4"/>
      <c r="E103" s="46"/>
      <c r="F103" s="52"/>
      <c r="G103" s="5"/>
    </row>
    <row r="104" spans="1:7" ht="25.5" x14ac:dyDescent="0.25">
      <c r="A104" s="6"/>
      <c r="B104" s="7"/>
      <c r="C104" s="8" t="s">
        <v>131</v>
      </c>
      <c r="D104" s="9"/>
      <c r="E104" s="47"/>
      <c r="F104" s="53"/>
      <c r="G104" s="10"/>
    </row>
    <row r="105" spans="1:7" ht="15" x14ac:dyDescent="0.25">
      <c r="A105" s="6"/>
      <c r="B105" s="7"/>
      <c r="C105" s="8" t="s">
        <v>107</v>
      </c>
      <c r="D105" s="25"/>
      <c r="E105" s="48"/>
      <c r="F105" s="54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2"/>
      <c r="G106" s="5"/>
    </row>
    <row r="107" spans="1:7" ht="25.5" x14ac:dyDescent="0.25">
      <c r="A107" s="6"/>
      <c r="B107" s="7"/>
      <c r="C107" s="8" t="s">
        <v>132</v>
      </c>
      <c r="D107" s="9"/>
      <c r="E107" s="47"/>
      <c r="F107" s="53"/>
      <c r="G107" s="10"/>
    </row>
    <row r="108" spans="1:7" ht="15" x14ac:dyDescent="0.25">
      <c r="A108" s="6"/>
      <c r="B108" s="7"/>
      <c r="C108" s="8" t="s">
        <v>107</v>
      </c>
      <c r="D108" s="25"/>
      <c r="E108" s="48"/>
      <c r="F108" s="54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8"/>
      <c r="G109" s="27"/>
    </row>
    <row r="110" spans="1:7" ht="25.5" x14ac:dyDescent="0.25">
      <c r="A110" s="6"/>
      <c r="B110" s="7"/>
      <c r="C110" s="29" t="s">
        <v>134</v>
      </c>
      <c r="D110" s="7"/>
      <c r="E110" s="46"/>
      <c r="F110" s="58">
        <v>27.049514909999999</v>
      </c>
      <c r="G110" s="27">
        <v>5.2040619999999998E-3</v>
      </c>
    </row>
    <row r="111" spans="1:7" ht="15" x14ac:dyDescent="0.25">
      <c r="A111" s="6"/>
      <c r="B111" s="7"/>
      <c r="C111" s="30" t="s">
        <v>135</v>
      </c>
      <c r="D111" s="12"/>
      <c r="E111" s="48"/>
      <c r="F111" s="54">
        <v>5197.7696278099993</v>
      </c>
      <c r="G111" s="13">
        <v>0.99999999900000014</v>
      </c>
    </row>
    <row r="113" spans="2:6" ht="15" x14ac:dyDescent="0.25">
      <c r="B113" s="158"/>
      <c r="C113" s="158"/>
      <c r="D113" s="158"/>
      <c r="E113" s="158"/>
      <c r="F113" s="158"/>
    </row>
    <row r="114" spans="2:6" ht="15" x14ac:dyDescent="0.25">
      <c r="B114" s="158"/>
      <c r="C114" s="158"/>
      <c r="D114" s="158"/>
      <c r="E114" s="158"/>
      <c r="F114" s="158"/>
    </row>
    <row r="116" spans="2:6" ht="15" x14ac:dyDescent="0.25">
      <c r="B116" s="36" t="s">
        <v>137</v>
      </c>
      <c r="C116" s="37"/>
      <c r="D116" s="38"/>
    </row>
    <row r="117" spans="2:6" ht="15" x14ac:dyDescent="0.25">
      <c r="B117" s="39" t="s">
        <v>138</v>
      </c>
      <c r="C117" s="40"/>
      <c r="D117" s="64" t="s">
        <v>139</v>
      </c>
    </row>
    <row r="118" spans="2:6" ht="15" x14ac:dyDescent="0.25">
      <c r="B118" s="39" t="s">
        <v>140</v>
      </c>
      <c r="C118" s="40"/>
      <c r="D118" s="64" t="s">
        <v>139</v>
      </c>
    </row>
    <row r="119" spans="2:6" ht="15" x14ac:dyDescent="0.25">
      <c r="B119" s="41" t="s">
        <v>141</v>
      </c>
      <c r="C119" s="40"/>
      <c r="D119" s="42"/>
    </row>
    <row r="120" spans="2:6" ht="25.5" customHeight="1" x14ac:dyDescent="0.25">
      <c r="B120" s="42"/>
      <c r="C120" s="32" t="s">
        <v>142</v>
      </c>
      <c r="D120" s="33" t="s">
        <v>143</v>
      </c>
    </row>
    <row r="121" spans="2:6" ht="12.75" customHeight="1" x14ac:dyDescent="0.25">
      <c r="B121" s="59" t="s">
        <v>144</v>
      </c>
      <c r="C121" s="60" t="s">
        <v>145</v>
      </c>
      <c r="D121" s="60" t="s">
        <v>146</v>
      </c>
    </row>
    <row r="122" spans="2:6" ht="15" x14ac:dyDescent="0.25">
      <c r="B122" s="42" t="s">
        <v>147</v>
      </c>
      <c r="C122" s="43">
        <v>10.0726</v>
      </c>
      <c r="D122" s="43">
        <v>10.3565</v>
      </c>
    </row>
    <row r="123" spans="2:6" ht="15" x14ac:dyDescent="0.25">
      <c r="B123" s="42" t="s">
        <v>148</v>
      </c>
      <c r="C123" s="43">
        <v>10.0726</v>
      </c>
      <c r="D123" s="43">
        <v>10.3566</v>
      </c>
    </row>
    <row r="124" spans="2:6" ht="15" x14ac:dyDescent="0.25">
      <c r="B124" s="42" t="s">
        <v>149</v>
      </c>
      <c r="C124" s="43">
        <v>10.0122</v>
      </c>
      <c r="D124" s="43">
        <v>10.2896</v>
      </c>
    </row>
    <row r="125" spans="2:6" ht="15" x14ac:dyDescent="0.25">
      <c r="B125" s="42" t="s">
        <v>150</v>
      </c>
      <c r="C125" s="43">
        <v>10.0123</v>
      </c>
      <c r="D125" s="43">
        <v>10.2896</v>
      </c>
    </row>
    <row r="127" spans="2:6" ht="15" x14ac:dyDescent="0.25">
      <c r="B127" s="61" t="s">
        <v>151</v>
      </c>
      <c r="C127" s="44"/>
      <c r="D127" s="62" t="s">
        <v>139</v>
      </c>
    </row>
    <row r="128" spans="2:6" ht="24.75" customHeight="1" x14ac:dyDescent="0.25">
      <c r="B128" s="63"/>
      <c r="C128" s="63"/>
    </row>
    <row r="129" spans="2:4" ht="15" x14ac:dyDescent="0.25">
      <c r="B129" s="65"/>
      <c r="C129" s="67"/>
      <c r="D129"/>
    </row>
    <row r="131" spans="2:4" ht="15" x14ac:dyDescent="0.25">
      <c r="B131" s="41" t="s">
        <v>152</v>
      </c>
      <c r="C131" s="40"/>
      <c r="D131" s="66" t="s">
        <v>139</v>
      </c>
    </row>
    <row r="132" spans="2:4" ht="15" x14ac:dyDescent="0.25">
      <c r="B132" s="41" t="s">
        <v>153</v>
      </c>
      <c r="C132" s="40"/>
      <c r="D132" s="66" t="s">
        <v>139</v>
      </c>
    </row>
    <row r="133" spans="2:4" ht="15" x14ac:dyDescent="0.25">
      <c r="B133" s="41" t="s">
        <v>154</v>
      </c>
      <c r="C133" s="40"/>
      <c r="D133" s="45">
        <v>0.35750004339086178</v>
      </c>
    </row>
    <row r="134" spans="2:4" ht="15" x14ac:dyDescent="0.25">
      <c r="B134" s="41" t="s">
        <v>155</v>
      </c>
      <c r="C134" s="40"/>
      <c r="D134" s="45" t="s">
        <v>139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3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430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797150</v>
      </c>
      <c r="F7" s="52">
        <v>3377.5245500000001</v>
      </c>
      <c r="G7" s="5">
        <v>5.0780852047379831E-2</v>
      </c>
    </row>
    <row r="8" spans="1:7" ht="15" x14ac:dyDescent="0.25">
      <c r="A8" s="6">
        <v>2</v>
      </c>
      <c r="B8" s="7" t="s">
        <v>390</v>
      </c>
      <c r="C8" s="11" t="s">
        <v>391</v>
      </c>
      <c r="D8" s="2" t="s">
        <v>19</v>
      </c>
      <c r="E8" s="46">
        <v>398492</v>
      </c>
      <c r="F8" s="52">
        <v>3221.0108359999999</v>
      </c>
      <c r="G8" s="5">
        <v>4.8427678995234306E-2</v>
      </c>
    </row>
    <row r="9" spans="1:7" ht="25.5" x14ac:dyDescent="0.25">
      <c r="A9" s="6">
        <v>3</v>
      </c>
      <c r="B9" s="7" t="s">
        <v>37</v>
      </c>
      <c r="C9" s="11" t="s">
        <v>38</v>
      </c>
      <c r="D9" s="2" t="s">
        <v>39</v>
      </c>
      <c r="E9" s="46">
        <v>217494</v>
      </c>
      <c r="F9" s="52">
        <v>2892.9964409999998</v>
      </c>
      <c r="G9" s="5">
        <v>4.3496004860724816E-2</v>
      </c>
    </row>
    <row r="10" spans="1:7" ht="25.5" x14ac:dyDescent="0.25">
      <c r="A10" s="6">
        <v>4</v>
      </c>
      <c r="B10" s="7" t="s">
        <v>14</v>
      </c>
      <c r="C10" s="11" t="s">
        <v>15</v>
      </c>
      <c r="D10" s="2" t="s">
        <v>16</v>
      </c>
      <c r="E10" s="46">
        <v>182456</v>
      </c>
      <c r="F10" s="52">
        <v>2841.8434280000001</v>
      </c>
      <c r="G10" s="5">
        <v>4.2726922787011783E-2</v>
      </c>
    </row>
    <row r="11" spans="1:7" ht="15" x14ac:dyDescent="0.25">
      <c r="A11" s="6">
        <v>5</v>
      </c>
      <c r="B11" s="7" t="s">
        <v>35</v>
      </c>
      <c r="C11" s="11" t="s">
        <v>36</v>
      </c>
      <c r="D11" s="2" t="s">
        <v>19</v>
      </c>
      <c r="E11" s="46">
        <v>112538</v>
      </c>
      <c r="F11" s="52">
        <v>2729.4403830000001</v>
      </c>
      <c r="G11" s="5">
        <v>4.1036950645189751E-2</v>
      </c>
    </row>
    <row r="12" spans="1:7" ht="15" x14ac:dyDescent="0.25">
      <c r="A12" s="6">
        <v>6</v>
      </c>
      <c r="B12" s="7" t="s">
        <v>431</v>
      </c>
      <c r="C12" s="11" t="s">
        <v>432</v>
      </c>
      <c r="D12" s="2" t="s">
        <v>13</v>
      </c>
      <c r="E12" s="46">
        <v>54229</v>
      </c>
      <c r="F12" s="52">
        <v>2581.3546289999999</v>
      </c>
      <c r="G12" s="5">
        <v>3.8810491398816933E-2</v>
      </c>
    </row>
    <row r="13" spans="1:7" ht="15" x14ac:dyDescent="0.25">
      <c r="A13" s="6">
        <v>7</v>
      </c>
      <c r="B13" s="7" t="s">
        <v>11</v>
      </c>
      <c r="C13" s="11" t="s">
        <v>12</v>
      </c>
      <c r="D13" s="2" t="s">
        <v>13</v>
      </c>
      <c r="E13" s="46">
        <v>273955</v>
      </c>
      <c r="F13" s="52">
        <v>2235.7467550000001</v>
      </c>
      <c r="G13" s="5">
        <v>3.3614300503327074E-2</v>
      </c>
    </row>
    <row r="14" spans="1:7" ht="25.5" x14ac:dyDescent="0.25">
      <c r="A14" s="6">
        <v>8</v>
      </c>
      <c r="B14" s="7" t="s">
        <v>433</v>
      </c>
      <c r="C14" s="11" t="s">
        <v>434</v>
      </c>
      <c r="D14" s="2" t="s">
        <v>30</v>
      </c>
      <c r="E14" s="46">
        <v>175730</v>
      </c>
      <c r="F14" s="52">
        <v>2234.9341399999998</v>
      </c>
      <c r="G14" s="5">
        <v>3.3602082892033473E-2</v>
      </c>
    </row>
    <row r="15" spans="1:7" ht="25.5" x14ac:dyDescent="0.25">
      <c r="A15" s="6">
        <v>9</v>
      </c>
      <c r="B15" s="7" t="s">
        <v>318</v>
      </c>
      <c r="C15" s="11" t="s">
        <v>319</v>
      </c>
      <c r="D15" s="2" t="s">
        <v>42</v>
      </c>
      <c r="E15" s="46">
        <v>233668</v>
      </c>
      <c r="F15" s="52">
        <v>2180.1224400000001</v>
      </c>
      <c r="G15" s="5">
        <v>3.2777992707947221E-2</v>
      </c>
    </row>
    <row r="16" spans="1:7" ht="51" x14ac:dyDescent="0.25">
      <c r="A16" s="6">
        <v>10</v>
      </c>
      <c r="B16" s="7" t="s">
        <v>325</v>
      </c>
      <c r="C16" s="11" t="s">
        <v>326</v>
      </c>
      <c r="D16" s="2" t="s">
        <v>239</v>
      </c>
      <c r="E16" s="46">
        <v>1137102</v>
      </c>
      <c r="F16" s="52">
        <v>2099.0902919999999</v>
      </c>
      <c r="G16" s="5">
        <v>3.1559679870319018E-2</v>
      </c>
    </row>
    <row r="17" spans="1:7" ht="25.5" x14ac:dyDescent="0.25">
      <c r="A17" s="6">
        <v>11</v>
      </c>
      <c r="B17" s="7" t="s">
        <v>302</v>
      </c>
      <c r="C17" s="11" t="s">
        <v>303</v>
      </c>
      <c r="D17" s="2" t="s">
        <v>166</v>
      </c>
      <c r="E17" s="46">
        <v>164622</v>
      </c>
      <c r="F17" s="52">
        <v>2039.3373360000001</v>
      </c>
      <c r="G17" s="5">
        <v>3.0661298238117536E-2</v>
      </c>
    </row>
    <row r="18" spans="1:7" ht="25.5" x14ac:dyDescent="0.25">
      <c r="A18" s="6">
        <v>12</v>
      </c>
      <c r="B18" s="7" t="s">
        <v>410</v>
      </c>
      <c r="C18" s="11" t="s">
        <v>411</v>
      </c>
      <c r="D18" s="2" t="s">
        <v>42</v>
      </c>
      <c r="E18" s="46">
        <v>362495</v>
      </c>
      <c r="F18" s="52">
        <v>2008.4035475000001</v>
      </c>
      <c r="G18" s="5">
        <v>3.0196210830512035E-2</v>
      </c>
    </row>
    <row r="19" spans="1:7" ht="25.5" x14ac:dyDescent="0.25">
      <c r="A19" s="6">
        <v>13</v>
      </c>
      <c r="B19" s="7" t="s">
        <v>398</v>
      </c>
      <c r="C19" s="11" t="s">
        <v>399</v>
      </c>
      <c r="D19" s="2" t="s">
        <v>169</v>
      </c>
      <c r="E19" s="46">
        <v>287568</v>
      </c>
      <c r="F19" s="52">
        <v>1996.44084</v>
      </c>
      <c r="G19" s="5">
        <v>3.0016352336324749E-2</v>
      </c>
    </row>
    <row r="20" spans="1:7" ht="25.5" x14ac:dyDescent="0.25">
      <c r="A20" s="6">
        <v>14</v>
      </c>
      <c r="B20" s="7" t="s">
        <v>392</v>
      </c>
      <c r="C20" s="11" t="s">
        <v>393</v>
      </c>
      <c r="D20" s="2" t="s">
        <v>53</v>
      </c>
      <c r="E20" s="46">
        <v>827836</v>
      </c>
      <c r="F20" s="52">
        <v>1967.7661720000001</v>
      </c>
      <c r="G20" s="5">
        <v>2.9585230651889997E-2</v>
      </c>
    </row>
    <row r="21" spans="1:7" ht="25.5" x14ac:dyDescent="0.25">
      <c r="A21" s="6">
        <v>15</v>
      </c>
      <c r="B21" s="7" t="s">
        <v>308</v>
      </c>
      <c r="C21" s="11" t="s">
        <v>309</v>
      </c>
      <c r="D21" s="2" t="s">
        <v>22</v>
      </c>
      <c r="E21" s="46">
        <v>248449</v>
      </c>
      <c r="F21" s="52">
        <v>1962.8713244999999</v>
      </c>
      <c r="G21" s="5">
        <v>2.9511636952417999E-2</v>
      </c>
    </row>
    <row r="22" spans="1:7" ht="15" x14ac:dyDescent="0.25">
      <c r="A22" s="6">
        <v>16</v>
      </c>
      <c r="B22" s="7" t="s">
        <v>306</v>
      </c>
      <c r="C22" s="11" t="s">
        <v>307</v>
      </c>
      <c r="D22" s="2" t="s">
        <v>19</v>
      </c>
      <c r="E22" s="46">
        <v>282106</v>
      </c>
      <c r="F22" s="52">
        <v>1939.055591</v>
      </c>
      <c r="G22" s="5">
        <v>2.915356901794116E-2</v>
      </c>
    </row>
    <row r="23" spans="1:7" ht="15" x14ac:dyDescent="0.25">
      <c r="A23" s="6">
        <v>17</v>
      </c>
      <c r="B23" s="7" t="s">
        <v>404</v>
      </c>
      <c r="C23" s="11" t="s">
        <v>405</v>
      </c>
      <c r="D23" s="2" t="s">
        <v>226</v>
      </c>
      <c r="E23" s="46">
        <v>403617</v>
      </c>
      <c r="F23" s="52">
        <v>1934.5362809999999</v>
      </c>
      <c r="G23" s="5">
        <v>2.9085621499257319E-2</v>
      </c>
    </row>
    <row r="24" spans="1:7" ht="25.5" x14ac:dyDescent="0.25">
      <c r="A24" s="6">
        <v>18</v>
      </c>
      <c r="B24" s="7" t="s">
        <v>435</v>
      </c>
      <c r="C24" s="11" t="s">
        <v>436</v>
      </c>
      <c r="D24" s="2" t="s">
        <v>53</v>
      </c>
      <c r="E24" s="46">
        <v>333156</v>
      </c>
      <c r="F24" s="52">
        <v>1932.8045340000001</v>
      </c>
      <c r="G24" s="5">
        <v>2.905958480081482E-2</v>
      </c>
    </row>
    <row r="25" spans="1:7" ht="25.5" x14ac:dyDescent="0.25">
      <c r="A25" s="6">
        <v>19</v>
      </c>
      <c r="B25" s="7" t="s">
        <v>422</v>
      </c>
      <c r="C25" s="11" t="s">
        <v>423</v>
      </c>
      <c r="D25" s="2" t="s">
        <v>42</v>
      </c>
      <c r="E25" s="46">
        <v>542465</v>
      </c>
      <c r="F25" s="52">
        <v>1791.7618950000001</v>
      </c>
      <c r="G25" s="5">
        <v>2.6939018309764147E-2</v>
      </c>
    </row>
    <row r="26" spans="1:7" ht="15" x14ac:dyDescent="0.25">
      <c r="A26" s="6">
        <v>20</v>
      </c>
      <c r="B26" s="7" t="s">
        <v>437</v>
      </c>
      <c r="C26" s="11" t="s">
        <v>438</v>
      </c>
      <c r="D26" s="2" t="s">
        <v>169</v>
      </c>
      <c r="E26" s="46">
        <v>48934</v>
      </c>
      <c r="F26" s="52">
        <v>1696.5907139999999</v>
      </c>
      <c r="G26" s="5">
        <v>2.5508126071975553E-2</v>
      </c>
    </row>
    <row r="27" spans="1:7" ht="25.5" x14ac:dyDescent="0.25">
      <c r="A27" s="6">
        <v>21</v>
      </c>
      <c r="B27" s="7" t="s">
        <v>296</v>
      </c>
      <c r="C27" s="11" t="s">
        <v>297</v>
      </c>
      <c r="D27" s="2" t="s">
        <v>246</v>
      </c>
      <c r="E27" s="46">
        <v>789714</v>
      </c>
      <c r="F27" s="52">
        <v>1665.901683</v>
      </c>
      <c r="G27" s="5">
        <v>2.5046718576747E-2</v>
      </c>
    </row>
    <row r="28" spans="1:7" ht="25.5" x14ac:dyDescent="0.25">
      <c r="A28" s="6">
        <v>22</v>
      </c>
      <c r="B28" s="7" t="s">
        <v>408</v>
      </c>
      <c r="C28" s="11" t="s">
        <v>409</v>
      </c>
      <c r="D28" s="2" t="s">
        <v>169</v>
      </c>
      <c r="E28" s="46">
        <v>136220</v>
      </c>
      <c r="F28" s="52">
        <v>1602.6283000000001</v>
      </c>
      <c r="G28" s="5">
        <v>2.4095407563875102E-2</v>
      </c>
    </row>
    <row r="29" spans="1:7" ht="25.5" x14ac:dyDescent="0.25">
      <c r="A29" s="6">
        <v>23</v>
      </c>
      <c r="B29" s="7" t="s">
        <v>335</v>
      </c>
      <c r="C29" s="11" t="s">
        <v>336</v>
      </c>
      <c r="D29" s="2" t="s">
        <v>42</v>
      </c>
      <c r="E29" s="46">
        <v>13861</v>
      </c>
      <c r="F29" s="52">
        <v>1522.3536300000001</v>
      </c>
      <c r="G29" s="5">
        <v>2.2888483356493031E-2</v>
      </c>
    </row>
    <row r="30" spans="1:7" ht="15" x14ac:dyDescent="0.25">
      <c r="A30" s="6">
        <v>24</v>
      </c>
      <c r="B30" s="7" t="s">
        <v>33</v>
      </c>
      <c r="C30" s="11" t="s">
        <v>34</v>
      </c>
      <c r="D30" s="2" t="s">
        <v>13</v>
      </c>
      <c r="E30" s="46">
        <v>6794</v>
      </c>
      <c r="F30" s="52">
        <v>1468.777875</v>
      </c>
      <c r="G30" s="5">
        <v>2.2082975521477689E-2</v>
      </c>
    </row>
    <row r="31" spans="1:7" ht="15" x14ac:dyDescent="0.25">
      <c r="A31" s="6">
        <v>25</v>
      </c>
      <c r="B31" s="7" t="s">
        <v>356</v>
      </c>
      <c r="C31" s="11" t="s">
        <v>357</v>
      </c>
      <c r="D31" s="2" t="s">
        <v>251</v>
      </c>
      <c r="E31" s="46">
        <v>26020</v>
      </c>
      <c r="F31" s="52">
        <v>1422.14912</v>
      </c>
      <c r="G31" s="5">
        <v>2.1381915359292184E-2</v>
      </c>
    </row>
    <row r="32" spans="1:7" ht="25.5" x14ac:dyDescent="0.25">
      <c r="A32" s="6">
        <v>26</v>
      </c>
      <c r="B32" s="7" t="s">
        <v>316</v>
      </c>
      <c r="C32" s="11" t="s">
        <v>317</v>
      </c>
      <c r="D32" s="2" t="s">
        <v>53</v>
      </c>
      <c r="E32" s="46">
        <v>94644</v>
      </c>
      <c r="F32" s="52">
        <v>1388.332836</v>
      </c>
      <c r="G32" s="5">
        <v>2.0873489827760168E-2</v>
      </c>
    </row>
    <row r="33" spans="1:7" ht="15" x14ac:dyDescent="0.25">
      <c r="A33" s="6">
        <v>27</v>
      </c>
      <c r="B33" s="7" t="s">
        <v>292</v>
      </c>
      <c r="C33" s="11" t="s">
        <v>293</v>
      </c>
      <c r="D33" s="2" t="s">
        <v>246</v>
      </c>
      <c r="E33" s="46">
        <v>335160</v>
      </c>
      <c r="F33" s="52">
        <v>1314.16236</v>
      </c>
      <c r="G33" s="5">
        <v>1.9758341762281344E-2</v>
      </c>
    </row>
    <row r="34" spans="1:7" ht="15" x14ac:dyDescent="0.25">
      <c r="A34" s="6">
        <v>28</v>
      </c>
      <c r="B34" s="7" t="s">
        <v>333</v>
      </c>
      <c r="C34" s="11" t="s">
        <v>334</v>
      </c>
      <c r="D34" s="2" t="s">
        <v>159</v>
      </c>
      <c r="E34" s="46">
        <v>206903</v>
      </c>
      <c r="F34" s="52">
        <v>1305.764833</v>
      </c>
      <c r="G34" s="5">
        <v>1.9632085514595186E-2</v>
      </c>
    </row>
    <row r="35" spans="1:7" ht="15" x14ac:dyDescent="0.25">
      <c r="A35" s="6">
        <v>29</v>
      </c>
      <c r="B35" s="7" t="s">
        <v>320</v>
      </c>
      <c r="C35" s="11" t="s">
        <v>321</v>
      </c>
      <c r="D35" s="2" t="s">
        <v>322</v>
      </c>
      <c r="E35" s="46">
        <v>196809</v>
      </c>
      <c r="F35" s="52">
        <v>1279.5537135</v>
      </c>
      <c r="G35" s="5">
        <v>1.9238003114416719E-2</v>
      </c>
    </row>
    <row r="36" spans="1:7" ht="15" x14ac:dyDescent="0.25">
      <c r="A36" s="6">
        <v>30</v>
      </c>
      <c r="B36" s="7" t="s">
        <v>331</v>
      </c>
      <c r="C36" s="11" t="s">
        <v>332</v>
      </c>
      <c r="D36" s="2" t="s">
        <v>211</v>
      </c>
      <c r="E36" s="46">
        <v>125743</v>
      </c>
      <c r="F36" s="52">
        <v>1249.6968055</v>
      </c>
      <c r="G36" s="5">
        <v>1.8789106531935853E-2</v>
      </c>
    </row>
    <row r="37" spans="1:7" ht="15" x14ac:dyDescent="0.25">
      <c r="A37" s="6">
        <v>31</v>
      </c>
      <c r="B37" s="7" t="s">
        <v>54</v>
      </c>
      <c r="C37" s="11" t="s">
        <v>55</v>
      </c>
      <c r="D37" s="2" t="s">
        <v>56</v>
      </c>
      <c r="E37" s="46">
        <v>777693</v>
      </c>
      <c r="F37" s="52">
        <v>1244.6976465</v>
      </c>
      <c r="G37" s="5">
        <v>1.8713944516151149E-2</v>
      </c>
    </row>
    <row r="38" spans="1:7" ht="15" x14ac:dyDescent="0.25">
      <c r="A38" s="6">
        <v>32</v>
      </c>
      <c r="B38" s="7" t="s">
        <v>400</v>
      </c>
      <c r="C38" s="11" t="s">
        <v>401</v>
      </c>
      <c r="D38" s="2" t="s">
        <v>211</v>
      </c>
      <c r="E38" s="46">
        <v>145079</v>
      </c>
      <c r="F38" s="52">
        <v>1103.1081764999999</v>
      </c>
      <c r="G38" s="5">
        <v>1.6585156458182204E-2</v>
      </c>
    </row>
    <row r="39" spans="1:7" ht="25.5" x14ac:dyDescent="0.25">
      <c r="A39" s="6">
        <v>33</v>
      </c>
      <c r="B39" s="7" t="s">
        <v>40</v>
      </c>
      <c r="C39" s="11" t="s">
        <v>41</v>
      </c>
      <c r="D39" s="2" t="s">
        <v>42</v>
      </c>
      <c r="E39" s="46">
        <v>198254</v>
      </c>
      <c r="F39" s="52">
        <v>914.64482899999996</v>
      </c>
      <c r="G39" s="5">
        <v>1.3751622837900622E-2</v>
      </c>
    </row>
    <row r="40" spans="1:7" ht="15" x14ac:dyDescent="0.25">
      <c r="A40" s="6">
        <v>34</v>
      </c>
      <c r="B40" s="7" t="s">
        <v>840</v>
      </c>
      <c r="C40" s="11" t="s">
        <v>380</v>
      </c>
      <c r="D40" s="2" t="s">
        <v>169</v>
      </c>
      <c r="E40" s="46">
        <v>453543</v>
      </c>
      <c r="F40" s="52">
        <v>123.5621210625</v>
      </c>
      <c r="G40" s="5">
        <v>1.8577480919673098E-3</v>
      </c>
    </row>
    <row r="41" spans="1:7" ht="15" x14ac:dyDescent="0.25">
      <c r="A41" s="6">
        <v>35</v>
      </c>
      <c r="B41" s="7" t="s">
        <v>298</v>
      </c>
      <c r="C41" s="11" t="s">
        <v>299</v>
      </c>
      <c r="D41" s="2" t="s">
        <v>19</v>
      </c>
      <c r="E41" s="46">
        <v>800000</v>
      </c>
      <c r="F41" s="52">
        <v>858.8</v>
      </c>
      <c r="G41" s="5">
        <v>1.2911999629518545E-2</v>
      </c>
    </row>
    <row r="42" spans="1:7" ht="15" x14ac:dyDescent="0.25">
      <c r="A42" s="6">
        <v>36</v>
      </c>
      <c r="B42" s="7" t="s">
        <v>381</v>
      </c>
      <c r="C42" s="11" t="s">
        <v>382</v>
      </c>
      <c r="D42" s="2" t="s">
        <v>169</v>
      </c>
      <c r="E42" s="46">
        <v>450950</v>
      </c>
      <c r="F42" s="52">
        <v>854.77572499999997</v>
      </c>
      <c r="G42" s="5">
        <v>1.2851494928413422E-2</v>
      </c>
    </row>
    <row r="43" spans="1:7" ht="15" x14ac:dyDescent="0.25">
      <c r="A43" s="6">
        <v>37</v>
      </c>
      <c r="B43" s="7" t="s">
        <v>840</v>
      </c>
      <c r="C43" s="11" t="s">
        <v>850</v>
      </c>
      <c r="D43" s="2" t="s">
        <v>169</v>
      </c>
      <c r="E43" s="46">
        <v>64792</v>
      </c>
      <c r="F43" s="52">
        <v>864.93675449999989</v>
      </c>
      <c r="G43" s="5">
        <v>1.3004265316326237E-2</v>
      </c>
    </row>
    <row r="44" spans="1:7" ht="15" x14ac:dyDescent="0.25">
      <c r="A44" s="1"/>
      <c r="B44" s="2"/>
      <c r="C44" s="8" t="s">
        <v>107</v>
      </c>
      <c r="D44" s="12"/>
      <c r="E44" s="48"/>
      <c r="F44" s="54">
        <v>65847.478537562492</v>
      </c>
      <c r="G44" s="13">
        <v>0.99001236432433326</v>
      </c>
    </row>
    <row r="45" spans="1:7" ht="15" x14ac:dyDescent="0.25">
      <c r="A45" s="6"/>
      <c r="B45" s="7"/>
      <c r="C45" s="14"/>
      <c r="D45" s="15"/>
      <c r="E45" s="46"/>
      <c r="F45" s="52"/>
      <c r="G45" s="5"/>
    </row>
    <row r="46" spans="1:7" ht="15" x14ac:dyDescent="0.25">
      <c r="A46" s="1"/>
      <c r="B46" s="2"/>
      <c r="C46" s="8" t="s">
        <v>108</v>
      </c>
      <c r="D46" s="9"/>
      <c r="E46" s="47"/>
      <c r="F46" s="53"/>
      <c r="G46" s="10"/>
    </row>
    <row r="47" spans="1:7" ht="15" x14ac:dyDescent="0.25">
      <c r="A47" s="1"/>
      <c r="B47" s="2"/>
      <c r="C47" s="8" t="s">
        <v>107</v>
      </c>
      <c r="D47" s="12"/>
      <c r="E47" s="48"/>
      <c r="F47" s="54">
        <v>0</v>
      </c>
      <c r="G47" s="13">
        <v>0</v>
      </c>
    </row>
    <row r="48" spans="1:7" ht="15" x14ac:dyDescent="0.25">
      <c r="A48" s="6"/>
      <c r="B48" s="7"/>
      <c r="C48" s="14"/>
      <c r="D48" s="15"/>
      <c r="E48" s="46"/>
      <c r="F48" s="52"/>
      <c r="G48" s="5"/>
    </row>
    <row r="49" spans="1:7" ht="15" x14ac:dyDescent="0.25">
      <c r="A49" s="16"/>
      <c r="B49" s="17"/>
      <c r="C49" s="8" t="s">
        <v>109</v>
      </c>
      <c r="D49" s="9"/>
      <c r="E49" s="47"/>
      <c r="F49" s="53"/>
      <c r="G49" s="10"/>
    </row>
    <row r="50" spans="1:7" ht="15" x14ac:dyDescent="0.25">
      <c r="A50" s="18"/>
      <c r="B50" s="19"/>
      <c r="C50" s="8" t="s">
        <v>107</v>
      </c>
      <c r="D50" s="20"/>
      <c r="E50" s="49"/>
      <c r="F50" s="55">
        <v>0</v>
      </c>
      <c r="G50" s="21">
        <v>0</v>
      </c>
    </row>
    <row r="51" spans="1:7" ht="15" x14ac:dyDescent="0.25">
      <c r="A51" s="18"/>
      <c r="B51" s="19"/>
      <c r="C51" s="14"/>
      <c r="D51" s="22"/>
      <c r="E51" s="50"/>
      <c r="F51" s="56"/>
      <c r="G51" s="23"/>
    </row>
    <row r="52" spans="1:7" ht="15" x14ac:dyDescent="0.25">
      <c r="A52" s="1"/>
      <c r="B52" s="2"/>
      <c r="C52" s="8" t="s">
        <v>111</v>
      </c>
      <c r="D52" s="9"/>
      <c r="E52" s="47"/>
      <c r="F52" s="53"/>
      <c r="G52" s="10"/>
    </row>
    <row r="53" spans="1:7" ht="15" x14ac:dyDescent="0.25">
      <c r="A53" s="1"/>
      <c r="B53" s="2"/>
      <c r="C53" s="8" t="s">
        <v>107</v>
      </c>
      <c r="D53" s="12"/>
      <c r="E53" s="48"/>
      <c r="F53" s="54">
        <v>0</v>
      </c>
      <c r="G53" s="13">
        <v>0</v>
      </c>
    </row>
    <row r="54" spans="1:7" ht="15" x14ac:dyDescent="0.25">
      <c r="A54" s="1"/>
      <c r="B54" s="2"/>
      <c r="C54" s="14"/>
      <c r="D54" s="4"/>
      <c r="E54" s="46"/>
      <c r="F54" s="52"/>
      <c r="G54" s="5"/>
    </row>
    <row r="55" spans="1:7" ht="15" x14ac:dyDescent="0.25">
      <c r="A55" s="1"/>
      <c r="B55" s="2"/>
      <c r="C55" s="8" t="s">
        <v>112</v>
      </c>
      <c r="D55" s="9"/>
      <c r="E55" s="47"/>
      <c r="F55" s="53"/>
      <c r="G55" s="10"/>
    </row>
    <row r="56" spans="1:7" ht="15" x14ac:dyDescent="0.25">
      <c r="A56" s="1"/>
      <c r="B56" s="2"/>
      <c r="C56" s="8" t="s">
        <v>107</v>
      </c>
      <c r="D56" s="12"/>
      <c r="E56" s="48"/>
      <c r="F56" s="54">
        <v>0</v>
      </c>
      <c r="G56" s="13">
        <v>0</v>
      </c>
    </row>
    <row r="57" spans="1:7" ht="15" x14ac:dyDescent="0.25">
      <c r="A57" s="1"/>
      <c r="B57" s="2"/>
      <c r="C57" s="14"/>
      <c r="D57" s="4"/>
      <c r="E57" s="46"/>
      <c r="F57" s="52"/>
      <c r="G57" s="5"/>
    </row>
    <row r="58" spans="1:7" ht="15" x14ac:dyDescent="0.25">
      <c r="A58" s="1"/>
      <c r="B58" s="2"/>
      <c r="C58" s="8" t="s">
        <v>113</v>
      </c>
      <c r="D58" s="9"/>
      <c r="E58" s="47"/>
      <c r="F58" s="53"/>
      <c r="G58" s="10"/>
    </row>
    <row r="59" spans="1:7" ht="15" x14ac:dyDescent="0.25">
      <c r="A59" s="1"/>
      <c r="B59" s="2"/>
      <c r="C59" s="8" t="s">
        <v>107</v>
      </c>
      <c r="D59" s="12"/>
      <c r="E59" s="48"/>
      <c r="F59" s="54">
        <v>0</v>
      </c>
      <c r="G59" s="13">
        <v>0</v>
      </c>
    </row>
    <row r="60" spans="1:7" ht="15" x14ac:dyDescent="0.25">
      <c r="A60" s="1"/>
      <c r="B60" s="2"/>
      <c r="C60" s="14"/>
      <c r="D60" s="4"/>
      <c r="E60" s="46"/>
      <c r="F60" s="52"/>
      <c r="G60" s="5"/>
    </row>
    <row r="61" spans="1:7" ht="25.5" x14ac:dyDescent="0.25">
      <c r="A61" s="6"/>
      <c r="B61" s="7"/>
      <c r="C61" s="24" t="s">
        <v>115</v>
      </c>
      <c r="D61" s="25"/>
      <c r="E61" s="48"/>
      <c r="F61" s="54">
        <v>65847.478537562492</v>
      </c>
      <c r="G61" s="13">
        <v>0.99001236432433326</v>
      </c>
    </row>
    <row r="62" spans="1:7" ht="15" x14ac:dyDescent="0.25">
      <c r="A62" s="1"/>
      <c r="B62" s="2"/>
      <c r="C62" s="11"/>
      <c r="D62" s="4"/>
      <c r="E62" s="46"/>
      <c r="F62" s="52"/>
      <c r="G62" s="5"/>
    </row>
    <row r="63" spans="1:7" ht="15" x14ac:dyDescent="0.25">
      <c r="A63" s="1"/>
      <c r="B63" s="2"/>
      <c r="C63" s="3" t="s">
        <v>116</v>
      </c>
      <c r="D63" s="4"/>
      <c r="E63" s="46"/>
      <c r="F63" s="52"/>
      <c r="G63" s="5"/>
    </row>
    <row r="64" spans="1:7" ht="25.5" x14ac:dyDescent="0.25">
      <c r="A64" s="1"/>
      <c r="B64" s="2"/>
      <c r="C64" s="8" t="s">
        <v>10</v>
      </c>
      <c r="D64" s="9"/>
      <c r="E64" s="47"/>
      <c r="F64" s="53"/>
      <c r="G64" s="10"/>
    </row>
    <row r="65" spans="1:7" ht="15" x14ac:dyDescent="0.25">
      <c r="A65" s="6"/>
      <c r="B65" s="7"/>
      <c r="C65" s="8" t="s">
        <v>107</v>
      </c>
      <c r="D65" s="12"/>
      <c r="E65" s="48"/>
      <c r="F65" s="54">
        <v>0</v>
      </c>
      <c r="G65" s="13">
        <v>0</v>
      </c>
    </row>
    <row r="66" spans="1:7" ht="15" x14ac:dyDescent="0.25">
      <c r="A66" s="6"/>
      <c r="B66" s="7"/>
      <c r="C66" s="14"/>
      <c r="D66" s="4"/>
      <c r="E66" s="46"/>
      <c r="F66" s="52"/>
      <c r="G66" s="5"/>
    </row>
    <row r="67" spans="1:7" ht="15" x14ac:dyDescent="0.25">
      <c r="A67" s="1"/>
      <c r="B67" s="26"/>
      <c r="C67" s="8" t="s">
        <v>117</v>
      </c>
      <c r="D67" s="9"/>
      <c r="E67" s="47"/>
      <c r="F67" s="53"/>
      <c r="G67" s="10"/>
    </row>
    <row r="68" spans="1:7" ht="15" x14ac:dyDescent="0.25">
      <c r="A68" s="6"/>
      <c r="B68" s="7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8"/>
      <c r="G69" s="27"/>
    </row>
    <row r="70" spans="1:7" ht="15" x14ac:dyDescent="0.25">
      <c r="A70" s="1"/>
      <c r="B70" s="2"/>
      <c r="C70" s="8" t="s">
        <v>118</v>
      </c>
      <c r="D70" s="9"/>
      <c r="E70" s="47"/>
      <c r="F70" s="53"/>
      <c r="G70" s="10"/>
    </row>
    <row r="71" spans="1:7" ht="15" x14ac:dyDescent="0.25">
      <c r="A71" s="6"/>
      <c r="B71" s="7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1"/>
      <c r="B72" s="2"/>
      <c r="C72" s="14"/>
      <c r="D72" s="4"/>
      <c r="E72" s="46"/>
      <c r="F72" s="52"/>
      <c r="G72" s="5"/>
    </row>
    <row r="73" spans="1:7" ht="25.5" x14ac:dyDescent="0.25">
      <c r="A73" s="1"/>
      <c r="B73" s="26"/>
      <c r="C73" s="8" t="s">
        <v>119</v>
      </c>
      <c r="D73" s="9"/>
      <c r="E73" s="47"/>
      <c r="F73" s="53"/>
      <c r="G73" s="10"/>
    </row>
    <row r="74" spans="1:7" ht="15" x14ac:dyDescent="0.25">
      <c r="A74" s="6"/>
      <c r="B74" s="7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2"/>
      <c r="G75" s="5"/>
    </row>
    <row r="76" spans="1:7" ht="15" x14ac:dyDescent="0.25">
      <c r="A76" s="6"/>
      <c r="B76" s="7"/>
      <c r="C76" s="28" t="s">
        <v>120</v>
      </c>
      <c r="D76" s="25"/>
      <c r="E76" s="48"/>
      <c r="F76" s="54">
        <v>0</v>
      </c>
      <c r="G76" s="13">
        <v>0</v>
      </c>
    </row>
    <row r="77" spans="1:7" ht="15" x14ac:dyDescent="0.25">
      <c r="A77" s="6"/>
      <c r="B77" s="7"/>
      <c r="C77" s="11"/>
      <c r="D77" s="4"/>
      <c r="E77" s="46"/>
      <c r="F77" s="52"/>
      <c r="G77" s="5"/>
    </row>
    <row r="78" spans="1:7" ht="15" x14ac:dyDescent="0.25">
      <c r="A78" s="1"/>
      <c r="B78" s="2"/>
      <c r="C78" s="3" t="s">
        <v>121</v>
      </c>
      <c r="D78" s="4"/>
      <c r="E78" s="46"/>
      <c r="F78" s="52"/>
      <c r="G78" s="5"/>
    </row>
    <row r="79" spans="1:7" ht="15" x14ac:dyDescent="0.25">
      <c r="A79" s="6"/>
      <c r="B79" s="7"/>
      <c r="C79" s="8" t="s">
        <v>122</v>
      </c>
      <c r="D79" s="9"/>
      <c r="E79" s="47"/>
      <c r="F79" s="53"/>
      <c r="G79" s="10"/>
    </row>
    <row r="80" spans="1:7" ht="15" x14ac:dyDescent="0.25">
      <c r="A80" s="6"/>
      <c r="B80" s="7"/>
      <c r="C80" s="8" t="s">
        <v>107</v>
      </c>
      <c r="D80" s="25"/>
      <c r="E80" s="48"/>
      <c r="F80" s="54">
        <v>0</v>
      </c>
      <c r="G80" s="13">
        <v>0</v>
      </c>
    </row>
    <row r="81" spans="1:7" ht="15" x14ac:dyDescent="0.25">
      <c r="A81" s="6"/>
      <c r="B81" s="7"/>
      <c r="C81" s="14"/>
      <c r="D81" s="7"/>
      <c r="E81" s="46"/>
      <c r="F81" s="52"/>
      <c r="G81" s="5"/>
    </row>
    <row r="82" spans="1:7" ht="15" x14ac:dyDescent="0.25">
      <c r="A82" s="6"/>
      <c r="B82" s="7"/>
      <c r="C82" s="8" t="s">
        <v>123</v>
      </c>
      <c r="D82" s="9"/>
      <c r="E82" s="47"/>
      <c r="F82" s="53"/>
      <c r="G82" s="10"/>
    </row>
    <row r="83" spans="1:7" ht="15" x14ac:dyDescent="0.25">
      <c r="A83" s="6"/>
      <c r="B83" s="7"/>
      <c r="C83" s="8" t="s">
        <v>107</v>
      </c>
      <c r="D83" s="25"/>
      <c r="E83" s="48"/>
      <c r="F83" s="54">
        <v>0</v>
      </c>
      <c r="G83" s="13">
        <v>0</v>
      </c>
    </row>
    <row r="84" spans="1:7" ht="15" x14ac:dyDescent="0.25">
      <c r="A84" s="6"/>
      <c r="B84" s="7"/>
      <c r="C84" s="14"/>
      <c r="D84" s="7"/>
      <c r="E84" s="46"/>
      <c r="F84" s="52"/>
      <c r="G84" s="5"/>
    </row>
    <row r="85" spans="1:7" ht="15" x14ac:dyDescent="0.25">
      <c r="A85" s="6"/>
      <c r="B85" s="7"/>
      <c r="C85" s="8" t="s">
        <v>124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7"/>
      <c r="E87" s="46"/>
      <c r="F87" s="52"/>
      <c r="G87" s="5"/>
    </row>
    <row r="88" spans="1:7" ht="15" x14ac:dyDescent="0.25">
      <c r="A88" s="6"/>
      <c r="B88" s="7"/>
      <c r="C88" s="8" t="s">
        <v>125</v>
      </c>
      <c r="D88" s="9"/>
      <c r="E88" s="47"/>
      <c r="F88" s="53"/>
      <c r="G88" s="10"/>
    </row>
    <row r="89" spans="1:7" ht="15" x14ac:dyDescent="0.25">
      <c r="A89" s="6">
        <v>1</v>
      </c>
      <c r="B89" s="7"/>
      <c r="C89" s="11" t="s">
        <v>126</v>
      </c>
      <c r="D89" s="15"/>
      <c r="E89" s="46"/>
      <c r="F89" s="52">
        <v>1367.3369359000001</v>
      </c>
      <c r="G89" s="5">
        <v>2.0557817896795325E-2</v>
      </c>
    </row>
    <row r="90" spans="1:7" ht="15" x14ac:dyDescent="0.25">
      <c r="A90" s="6"/>
      <c r="B90" s="7"/>
      <c r="C90" s="8" t="s">
        <v>107</v>
      </c>
      <c r="D90" s="25"/>
      <c r="E90" s="48"/>
      <c r="F90" s="54">
        <v>1367.3369359000001</v>
      </c>
      <c r="G90" s="83">
        <v>2.0557817896795325E-2</v>
      </c>
    </row>
    <row r="91" spans="1:7" ht="15" x14ac:dyDescent="0.25">
      <c r="A91" s="6"/>
      <c r="B91" s="7"/>
      <c r="C91" s="14"/>
      <c r="D91" s="7"/>
      <c r="E91" s="46"/>
      <c r="F91" s="52"/>
      <c r="G91" s="5"/>
    </row>
    <row r="92" spans="1:7" ht="25.5" x14ac:dyDescent="0.25">
      <c r="A92" s="6"/>
      <c r="B92" s="7"/>
      <c r="C92" s="24" t="s">
        <v>127</v>
      </c>
      <c r="D92" s="25"/>
      <c r="E92" s="48"/>
      <c r="F92" s="54">
        <v>1367.3369359000001</v>
      </c>
      <c r="G92" s="83">
        <v>2.0557817896795325E-2</v>
      </c>
    </row>
    <row r="93" spans="1:7" ht="15" x14ac:dyDescent="0.25">
      <c r="A93" s="6"/>
      <c r="B93" s="7"/>
      <c r="C93" s="29"/>
      <c r="D93" s="7"/>
      <c r="E93" s="46"/>
      <c r="F93" s="52"/>
      <c r="G93" s="5"/>
    </row>
    <row r="94" spans="1:7" ht="15" x14ac:dyDescent="0.25">
      <c r="A94" s="1"/>
      <c r="B94" s="2"/>
      <c r="C94" s="3" t="s">
        <v>128</v>
      </c>
      <c r="D94" s="4"/>
      <c r="E94" s="46"/>
      <c r="F94" s="52"/>
      <c r="G94" s="5"/>
    </row>
    <row r="95" spans="1:7" ht="25.5" x14ac:dyDescent="0.25">
      <c r="A95" s="6"/>
      <c r="B95" s="7"/>
      <c r="C95" s="8" t="s">
        <v>129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2"/>
      <c r="G97" s="5"/>
    </row>
    <row r="98" spans="1:7" ht="15" x14ac:dyDescent="0.25">
      <c r="A98" s="1"/>
      <c r="B98" s="2"/>
      <c r="C98" s="3" t="s">
        <v>130</v>
      </c>
      <c r="D98" s="4"/>
      <c r="E98" s="46"/>
      <c r="F98" s="52"/>
      <c r="G98" s="5"/>
    </row>
    <row r="99" spans="1:7" ht="25.5" x14ac:dyDescent="0.25">
      <c r="A99" s="6"/>
      <c r="B99" s="7"/>
      <c r="C99" s="8" t="s">
        <v>131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25.5" x14ac:dyDescent="0.25">
      <c r="A102" s="6"/>
      <c r="B102" s="7"/>
      <c r="C102" s="8" t="s">
        <v>132</v>
      </c>
      <c r="D102" s="9"/>
      <c r="E102" s="47"/>
      <c r="F102" s="53"/>
      <c r="G102" s="10"/>
    </row>
    <row r="103" spans="1:7" ht="15" x14ac:dyDescent="0.25">
      <c r="A103" s="6"/>
      <c r="B103" s="7"/>
      <c r="C103" s="8" t="s">
        <v>107</v>
      </c>
      <c r="D103" s="25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8"/>
      <c r="G104" s="27"/>
    </row>
    <row r="105" spans="1:7" ht="25.5" x14ac:dyDescent="0.25">
      <c r="A105" s="6"/>
      <c r="B105" s="7"/>
      <c r="C105" s="29" t="s">
        <v>134</v>
      </c>
      <c r="D105" s="7"/>
      <c r="E105" s="46"/>
      <c r="F105" s="141">
        <v>-703.04157000999999</v>
      </c>
      <c r="G105" s="153">
        <v>-1.0570182221128618E-2</v>
      </c>
    </row>
    <row r="106" spans="1:7" ht="15" x14ac:dyDescent="0.25">
      <c r="A106" s="6"/>
      <c r="B106" s="7"/>
      <c r="C106" s="30" t="s">
        <v>135</v>
      </c>
      <c r="D106" s="12"/>
      <c r="E106" s="48"/>
      <c r="F106" s="54">
        <v>66511.7739034525</v>
      </c>
      <c r="G106" s="13">
        <v>1</v>
      </c>
    </row>
    <row r="108" spans="1:7" ht="15" x14ac:dyDescent="0.25">
      <c r="B108" s="159" t="s">
        <v>841</v>
      </c>
      <c r="C108" s="158"/>
      <c r="D108" s="158"/>
      <c r="E108" s="158"/>
      <c r="F108" s="158"/>
    </row>
    <row r="109" spans="1:7" ht="15" x14ac:dyDescent="0.25">
      <c r="B109" s="158"/>
      <c r="C109" s="158"/>
      <c r="D109" s="158"/>
      <c r="E109" s="158"/>
      <c r="F109" s="158"/>
    </row>
    <row r="111" spans="1:7" ht="15" x14ac:dyDescent="0.25">
      <c r="B111" s="36" t="s">
        <v>137</v>
      </c>
      <c r="C111" s="37"/>
      <c r="D111" s="38"/>
    </row>
    <row r="112" spans="1:7" ht="15" x14ac:dyDescent="0.25">
      <c r="B112" s="39" t="s">
        <v>138</v>
      </c>
      <c r="C112" s="40"/>
      <c r="D112" s="64" t="s">
        <v>139</v>
      </c>
    </row>
    <row r="113" spans="2:256" ht="15" x14ac:dyDescent="0.25">
      <c r="B113" s="39" t="s">
        <v>140</v>
      </c>
      <c r="C113" s="40"/>
      <c r="D113" s="64" t="s">
        <v>139</v>
      </c>
    </row>
    <row r="114" spans="2:256" ht="15" x14ac:dyDescent="0.25">
      <c r="B114" s="41" t="s">
        <v>141</v>
      </c>
      <c r="C114" s="40"/>
      <c r="D114" s="42"/>
    </row>
    <row r="115" spans="2:256" ht="25.5" customHeight="1" x14ac:dyDescent="0.25">
      <c r="B115" s="42"/>
      <c r="C115" s="32" t="s">
        <v>142</v>
      </c>
      <c r="D115" s="33" t="s">
        <v>143</v>
      </c>
    </row>
    <row r="116" spans="2:256" ht="12.75" customHeight="1" x14ac:dyDescent="0.25">
      <c r="B116" s="59" t="s">
        <v>144</v>
      </c>
      <c r="C116" s="60" t="s">
        <v>145</v>
      </c>
      <c r="D116" s="60" t="s">
        <v>146</v>
      </c>
    </row>
    <row r="117" spans="2:256" ht="15" x14ac:dyDescent="0.25">
      <c r="B117" s="42" t="s">
        <v>147</v>
      </c>
      <c r="C117" s="43">
        <v>36.124200000000002</v>
      </c>
      <c r="D117" s="43">
        <v>36.993099999999998</v>
      </c>
    </row>
    <row r="118" spans="2:256" ht="15" x14ac:dyDescent="0.25">
      <c r="B118" s="42" t="s">
        <v>148</v>
      </c>
      <c r="C118" s="43">
        <v>19.536300000000001</v>
      </c>
      <c r="D118" s="43">
        <v>19.502600000000001</v>
      </c>
    </row>
    <row r="119" spans="2:256" ht="15" x14ac:dyDescent="0.25">
      <c r="B119" s="42" t="s">
        <v>149</v>
      </c>
      <c r="C119" s="43">
        <v>34.508000000000003</v>
      </c>
      <c r="D119" s="43">
        <v>35.311199999999999</v>
      </c>
    </row>
    <row r="120" spans="2:256" ht="15" x14ac:dyDescent="0.25">
      <c r="B120" s="42" t="s">
        <v>150</v>
      </c>
      <c r="C120" s="43">
        <v>18.377400000000002</v>
      </c>
      <c r="D120" s="43">
        <v>18.3017</v>
      </c>
    </row>
    <row r="122" spans="2:256" ht="15" x14ac:dyDescent="0.25">
      <c r="B122" s="128" t="s">
        <v>151</v>
      </c>
      <c r="C122" s="137"/>
      <c r="IV122"/>
    </row>
    <row r="123" spans="2:256" ht="24.75" customHeight="1" x14ac:dyDescent="0.25">
      <c r="B123" s="138" t="s">
        <v>144</v>
      </c>
      <c r="C123" s="138" t="s">
        <v>387</v>
      </c>
    </row>
    <row r="124" spans="2:256" ht="15" x14ac:dyDescent="0.25">
      <c r="B124" s="42" t="s">
        <v>148</v>
      </c>
      <c r="C124" s="139">
        <v>0.44270399999999999</v>
      </c>
    </row>
    <row r="125" spans="2:256" ht="15" x14ac:dyDescent="0.25">
      <c r="B125" s="42" t="s">
        <v>150</v>
      </c>
      <c r="C125" s="139">
        <v>0.44270399999999999</v>
      </c>
      <c r="D125"/>
    </row>
    <row r="127" spans="2:256" ht="15" x14ac:dyDescent="0.25">
      <c r="B127" s="41" t="s">
        <v>152</v>
      </c>
      <c r="C127" s="40"/>
      <c r="D127" s="66" t="s">
        <v>139</v>
      </c>
    </row>
    <row r="128" spans="2:256" ht="15" x14ac:dyDescent="0.25">
      <c r="B128" s="41" t="s">
        <v>153</v>
      </c>
      <c r="C128" s="40"/>
      <c r="D128" s="66" t="s">
        <v>139</v>
      </c>
    </row>
    <row r="129" spans="2:4" ht="15" x14ac:dyDescent="0.25">
      <c r="B129" s="41" t="s">
        <v>154</v>
      </c>
      <c r="C129" s="40"/>
      <c r="D129" s="45">
        <v>0.83841730259831027</v>
      </c>
    </row>
    <row r="130" spans="2:4" ht="15" x14ac:dyDescent="0.25">
      <c r="B130" s="41" t="s">
        <v>155</v>
      </c>
      <c r="C130" s="40"/>
      <c r="D130" s="45" t="s">
        <v>139</v>
      </c>
    </row>
  </sheetData>
  <mergeCells count="5">
    <mergeCell ref="A1:G1"/>
    <mergeCell ref="A2:G2"/>
    <mergeCell ref="A3:G3"/>
    <mergeCell ref="B108:F108"/>
    <mergeCell ref="B109:F10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14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439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61</v>
      </c>
      <c r="C7" s="11" t="s">
        <v>62</v>
      </c>
      <c r="D7" s="2" t="s">
        <v>13</v>
      </c>
      <c r="E7" s="46">
        <v>62753</v>
      </c>
      <c r="F7" s="52">
        <v>654.51378999999997</v>
      </c>
      <c r="G7" s="5">
        <v>4.0179768999999997E-2</v>
      </c>
    </row>
    <row r="8" spans="1:7" ht="15" x14ac:dyDescent="0.25">
      <c r="A8" s="6">
        <v>2</v>
      </c>
      <c r="B8" s="7" t="s">
        <v>180</v>
      </c>
      <c r="C8" s="11" t="s">
        <v>181</v>
      </c>
      <c r="D8" s="2" t="s">
        <v>19</v>
      </c>
      <c r="E8" s="46">
        <v>271808</v>
      </c>
      <c r="F8" s="52">
        <v>633.72035200000005</v>
      </c>
      <c r="G8" s="5">
        <v>3.8903287000000002E-2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22</v>
      </c>
      <c r="E9" s="46">
        <v>100000</v>
      </c>
      <c r="F9" s="52">
        <v>595.75</v>
      </c>
      <c r="G9" s="5">
        <v>3.6572334999999997E-2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16</v>
      </c>
      <c r="E10" s="46">
        <v>326826</v>
      </c>
      <c r="F10" s="52">
        <v>466.87094100000002</v>
      </c>
      <c r="G10" s="5">
        <v>2.8660613000000001E-2</v>
      </c>
    </row>
    <row r="11" spans="1:7" ht="25.5" x14ac:dyDescent="0.25">
      <c r="A11" s="6">
        <v>5</v>
      </c>
      <c r="B11" s="7" t="s">
        <v>199</v>
      </c>
      <c r="C11" s="11" t="s">
        <v>200</v>
      </c>
      <c r="D11" s="2" t="s">
        <v>166</v>
      </c>
      <c r="E11" s="46">
        <v>94926</v>
      </c>
      <c r="F11" s="52">
        <v>449.94923999999997</v>
      </c>
      <c r="G11" s="5">
        <v>2.7621811999999999E-2</v>
      </c>
    </row>
    <row r="12" spans="1:7" ht="25.5" x14ac:dyDescent="0.25">
      <c r="A12" s="6">
        <v>6</v>
      </c>
      <c r="B12" s="7" t="s">
        <v>20</v>
      </c>
      <c r="C12" s="11" t="s">
        <v>21</v>
      </c>
      <c r="D12" s="2" t="s">
        <v>22</v>
      </c>
      <c r="E12" s="46">
        <v>66104</v>
      </c>
      <c r="F12" s="52">
        <v>448.813108</v>
      </c>
      <c r="G12" s="5">
        <v>2.7552066E-2</v>
      </c>
    </row>
    <row r="13" spans="1:7" ht="25.5" x14ac:dyDescent="0.25">
      <c r="A13" s="6">
        <v>7</v>
      </c>
      <c r="B13" s="7" t="s">
        <v>440</v>
      </c>
      <c r="C13" s="11" t="s">
        <v>441</v>
      </c>
      <c r="D13" s="2" t="s">
        <v>53</v>
      </c>
      <c r="E13" s="46">
        <v>246500</v>
      </c>
      <c r="F13" s="52">
        <v>410.17599999999999</v>
      </c>
      <c r="G13" s="5">
        <v>2.5180182999999998E-2</v>
      </c>
    </row>
    <row r="14" spans="1:7" ht="25.5" x14ac:dyDescent="0.25">
      <c r="A14" s="6">
        <v>8</v>
      </c>
      <c r="B14" s="7" t="s">
        <v>51</v>
      </c>
      <c r="C14" s="11" t="s">
        <v>52</v>
      </c>
      <c r="D14" s="2" t="s">
        <v>53</v>
      </c>
      <c r="E14" s="46">
        <v>49957</v>
      </c>
      <c r="F14" s="52">
        <v>402.92818349999999</v>
      </c>
      <c r="G14" s="5">
        <v>2.4735249000000001E-2</v>
      </c>
    </row>
    <row r="15" spans="1:7" ht="25.5" x14ac:dyDescent="0.25">
      <c r="A15" s="6">
        <v>9</v>
      </c>
      <c r="B15" s="7" t="s">
        <v>173</v>
      </c>
      <c r="C15" s="11" t="s">
        <v>174</v>
      </c>
      <c r="D15" s="2" t="s">
        <v>22</v>
      </c>
      <c r="E15" s="46">
        <v>77404</v>
      </c>
      <c r="F15" s="52">
        <v>402.92652199999998</v>
      </c>
      <c r="G15" s="5">
        <v>2.4735146999999999E-2</v>
      </c>
    </row>
    <row r="16" spans="1:7" ht="25.5" x14ac:dyDescent="0.25">
      <c r="A16" s="6">
        <v>10</v>
      </c>
      <c r="B16" s="7" t="s">
        <v>182</v>
      </c>
      <c r="C16" s="11" t="s">
        <v>183</v>
      </c>
      <c r="D16" s="2" t="s">
        <v>22</v>
      </c>
      <c r="E16" s="46">
        <v>109488</v>
      </c>
      <c r="F16" s="52">
        <v>399.46696800000001</v>
      </c>
      <c r="G16" s="5">
        <v>2.4522769E-2</v>
      </c>
    </row>
    <row r="17" spans="1:7" ht="25.5" x14ac:dyDescent="0.25">
      <c r="A17" s="6">
        <v>11</v>
      </c>
      <c r="B17" s="7" t="s">
        <v>25</v>
      </c>
      <c r="C17" s="11" t="s">
        <v>26</v>
      </c>
      <c r="D17" s="2" t="s">
        <v>27</v>
      </c>
      <c r="E17" s="46">
        <v>76571</v>
      </c>
      <c r="F17" s="52">
        <v>386.68355000000003</v>
      </c>
      <c r="G17" s="5">
        <v>2.3738011E-2</v>
      </c>
    </row>
    <row r="18" spans="1:7" ht="25.5" x14ac:dyDescent="0.25">
      <c r="A18" s="6">
        <v>12</v>
      </c>
      <c r="B18" s="7" t="s">
        <v>203</v>
      </c>
      <c r="C18" s="11" t="s">
        <v>204</v>
      </c>
      <c r="D18" s="2" t="s">
        <v>53</v>
      </c>
      <c r="E18" s="46">
        <v>20924</v>
      </c>
      <c r="F18" s="52">
        <v>385.62932000000001</v>
      </c>
      <c r="G18" s="5">
        <v>2.3673294000000001E-2</v>
      </c>
    </row>
    <row r="19" spans="1:7" ht="15" x14ac:dyDescent="0.25">
      <c r="A19" s="6">
        <v>13</v>
      </c>
      <c r="B19" s="7" t="s">
        <v>442</v>
      </c>
      <c r="C19" s="11" t="s">
        <v>443</v>
      </c>
      <c r="D19" s="2" t="s">
        <v>190</v>
      </c>
      <c r="E19" s="46">
        <v>45800</v>
      </c>
      <c r="F19" s="52">
        <v>373.3845</v>
      </c>
      <c r="G19" s="5">
        <v>2.29216E-2</v>
      </c>
    </row>
    <row r="20" spans="1:7" ht="25.5" x14ac:dyDescent="0.25">
      <c r="A20" s="6">
        <v>14</v>
      </c>
      <c r="B20" s="7" t="s">
        <v>68</v>
      </c>
      <c r="C20" s="11" t="s">
        <v>69</v>
      </c>
      <c r="D20" s="2" t="s">
        <v>22</v>
      </c>
      <c r="E20" s="46">
        <v>220000</v>
      </c>
      <c r="F20" s="52">
        <v>371.8</v>
      </c>
      <c r="G20" s="5">
        <v>2.2824329000000001E-2</v>
      </c>
    </row>
    <row r="21" spans="1:7" ht="15" x14ac:dyDescent="0.25">
      <c r="A21" s="6">
        <v>15</v>
      </c>
      <c r="B21" s="7" t="s">
        <v>167</v>
      </c>
      <c r="C21" s="11" t="s">
        <v>168</v>
      </c>
      <c r="D21" s="2" t="s">
        <v>169</v>
      </c>
      <c r="E21" s="46">
        <v>101134</v>
      </c>
      <c r="F21" s="52">
        <v>366.56018299999999</v>
      </c>
      <c r="G21" s="5">
        <v>2.2502663999999999E-2</v>
      </c>
    </row>
    <row r="22" spans="1:7" ht="15" x14ac:dyDescent="0.25">
      <c r="A22" s="6">
        <v>16</v>
      </c>
      <c r="B22" s="7" t="s">
        <v>195</v>
      </c>
      <c r="C22" s="11" t="s">
        <v>196</v>
      </c>
      <c r="D22" s="2" t="s">
        <v>169</v>
      </c>
      <c r="E22" s="46">
        <v>92049</v>
      </c>
      <c r="F22" s="52">
        <v>362.3508885</v>
      </c>
      <c r="G22" s="5">
        <v>2.2244259999999998E-2</v>
      </c>
    </row>
    <row r="23" spans="1:7" ht="25.5" x14ac:dyDescent="0.25">
      <c r="A23" s="6">
        <v>17</v>
      </c>
      <c r="B23" s="7" t="s">
        <v>47</v>
      </c>
      <c r="C23" s="11" t="s">
        <v>48</v>
      </c>
      <c r="D23" s="2" t="s">
        <v>22</v>
      </c>
      <c r="E23" s="46">
        <v>51448</v>
      </c>
      <c r="F23" s="52">
        <v>350.10363999999998</v>
      </c>
      <c r="G23" s="5">
        <v>2.1492417E-2</v>
      </c>
    </row>
    <row r="24" spans="1:7" ht="25.5" x14ac:dyDescent="0.25">
      <c r="A24" s="6">
        <v>18</v>
      </c>
      <c r="B24" s="7" t="s">
        <v>157</v>
      </c>
      <c r="C24" s="11" t="s">
        <v>158</v>
      </c>
      <c r="D24" s="2" t="s">
        <v>159</v>
      </c>
      <c r="E24" s="46">
        <v>47349</v>
      </c>
      <c r="F24" s="52">
        <v>349.64869049999999</v>
      </c>
      <c r="G24" s="5">
        <v>2.1464488E-2</v>
      </c>
    </row>
    <row r="25" spans="1:7" ht="25.5" x14ac:dyDescent="0.25">
      <c r="A25" s="6">
        <v>19</v>
      </c>
      <c r="B25" s="7" t="s">
        <v>184</v>
      </c>
      <c r="C25" s="11" t="s">
        <v>185</v>
      </c>
      <c r="D25" s="2" t="s">
        <v>30</v>
      </c>
      <c r="E25" s="46">
        <v>30064</v>
      </c>
      <c r="F25" s="52">
        <v>340.21925599999997</v>
      </c>
      <c r="G25" s="5">
        <v>2.0885627E-2</v>
      </c>
    </row>
    <row r="26" spans="1:7" ht="51" x14ac:dyDescent="0.25">
      <c r="A26" s="6">
        <v>20</v>
      </c>
      <c r="B26" s="7" t="s">
        <v>247</v>
      </c>
      <c r="C26" s="11" t="s">
        <v>248</v>
      </c>
      <c r="D26" s="2" t="s">
        <v>239</v>
      </c>
      <c r="E26" s="46">
        <v>163724</v>
      </c>
      <c r="F26" s="52">
        <v>337.76261199999999</v>
      </c>
      <c r="G26" s="5">
        <v>2.0734816999999999E-2</v>
      </c>
    </row>
    <row r="27" spans="1:7" ht="15" x14ac:dyDescent="0.25">
      <c r="A27" s="6">
        <v>21</v>
      </c>
      <c r="B27" s="7" t="s">
        <v>265</v>
      </c>
      <c r="C27" s="11" t="s">
        <v>266</v>
      </c>
      <c r="D27" s="2" t="s">
        <v>169</v>
      </c>
      <c r="E27" s="46">
        <v>64096</v>
      </c>
      <c r="F27" s="52">
        <v>335.38231999999999</v>
      </c>
      <c r="G27" s="5">
        <v>2.0588694000000001E-2</v>
      </c>
    </row>
    <row r="28" spans="1:7" ht="15" x14ac:dyDescent="0.25">
      <c r="A28" s="6">
        <v>22</v>
      </c>
      <c r="B28" s="7" t="s">
        <v>191</v>
      </c>
      <c r="C28" s="11" t="s">
        <v>192</v>
      </c>
      <c r="D28" s="2" t="s">
        <v>169</v>
      </c>
      <c r="E28" s="46">
        <v>26290</v>
      </c>
      <c r="F28" s="52">
        <v>320.738</v>
      </c>
      <c r="G28" s="5">
        <v>1.9689697999999999E-2</v>
      </c>
    </row>
    <row r="29" spans="1:7" ht="25.5" x14ac:dyDescent="0.25">
      <c r="A29" s="6">
        <v>23</v>
      </c>
      <c r="B29" s="7" t="s">
        <v>94</v>
      </c>
      <c r="C29" s="11" t="s">
        <v>95</v>
      </c>
      <c r="D29" s="2" t="s">
        <v>22</v>
      </c>
      <c r="E29" s="46">
        <v>27059</v>
      </c>
      <c r="F29" s="52">
        <v>315.39970399999999</v>
      </c>
      <c r="G29" s="5">
        <v>1.9361987000000001E-2</v>
      </c>
    </row>
    <row r="30" spans="1:7" ht="15" x14ac:dyDescent="0.25">
      <c r="A30" s="6">
        <v>24</v>
      </c>
      <c r="B30" s="7" t="s">
        <v>444</v>
      </c>
      <c r="C30" s="11" t="s">
        <v>445</v>
      </c>
      <c r="D30" s="2" t="s">
        <v>169</v>
      </c>
      <c r="E30" s="46">
        <v>224739</v>
      </c>
      <c r="F30" s="52">
        <v>312.61194899999998</v>
      </c>
      <c r="G30" s="5">
        <v>1.9190849999999999E-2</v>
      </c>
    </row>
    <row r="31" spans="1:7" ht="15" x14ac:dyDescent="0.25">
      <c r="A31" s="6">
        <v>25</v>
      </c>
      <c r="B31" s="7" t="s">
        <v>446</v>
      </c>
      <c r="C31" s="11" t="s">
        <v>447</v>
      </c>
      <c r="D31" s="2" t="s">
        <v>322</v>
      </c>
      <c r="E31" s="46">
        <v>129791</v>
      </c>
      <c r="F31" s="52">
        <v>303.90562649999998</v>
      </c>
      <c r="G31" s="5">
        <v>1.865638E-2</v>
      </c>
    </row>
    <row r="32" spans="1:7" ht="15" x14ac:dyDescent="0.25">
      <c r="A32" s="6">
        <v>26</v>
      </c>
      <c r="B32" s="7" t="s">
        <v>63</v>
      </c>
      <c r="C32" s="11" t="s">
        <v>64</v>
      </c>
      <c r="D32" s="2" t="s">
        <v>65</v>
      </c>
      <c r="E32" s="46">
        <v>120420</v>
      </c>
      <c r="F32" s="52">
        <v>302.67567000000003</v>
      </c>
      <c r="G32" s="5">
        <v>1.8580874000000001E-2</v>
      </c>
    </row>
    <row r="33" spans="1:7" ht="15" x14ac:dyDescent="0.25">
      <c r="A33" s="6">
        <v>27</v>
      </c>
      <c r="B33" s="7" t="s">
        <v>294</v>
      </c>
      <c r="C33" s="11" t="s">
        <v>295</v>
      </c>
      <c r="D33" s="2" t="s">
        <v>177</v>
      </c>
      <c r="E33" s="46">
        <v>11524</v>
      </c>
      <c r="F33" s="52">
        <v>299.19761199999999</v>
      </c>
      <c r="G33" s="5">
        <v>1.8367360999999999E-2</v>
      </c>
    </row>
    <row r="34" spans="1:7" ht="15" x14ac:dyDescent="0.25">
      <c r="A34" s="6">
        <v>28</v>
      </c>
      <c r="B34" s="7" t="s">
        <v>252</v>
      </c>
      <c r="C34" s="11" t="s">
        <v>253</v>
      </c>
      <c r="D34" s="2" t="s">
        <v>169</v>
      </c>
      <c r="E34" s="46">
        <v>220000</v>
      </c>
      <c r="F34" s="52">
        <v>288.42</v>
      </c>
      <c r="G34" s="5">
        <v>1.7705736999999999E-2</v>
      </c>
    </row>
    <row r="35" spans="1:7" ht="25.5" x14ac:dyDescent="0.25">
      <c r="A35" s="6">
        <v>29</v>
      </c>
      <c r="B35" s="7" t="s">
        <v>96</v>
      </c>
      <c r="C35" s="11" t="s">
        <v>97</v>
      </c>
      <c r="D35" s="2" t="s">
        <v>22</v>
      </c>
      <c r="E35" s="46">
        <v>54803</v>
      </c>
      <c r="F35" s="52">
        <v>288.09937100000002</v>
      </c>
      <c r="G35" s="5">
        <v>1.7686054E-2</v>
      </c>
    </row>
    <row r="36" spans="1:7" ht="15" x14ac:dyDescent="0.25">
      <c r="A36" s="6">
        <v>30</v>
      </c>
      <c r="B36" s="7" t="s">
        <v>160</v>
      </c>
      <c r="C36" s="11" t="s">
        <v>161</v>
      </c>
      <c r="D36" s="2" t="s">
        <v>13</v>
      </c>
      <c r="E36" s="46">
        <v>133209</v>
      </c>
      <c r="F36" s="52">
        <v>275.67602549999998</v>
      </c>
      <c r="G36" s="5">
        <v>1.6923401000000001E-2</v>
      </c>
    </row>
    <row r="37" spans="1:7" ht="25.5" x14ac:dyDescent="0.25">
      <c r="A37" s="6">
        <v>31</v>
      </c>
      <c r="B37" s="7" t="s">
        <v>193</v>
      </c>
      <c r="C37" s="11" t="s">
        <v>194</v>
      </c>
      <c r="D37" s="2" t="s">
        <v>172</v>
      </c>
      <c r="E37" s="46">
        <v>73070</v>
      </c>
      <c r="F37" s="52">
        <v>274.92587500000002</v>
      </c>
      <c r="G37" s="5">
        <v>1.6877349999999999E-2</v>
      </c>
    </row>
    <row r="38" spans="1:7" ht="25.5" x14ac:dyDescent="0.25">
      <c r="A38" s="6">
        <v>32</v>
      </c>
      <c r="B38" s="7" t="s">
        <v>207</v>
      </c>
      <c r="C38" s="11" t="s">
        <v>208</v>
      </c>
      <c r="D38" s="2" t="s">
        <v>172</v>
      </c>
      <c r="E38" s="46">
        <v>233182</v>
      </c>
      <c r="F38" s="52">
        <v>254.75133500000001</v>
      </c>
      <c r="G38" s="5">
        <v>1.5638861E-2</v>
      </c>
    </row>
    <row r="39" spans="1:7" ht="15" x14ac:dyDescent="0.25">
      <c r="A39" s="6">
        <v>33</v>
      </c>
      <c r="B39" s="7" t="s">
        <v>178</v>
      </c>
      <c r="C39" s="11" t="s">
        <v>179</v>
      </c>
      <c r="D39" s="2" t="s">
        <v>13</v>
      </c>
      <c r="E39" s="46">
        <v>240000</v>
      </c>
      <c r="F39" s="52">
        <v>253.44</v>
      </c>
      <c r="G39" s="5">
        <v>1.5558359000000001E-2</v>
      </c>
    </row>
    <row r="40" spans="1:7" ht="15" x14ac:dyDescent="0.25">
      <c r="A40" s="6">
        <v>34</v>
      </c>
      <c r="B40" s="7" t="s">
        <v>222</v>
      </c>
      <c r="C40" s="11" t="s">
        <v>223</v>
      </c>
      <c r="D40" s="2" t="s">
        <v>190</v>
      </c>
      <c r="E40" s="46">
        <v>100362</v>
      </c>
      <c r="F40" s="52">
        <v>249.801018</v>
      </c>
      <c r="G40" s="5">
        <v>1.5334967E-2</v>
      </c>
    </row>
    <row r="41" spans="1:7" ht="25.5" x14ac:dyDescent="0.25">
      <c r="A41" s="6">
        <v>35</v>
      </c>
      <c r="B41" s="7" t="s">
        <v>43</v>
      </c>
      <c r="C41" s="11" t="s">
        <v>44</v>
      </c>
      <c r="D41" s="2" t="s">
        <v>16</v>
      </c>
      <c r="E41" s="46">
        <v>231336</v>
      </c>
      <c r="F41" s="52">
        <v>226.13094000000001</v>
      </c>
      <c r="G41" s="5">
        <v>1.3881891E-2</v>
      </c>
    </row>
    <row r="42" spans="1:7" ht="25.5" x14ac:dyDescent="0.25">
      <c r="A42" s="6">
        <v>36</v>
      </c>
      <c r="B42" s="7" t="s">
        <v>354</v>
      </c>
      <c r="C42" s="11" t="s">
        <v>355</v>
      </c>
      <c r="D42" s="2" t="s">
        <v>22</v>
      </c>
      <c r="E42" s="46">
        <v>58572</v>
      </c>
      <c r="F42" s="52">
        <v>220.58215200000001</v>
      </c>
      <c r="G42" s="5">
        <v>1.3541258E-2</v>
      </c>
    </row>
    <row r="43" spans="1:7" ht="25.5" x14ac:dyDescent="0.25">
      <c r="A43" s="6">
        <v>37</v>
      </c>
      <c r="B43" s="7" t="s">
        <v>77</v>
      </c>
      <c r="C43" s="11" t="s">
        <v>78</v>
      </c>
      <c r="D43" s="2" t="s">
        <v>22</v>
      </c>
      <c r="E43" s="46">
        <v>17798</v>
      </c>
      <c r="F43" s="52">
        <v>210.20327900000001</v>
      </c>
      <c r="G43" s="5">
        <v>1.2904112000000001E-2</v>
      </c>
    </row>
    <row r="44" spans="1:7" ht="25.5" x14ac:dyDescent="0.25">
      <c r="A44" s="6">
        <v>38</v>
      </c>
      <c r="B44" s="7" t="s">
        <v>448</v>
      </c>
      <c r="C44" s="11" t="s">
        <v>449</v>
      </c>
      <c r="D44" s="2" t="s">
        <v>81</v>
      </c>
      <c r="E44" s="46">
        <v>65492</v>
      </c>
      <c r="F44" s="52">
        <v>209.869114</v>
      </c>
      <c r="G44" s="5">
        <v>1.2883598E-2</v>
      </c>
    </row>
    <row r="45" spans="1:7" ht="25.5" x14ac:dyDescent="0.25">
      <c r="A45" s="6">
        <v>39</v>
      </c>
      <c r="B45" s="7" t="s">
        <v>214</v>
      </c>
      <c r="C45" s="11" t="s">
        <v>215</v>
      </c>
      <c r="D45" s="2" t="s">
        <v>30</v>
      </c>
      <c r="E45" s="46">
        <v>150910</v>
      </c>
      <c r="F45" s="52">
        <v>203.20031499999999</v>
      </c>
      <c r="G45" s="5">
        <v>1.2474209E-2</v>
      </c>
    </row>
    <row r="46" spans="1:7" ht="15" x14ac:dyDescent="0.25">
      <c r="A46" s="6">
        <v>40</v>
      </c>
      <c r="B46" s="7" t="s">
        <v>269</v>
      </c>
      <c r="C46" s="11" t="s">
        <v>270</v>
      </c>
      <c r="D46" s="2" t="s">
        <v>271</v>
      </c>
      <c r="E46" s="46">
        <v>23044</v>
      </c>
      <c r="F46" s="52">
        <v>198.938852</v>
      </c>
      <c r="G46" s="5">
        <v>1.2212603000000001E-2</v>
      </c>
    </row>
    <row r="47" spans="1:7" ht="15" x14ac:dyDescent="0.25">
      <c r="A47" s="6">
        <v>41</v>
      </c>
      <c r="B47" s="7" t="s">
        <v>274</v>
      </c>
      <c r="C47" s="11" t="s">
        <v>275</v>
      </c>
      <c r="D47" s="2" t="s">
        <v>177</v>
      </c>
      <c r="E47" s="46">
        <v>47432</v>
      </c>
      <c r="F47" s="52">
        <v>176.660484</v>
      </c>
      <c r="G47" s="5">
        <v>1.0844962E-2</v>
      </c>
    </row>
    <row r="48" spans="1:7" ht="25.5" x14ac:dyDescent="0.25">
      <c r="A48" s="6">
        <v>42</v>
      </c>
      <c r="B48" s="7" t="s">
        <v>201</v>
      </c>
      <c r="C48" s="11" t="s">
        <v>202</v>
      </c>
      <c r="D48" s="2" t="s">
        <v>42</v>
      </c>
      <c r="E48" s="46">
        <v>41662</v>
      </c>
      <c r="F48" s="52">
        <v>171.772426</v>
      </c>
      <c r="G48" s="5">
        <v>1.0544891000000001E-2</v>
      </c>
    </row>
    <row r="49" spans="1:7" ht="25.5" x14ac:dyDescent="0.25">
      <c r="A49" s="6">
        <v>43</v>
      </c>
      <c r="B49" s="7" t="s">
        <v>186</v>
      </c>
      <c r="C49" s="11" t="s">
        <v>187</v>
      </c>
      <c r="D49" s="2" t="s">
        <v>53</v>
      </c>
      <c r="E49" s="46">
        <v>100000</v>
      </c>
      <c r="F49" s="52">
        <v>170.85</v>
      </c>
      <c r="G49" s="5">
        <v>1.0488264000000001E-2</v>
      </c>
    </row>
    <row r="50" spans="1:7" ht="15" x14ac:dyDescent="0.25">
      <c r="A50" s="6">
        <v>44</v>
      </c>
      <c r="B50" s="7" t="s">
        <v>188</v>
      </c>
      <c r="C50" s="11" t="s">
        <v>189</v>
      </c>
      <c r="D50" s="2" t="s">
        <v>190</v>
      </c>
      <c r="E50" s="46">
        <v>83506</v>
      </c>
      <c r="F50" s="52">
        <v>164.92435</v>
      </c>
      <c r="G50" s="5">
        <v>1.0124496E-2</v>
      </c>
    </row>
    <row r="51" spans="1:7" ht="51" x14ac:dyDescent="0.25">
      <c r="A51" s="6">
        <v>45</v>
      </c>
      <c r="B51" s="7" t="s">
        <v>287</v>
      </c>
      <c r="C51" s="11" t="s">
        <v>288</v>
      </c>
      <c r="D51" s="2" t="s">
        <v>239</v>
      </c>
      <c r="E51" s="46">
        <v>379760</v>
      </c>
      <c r="F51" s="52">
        <v>162.53728000000001</v>
      </c>
      <c r="G51" s="5">
        <v>9.9779570000000008E-3</v>
      </c>
    </row>
    <row r="52" spans="1:7" ht="15" x14ac:dyDescent="0.25">
      <c r="A52" s="6">
        <v>46</v>
      </c>
      <c r="B52" s="7" t="s">
        <v>450</v>
      </c>
      <c r="C52" s="11" t="s">
        <v>451</v>
      </c>
      <c r="D52" s="2" t="s">
        <v>190</v>
      </c>
      <c r="E52" s="46">
        <v>17978</v>
      </c>
      <c r="F52" s="52">
        <v>148.85784000000001</v>
      </c>
      <c r="G52" s="5">
        <v>9.1381940000000005E-3</v>
      </c>
    </row>
    <row r="53" spans="1:7" ht="15" x14ac:dyDescent="0.25">
      <c r="A53" s="6">
        <v>47</v>
      </c>
      <c r="B53" s="7" t="s">
        <v>216</v>
      </c>
      <c r="C53" s="11" t="s">
        <v>217</v>
      </c>
      <c r="D53" s="2" t="s">
        <v>81</v>
      </c>
      <c r="E53" s="46">
        <v>142440</v>
      </c>
      <c r="F53" s="52">
        <v>142.65366</v>
      </c>
      <c r="G53" s="5">
        <v>8.7573270000000005E-3</v>
      </c>
    </row>
    <row r="54" spans="1:7" ht="15" x14ac:dyDescent="0.25">
      <c r="A54" s="6">
        <v>48</v>
      </c>
      <c r="B54" s="7" t="s">
        <v>74</v>
      </c>
      <c r="C54" s="11" t="s">
        <v>75</v>
      </c>
      <c r="D54" s="2" t="s">
        <v>65</v>
      </c>
      <c r="E54" s="46">
        <v>49333</v>
      </c>
      <c r="F54" s="52">
        <v>140.0810535</v>
      </c>
      <c r="G54" s="5">
        <v>8.5993979999999994E-3</v>
      </c>
    </row>
    <row r="55" spans="1:7" ht="25.5" x14ac:dyDescent="0.25">
      <c r="A55" s="6">
        <v>49</v>
      </c>
      <c r="B55" s="7" t="s">
        <v>220</v>
      </c>
      <c r="C55" s="11" t="s">
        <v>221</v>
      </c>
      <c r="D55" s="2" t="s">
        <v>53</v>
      </c>
      <c r="E55" s="46">
        <v>40000</v>
      </c>
      <c r="F55" s="52">
        <v>136.62</v>
      </c>
      <c r="G55" s="5">
        <v>8.3869280000000001E-3</v>
      </c>
    </row>
    <row r="56" spans="1:7" ht="25.5" x14ac:dyDescent="0.25">
      <c r="A56" s="6">
        <v>50</v>
      </c>
      <c r="B56" s="7" t="s">
        <v>452</v>
      </c>
      <c r="C56" s="11" t="s">
        <v>453</v>
      </c>
      <c r="D56" s="2" t="s">
        <v>172</v>
      </c>
      <c r="E56" s="46">
        <v>159059</v>
      </c>
      <c r="F56" s="52">
        <v>113.886244</v>
      </c>
      <c r="G56" s="5">
        <v>6.9913320000000003E-3</v>
      </c>
    </row>
    <row r="57" spans="1:7" ht="15" x14ac:dyDescent="0.25">
      <c r="A57" s="6">
        <v>51</v>
      </c>
      <c r="B57" s="7" t="s">
        <v>454</v>
      </c>
      <c r="C57" s="11" t="s">
        <v>455</v>
      </c>
      <c r="D57" s="2" t="s">
        <v>177</v>
      </c>
      <c r="E57" s="46">
        <v>88736</v>
      </c>
      <c r="F57" s="52">
        <v>103.111232</v>
      </c>
      <c r="G57" s="5">
        <v>6.3298670000000003E-3</v>
      </c>
    </row>
    <row r="58" spans="1:7" ht="15" x14ac:dyDescent="0.25">
      <c r="A58" s="6">
        <v>52</v>
      </c>
      <c r="B58" s="7" t="s">
        <v>242</v>
      </c>
      <c r="C58" s="11" t="s">
        <v>243</v>
      </c>
      <c r="D58" s="2" t="s">
        <v>177</v>
      </c>
      <c r="E58" s="46">
        <v>32954</v>
      </c>
      <c r="F58" s="52">
        <v>99.208016999999998</v>
      </c>
      <c r="G58" s="5">
        <v>6.0902539999999998E-3</v>
      </c>
    </row>
    <row r="59" spans="1:7" ht="15" x14ac:dyDescent="0.25">
      <c r="A59" s="6">
        <v>53</v>
      </c>
      <c r="B59" s="7" t="s">
        <v>224</v>
      </c>
      <c r="C59" s="11" t="s">
        <v>225</v>
      </c>
      <c r="D59" s="2" t="s">
        <v>226</v>
      </c>
      <c r="E59" s="46">
        <v>5623</v>
      </c>
      <c r="F59" s="52">
        <v>87.412346499999998</v>
      </c>
      <c r="G59" s="5">
        <v>5.3661330000000004E-3</v>
      </c>
    </row>
    <row r="60" spans="1:7" ht="25.5" x14ac:dyDescent="0.25">
      <c r="A60" s="6">
        <v>54</v>
      </c>
      <c r="B60" s="7" t="s">
        <v>276</v>
      </c>
      <c r="C60" s="11" t="s">
        <v>277</v>
      </c>
      <c r="D60" s="2" t="s">
        <v>22</v>
      </c>
      <c r="E60" s="46">
        <v>16237</v>
      </c>
      <c r="F60" s="52">
        <v>79.910395500000007</v>
      </c>
      <c r="G60" s="5">
        <v>4.9055979999999997E-3</v>
      </c>
    </row>
    <row r="61" spans="1:7" ht="15" x14ac:dyDescent="0.25">
      <c r="A61" s="6">
        <v>55</v>
      </c>
      <c r="B61" s="7" t="s">
        <v>412</v>
      </c>
      <c r="C61" s="11" t="s">
        <v>413</v>
      </c>
      <c r="D61" s="2" t="s">
        <v>211</v>
      </c>
      <c r="E61" s="46">
        <v>12373</v>
      </c>
      <c r="F61" s="52">
        <v>72.004673499999996</v>
      </c>
      <c r="G61" s="5">
        <v>4.4202750000000004E-3</v>
      </c>
    </row>
    <row r="62" spans="1:7" ht="25.5" x14ac:dyDescent="0.25">
      <c r="A62" s="6">
        <v>56</v>
      </c>
      <c r="B62" s="7" t="s">
        <v>231</v>
      </c>
      <c r="C62" s="11" t="s">
        <v>232</v>
      </c>
      <c r="D62" s="2" t="s">
        <v>172</v>
      </c>
      <c r="E62" s="46">
        <v>52851</v>
      </c>
      <c r="F62" s="52">
        <v>58.717461</v>
      </c>
      <c r="G62" s="5">
        <v>3.60459E-3</v>
      </c>
    </row>
    <row r="63" spans="1:7" ht="15" x14ac:dyDescent="0.25">
      <c r="A63" s="6">
        <v>57</v>
      </c>
      <c r="B63" s="7" t="s">
        <v>256</v>
      </c>
      <c r="C63" s="11" t="s">
        <v>257</v>
      </c>
      <c r="D63" s="2" t="s">
        <v>211</v>
      </c>
      <c r="E63" s="46">
        <v>5000</v>
      </c>
      <c r="F63" s="52">
        <v>44.987499999999997</v>
      </c>
      <c r="G63" s="5">
        <v>2.761725E-3</v>
      </c>
    </row>
    <row r="64" spans="1:7" ht="15" x14ac:dyDescent="0.25">
      <c r="A64" s="1"/>
      <c r="B64" s="2"/>
      <c r="C64" s="8" t="s">
        <v>107</v>
      </c>
      <c r="D64" s="12"/>
      <c r="E64" s="48"/>
      <c r="F64" s="54">
        <v>15907.4018655</v>
      </c>
      <c r="G64" s="13">
        <v>0.97653517200000017</v>
      </c>
    </row>
    <row r="65" spans="1:7" ht="15" x14ac:dyDescent="0.25">
      <c r="A65" s="6"/>
      <c r="B65" s="7"/>
      <c r="C65" s="14"/>
      <c r="D65" s="15"/>
      <c r="E65" s="46"/>
      <c r="F65" s="52"/>
      <c r="G65" s="5"/>
    </row>
    <row r="66" spans="1:7" ht="15" x14ac:dyDescent="0.25">
      <c r="A66" s="1"/>
      <c r="B66" s="2"/>
      <c r="C66" s="8" t="s">
        <v>108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6"/>
      <c r="B68" s="7"/>
      <c r="C68" s="14"/>
      <c r="D68" s="15"/>
      <c r="E68" s="46"/>
      <c r="F68" s="52"/>
      <c r="G68" s="5"/>
    </row>
    <row r="69" spans="1:7" ht="15" x14ac:dyDescent="0.25">
      <c r="A69" s="16"/>
      <c r="B69" s="17"/>
      <c r="C69" s="8" t="s">
        <v>109</v>
      </c>
      <c r="D69" s="9"/>
      <c r="E69" s="47"/>
      <c r="F69" s="53"/>
      <c r="G69" s="10"/>
    </row>
    <row r="70" spans="1:7" ht="15" x14ac:dyDescent="0.25">
      <c r="A70" s="18"/>
      <c r="B70" s="19"/>
      <c r="C70" s="8" t="s">
        <v>107</v>
      </c>
      <c r="D70" s="20"/>
      <c r="E70" s="49"/>
      <c r="F70" s="55">
        <v>0</v>
      </c>
      <c r="G70" s="21">
        <v>0</v>
      </c>
    </row>
    <row r="71" spans="1:7" ht="15" x14ac:dyDescent="0.25">
      <c r="A71" s="18"/>
      <c r="B71" s="19"/>
      <c r="C71" s="14"/>
      <c r="D71" s="22"/>
      <c r="E71" s="50"/>
      <c r="F71" s="56"/>
      <c r="G71" s="23"/>
    </row>
    <row r="72" spans="1:7" ht="15" x14ac:dyDescent="0.25">
      <c r="A72" s="1"/>
      <c r="B72" s="2"/>
      <c r="C72" s="8" t="s">
        <v>111</v>
      </c>
      <c r="D72" s="9"/>
      <c r="E72" s="47"/>
      <c r="F72" s="53"/>
      <c r="G72" s="10"/>
    </row>
    <row r="73" spans="1:7" ht="15" x14ac:dyDescent="0.25">
      <c r="A73" s="1"/>
      <c r="B73" s="2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2"/>
      <c r="G74" s="5"/>
    </row>
    <row r="75" spans="1:7" ht="15" x14ac:dyDescent="0.25">
      <c r="A75" s="1"/>
      <c r="B75" s="2"/>
      <c r="C75" s="8" t="s">
        <v>112</v>
      </c>
      <c r="D75" s="9"/>
      <c r="E75" s="47"/>
      <c r="F75" s="53"/>
      <c r="G75" s="10"/>
    </row>
    <row r="76" spans="1:7" ht="15" x14ac:dyDescent="0.25">
      <c r="A76" s="1"/>
      <c r="B76" s="2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1"/>
      <c r="B77" s="2"/>
      <c r="C77" s="14"/>
      <c r="D77" s="4"/>
      <c r="E77" s="46"/>
      <c r="F77" s="52"/>
      <c r="G77" s="5"/>
    </row>
    <row r="78" spans="1:7" ht="15" x14ac:dyDescent="0.25">
      <c r="A78" s="1"/>
      <c r="B78" s="2"/>
      <c r="C78" s="8" t="s">
        <v>113</v>
      </c>
      <c r="D78" s="9"/>
      <c r="E78" s="47"/>
      <c r="F78" s="53"/>
      <c r="G78" s="10"/>
    </row>
    <row r="79" spans="1:7" ht="15" x14ac:dyDescent="0.25">
      <c r="A79" s="1"/>
      <c r="B79" s="2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2"/>
      <c r="G80" s="5"/>
    </row>
    <row r="81" spans="1:7" ht="25.5" x14ac:dyDescent="0.25">
      <c r="A81" s="6"/>
      <c r="B81" s="7"/>
      <c r="C81" s="24" t="s">
        <v>115</v>
      </c>
      <c r="D81" s="25"/>
      <c r="E81" s="48"/>
      <c r="F81" s="54">
        <v>15907.4018655</v>
      </c>
      <c r="G81" s="13">
        <v>0.97653517200000017</v>
      </c>
    </row>
    <row r="82" spans="1:7" ht="15" x14ac:dyDescent="0.25">
      <c r="A82" s="1"/>
      <c r="B82" s="2"/>
      <c r="C82" s="11"/>
      <c r="D82" s="4"/>
      <c r="E82" s="46"/>
      <c r="F82" s="52"/>
      <c r="G82" s="5"/>
    </row>
    <row r="83" spans="1:7" ht="15" x14ac:dyDescent="0.25">
      <c r="A83" s="1"/>
      <c r="B83" s="2"/>
      <c r="C83" s="3" t="s">
        <v>116</v>
      </c>
      <c r="D83" s="4"/>
      <c r="E83" s="46"/>
      <c r="F83" s="52"/>
      <c r="G83" s="5"/>
    </row>
    <row r="84" spans="1:7" ht="25.5" x14ac:dyDescent="0.25">
      <c r="A84" s="1"/>
      <c r="B84" s="2"/>
      <c r="C84" s="8" t="s">
        <v>10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2"/>
      <c r="G86" s="5"/>
    </row>
    <row r="87" spans="1:7" ht="15" x14ac:dyDescent="0.25">
      <c r="A87" s="1"/>
      <c r="B87" s="26"/>
      <c r="C87" s="8" t="s">
        <v>117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12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8"/>
      <c r="G89" s="27"/>
    </row>
    <row r="90" spans="1:7" ht="15" x14ac:dyDescent="0.25">
      <c r="A90" s="1"/>
      <c r="B90" s="2"/>
      <c r="C90" s="8" t="s">
        <v>118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12"/>
      <c r="E91" s="48"/>
      <c r="F91" s="54">
        <v>0</v>
      </c>
      <c r="G91" s="13">
        <v>0</v>
      </c>
    </row>
    <row r="92" spans="1:7" ht="15" x14ac:dyDescent="0.25">
      <c r="A92" s="1"/>
      <c r="B92" s="2"/>
      <c r="C92" s="14"/>
      <c r="D92" s="4"/>
      <c r="E92" s="46"/>
      <c r="F92" s="52"/>
      <c r="G92" s="5"/>
    </row>
    <row r="93" spans="1:7" ht="25.5" x14ac:dyDescent="0.25">
      <c r="A93" s="1"/>
      <c r="B93" s="26"/>
      <c r="C93" s="8" t="s">
        <v>119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12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4"/>
      <c r="E95" s="46"/>
      <c r="F95" s="52"/>
      <c r="G95" s="5"/>
    </row>
    <row r="96" spans="1:7" ht="15" x14ac:dyDescent="0.25">
      <c r="A96" s="6"/>
      <c r="B96" s="7"/>
      <c r="C96" s="28" t="s">
        <v>120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1"/>
      <c r="D97" s="4"/>
      <c r="E97" s="46"/>
      <c r="F97" s="52"/>
      <c r="G97" s="5"/>
    </row>
    <row r="98" spans="1:7" ht="15" x14ac:dyDescent="0.25">
      <c r="A98" s="1"/>
      <c r="B98" s="2"/>
      <c r="C98" s="3" t="s">
        <v>121</v>
      </c>
      <c r="D98" s="4"/>
      <c r="E98" s="46"/>
      <c r="F98" s="52"/>
      <c r="G98" s="5"/>
    </row>
    <row r="99" spans="1:7" ht="15" x14ac:dyDescent="0.25">
      <c r="A99" s="6"/>
      <c r="B99" s="7"/>
      <c r="C99" s="8" t="s">
        <v>122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15" x14ac:dyDescent="0.25">
      <c r="A102" s="6"/>
      <c r="B102" s="7"/>
      <c r="C102" s="8" t="s">
        <v>123</v>
      </c>
      <c r="D102" s="9"/>
      <c r="E102" s="47"/>
      <c r="F102" s="53"/>
      <c r="G102" s="10"/>
    </row>
    <row r="103" spans="1:7" ht="15" x14ac:dyDescent="0.25">
      <c r="A103" s="6"/>
      <c r="B103" s="7"/>
      <c r="C103" s="8" t="s">
        <v>107</v>
      </c>
      <c r="D103" s="25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2"/>
      <c r="G104" s="5"/>
    </row>
    <row r="105" spans="1:7" ht="15" x14ac:dyDescent="0.25">
      <c r="A105" s="6"/>
      <c r="B105" s="7"/>
      <c r="C105" s="8" t="s">
        <v>124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6"/>
      <c r="B108" s="7"/>
      <c r="C108" s="8" t="s">
        <v>125</v>
      </c>
      <c r="D108" s="9"/>
      <c r="E108" s="47"/>
      <c r="F108" s="53"/>
      <c r="G108" s="10"/>
    </row>
    <row r="109" spans="1:7" ht="15" x14ac:dyDescent="0.25">
      <c r="A109" s="6">
        <v>1</v>
      </c>
      <c r="B109" s="7"/>
      <c r="C109" s="11" t="s">
        <v>126</v>
      </c>
      <c r="D109" s="15"/>
      <c r="E109" s="46"/>
      <c r="F109" s="52">
        <v>275.86690119999997</v>
      </c>
      <c r="G109" s="5">
        <v>1.6935117999999999E-2</v>
      </c>
    </row>
    <row r="110" spans="1:7" ht="15" x14ac:dyDescent="0.25">
      <c r="A110" s="6"/>
      <c r="B110" s="7"/>
      <c r="C110" s="8" t="s">
        <v>107</v>
      </c>
      <c r="D110" s="25"/>
      <c r="E110" s="48"/>
      <c r="F110" s="54">
        <v>275.86690119999997</v>
      </c>
      <c r="G110" s="13">
        <v>1.6935117999999999E-2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25.5" x14ac:dyDescent="0.25">
      <c r="A112" s="6"/>
      <c r="B112" s="7"/>
      <c r="C112" s="24" t="s">
        <v>127</v>
      </c>
      <c r="D112" s="25"/>
      <c r="E112" s="48"/>
      <c r="F112" s="54">
        <v>275.86690119999997</v>
      </c>
      <c r="G112" s="13">
        <v>1.6935117999999999E-2</v>
      </c>
    </row>
    <row r="113" spans="1:7" ht="15" x14ac:dyDescent="0.25">
      <c r="A113" s="6"/>
      <c r="B113" s="7"/>
      <c r="C113" s="29"/>
      <c r="D113" s="7"/>
      <c r="E113" s="46"/>
      <c r="F113" s="52"/>
      <c r="G113" s="5"/>
    </row>
    <row r="114" spans="1:7" ht="15" x14ac:dyDescent="0.25">
      <c r="A114" s="1"/>
      <c r="B114" s="2"/>
      <c r="C114" s="3" t="s">
        <v>128</v>
      </c>
      <c r="D114" s="4"/>
      <c r="E114" s="46"/>
      <c r="F114" s="52"/>
      <c r="G114" s="5"/>
    </row>
    <row r="115" spans="1:7" ht="25.5" x14ac:dyDescent="0.25">
      <c r="A115" s="6"/>
      <c r="B115" s="7"/>
      <c r="C115" s="8" t="s">
        <v>129</v>
      </c>
      <c r="D115" s="9"/>
      <c r="E115" s="47"/>
      <c r="F115" s="53"/>
      <c r="G115" s="10"/>
    </row>
    <row r="116" spans="1:7" ht="15" x14ac:dyDescent="0.25">
      <c r="A116" s="6"/>
      <c r="B116" s="7"/>
      <c r="C116" s="8" t="s">
        <v>107</v>
      </c>
      <c r="D116" s="25"/>
      <c r="E116" s="48"/>
      <c r="F116" s="54">
        <v>0</v>
      </c>
      <c r="G116" s="13">
        <v>0</v>
      </c>
    </row>
    <row r="117" spans="1:7" ht="15" x14ac:dyDescent="0.25">
      <c r="A117" s="6"/>
      <c r="B117" s="7"/>
      <c r="C117" s="14"/>
      <c r="D117" s="7"/>
      <c r="E117" s="46"/>
      <c r="F117" s="52"/>
      <c r="G117" s="5"/>
    </row>
    <row r="118" spans="1:7" ht="15" x14ac:dyDescent="0.25">
      <c r="A118" s="1"/>
      <c r="B118" s="2"/>
      <c r="C118" s="3" t="s">
        <v>130</v>
      </c>
      <c r="D118" s="4"/>
      <c r="E118" s="46"/>
      <c r="F118" s="52"/>
      <c r="G118" s="5"/>
    </row>
    <row r="119" spans="1:7" ht="25.5" x14ac:dyDescent="0.25">
      <c r="A119" s="6"/>
      <c r="B119" s="7"/>
      <c r="C119" s="8" t="s">
        <v>131</v>
      </c>
      <c r="D119" s="9"/>
      <c r="E119" s="47"/>
      <c r="F119" s="53"/>
      <c r="G119" s="10"/>
    </row>
    <row r="120" spans="1:7" ht="15" x14ac:dyDescent="0.25">
      <c r="A120" s="6"/>
      <c r="B120" s="7"/>
      <c r="C120" s="8" t="s">
        <v>107</v>
      </c>
      <c r="D120" s="25"/>
      <c r="E120" s="48"/>
      <c r="F120" s="54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2"/>
      <c r="G121" s="5"/>
    </row>
    <row r="122" spans="1:7" ht="25.5" x14ac:dyDescent="0.25">
      <c r="A122" s="6"/>
      <c r="B122" s="7"/>
      <c r="C122" s="8" t="s">
        <v>132</v>
      </c>
      <c r="D122" s="9"/>
      <c r="E122" s="47"/>
      <c r="F122" s="53"/>
      <c r="G122" s="10"/>
    </row>
    <row r="123" spans="1:7" ht="15" x14ac:dyDescent="0.25">
      <c r="A123" s="6"/>
      <c r="B123" s="7"/>
      <c r="C123" s="8" t="s">
        <v>107</v>
      </c>
      <c r="D123" s="25"/>
      <c r="E123" s="48"/>
      <c r="F123" s="54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6"/>
      <c r="F124" s="58"/>
      <c r="G124" s="27"/>
    </row>
    <row r="125" spans="1:7" ht="25.5" x14ac:dyDescent="0.25">
      <c r="A125" s="6"/>
      <c r="B125" s="7"/>
      <c r="C125" s="29" t="s">
        <v>134</v>
      </c>
      <c r="D125" s="7"/>
      <c r="E125" s="46"/>
      <c r="F125" s="58">
        <v>106.36658860999999</v>
      </c>
      <c r="G125" s="27">
        <v>6.5297100000000002E-3</v>
      </c>
    </row>
    <row r="126" spans="1:7" ht="15" x14ac:dyDescent="0.25">
      <c r="A126" s="6"/>
      <c r="B126" s="7"/>
      <c r="C126" s="30" t="s">
        <v>135</v>
      </c>
      <c r="D126" s="12"/>
      <c r="E126" s="48"/>
      <c r="F126" s="54">
        <v>16289.635355309998</v>
      </c>
      <c r="G126" s="13">
        <v>1</v>
      </c>
    </row>
    <row r="128" spans="1:7" ht="15" x14ac:dyDescent="0.25">
      <c r="B128" s="158"/>
      <c r="C128" s="158"/>
      <c r="D128" s="158"/>
      <c r="E128" s="158"/>
      <c r="F128" s="158"/>
    </row>
    <row r="129" spans="2:6" ht="15" x14ac:dyDescent="0.25">
      <c r="B129" s="158"/>
      <c r="C129" s="158"/>
      <c r="D129" s="158"/>
      <c r="E129" s="158"/>
      <c r="F129" s="158"/>
    </row>
    <row r="131" spans="2:6" ht="15" x14ac:dyDescent="0.25">
      <c r="B131" s="36" t="s">
        <v>137</v>
      </c>
      <c r="C131" s="37"/>
      <c r="D131" s="38"/>
    </row>
    <row r="132" spans="2:6" ht="15" x14ac:dyDescent="0.25">
      <c r="B132" s="39" t="s">
        <v>138</v>
      </c>
      <c r="C132" s="40"/>
      <c r="D132" s="64" t="s">
        <v>139</v>
      </c>
    </row>
    <row r="133" spans="2:6" ht="15" x14ac:dyDescent="0.25">
      <c r="B133" s="39" t="s">
        <v>140</v>
      </c>
      <c r="C133" s="40"/>
      <c r="D133" s="64" t="s">
        <v>139</v>
      </c>
    </row>
    <row r="134" spans="2:6" ht="15" x14ac:dyDescent="0.25">
      <c r="B134" s="41" t="s">
        <v>141</v>
      </c>
      <c r="C134" s="40"/>
      <c r="D134" s="42"/>
    </row>
    <row r="135" spans="2:6" ht="25.5" customHeight="1" x14ac:dyDescent="0.25">
      <c r="B135" s="42"/>
      <c r="C135" s="32" t="s">
        <v>142</v>
      </c>
      <c r="D135" s="33" t="s">
        <v>143</v>
      </c>
    </row>
    <row r="136" spans="2:6" ht="12.75" customHeight="1" x14ac:dyDescent="0.25">
      <c r="B136" s="59" t="s">
        <v>144</v>
      </c>
      <c r="C136" s="60" t="s">
        <v>145</v>
      </c>
      <c r="D136" s="60" t="s">
        <v>146</v>
      </c>
    </row>
    <row r="137" spans="2:6" ht="15" x14ac:dyDescent="0.25">
      <c r="B137" s="42" t="s">
        <v>147</v>
      </c>
      <c r="C137" s="43">
        <v>8.6249000000000002</v>
      </c>
      <c r="D137" s="43">
        <v>8.9146000000000001</v>
      </c>
    </row>
    <row r="138" spans="2:6" ht="15" x14ac:dyDescent="0.25">
      <c r="B138" s="42" t="s">
        <v>148</v>
      </c>
      <c r="C138" s="43">
        <v>8.6249000000000002</v>
      </c>
      <c r="D138" s="43">
        <v>8.9146000000000001</v>
      </c>
    </row>
    <row r="139" spans="2:6" ht="15" x14ac:dyDescent="0.25">
      <c r="B139" s="42" t="s">
        <v>149</v>
      </c>
      <c r="C139" s="43">
        <v>8.4995999999999992</v>
      </c>
      <c r="D139" s="43">
        <v>8.7818000000000005</v>
      </c>
    </row>
    <row r="140" spans="2:6" ht="15" x14ac:dyDescent="0.25">
      <c r="B140" s="42" t="s">
        <v>150</v>
      </c>
      <c r="C140" s="43">
        <v>8.4995999999999992</v>
      </c>
      <c r="D140" s="43">
        <v>8.7818000000000005</v>
      </c>
    </row>
    <row r="142" spans="2:6" ht="15" x14ac:dyDescent="0.25">
      <c r="B142" s="61" t="s">
        <v>151</v>
      </c>
      <c r="C142" s="44"/>
      <c r="D142" s="62" t="s">
        <v>139</v>
      </c>
    </row>
    <row r="143" spans="2:6" ht="24.75" customHeight="1" x14ac:dyDescent="0.25">
      <c r="B143" s="63"/>
      <c r="C143" s="63"/>
    </row>
    <row r="144" spans="2:6" ht="15" x14ac:dyDescent="0.25">
      <c r="B144" s="65"/>
      <c r="C144" s="67"/>
      <c r="D144"/>
    </row>
    <row r="146" spans="2:4" ht="15" x14ac:dyDescent="0.25">
      <c r="B146" s="41" t="s">
        <v>152</v>
      </c>
      <c r="C146" s="40"/>
      <c r="D146" s="66" t="s">
        <v>139</v>
      </c>
    </row>
    <row r="147" spans="2:4" ht="15" x14ac:dyDescent="0.25">
      <c r="B147" s="41" t="s">
        <v>153</v>
      </c>
      <c r="C147" s="40"/>
      <c r="D147" s="66" t="s">
        <v>139</v>
      </c>
    </row>
    <row r="148" spans="2:4" ht="15" x14ac:dyDescent="0.25">
      <c r="B148" s="41" t="s">
        <v>154</v>
      </c>
      <c r="C148" s="40"/>
      <c r="D148" s="45">
        <v>0.10709472665747816</v>
      </c>
    </row>
    <row r="149" spans="2:4" ht="15" x14ac:dyDescent="0.25">
      <c r="B149" s="41" t="s">
        <v>155</v>
      </c>
      <c r="C149" s="40"/>
      <c r="D149" s="45" t="s">
        <v>139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456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61</v>
      </c>
      <c r="C7" s="11" t="s">
        <v>62</v>
      </c>
      <c r="D7" s="2" t="s">
        <v>13</v>
      </c>
      <c r="E7" s="46">
        <v>56690</v>
      </c>
      <c r="F7" s="52">
        <v>591.27670000000001</v>
      </c>
      <c r="G7" s="5">
        <v>3.3467405999999998E-2</v>
      </c>
    </row>
    <row r="8" spans="1:7" ht="25.5" x14ac:dyDescent="0.25">
      <c r="A8" s="6">
        <v>2</v>
      </c>
      <c r="B8" s="7" t="s">
        <v>23</v>
      </c>
      <c r="C8" s="11" t="s">
        <v>24</v>
      </c>
      <c r="D8" s="2" t="s">
        <v>22</v>
      </c>
      <c r="E8" s="46">
        <v>97885</v>
      </c>
      <c r="F8" s="52">
        <v>583.14988749999998</v>
      </c>
      <c r="G8" s="5">
        <v>3.3007412E-2</v>
      </c>
    </row>
    <row r="9" spans="1:7" ht="15" x14ac:dyDescent="0.25">
      <c r="A9" s="6">
        <v>3</v>
      </c>
      <c r="B9" s="7" t="s">
        <v>442</v>
      </c>
      <c r="C9" s="11" t="s">
        <v>443</v>
      </c>
      <c r="D9" s="2" t="s">
        <v>190</v>
      </c>
      <c r="E9" s="46">
        <v>70313</v>
      </c>
      <c r="F9" s="52">
        <v>573.22673250000003</v>
      </c>
      <c r="G9" s="5">
        <v>3.2445742999999999E-2</v>
      </c>
    </row>
    <row r="10" spans="1:7" ht="25.5" x14ac:dyDescent="0.25">
      <c r="A10" s="6">
        <v>4</v>
      </c>
      <c r="B10" s="7" t="s">
        <v>51</v>
      </c>
      <c r="C10" s="11" t="s">
        <v>52</v>
      </c>
      <c r="D10" s="2" t="s">
        <v>53</v>
      </c>
      <c r="E10" s="46">
        <v>63000</v>
      </c>
      <c r="F10" s="52">
        <v>508.12650000000002</v>
      </c>
      <c r="G10" s="5">
        <v>2.8760943000000001E-2</v>
      </c>
    </row>
    <row r="11" spans="1:7" ht="25.5" x14ac:dyDescent="0.25">
      <c r="A11" s="6">
        <v>5</v>
      </c>
      <c r="B11" s="7" t="s">
        <v>66</v>
      </c>
      <c r="C11" s="11" t="s">
        <v>67</v>
      </c>
      <c r="D11" s="2" t="s">
        <v>16</v>
      </c>
      <c r="E11" s="46">
        <v>347322</v>
      </c>
      <c r="F11" s="52">
        <v>496.14947699999999</v>
      </c>
      <c r="G11" s="5">
        <v>2.8083021E-2</v>
      </c>
    </row>
    <row r="12" spans="1:7" ht="25.5" x14ac:dyDescent="0.25">
      <c r="A12" s="6">
        <v>6</v>
      </c>
      <c r="B12" s="7" t="s">
        <v>440</v>
      </c>
      <c r="C12" s="11" t="s">
        <v>441</v>
      </c>
      <c r="D12" s="2" t="s">
        <v>53</v>
      </c>
      <c r="E12" s="46">
        <v>297081</v>
      </c>
      <c r="F12" s="52">
        <v>494.34278399999999</v>
      </c>
      <c r="G12" s="5">
        <v>2.7980758000000001E-2</v>
      </c>
    </row>
    <row r="13" spans="1:7" ht="15" x14ac:dyDescent="0.25">
      <c r="A13" s="6">
        <v>7</v>
      </c>
      <c r="B13" s="7" t="s">
        <v>457</v>
      </c>
      <c r="C13" s="11" t="s">
        <v>458</v>
      </c>
      <c r="D13" s="2" t="s">
        <v>169</v>
      </c>
      <c r="E13" s="46">
        <v>34223</v>
      </c>
      <c r="F13" s="52">
        <v>485.86393099999998</v>
      </c>
      <c r="G13" s="5">
        <v>2.7500838999999999E-2</v>
      </c>
    </row>
    <row r="14" spans="1:7" ht="25.5" x14ac:dyDescent="0.25">
      <c r="A14" s="6">
        <v>8</v>
      </c>
      <c r="B14" s="7" t="s">
        <v>199</v>
      </c>
      <c r="C14" s="11" t="s">
        <v>200</v>
      </c>
      <c r="D14" s="2" t="s">
        <v>166</v>
      </c>
      <c r="E14" s="46">
        <v>100138</v>
      </c>
      <c r="F14" s="52">
        <v>474.65411999999998</v>
      </c>
      <c r="G14" s="5">
        <v>2.6866342000000001E-2</v>
      </c>
    </row>
    <row r="15" spans="1:7" ht="25.5" x14ac:dyDescent="0.25">
      <c r="A15" s="6">
        <v>9</v>
      </c>
      <c r="B15" s="7" t="s">
        <v>173</v>
      </c>
      <c r="C15" s="11" t="s">
        <v>174</v>
      </c>
      <c r="D15" s="2" t="s">
        <v>22</v>
      </c>
      <c r="E15" s="46">
        <v>90886</v>
      </c>
      <c r="F15" s="52">
        <v>473.10707300000001</v>
      </c>
      <c r="G15" s="5">
        <v>2.6778776000000001E-2</v>
      </c>
    </row>
    <row r="16" spans="1:7" ht="25.5" x14ac:dyDescent="0.25">
      <c r="A16" s="6">
        <v>10</v>
      </c>
      <c r="B16" s="7" t="s">
        <v>20</v>
      </c>
      <c r="C16" s="11" t="s">
        <v>21</v>
      </c>
      <c r="D16" s="2" t="s">
        <v>22</v>
      </c>
      <c r="E16" s="46">
        <v>62382</v>
      </c>
      <c r="F16" s="52">
        <v>423.54258900000002</v>
      </c>
      <c r="G16" s="5">
        <v>2.3973330000000001E-2</v>
      </c>
    </row>
    <row r="17" spans="1:7" ht="15" x14ac:dyDescent="0.25">
      <c r="A17" s="6">
        <v>11</v>
      </c>
      <c r="B17" s="7" t="s">
        <v>167</v>
      </c>
      <c r="C17" s="11" t="s">
        <v>168</v>
      </c>
      <c r="D17" s="2" t="s">
        <v>169</v>
      </c>
      <c r="E17" s="46">
        <v>116513</v>
      </c>
      <c r="F17" s="52">
        <v>422.30136850000002</v>
      </c>
      <c r="G17" s="5">
        <v>2.3903074999999999E-2</v>
      </c>
    </row>
    <row r="18" spans="1:7" ht="15" x14ac:dyDescent="0.25">
      <c r="A18" s="6">
        <v>12</v>
      </c>
      <c r="B18" s="7" t="s">
        <v>265</v>
      </c>
      <c r="C18" s="11" t="s">
        <v>266</v>
      </c>
      <c r="D18" s="2" t="s">
        <v>169</v>
      </c>
      <c r="E18" s="46">
        <v>80696</v>
      </c>
      <c r="F18" s="52">
        <v>422.24182000000002</v>
      </c>
      <c r="G18" s="5">
        <v>2.3899704000000001E-2</v>
      </c>
    </row>
    <row r="19" spans="1:7" ht="25.5" x14ac:dyDescent="0.25">
      <c r="A19" s="6">
        <v>13</v>
      </c>
      <c r="B19" s="7" t="s">
        <v>157</v>
      </c>
      <c r="C19" s="11" t="s">
        <v>158</v>
      </c>
      <c r="D19" s="2" t="s">
        <v>159</v>
      </c>
      <c r="E19" s="46">
        <v>56329</v>
      </c>
      <c r="F19" s="52">
        <v>415.9615005</v>
      </c>
      <c r="G19" s="5">
        <v>2.3544226000000001E-2</v>
      </c>
    </row>
    <row r="20" spans="1:7" ht="25.5" x14ac:dyDescent="0.25">
      <c r="A20" s="6">
        <v>14</v>
      </c>
      <c r="B20" s="7" t="s">
        <v>25</v>
      </c>
      <c r="C20" s="11" t="s">
        <v>26</v>
      </c>
      <c r="D20" s="2" t="s">
        <v>27</v>
      </c>
      <c r="E20" s="46">
        <v>81532</v>
      </c>
      <c r="F20" s="52">
        <v>411.73660000000001</v>
      </c>
      <c r="G20" s="5">
        <v>2.3305088000000002E-2</v>
      </c>
    </row>
    <row r="21" spans="1:7" ht="25.5" x14ac:dyDescent="0.25">
      <c r="A21" s="6">
        <v>15</v>
      </c>
      <c r="B21" s="7" t="s">
        <v>68</v>
      </c>
      <c r="C21" s="11" t="s">
        <v>69</v>
      </c>
      <c r="D21" s="2" t="s">
        <v>22</v>
      </c>
      <c r="E21" s="46">
        <v>241289</v>
      </c>
      <c r="F21" s="52">
        <v>407.77841000000001</v>
      </c>
      <c r="G21" s="5">
        <v>2.3081047E-2</v>
      </c>
    </row>
    <row r="22" spans="1:7" ht="25.5" x14ac:dyDescent="0.25">
      <c r="A22" s="6">
        <v>16</v>
      </c>
      <c r="B22" s="7" t="s">
        <v>182</v>
      </c>
      <c r="C22" s="11" t="s">
        <v>183</v>
      </c>
      <c r="D22" s="2" t="s">
        <v>22</v>
      </c>
      <c r="E22" s="46">
        <v>111692</v>
      </c>
      <c r="F22" s="52">
        <v>407.508262</v>
      </c>
      <c r="G22" s="5">
        <v>2.3065756E-2</v>
      </c>
    </row>
    <row r="23" spans="1:7" ht="15" x14ac:dyDescent="0.25">
      <c r="A23" s="6">
        <v>17</v>
      </c>
      <c r="B23" s="7" t="s">
        <v>195</v>
      </c>
      <c r="C23" s="11" t="s">
        <v>196</v>
      </c>
      <c r="D23" s="2" t="s">
        <v>169</v>
      </c>
      <c r="E23" s="46">
        <v>95977</v>
      </c>
      <c r="F23" s="52">
        <v>377.81346050000002</v>
      </c>
      <c r="G23" s="5">
        <v>2.1384973000000002E-2</v>
      </c>
    </row>
    <row r="24" spans="1:7" ht="25.5" x14ac:dyDescent="0.25">
      <c r="A24" s="6">
        <v>18</v>
      </c>
      <c r="B24" s="7" t="s">
        <v>47</v>
      </c>
      <c r="C24" s="11" t="s">
        <v>48</v>
      </c>
      <c r="D24" s="2" t="s">
        <v>22</v>
      </c>
      <c r="E24" s="46">
        <v>55216</v>
      </c>
      <c r="F24" s="52">
        <v>375.74488000000002</v>
      </c>
      <c r="G24" s="5">
        <v>2.1267886999999999E-2</v>
      </c>
    </row>
    <row r="25" spans="1:7" ht="15" x14ac:dyDescent="0.25">
      <c r="A25" s="6">
        <v>19</v>
      </c>
      <c r="B25" s="7" t="s">
        <v>444</v>
      </c>
      <c r="C25" s="11" t="s">
        <v>445</v>
      </c>
      <c r="D25" s="2" t="s">
        <v>169</v>
      </c>
      <c r="E25" s="46">
        <v>269101</v>
      </c>
      <c r="F25" s="52">
        <v>374.31949100000003</v>
      </c>
      <c r="G25" s="5">
        <v>2.1187207999999999E-2</v>
      </c>
    </row>
    <row r="26" spans="1:7" ht="51" x14ac:dyDescent="0.25">
      <c r="A26" s="6">
        <v>20</v>
      </c>
      <c r="B26" s="7" t="s">
        <v>247</v>
      </c>
      <c r="C26" s="11" t="s">
        <v>248</v>
      </c>
      <c r="D26" s="2" t="s">
        <v>239</v>
      </c>
      <c r="E26" s="46">
        <v>171750</v>
      </c>
      <c r="F26" s="52">
        <v>354.32024999999999</v>
      </c>
      <c r="G26" s="5">
        <v>2.0055211999999999E-2</v>
      </c>
    </row>
    <row r="27" spans="1:7" ht="15" x14ac:dyDescent="0.25">
      <c r="A27" s="6">
        <v>21</v>
      </c>
      <c r="B27" s="7" t="s">
        <v>191</v>
      </c>
      <c r="C27" s="11" t="s">
        <v>192</v>
      </c>
      <c r="D27" s="2" t="s">
        <v>169</v>
      </c>
      <c r="E27" s="46">
        <v>29040</v>
      </c>
      <c r="F27" s="52">
        <v>354.28800000000001</v>
      </c>
      <c r="G27" s="5">
        <v>2.0053386999999999E-2</v>
      </c>
    </row>
    <row r="28" spans="1:7" ht="15" x14ac:dyDescent="0.25">
      <c r="A28" s="6">
        <v>22</v>
      </c>
      <c r="B28" s="7" t="s">
        <v>160</v>
      </c>
      <c r="C28" s="11" t="s">
        <v>161</v>
      </c>
      <c r="D28" s="2" t="s">
        <v>13</v>
      </c>
      <c r="E28" s="46">
        <v>166903</v>
      </c>
      <c r="F28" s="52">
        <v>345.40575849999999</v>
      </c>
      <c r="G28" s="5">
        <v>1.9550634000000001E-2</v>
      </c>
    </row>
    <row r="29" spans="1:7" ht="25.5" x14ac:dyDescent="0.25">
      <c r="A29" s="6">
        <v>23</v>
      </c>
      <c r="B29" s="7" t="s">
        <v>94</v>
      </c>
      <c r="C29" s="11" t="s">
        <v>95</v>
      </c>
      <c r="D29" s="2" t="s">
        <v>22</v>
      </c>
      <c r="E29" s="46">
        <v>28906</v>
      </c>
      <c r="F29" s="52">
        <v>336.928336</v>
      </c>
      <c r="G29" s="5">
        <v>1.9070796000000001E-2</v>
      </c>
    </row>
    <row r="30" spans="1:7" ht="15" x14ac:dyDescent="0.25">
      <c r="A30" s="6">
        <v>24</v>
      </c>
      <c r="B30" s="7" t="s">
        <v>446</v>
      </c>
      <c r="C30" s="11" t="s">
        <v>447</v>
      </c>
      <c r="D30" s="2" t="s">
        <v>322</v>
      </c>
      <c r="E30" s="46">
        <v>139031</v>
      </c>
      <c r="F30" s="52">
        <v>325.54108650000001</v>
      </c>
      <c r="G30" s="5">
        <v>1.8426255999999998E-2</v>
      </c>
    </row>
    <row r="31" spans="1:7" ht="15" x14ac:dyDescent="0.25">
      <c r="A31" s="6">
        <v>25</v>
      </c>
      <c r="B31" s="7" t="s">
        <v>63</v>
      </c>
      <c r="C31" s="11" t="s">
        <v>64</v>
      </c>
      <c r="D31" s="2" t="s">
        <v>65</v>
      </c>
      <c r="E31" s="46">
        <v>128977</v>
      </c>
      <c r="F31" s="52">
        <v>324.18368950000001</v>
      </c>
      <c r="G31" s="5">
        <v>1.8349424E-2</v>
      </c>
    </row>
    <row r="32" spans="1:7" ht="15" x14ac:dyDescent="0.25">
      <c r="A32" s="6">
        <v>26</v>
      </c>
      <c r="B32" s="7" t="s">
        <v>294</v>
      </c>
      <c r="C32" s="11" t="s">
        <v>295</v>
      </c>
      <c r="D32" s="2" t="s">
        <v>177</v>
      </c>
      <c r="E32" s="46">
        <v>12356</v>
      </c>
      <c r="F32" s="52">
        <v>320.79882800000001</v>
      </c>
      <c r="G32" s="5">
        <v>1.8157835000000001E-2</v>
      </c>
    </row>
    <row r="33" spans="1:7" ht="25.5" x14ac:dyDescent="0.25">
      <c r="A33" s="6">
        <v>27</v>
      </c>
      <c r="B33" s="7" t="s">
        <v>96</v>
      </c>
      <c r="C33" s="11" t="s">
        <v>97</v>
      </c>
      <c r="D33" s="2" t="s">
        <v>22</v>
      </c>
      <c r="E33" s="46">
        <v>60634</v>
      </c>
      <c r="F33" s="52">
        <v>318.75293799999997</v>
      </c>
      <c r="G33" s="5">
        <v>1.8042032999999999E-2</v>
      </c>
    </row>
    <row r="34" spans="1:7" ht="15" x14ac:dyDescent="0.25">
      <c r="A34" s="6">
        <v>28</v>
      </c>
      <c r="B34" s="7" t="s">
        <v>178</v>
      </c>
      <c r="C34" s="11" t="s">
        <v>179</v>
      </c>
      <c r="D34" s="2" t="s">
        <v>13</v>
      </c>
      <c r="E34" s="46">
        <v>293868</v>
      </c>
      <c r="F34" s="52">
        <v>310.32460800000001</v>
      </c>
      <c r="G34" s="5">
        <v>1.7564973000000001E-2</v>
      </c>
    </row>
    <row r="35" spans="1:7" ht="15" x14ac:dyDescent="0.25">
      <c r="A35" s="6">
        <v>29</v>
      </c>
      <c r="B35" s="7" t="s">
        <v>252</v>
      </c>
      <c r="C35" s="11" t="s">
        <v>253</v>
      </c>
      <c r="D35" s="2" t="s">
        <v>169</v>
      </c>
      <c r="E35" s="46">
        <v>228623</v>
      </c>
      <c r="F35" s="52">
        <v>299.72475300000002</v>
      </c>
      <c r="G35" s="5">
        <v>1.6965001E-2</v>
      </c>
    </row>
    <row r="36" spans="1:7" ht="25.5" x14ac:dyDescent="0.25">
      <c r="A36" s="6">
        <v>30</v>
      </c>
      <c r="B36" s="7" t="s">
        <v>184</v>
      </c>
      <c r="C36" s="11" t="s">
        <v>185</v>
      </c>
      <c r="D36" s="2" t="s">
        <v>30</v>
      </c>
      <c r="E36" s="46">
        <v>25571</v>
      </c>
      <c r="F36" s="52">
        <v>289.37422149999998</v>
      </c>
      <c r="G36" s="5">
        <v>1.6379141E-2</v>
      </c>
    </row>
    <row r="37" spans="1:7" ht="25.5" x14ac:dyDescent="0.25">
      <c r="A37" s="6">
        <v>31</v>
      </c>
      <c r="B37" s="7" t="s">
        <v>193</v>
      </c>
      <c r="C37" s="11" t="s">
        <v>194</v>
      </c>
      <c r="D37" s="2" t="s">
        <v>172</v>
      </c>
      <c r="E37" s="46">
        <v>76508</v>
      </c>
      <c r="F37" s="52">
        <v>287.86135000000002</v>
      </c>
      <c r="G37" s="5">
        <v>1.6293510000000001E-2</v>
      </c>
    </row>
    <row r="38" spans="1:7" ht="25.5" x14ac:dyDescent="0.25">
      <c r="A38" s="6">
        <v>32</v>
      </c>
      <c r="B38" s="7" t="s">
        <v>354</v>
      </c>
      <c r="C38" s="11" t="s">
        <v>355</v>
      </c>
      <c r="D38" s="2" t="s">
        <v>22</v>
      </c>
      <c r="E38" s="46">
        <v>65156</v>
      </c>
      <c r="F38" s="52">
        <v>245.37749600000001</v>
      </c>
      <c r="G38" s="5">
        <v>1.3888841000000001E-2</v>
      </c>
    </row>
    <row r="39" spans="1:7" ht="25.5" x14ac:dyDescent="0.25">
      <c r="A39" s="6">
        <v>33</v>
      </c>
      <c r="B39" s="7" t="s">
        <v>448</v>
      </c>
      <c r="C39" s="11" t="s">
        <v>449</v>
      </c>
      <c r="D39" s="2" t="s">
        <v>81</v>
      </c>
      <c r="E39" s="46">
        <v>73155</v>
      </c>
      <c r="F39" s="52">
        <v>234.4251975</v>
      </c>
      <c r="G39" s="5">
        <v>1.326892E-2</v>
      </c>
    </row>
    <row r="40" spans="1:7" ht="25.5" x14ac:dyDescent="0.25">
      <c r="A40" s="6">
        <v>34</v>
      </c>
      <c r="B40" s="7" t="s">
        <v>77</v>
      </c>
      <c r="C40" s="11" t="s">
        <v>78</v>
      </c>
      <c r="D40" s="2" t="s">
        <v>22</v>
      </c>
      <c r="E40" s="46">
        <v>19065</v>
      </c>
      <c r="F40" s="52">
        <v>225.1671825</v>
      </c>
      <c r="G40" s="5">
        <v>1.2744897999999999E-2</v>
      </c>
    </row>
    <row r="41" spans="1:7" ht="25.5" x14ac:dyDescent="0.25">
      <c r="A41" s="6">
        <v>35</v>
      </c>
      <c r="B41" s="7" t="s">
        <v>43</v>
      </c>
      <c r="C41" s="11" t="s">
        <v>44</v>
      </c>
      <c r="D41" s="2" t="s">
        <v>16</v>
      </c>
      <c r="E41" s="46">
        <v>223886</v>
      </c>
      <c r="F41" s="52">
        <v>218.84856500000001</v>
      </c>
      <c r="G41" s="5">
        <v>1.2387252E-2</v>
      </c>
    </row>
    <row r="42" spans="1:7" ht="25.5" x14ac:dyDescent="0.25">
      <c r="A42" s="6">
        <v>36</v>
      </c>
      <c r="B42" s="7" t="s">
        <v>214</v>
      </c>
      <c r="C42" s="11" t="s">
        <v>215</v>
      </c>
      <c r="D42" s="2" t="s">
        <v>30</v>
      </c>
      <c r="E42" s="46">
        <v>160860</v>
      </c>
      <c r="F42" s="52">
        <v>216.59799000000001</v>
      </c>
      <c r="G42" s="5">
        <v>1.2259865E-2</v>
      </c>
    </row>
    <row r="43" spans="1:7" ht="25.5" x14ac:dyDescent="0.25">
      <c r="A43" s="6">
        <v>37</v>
      </c>
      <c r="B43" s="7" t="s">
        <v>220</v>
      </c>
      <c r="C43" s="11" t="s">
        <v>221</v>
      </c>
      <c r="D43" s="2" t="s">
        <v>53</v>
      </c>
      <c r="E43" s="46">
        <v>53945</v>
      </c>
      <c r="F43" s="52">
        <v>184.24914749999999</v>
      </c>
      <c r="G43" s="5">
        <v>1.0428857999999999E-2</v>
      </c>
    </row>
    <row r="44" spans="1:7" ht="25.5" x14ac:dyDescent="0.25">
      <c r="A44" s="6">
        <v>38</v>
      </c>
      <c r="B44" s="7" t="s">
        <v>201</v>
      </c>
      <c r="C44" s="11" t="s">
        <v>202</v>
      </c>
      <c r="D44" s="2" t="s">
        <v>42</v>
      </c>
      <c r="E44" s="46">
        <v>44630</v>
      </c>
      <c r="F44" s="52">
        <v>184.00949</v>
      </c>
      <c r="G44" s="5">
        <v>1.0415293000000001E-2</v>
      </c>
    </row>
    <row r="45" spans="1:7" ht="15" x14ac:dyDescent="0.25">
      <c r="A45" s="6">
        <v>39</v>
      </c>
      <c r="B45" s="7" t="s">
        <v>454</v>
      </c>
      <c r="C45" s="11" t="s">
        <v>455</v>
      </c>
      <c r="D45" s="2" t="s">
        <v>177</v>
      </c>
      <c r="E45" s="46">
        <v>158085</v>
      </c>
      <c r="F45" s="52">
        <v>183.69477000000001</v>
      </c>
      <c r="G45" s="5">
        <v>1.0397480000000001E-2</v>
      </c>
    </row>
    <row r="46" spans="1:7" ht="15" x14ac:dyDescent="0.25">
      <c r="A46" s="6">
        <v>40</v>
      </c>
      <c r="B46" s="7" t="s">
        <v>274</v>
      </c>
      <c r="C46" s="11" t="s">
        <v>275</v>
      </c>
      <c r="D46" s="2" t="s">
        <v>177</v>
      </c>
      <c r="E46" s="46">
        <v>49282</v>
      </c>
      <c r="F46" s="52">
        <v>183.55080899999999</v>
      </c>
      <c r="G46" s="5">
        <v>1.0389331E-2</v>
      </c>
    </row>
    <row r="47" spans="1:7" ht="25.5" x14ac:dyDescent="0.25">
      <c r="A47" s="6">
        <v>41</v>
      </c>
      <c r="B47" s="7" t="s">
        <v>186</v>
      </c>
      <c r="C47" s="11" t="s">
        <v>187</v>
      </c>
      <c r="D47" s="2" t="s">
        <v>53</v>
      </c>
      <c r="E47" s="46">
        <v>104606</v>
      </c>
      <c r="F47" s="52">
        <v>178.71935099999999</v>
      </c>
      <c r="G47" s="5">
        <v>1.0115861E-2</v>
      </c>
    </row>
    <row r="48" spans="1:7" ht="15" x14ac:dyDescent="0.25">
      <c r="A48" s="6">
        <v>42</v>
      </c>
      <c r="B48" s="7" t="s">
        <v>188</v>
      </c>
      <c r="C48" s="11" t="s">
        <v>189</v>
      </c>
      <c r="D48" s="2" t="s">
        <v>190</v>
      </c>
      <c r="E48" s="46">
        <v>89694</v>
      </c>
      <c r="F48" s="52">
        <v>177.14564999999999</v>
      </c>
      <c r="G48" s="5">
        <v>1.0026787000000001E-2</v>
      </c>
    </row>
    <row r="49" spans="1:7" ht="25.5" x14ac:dyDescent="0.25">
      <c r="A49" s="6">
        <v>43</v>
      </c>
      <c r="B49" s="7" t="s">
        <v>203</v>
      </c>
      <c r="C49" s="11" t="s">
        <v>204</v>
      </c>
      <c r="D49" s="2" t="s">
        <v>53</v>
      </c>
      <c r="E49" s="46">
        <v>9580</v>
      </c>
      <c r="F49" s="52">
        <v>176.55940000000001</v>
      </c>
      <c r="G49" s="5">
        <v>9.9936039999999997E-3</v>
      </c>
    </row>
    <row r="50" spans="1:7" ht="15" x14ac:dyDescent="0.25">
      <c r="A50" s="6">
        <v>44</v>
      </c>
      <c r="B50" s="7" t="s">
        <v>74</v>
      </c>
      <c r="C50" s="11" t="s">
        <v>75</v>
      </c>
      <c r="D50" s="2" t="s">
        <v>65</v>
      </c>
      <c r="E50" s="46">
        <v>62000</v>
      </c>
      <c r="F50" s="52">
        <v>176.04900000000001</v>
      </c>
      <c r="G50" s="5">
        <v>9.9647139999999995E-3</v>
      </c>
    </row>
    <row r="51" spans="1:7" ht="15" x14ac:dyDescent="0.25">
      <c r="A51" s="6">
        <v>45</v>
      </c>
      <c r="B51" s="7" t="s">
        <v>412</v>
      </c>
      <c r="C51" s="11" t="s">
        <v>413</v>
      </c>
      <c r="D51" s="2" t="s">
        <v>211</v>
      </c>
      <c r="E51" s="46">
        <v>29670</v>
      </c>
      <c r="F51" s="52">
        <v>172.66456500000001</v>
      </c>
      <c r="G51" s="5">
        <v>9.7731490000000001E-3</v>
      </c>
    </row>
    <row r="52" spans="1:7" ht="51" x14ac:dyDescent="0.25">
      <c r="A52" s="6">
        <v>46</v>
      </c>
      <c r="B52" s="7" t="s">
        <v>287</v>
      </c>
      <c r="C52" s="11" t="s">
        <v>288</v>
      </c>
      <c r="D52" s="2" t="s">
        <v>239</v>
      </c>
      <c r="E52" s="46">
        <v>402399</v>
      </c>
      <c r="F52" s="52">
        <v>172.22677200000001</v>
      </c>
      <c r="G52" s="5">
        <v>9.7483689999999998E-3</v>
      </c>
    </row>
    <row r="53" spans="1:7" ht="15" x14ac:dyDescent="0.25">
      <c r="A53" s="6">
        <v>47</v>
      </c>
      <c r="B53" s="7" t="s">
        <v>459</v>
      </c>
      <c r="C53" s="11" t="s">
        <v>460</v>
      </c>
      <c r="D53" s="2" t="s">
        <v>177</v>
      </c>
      <c r="E53" s="46">
        <v>38058</v>
      </c>
      <c r="F53" s="52">
        <v>165.400068</v>
      </c>
      <c r="G53" s="5">
        <v>9.3619640000000004E-3</v>
      </c>
    </row>
    <row r="54" spans="1:7" ht="15" x14ac:dyDescent="0.25">
      <c r="A54" s="6">
        <v>48</v>
      </c>
      <c r="B54" s="7" t="s">
        <v>242</v>
      </c>
      <c r="C54" s="11" t="s">
        <v>243</v>
      </c>
      <c r="D54" s="2" t="s">
        <v>177</v>
      </c>
      <c r="E54" s="46">
        <v>54815</v>
      </c>
      <c r="F54" s="52">
        <v>165.0205575</v>
      </c>
      <c r="G54" s="5">
        <v>9.3404830000000001E-3</v>
      </c>
    </row>
    <row r="55" spans="1:7" ht="15" x14ac:dyDescent="0.25">
      <c r="A55" s="6">
        <v>49</v>
      </c>
      <c r="B55" s="7" t="s">
        <v>450</v>
      </c>
      <c r="C55" s="11" t="s">
        <v>451</v>
      </c>
      <c r="D55" s="2" t="s">
        <v>190</v>
      </c>
      <c r="E55" s="46">
        <v>19258</v>
      </c>
      <c r="F55" s="52">
        <v>159.45624000000001</v>
      </c>
      <c r="G55" s="5">
        <v>9.0255319999999993E-3</v>
      </c>
    </row>
    <row r="56" spans="1:7" ht="15" x14ac:dyDescent="0.25">
      <c r="A56" s="6">
        <v>50</v>
      </c>
      <c r="B56" s="7" t="s">
        <v>216</v>
      </c>
      <c r="C56" s="11" t="s">
        <v>217</v>
      </c>
      <c r="D56" s="2" t="s">
        <v>81</v>
      </c>
      <c r="E56" s="46">
        <v>151788</v>
      </c>
      <c r="F56" s="52">
        <v>152.015682</v>
      </c>
      <c r="G56" s="5">
        <v>8.6043820000000007E-3</v>
      </c>
    </row>
    <row r="57" spans="1:7" ht="15" x14ac:dyDescent="0.25">
      <c r="A57" s="6">
        <v>51</v>
      </c>
      <c r="B57" s="7" t="s">
        <v>180</v>
      </c>
      <c r="C57" s="11" t="s">
        <v>181</v>
      </c>
      <c r="D57" s="2" t="s">
        <v>19</v>
      </c>
      <c r="E57" s="46">
        <v>65000</v>
      </c>
      <c r="F57" s="52">
        <v>151.54750000000001</v>
      </c>
      <c r="G57" s="5">
        <v>8.5778820000000002E-3</v>
      </c>
    </row>
    <row r="58" spans="1:7" ht="15" x14ac:dyDescent="0.25">
      <c r="A58" s="6">
        <v>52</v>
      </c>
      <c r="B58" s="7" t="s">
        <v>175</v>
      </c>
      <c r="C58" s="11" t="s">
        <v>176</v>
      </c>
      <c r="D58" s="2" t="s">
        <v>177</v>
      </c>
      <c r="E58" s="46">
        <v>55487</v>
      </c>
      <c r="F58" s="52">
        <v>149.81489999999999</v>
      </c>
      <c r="G58" s="5">
        <v>8.4798129999999992E-3</v>
      </c>
    </row>
    <row r="59" spans="1:7" ht="15" x14ac:dyDescent="0.25">
      <c r="A59" s="6">
        <v>53</v>
      </c>
      <c r="B59" s="7" t="s">
        <v>269</v>
      </c>
      <c r="C59" s="11" t="s">
        <v>270</v>
      </c>
      <c r="D59" s="2" t="s">
        <v>271</v>
      </c>
      <c r="E59" s="46">
        <v>17224</v>
      </c>
      <c r="F59" s="52">
        <v>148.69479200000001</v>
      </c>
      <c r="G59" s="5">
        <v>8.4164129999999993E-3</v>
      </c>
    </row>
    <row r="60" spans="1:7" ht="25.5" x14ac:dyDescent="0.25">
      <c r="A60" s="6">
        <v>54</v>
      </c>
      <c r="B60" s="7" t="s">
        <v>452</v>
      </c>
      <c r="C60" s="11" t="s">
        <v>453</v>
      </c>
      <c r="D60" s="2" t="s">
        <v>172</v>
      </c>
      <c r="E60" s="46">
        <v>188977</v>
      </c>
      <c r="F60" s="52">
        <v>135.30753200000001</v>
      </c>
      <c r="G60" s="5">
        <v>7.6586680000000004E-3</v>
      </c>
    </row>
    <row r="61" spans="1:7" ht="25.5" x14ac:dyDescent="0.25">
      <c r="A61" s="6">
        <v>55</v>
      </c>
      <c r="B61" s="7" t="s">
        <v>197</v>
      </c>
      <c r="C61" s="11" t="s">
        <v>198</v>
      </c>
      <c r="D61" s="2" t="s">
        <v>22</v>
      </c>
      <c r="E61" s="46">
        <v>14000</v>
      </c>
      <c r="F61" s="52">
        <v>134.876</v>
      </c>
      <c r="G61" s="5">
        <v>7.6342429999999998E-3</v>
      </c>
    </row>
    <row r="62" spans="1:7" ht="15" x14ac:dyDescent="0.25">
      <c r="A62" s="6">
        <v>56</v>
      </c>
      <c r="B62" s="7" t="s">
        <v>240</v>
      </c>
      <c r="C62" s="11" t="s">
        <v>241</v>
      </c>
      <c r="D62" s="2" t="s">
        <v>169</v>
      </c>
      <c r="E62" s="46">
        <v>16000</v>
      </c>
      <c r="F62" s="52">
        <v>119.944</v>
      </c>
      <c r="G62" s="5">
        <v>6.7890629999999997E-3</v>
      </c>
    </row>
    <row r="63" spans="1:7" ht="15" x14ac:dyDescent="0.25">
      <c r="A63" s="6">
        <v>57</v>
      </c>
      <c r="B63" s="7" t="s">
        <v>222</v>
      </c>
      <c r="C63" s="11" t="s">
        <v>223</v>
      </c>
      <c r="D63" s="2" t="s">
        <v>190</v>
      </c>
      <c r="E63" s="46">
        <v>47702</v>
      </c>
      <c r="F63" s="52">
        <v>118.730278</v>
      </c>
      <c r="G63" s="5">
        <v>6.7203640000000004E-3</v>
      </c>
    </row>
    <row r="64" spans="1:7" ht="15" x14ac:dyDescent="0.25">
      <c r="A64" s="6">
        <v>58</v>
      </c>
      <c r="B64" s="7" t="s">
        <v>224</v>
      </c>
      <c r="C64" s="11" t="s">
        <v>225</v>
      </c>
      <c r="D64" s="2" t="s">
        <v>226</v>
      </c>
      <c r="E64" s="46">
        <v>6786</v>
      </c>
      <c r="F64" s="52">
        <v>105.49176300000001</v>
      </c>
      <c r="G64" s="5">
        <v>5.9710379999999997E-3</v>
      </c>
    </row>
    <row r="65" spans="1:7" ht="25.5" x14ac:dyDescent="0.25">
      <c r="A65" s="6">
        <v>59</v>
      </c>
      <c r="B65" s="7" t="s">
        <v>276</v>
      </c>
      <c r="C65" s="11" t="s">
        <v>277</v>
      </c>
      <c r="D65" s="2" t="s">
        <v>22</v>
      </c>
      <c r="E65" s="46">
        <v>17108</v>
      </c>
      <c r="F65" s="52">
        <v>84.197022000000004</v>
      </c>
      <c r="G65" s="5">
        <v>4.7657139999999999E-3</v>
      </c>
    </row>
    <row r="66" spans="1:7" ht="25.5" x14ac:dyDescent="0.25">
      <c r="A66" s="6">
        <v>60</v>
      </c>
      <c r="B66" s="7" t="s">
        <v>231</v>
      </c>
      <c r="C66" s="11" t="s">
        <v>232</v>
      </c>
      <c r="D66" s="2" t="s">
        <v>172</v>
      </c>
      <c r="E66" s="46">
        <v>58331</v>
      </c>
      <c r="F66" s="52">
        <v>64.805740999999998</v>
      </c>
      <c r="G66" s="5">
        <v>3.6681299999999999E-3</v>
      </c>
    </row>
    <row r="67" spans="1:7" ht="15" x14ac:dyDescent="0.25">
      <c r="A67" s="1"/>
      <c r="B67" s="2"/>
      <c r="C67" s="8" t="s">
        <v>107</v>
      </c>
      <c r="D67" s="12"/>
      <c r="E67" s="48"/>
      <c r="F67" s="54">
        <v>17370.9368665</v>
      </c>
      <c r="G67" s="13">
        <v>0.98322864700000023</v>
      </c>
    </row>
    <row r="68" spans="1:7" ht="15" x14ac:dyDescent="0.25">
      <c r="A68" s="6"/>
      <c r="B68" s="7"/>
      <c r="C68" s="14"/>
      <c r="D68" s="15"/>
      <c r="E68" s="46"/>
      <c r="F68" s="52"/>
      <c r="G68" s="5"/>
    </row>
    <row r="69" spans="1:7" ht="15" x14ac:dyDescent="0.25">
      <c r="A69" s="1"/>
      <c r="B69" s="2"/>
      <c r="C69" s="8" t="s">
        <v>108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6"/>
      <c r="B71" s="7"/>
      <c r="C71" s="14"/>
      <c r="D71" s="15"/>
      <c r="E71" s="46"/>
      <c r="F71" s="52"/>
      <c r="G71" s="5"/>
    </row>
    <row r="72" spans="1:7" ht="15" x14ac:dyDescent="0.25">
      <c r="A72" s="16"/>
      <c r="B72" s="17"/>
      <c r="C72" s="8" t="s">
        <v>109</v>
      </c>
      <c r="D72" s="9"/>
      <c r="E72" s="47"/>
      <c r="F72" s="53"/>
      <c r="G72" s="10"/>
    </row>
    <row r="73" spans="1:7" ht="15" x14ac:dyDescent="0.25">
      <c r="A73" s="18"/>
      <c r="B73" s="19"/>
      <c r="C73" s="8" t="s">
        <v>107</v>
      </c>
      <c r="D73" s="20"/>
      <c r="E73" s="49"/>
      <c r="F73" s="55">
        <v>0</v>
      </c>
      <c r="G73" s="21">
        <v>0</v>
      </c>
    </row>
    <row r="74" spans="1:7" ht="15" x14ac:dyDescent="0.25">
      <c r="A74" s="18"/>
      <c r="B74" s="19"/>
      <c r="C74" s="14"/>
      <c r="D74" s="22"/>
      <c r="E74" s="50"/>
      <c r="F74" s="56"/>
      <c r="G74" s="23"/>
    </row>
    <row r="75" spans="1:7" ht="15" x14ac:dyDescent="0.25">
      <c r="A75" s="1"/>
      <c r="B75" s="2"/>
      <c r="C75" s="8" t="s">
        <v>111</v>
      </c>
      <c r="D75" s="9"/>
      <c r="E75" s="47"/>
      <c r="F75" s="53"/>
      <c r="G75" s="10"/>
    </row>
    <row r="76" spans="1:7" ht="15" x14ac:dyDescent="0.25">
      <c r="A76" s="1"/>
      <c r="B76" s="2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1"/>
      <c r="B77" s="2"/>
      <c r="C77" s="14"/>
      <c r="D77" s="4"/>
      <c r="E77" s="46"/>
      <c r="F77" s="52"/>
      <c r="G77" s="5"/>
    </row>
    <row r="78" spans="1:7" ht="15" x14ac:dyDescent="0.25">
      <c r="A78" s="1"/>
      <c r="B78" s="2"/>
      <c r="C78" s="8" t="s">
        <v>112</v>
      </c>
      <c r="D78" s="9"/>
      <c r="E78" s="47"/>
      <c r="F78" s="53"/>
      <c r="G78" s="10"/>
    </row>
    <row r="79" spans="1:7" ht="15" x14ac:dyDescent="0.25">
      <c r="A79" s="1"/>
      <c r="B79" s="2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2"/>
      <c r="G80" s="5"/>
    </row>
    <row r="81" spans="1:7" ht="15" x14ac:dyDescent="0.25">
      <c r="A81" s="1"/>
      <c r="B81" s="2"/>
      <c r="C81" s="8" t="s">
        <v>113</v>
      </c>
      <c r="D81" s="9"/>
      <c r="E81" s="47"/>
      <c r="F81" s="53"/>
      <c r="G81" s="10"/>
    </row>
    <row r="82" spans="1:7" ht="15" x14ac:dyDescent="0.25">
      <c r="A82" s="1"/>
      <c r="B82" s="2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25.5" x14ac:dyDescent="0.25">
      <c r="A84" s="6"/>
      <c r="B84" s="7"/>
      <c r="C84" s="24" t="s">
        <v>115</v>
      </c>
      <c r="D84" s="25"/>
      <c r="E84" s="48"/>
      <c r="F84" s="54">
        <v>17370.9368665</v>
      </c>
      <c r="G84" s="13">
        <v>0.98322864700000023</v>
      </c>
    </row>
    <row r="85" spans="1:7" ht="15" x14ac:dyDescent="0.25">
      <c r="A85" s="1"/>
      <c r="B85" s="2"/>
      <c r="C85" s="11"/>
      <c r="D85" s="4"/>
      <c r="E85" s="46"/>
      <c r="F85" s="52"/>
      <c r="G85" s="5"/>
    </row>
    <row r="86" spans="1:7" ht="15" x14ac:dyDescent="0.25">
      <c r="A86" s="1"/>
      <c r="B86" s="2"/>
      <c r="C86" s="3" t="s">
        <v>116</v>
      </c>
      <c r="D86" s="4"/>
      <c r="E86" s="46"/>
      <c r="F86" s="52"/>
      <c r="G86" s="5"/>
    </row>
    <row r="87" spans="1:7" ht="25.5" x14ac:dyDescent="0.25">
      <c r="A87" s="1"/>
      <c r="B87" s="2"/>
      <c r="C87" s="8" t="s">
        <v>10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12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2"/>
      <c r="G89" s="5"/>
    </row>
    <row r="90" spans="1:7" ht="15" x14ac:dyDescent="0.25">
      <c r="A90" s="1"/>
      <c r="B90" s="26"/>
      <c r="C90" s="8" t="s">
        <v>117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12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8"/>
      <c r="G92" s="27"/>
    </row>
    <row r="93" spans="1:7" ht="15" x14ac:dyDescent="0.25">
      <c r="A93" s="1"/>
      <c r="B93" s="2"/>
      <c r="C93" s="8" t="s">
        <v>118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12"/>
      <c r="E94" s="48"/>
      <c r="F94" s="54">
        <v>0</v>
      </c>
      <c r="G94" s="13">
        <v>0</v>
      </c>
    </row>
    <row r="95" spans="1:7" ht="15" x14ac:dyDescent="0.25">
      <c r="A95" s="1"/>
      <c r="B95" s="2"/>
      <c r="C95" s="14"/>
      <c r="D95" s="4"/>
      <c r="E95" s="46"/>
      <c r="F95" s="52"/>
      <c r="G95" s="5"/>
    </row>
    <row r="96" spans="1:7" ht="25.5" x14ac:dyDescent="0.25">
      <c r="A96" s="1"/>
      <c r="B96" s="26"/>
      <c r="C96" s="8" t="s">
        <v>119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12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4"/>
      <c r="E98" s="46"/>
      <c r="F98" s="52"/>
      <c r="G98" s="5"/>
    </row>
    <row r="99" spans="1:7" ht="15" x14ac:dyDescent="0.25">
      <c r="A99" s="6"/>
      <c r="B99" s="7"/>
      <c r="C99" s="28" t="s">
        <v>120</v>
      </c>
      <c r="D99" s="25"/>
      <c r="E99" s="48"/>
      <c r="F99" s="54">
        <v>0</v>
      </c>
      <c r="G99" s="13">
        <v>0</v>
      </c>
    </row>
    <row r="100" spans="1:7" ht="15" x14ac:dyDescent="0.25">
      <c r="A100" s="6"/>
      <c r="B100" s="7"/>
      <c r="C100" s="11"/>
      <c r="D100" s="4"/>
      <c r="E100" s="46"/>
      <c r="F100" s="52"/>
      <c r="G100" s="5"/>
    </row>
    <row r="101" spans="1:7" ht="15" x14ac:dyDescent="0.25">
      <c r="A101" s="1"/>
      <c r="B101" s="2"/>
      <c r="C101" s="3" t="s">
        <v>121</v>
      </c>
      <c r="D101" s="4"/>
      <c r="E101" s="46"/>
      <c r="F101" s="52"/>
      <c r="G101" s="5"/>
    </row>
    <row r="102" spans="1:7" ht="15" x14ac:dyDescent="0.25">
      <c r="A102" s="6"/>
      <c r="B102" s="7"/>
      <c r="C102" s="8" t="s">
        <v>122</v>
      </c>
      <c r="D102" s="9"/>
      <c r="E102" s="47"/>
      <c r="F102" s="53"/>
      <c r="G102" s="10"/>
    </row>
    <row r="103" spans="1:7" ht="15" x14ac:dyDescent="0.25">
      <c r="A103" s="6"/>
      <c r="B103" s="7"/>
      <c r="C103" s="8" t="s">
        <v>107</v>
      </c>
      <c r="D103" s="25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2"/>
      <c r="G104" s="5"/>
    </row>
    <row r="105" spans="1:7" ht="15" x14ac:dyDescent="0.25">
      <c r="A105" s="6"/>
      <c r="B105" s="7"/>
      <c r="C105" s="8" t="s">
        <v>123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6"/>
      <c r="B108" s="7"/>
      <c r="C108" s="8" t="s">
        <v>124</v>
      </c>
      <c r="D108" s="9"/>
      <c r="E108" s="47"/>
      <c r="F108" s="53"/>
      <c r="G108" s="10"/>
    </row>
    <row r="109" spans="1:7" ht="15" x14ac:dyDescent="0.25">
      <c r="A109" s="6"/>
      <c r="B109" s="7"/>
      <c r="C109" s="8" t="s">
        <v>107</v>
      </c>
      <c r="D109" s="25"/>
      <c r="E109" s="48"/>
      <c r="F109" s="54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2"/>
      <c r="G110" s="5"/>
    </row>
    <row r="111" spans="1:7" ht="15" x14ac:dyDescent="0.25">
      <c r="A111" s="6"/>
      <c r="B111" s="7"/>
      <c r="C111" s="8" t="s">
        <v>125</v>
      </c>
      <c r="D111" s="9"/>
      <c r="E111" s="47"/>
      <c r="F111" s="53"/>
      <c r="G111" s="10"/>
    </row>
    <row r="112" spans="1:7" ht="15" x14ac:dyDescent="0.25">
      <c r="A112" s="6">
        <v>1</v>
      </c>
      <c r="B112" s="7"/>
      <c r="C112" s="11" t="s">
        <v>126</v>
      </c>
      <c r="D112" s="15"/>
      <c r="E112" s="46"/>
      <c r="F112" s="52">
        <v>196.9050001</v>
      </c>
      <c r="G112" s="5">
        <v>1.1145204000000001E-2</v>
      </c>
    </row>
    <row r="113" spans="1:7" ht="15" x14ac:dyDescent="0.25">
      <c r="A113" s="6"/>
      <c r="B113" s="7"/>
      <c r="C113" s="8" t="s">
        <v>107</v>
      </c>
      <c r="D113" s="25"/>
      <c r="E113" s="48"/>
      <c r="F113" s="54">
        <v>196.9050001</v>
      </c>
      <c r="G113" s="13">
        <v>1.1145204000000001E-2</v>
      </c>
    </row>
    <row r="114" spans="1:7" ht="15" x14ac:dyDescent="0.25">
      <c r="A114" s="6"/>
      <c r="B114" s="7"/>
      <c r="C114" s="14"/>
      <c r="D114" s="7"/>
      <c r="E114" s="46"/>
      <c r="F114" s="52"/>
      <c r="G114" s="5"/>
    </row>
    <row r="115" spans="1:7" ht="25.5" x14ac:dyDescent="0.25">
      <c r="A115" s="6"/>
      <c r="B115" s="7"/>
      <c r="C115" s="24" t="s">
        <v>127</v>
      </c>
      <c r="D115" s="25"/>
      <c r="E115" s="48"/>
      <c r="F115" s="54">
        <v>196.9050001</v>
      </c>
      <c r="G115" s="13">
        <v>1.1145204000000001E-2</v>
      </c>
    </row>
    <row r="116" spans="1:7" ht="15" x14ac:dyDescent="0.25">
      <c r="A116" s="6"/>
      <c r="B116" s="7"/>
      <c r="C116" s="29"/>
      <c r="D116" s="7"/>
      <c r="E116" s="46"/>
      <c r="F116" s="52"/>
      <c r="G116" s="5"/>
    </row>
    <row r="117" spans="1:7" ht="15" x14ac:dyDescent="0.25">
      <c r="A117" s="1"/>
      <c r="B117" s="2"/>
      <c r="C117" s="3" t="s">
        <v>128</v>
      </c>
      <c r="D117" s="4"/>
      <c r="E117" s="46"/>
      <c r="F117" s="52"/>
      <c r="G117" s="5"/>
    </row>
    <row r="118" spans="1:7" ht="25.5" x14ac:dyDescent="0.25">
      <c r="A118" s="6"/>
      <c r="B118" s="7"/>
      <c r="C118" s="8" t="s">
        <v>129</v>
      </c>
      <c r="D118" s="9"/>
      <c r="E118" s="47"/>
      <c r="F118" s="53"/>
      <c r="G118" s="10"/>
    </row>
    <row r="119" spans="1:7" ht="15" x14ac:dyDescent="0.25">
      <c r="A119" s="6"/>
      <c r="B119" s="7"/>
      <c r="C119" s="8" t="s">
        <v>107</v>
      </c>
      <c r="D119" s="25"/>
      <c r="E119" s="48"/>
      <c r="F119" s="54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6"/>
      <c r="F120" s="52"/>
      <c r="G120" s="5"/>
    </row>
    <row r="121" spans="1:7" ht="15" x14ac:dyDescent="0.25">
      <c r="A121" s="1"/>
      <c r="B121" s="2"/>
      <c r="C121" s="3" t="s">
        <v>130</v>
      </c>
      <c r="D121" s="4"/>
      <c r="E121" s="46"/>
      <c r="F121" s="52"/>
      <c r="G121" s="5"/>
    </row>
    <row r="122" spans="1:7" ht="25.5" x14ac:dyDescent="0.25">
      <c r="A122" s="6"/>
      <c r="B122" s="7"/>
      <c r="C122" s="8" t="s">
        <v>131</v>
      </c>
      <c r="D122" s="9"/>
      <c r="E122" s="47"/>
      <c r="F122" s="53"/>
      <c r="G122" s="10"/>
    </row>
    <row r="123" spans="1:7" ht="15" x14ac:dyDescent="0.25">
      <c r="A123" s="6"/>
      <c r="B123" s="7"/>
      <c r="C123" s="8" t="s">
        <v>107</v>
      </c>
      <c r="D123" s="25"/>
      <c r="E123" s="48"/>
      <c r="F123" s="54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6"/>
      <c r="F124" s="52"/>
      <c r="G124" s="5"/>
    </row>
    <row r="125" spans="1:7" ht="25.5" x14ac:dyDescent="0.25">
      <c r="A125" s="6"/>
      <c r="B125" s="7"/>
      <c r="C125" s="8" t="s">
        <v>132</v>
      </c>
      <c r="D125" s="9"/>
      <c r="E125" s="47"/>
      <c r="F125" s="53"/>
      <c r="G125" s="10"/>
    </row>
    <row r="126" spans="1:7" ht="15" x14ac:dyDescent="0.25">
      <c r="A126" s="6"/>
      <c r="B126" s="7"/>
      <c r="C126" s="8" t="s">
        <v>107</v>
      </c>
      <c r="D126" s="25"/>
      <c r="E126" s="48"/>
      <c r="F126" s="54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8"/>
      <c r="G127" s="27"/>
    </row>
    <row r="128" spans="1:7" ht="25.5" x14ac:dyDescent="0.25">
      <c r="A128" s="6"/>
      <c r="B128" s="7"/>
      <c r="C128" s="29" t="s">
        <v>134</v>
      </c>
      <c r="D128" s="7"/>
      <c r="E128" s="46"/>
      <c r="F128" s="58">
        <v>99.398524699999996</v>
      </c>
      <c r="G128" s="27">
        <v>5.6261490000000004E-3</v>
      </c>
    </row>
    <row r="129" spans="1:7" ht="15" x14ac:dyDescent="0.25">
      <c r="A129" s="6"/>
      <c r="B129" s="7"/>
      <c r="C129" s="30" t="s">
        <v>135</v>
      </c>
      <c r="D129" s="12"/>
      <c r="E129" s="48"/>
      <c r="F129" s="54">
        <v>17667.240391300002</v>
      </c>
      <c r="G129" s="13">
        <v>1.0000000000000002</v>
      </c>
    </row>
    <row r="131" spans="1:7" ht="15" x14ac:dyDescent="0.25">
      <c r="B131" s="158"/>
      <c r="C131" s="158"/>
      <c r="D131" s="158"/>
      <c r="E131" s="158"/>
      <c r="F131" s="158"/>
    </row>
    <row r="132" spans="1:7" ht="15" x14ac:dyDescent="0.25">
      <c r="B132" s="158"/>
      <c r="C132" s="158"/>
      <c r="D132" s="158"/>
      <c r="E132" s="158"/>
      <c r="F132" s="158"/>
    </row>
    <row r="134" spans="1:7" ht="15" x14ac:dyDescent="0.25">
      <c r="B134" s="36" t="s">
        <v>137</v>
      </c>
      <c r="C134" s="37"/>
      <c r="D134" s="38"/>
    </row>
    <row r="135" spans="1:7" ht="15" x14ac:dyDescent="0.25">
      <c r="B135" s="39" t="s">
        <v>138</v>
      </c>
      <c r="C135" s="40"/>
      <c r="D135" s="64" t="s">
        <v>139</v>
      </c>
    </row>
    <row r="136" spans="1:7" ht="15" x14ac:dyDescent="0.25">
      <c r="B136" s="39" t="s">
        <v>140</v>
      </c>
      <c r="C136" s="40"/>
      <c r="D136" s="64" t="s">
        <v>139</v>
      </c>
    </row>
    <row r="137" spans="1:7" ht="15" x14ac:dyDescent="0.25">
      <c r="B137" s="41" t="s">
        <v>141</v>
      </c>
      <c r="C137" s="40"/>
      <c r="D137" s="42"/>
    </row>
    <row r="138" spans="1:7" ht="25.5" customHeight="1" x14ac:dyDescent="0.25">
      <c r="B138" s="42"/>
      <c r="C138" s="32" t="s">
        <v>142</v>
      </c>
      <c r="D138" s="33" t="s">
        <v>143</v>
      </c>
    </row>
    <row r="139" spans="1:7" ht="12.75" customHeight="1" x14ac:dyDescent="0.25">
      <c r="B139" s="59" t="s">
        <v>144</v>
      </c>
      <c r="C139" s="60" t="s">
        <v>145</v>
      </c>
      <c r="D139" s="60" t="s">
        <v>146</v>
      </c>
    </row>
    <row r="140" spans="1:7" ht="15" x14ac:dyDescent="0.25">
      <c r="B140" s="42" t="s">
        <v>147</v>
      </c>
      <c r="C140" s="43">
        <v>8.8527000000000005</v>
      </c>
      <c r="D140" s="43">
        <v>9.1743000000000006</v>
      </c>
    </row>
    <row r="141" spans="1:7" ht="15" x14ac:dyDescent="0.25">
      <c r="B141" s="42" t="s">
        <v>148</v>
      </c>
      <c r="C141" s="43">
        <v>8.8527000000000005</v>
      </c>
      <c r="D141" s="43">
        <v>9.1743000000000006</v>
      </c>
    </row>
    <row r="142" spans="1:7" ht="15" x14ac:dyDescent="0.25">
      <c r="B142" s="42" t="s">
        <v>149</v>
      </c>
      <c r="C142" s="43">
        <v>8.7083999999999993</v>
      </c>
      <c r="D142" s="43">
        <v>9.0189000000000004</v>
      </c>
    </row>
    <row r="143" spans="1:7" ht="15" x14ac:dyDescent="0.25">
      <c r="B143" s="42" t="s">
        <v>150</v>
      </c>
      <c r="C143" s="43">
        <v>8.7083999999999993</v>
      </c>
      <c r="D143" s="43">
        <v>9.0189000000000004</v>
      </c>
    </row>
    <row r="145" spans="2:4" ht="15" x14ac:dyDescent="0.25">
      <c r="B145" s="61" t="s">
        <v>151</v>
      </c>
      <c r="C145" s="44"/>
      <c r="D145" s="62" t="s">
        <v>139</v>
      </c>
    </row>
    <row r="146" spans="2:4" ht="24.75" customHeight="1" x14ac:dyDescent="0.25">
      <c r="B146" s="63"/>
      <c r="C146" s="63"/>
    </row>
    <row r="147" spans="2:4" ht="15" x14ac:dyDescent="0.25">
      <c r="B147" s="65"/>
      <c r="C147" s="67"/>
      <c r="D147"/>
    </row>
    <row r="149" spans="2:4" ht="15" x14ac:dyDescent="0.25">
      <c r="B149" s="41" t="s">
        <v>152</v>
      </c>
      <c r="C149" s="40"/>
      <c r="D149" s="66" t="s">
        <v>139</v>
      </c>
    </row>
    <row r="150" spans="2:4" ht="15" x14ac:dyDescent="0.25">
      <c r="B150" s="41" t="s">
        <v>153</v>
      </c>
      <c r="C150" s="40"/>
      <c r="D150" s="66" t="s">
        <v>139</v>
      </c>
    </row>
    <row r="151" spans="2:4" ht="15" x14ac:dyDescent="0.25">
      <c r="B151" s="41" t="s">
        <v>154</v>
      </c>
      <c r="C151" s="40"/>
      <c r="D151" s="45">
        <v>6.5615085737942599E-2</v>
      </c>
    </row>
    <row r="152" spans="2:4" ht="15" x14ac:dyDescent="0.25">
      <c r="B152" s="41" t="s">
        <v>155</v>
      </c>
      <c r="C152" s="40"/>
      <c r="D152" s="45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155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461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61</v>
      </c>
      <c r="C7" s="11" t="s">
        <v>62</v>
      </c>
      <c r="D7" s="2" t="s">
        <v>13</v>
      </c>
      <c r="E7" s="46">
        <v>48172</v>
      </c>
      <c r="F7" s="52">
        <v>502.43396000000001</v>
      </c>
      <c r="G7" s="5">
        <v>3.3036739000000002E-2</v>
      </c>
    </row>
    <row r="8" spans="1:7" ht="15" x14ac:dyDescent="0.25">
      <c r="A8" s="6">
        <v>2</v>
      </c>
      <c r="B8" s="7" t="s">
        <v>442</v>
      </c>
      <c r="C8" s="11" t="s">
        <v>443</v>
      </c>
      <c r="D8" s="2" t="s">
        <v>190</v>
      </c>
      <c r="E8" s="46">
        <v>60085</v>
      </c>
      <c r="F8" s="52">
        <v>489.8429625</v>
      </c>
      <c r="G8" s="5">
        <v>3.2208837999999997E-2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22</v>
      </c>
      <c r="E9" s="46">
        <v>80709</v>
      </c>
      <c r="F9" s="52">
        <v>480.82386750000001</v>
      </c>
      <c r="G9" s="5">
        <v>3.1615801999999998E-2</v>
      </c>
    </row>
    <row r="10" spans="1:7" ht="15" x14ac:dyDescent="0.25">
      <c r="A10" s="6">
        <v>4</v>
      </c>
      <c r="B10" s="7" t="s">
        <v>457</v>
      </c>
      <c r="C10" s="11" t="s">
        <v>458</v>
      </c>
      <c r="D10" s="2" t="s">
        <v>169</v>
      </c>
      <c r="E10" s="46">
        <v>29647</v>
      </c>
      <c r="F10" s="52">
        <v>420.898459</v>
      </c>
      <c r="G10" s="5">
        <v>2.7675503000000001E-2</v>
      </c>
    </row>
    <row r="11" spans="1:7" ht="25.5" x14ac:dyDescent="0.25">
      <c r="A11" s="6">
        <v>5</v>
      </c>
      <c r="B11" s="7" t="s">
        <v>440</v>
      </c>
      <c r="C11" s="11" t="s">
        <v>441</v>
      </c>
      <c r="D11" s="2" t="s">
        <v>53</v>
      </c>
      <c r="E11" s="46">
        <v>249268</v>
      </c>
      <c r="F11" s="52">
        <v>414.78195199999999</v>
      </c>
      <c r="G11" s="5">
        <v>2.7273321999999999E-2</v>
      </c>
    </row>
    <row r="12" spans="1:7" ht="25.5" x14ac:dyDescent="0.25">
      <c r="A12" s="6">
        <v>6</v>
      </c>
      <c r="B12" s="7" t="s">
        <v>66</v>
      </c>
      <c r="C12" s="11" t="s">
        <v>67</v>
      </c>
      <c r="D12" s="2" t="s">
        <v>16</v>
      </c>
      <c r="E12" s="46">
        <v>288303</v>
      </c>
      <c r="F12" s="52">
        <v>411.84083550000003</v>
      </c>
      <c r="G12" s="5">
        <v>2.7079933E-2</v>
      </c>
    </row>
    <row r="13" spans="1:7" ht="15" x14ac:dyDescent="0.25">
      <c r="A13" s="6">
        <v>7</v>
      </c>
      <c r="B13" s="7" t="s">
        <v>265</v>
      </c>
      <c r="C13" s="11" t="s">
        <v>266</v>
      </c>
      <c r="D13" s="2" t="s">
        <v>169</v>
      </c>
      <c r="E13" s="46">
        <v>76989</v>
      </c>
      <c r="F13" s="52">
        <v>402.8449425</v>
      </c>
      <c r="G13" s="5">
        <v>2.6488423000000001E-2</v>
      </c>
    </row>
    <row r="14" spans="1:7" ht="25.5" x14ac:dyDescent="0.25">
      <c r="A14" s="6">
        <v>8</v>
      </c>
      <c r="B14" s="7" t="s">
        <v>157</v>
      </c>
      <c r="C14" s="11" t="s">
        <v>158</v>
      </c>
      <c r="D14" s="2" t="s">
        <v>159</v>
      </c>
      <c r="E14" s="46">
        <v>53697</v>
      </c>
      <c r="F14" s="52">
        <v>396.52549649999997</v>
      </c>
      <c r="G14" s="5">
        <v>2.6072898000000001E-2</v>
      </c>
    </row>
    <row r="15" spans="1:7" ht="25.5" x14ac:dyDescent="0.25">
      <c r="A15" s="6">
        <v>9</v>
      </c>
      <c r="B15" s="7" t="s">
        <v>173</v>
      </c>
      <c r="C15" s="11" t="s">
        <v>174</v>
      </c>
      <c r="D15" s="2" t="s">
        <v>22</v>
      </c>
      <c r="E15" s="46">
        <v>74492</v>
      </c>
      <c r="F15" s="52">
        <v>387.76810599999999</v>
      </c>
      <c r="G15" s="5">
        <v>2.549707E-2</v>
      </c>
    </row>
    <row r="16" spans="1:7" ht="15" x14ac:dyDescent="0.25">
      <c r="A16" s="6">
        <v>10</v>
      </c>
      <c r="B16" s="7" t="s">
        <v>235</v>
      </c>
      <c r="C16" s="11" t="s">
        <v>236</v>
      </c>
      <c r="D16" s="2" t="s">
        <v>177</v>
      </c>
      <c r="E16" s="46">
        <v>98077</v>
      </c>
      <c r="F16" s="52">
        <v>381.91183799999999</v>
      </c>
      <c r="G16" s="5">
        <v>2.5111999999999999E-2</v>
      </c>
    </row>
    <row r="17" spans="1:7" ht="25.5" x14ac:dyDescent="0.25">
      <c r="A17" s="6">
        <v>11</v>
      </c>
      <c r="B17" s="7" t="s">
        <v>199</v>
      </c>
      <c r="C17" s="11" t="s">
        <v>200</v>
      </c>
      <c r="D17" s="2" t="s">
        <v>166</v>
      </c>
      <c r="E17" s="46">
        <v>77860</v>
      </c>
      <c r="F17" s="52">
        <v>369.0564</v>
      </c>
      <c r="G17" s="5">
        <v>2.4266711E-2</v>
      </c>
    </row>
    <row r="18" spans="1:7" ht="25.5" x14ac:dyDescent="0.25">
      <c r="A18" s="6">
        <v>12</v>
      </c>
      <c r="B18" s="7" t="s">
        <v>182</v>
      </c>
      <c r="C18" s="11" t="s">
        <v>183</v>
      </c>
      <c r="D18" s="2" t="s">
        <v>22</v>
      </c>
      <c r="E18" s="46">
        <v>97000</v>
      </c>
      <c r="F18" s="52">
        <v>353.90449999999998</v>
      </c>
      <c r="G18" s="5">
        <v>2.3270422999999998E-2</v>
      </c>
    </row>
    <row r="19" spans="1:7" ht="25.5" x14ac:dyDescent="0.25">
      <c r="A19" s="6">
        <v>13</v>
      </c>
      <c r="B19" s="7" t="s">
        <v>68</v>
      </c>
      <c r="C19" s="11" t="s">
        <v>69</v>
      </c>
      <c r="D19" s="2" t="s">
        <v>22</v>
      </c>
      <c r="E19" s="46">
        <v>203473</v>
      </c>
      <c r="F19" s="52">
        <v>343.86937</v>
      </c>
      <c r="G19" s="5">
        <v>2.2610578999999999E-2</v>
      </c>
    </row>
    <row r="20" spans="1:7" ht="15" x14ac:dyDescent="0.25">
      <c r="A20" s="6">
        <v>14</v>
      </c>
      <c r="B20" s="7" t="s">
        <v>444</v>
      </c>
      <c r="C20" s="11" t="s">
        <v>445</v>
      </c>
      <c r="D20" s="2" t="s">
        <v>169</v>
      </c>
      <c r="E20" s="46">
        <v>233907</v>
      </c>
      <c r="F20" s="52">
        <v>325.36463700000002</v>
      </c>
      <c r="G20" s="5">
        <v>2.1393829999999999E-2</v>
      </c>
    </row>
    <row r="21" spans="1:7" ht="25.5" x14ac:dyDescent="0.25">
      <c r="A21" s="6">
        <v>15</v>
      </c>
      <c r="B21" s="7" t="s">
        <v>20</v>
      </c>
      <c r="C21" s="11" t="s">
        <v>21</v>
      </c>
      <c r="D21" s="2" t="s">
        <v>22</v>
      </c>
      <c r="E21" s="46">
        <v>45956</v>
      </c>
      <c r="F21" s="52">
        <v>312.01826199999999</v>
      </c>
      <c r="G21" s="5">
        <v>2.0516260000000001E-2</v>
      </c>
    </row>
    <row r="22" spans="1:7" ht="25.5" x14ac:dyDescent="0.25">
      <c r="A22" s="6">
        <v>16</v>
      </c>
      <c r="B22" s="7" t="s">
        <v>47</v>
      </c>
      <c r="C22" s="11" t="s">
        <v>48</v>
      </c>
      <c r="D22" s="2" t="s">
        <v>22</v>
      </c>
      <c r="E22" s="46">
        <v>45136</v>
      </c>
      <c r="F22" s="52">
        <v>307.15048000000002</v>
      </c>
      <c r="G22" s="5">
        <v>2.0196187000000001E-2</v>
      </c>
    </row>
    <row r="23" spans="1:7" ht="15" x14ac:dyDescent="0.25">
      <c r="A23" s="6">
        <v>17</v>
      </c>
      <c r="B23" s="7" t="s">
        <v>160</v>
      </c>
      <c r="C23" s="11" t="s">
        <v>161</v>
      </c>
      <c r="D23" s="2" t="s">
        <v>13</v>
      </c>
      <c r="E23" s="46">
        <v>144764</v>
      </c>
      <c r="F23" s="52">
        <v>299.58909799999998</v>
      </c>
      <c r="G23" s="5">
        <v>1.9699000000000001E-2</v>
      </c>
    </row>
    <row r="24" spans="1:7" ht="15" x14ac:dyDescent="0.25">
      <c r="A24" s="6">
        <v>18</v>
      </c>
      <c r="B24" s="7" t="s">
        <v>191</v>
      </c>
      <c r="C24" s="11" t="s">
        <v>192</v>
      </c>
      <c r="D24" s="2" t="s">
        <v>169</v>
      </c>
      <c r="E24" s="46">
        <v>23595</v>
      </c>
      <c r="F24" s="52">
        <v>287.85899999999998</v>
      </c>
      <c r="G24" s="5">
        <v>1.8927706999999998E-2</v>
      </c>
    </row>
    <row r="25" spans="1:7" ht="25.5" x14ac:dyDescent="0.25">
      <c r="A25" s="6">
        <v>19</v>
      </c>
      <c r="B25" s="7" t="s">
        <v>94</v>
      </c>
      <c r="C25" s="11" t="s">
        <v>95</v>
      </c>
      <c r="D25" s="2" t="s">
        <v>22</v>
      </c>
      <c r="E25" s="46">
        <v>24417</v>
      </c>
      <c r="F25" s="52">
        <v>284.60455200000001</v>
      </c>
      <c r="G25" s="5">
        <v>1.8713715999999998E-2</v>
      </c>
    </row>
    <row r="26" spans="1:7" ht="15" x14ac:dyDescent="0.25">
      <c r="A26" s="6">
        <v>20</v>
      </c>
      <c r="B26" s="7" t="s">
        <v>252</v>
      </c>
      <c r="C26" s="11" t="s">
        <v>253</v>
      </c>
      <c r="D26" s="2" t="s">
        <v>169</v>
      </c>
      <c r="E26" s="46">
        <v>215412</v>
      </c>
      <c r="F26" s="52">
        <v>282.40513199999998</v>
      </c>
      <c r="G26" s="5">
        <v>1.8569096E-2</v>
      </c>
    </row>
    <row r="27" spans="1:7" ht="25.5" x14ac:dyDescent="0.25">
      <c r="A27" s="6">
        <v>21</v>
      </c>
      <c r="B27" s="7" t="s">
        <v>96</v>
      </c>
      <c r="C27" s="11" t="s">
        <v>97</v>
      </c>
      <c r="D27" s="2" t="s">
        <v>22</v>
      </c>
      <c r="E27" s="46">
        <v>52665</v>
      </c>
      <c r="F27" s="52">
        <v>276.85990500000003</v>
      </c>
      <c r="G27" s="5">
        <v>1.8204478999999999E-2</v>
      </c>
    </row>
    <row r="28" spans="1:7" ht="25.5" x14ac:dyDescent="0.25">
      <c r="A28" s="6">
        <v>22</v>
      </c>
      <c r="B28" s="7" t="s">
        <v>51</v>
      </c>
      <c r="C28" s="11" t="s">
        <v>52</v>
      </c>
      <c r="D28" s="2" t="s">
        <v>53</v>
      </c>
      <c r="E28" s="46">
        <v>34087</v>
      </c>
      <c r="F28" s="52">
        <v>274.9286985</v>
      </c>
      <c r="G28" s="5">
        <v>1.8077494999999999E-2</v>
      </c>
    </row>
    <row r="29" spans="1:7" ht="15" x14ac:dyDescent="0.25">
      <c r="A29" s="6">
        <v>23</v>
      </c>
      <c r="B29" s="7" t="s">
        <v>446</v>
      </c>
      <c r="C29" s="11" t="s">
        <v>447</v>
      </c>
      <c r="D29" s="2" t="s">
        <v>322</v>
      </c>
      <c r="E29" s="46">
        <v>114409</v>
      </c>
      <c r="F29" s="52">
        <v>267.88867349999998</v>
      </c>
      <c r="G29" s="5">
        <v>1.7614589999999999E-2</v>
      </c>
    </row>
    <row r="30" spans="1:7" ht="15" x14ac:dyDescent="0.25">
      <c r="A30" s="6">
        <v>24</v>
      </c>
      <c r="B30" s="7" t="s">
        <v>294</v>
      </c>
      <c r="C30" s="11" t="s">
        <v>295</v>
      </c>
      <c r="D30" s="2" t="s">
        <v>177</v>
      </c>
      <c r="E30" s="46">
        <v>10312</v>
      </c>
      <c r="F30" s="52">
        <v>267.730456</v>
      </c>
      <c r="G30" s="5">
        <v>1.7604187E-2</v>
      </c>
    </row>
    <row r="31" spans="1:7" ht="15" x14ac:dyDescent="0.25">
      <c r="A31" s="6">
        <v>25</v>
      </c>
      <c r="B31" s="7" t="s">
        <v>63</v>
      </c>
      <c r="C31" s="11" t="s">
        <v>64</v>
      </c>
      <c r="D31" s="2" t="s">
        <v>65</v>
      </c>
      <c r="E31" s="46">
        <v>106139</v>
      </c>
      <c r="F31" s="52">
        <v>266.78037649999999</v>
      </c>
      <c r="G31" s="5">
        <v>1.7541715999999999E-2</v>
      </c>
    </row>
    <row r="32" spans="1:7" ht="25.5" x14ac:dyDescent="0.25">
      <c r="A32" s="6">
        <v>26</v>
      </c>
      <c r="B32" s="7" t="s">
        <v>25</v>
      </c>
      <c r="C32" s="11" t="s">
        <v>26</v>
      </c>
      <c r="D32" s="2" t="s">
        <v>27</v>
      </c>
      <c r="E32" s="46">
        <v>51798</v>
      </c>
      <c r="F32" s="52">
        <v>261.57990000000001</v>
      </c>
      <c r="G32" s="5">
        <v>1.7199767000000001E-2</v>
      </c>
    </row>
    <row r="33" spans="1:7" ht="25.5" x14ac:dyDescent="0.25">
      <c r="A33" s="6">
        <v>27</v>
      </c>
      <c r="B33" s="7" t="s">
        <v>184</v>
      </c>
      <c r="C33" s="11" t="s">
        <v>185</v>
      </c>
      <c r="D33" s="2" t="s">
        <v>30</v>
      </c>
      <c r="E33" s="46">
        <v>23056</v>
      </c>
      <c r="F33" s="52">
        <v>260.91322400000001</v>
      </c>
      <c r="G33" s="5">
        <v>1.715593E-2</v>
      </c>
    </row>
    <row r="34" spans="1:7" ht="25.5" x14ac:dyDescent="0.25">
      <c r="A34" s="6">
        <v>28</v>
      </c>
      <c r="B34" s="7" t="s">
        <v>193</v>
      </c>
      <c r="C34" s="11" t="s">
        <v>194</v>
      </c>
      <c r="D34" s="2" t="s">
        <v>172</v>
      </c>
      <c r="E34" s="46">
        <v>62950</v>
      </c>
      <c r="F34" s="52">
        <v>236.84937500000001</v>
      </c>
      <c r="G34" s="5">
        <v>1.5573651000000001E-2</v>
      </c>
    </row>
    <row r="35" spans="1:7" ht="15" x14ac:dyDescent="0.25">
      <c r="A35" s="6">
        <v>29</v>
      </c>
      <c r="B35" s="7" t="s">
        <v>256</v>
      </c>
      <c r="C35" s="11" t="s">
        <v>257</v>
      </c>
      <c r="D35" s="2" t="s">
        <v>211</v>
      </c>
      <c r="E35" s="46">
        <v>25500</v>
      </c>
      <c r="F35" s="52">
        <v>229.43625</v>
      </c>
      <c r="G35" s="5">
        <v>1.5086212E-2</v>
      </c>
    </row>
    <row r="36" spans="1:7" ht="25.5" x14ac:dyDescent="0.25">
      <c r="A36" s="6">
        <v>30</v>
      </c>
      <c r="B36" s="7" t="s">
        <v>354</v>
      </c>
      <c r="C36" s="11" t="s">
        <v>355</v>
      </c>
      <c r="D36" s="2" t="s">
        <v>22</v>
      </c>
      <c r="E36" s="46">
        <v>56509</v>
      </c>
      <c r="F36" s="52">
        <v>212.812894</v>
      </c>
      <c r="G36" s="5">
        <v>1.3993169999999999E-2</v>
      </c>
    </row>
    <row r="37" spans="1:7" ht="15" x14ac:dyDescent="0.25">
      <c r="A37" s="6">
        <v>31</v>
      </c>
      <c r="B37" s="7" t="s">
        <v>195</v>
      </c>
      <c r="C37" s="11" t="s">
        <v>196</v>
      </c>
      <c r="D37" s="2" t="s">
        <v>169</v>
      </c>
      <c r="E37" s="46">
        <v>53184</v>
      </c>
      <c r="F37" s="52">
        <v>209.35881599999999</v>
      </c>
      <c r="G37" s="5">
        <v>1.3766053E-2</v>
      </c>
    </row>
    <row r="38" spans="1:7" ht="15" x14ac:dyDescent="0.25">
      <c r="A38" s="6">
        <v>32</v>
      </c>
      <c r="B38" s="7" t="s">
        <v>454</v>
      </c>
      <c r="C38" s="11" t="s">
        <v>455</v>
      </c>
      <c r="D38" s="2" t="s">
        <v>177</v>
      </c>
      <c r="E38" s="46">
        <v>168384</v>
      </c>
      <c r="F38" s="52">
        <v>195.66220799999999</v>
      </c>
      <c r="G38" s="5">
        <v>1.2865455E-2</v>
      </c>
    </row>
    <row r="39" spans="1:7" ht="25.5" x14ac:dyDescent="0.25">
      <c r="A39" s="6">
        <v>33</v>
      </c>
      <c r="B39" s="7" t="s">
        <v>197</v>
      </c>
      <c r="C39" s="11" t="s">
        <v>198</v>
      </c>
      <c r="D39" s="2" t="s">
        <v>22</v>
      </c>
      <c r="E39" s="46">
        <v>20000</v>
      </c>
      <c r="F39" s="52">
        <v>192.68</v>
      </c>
      <c r="G39" s="5">
        <v>1.2669364000000001E-2</v>
      </c>
    </row>
    <row r="40" spans="1:7" ht="25.5" x14ac:dyDescent="0.25">
      <c r="A40" s="6">
        <v>34</v>
      </c>
      <c r="B40" s="7" t="s">
        <v>448</v>
      </c>
      <c r="C40" s="11" t="s">
        <v>449</v>
      </c>
      <c r="D40" s="2" t="s">
        <v>81</v>
      </c>
      <c r="E40" s="46">
        <v>60044</v>
      </c>
      <c r="F40" s="52">
        <v>192.41099800000001</v>
      </c>
      <c r="G40" s="5">
        <v>1.2651676000000001E-2</v>
      </c>
    </row>
    <row r="41" spans="1:7" ht="15" x14ac:dyDescent="0.25">
      <c r="A41" s="6">
        <v>35</v>
      </c>
      <c r="B41" s="7" t="s">
        <v>167</v>
      </c>
      <c r="C41" s="11" t="s">
        <v>168</v>
      </c>
      <c r="D41" s="2" t="s">
        <v>169</v>
      </c>
      <c r="E41" s="46">
        <v>52931</v>
      </c>
      <c r="F41" s="52">
        <v>191.8484095</v>
      </c>
      <c r="G41" s="5">
        <v>1.2614683999999999E-2</v>
      </c>
    </row>
    <row r="42" spans="1:7" ht="25.5" x14ac:dyDescent="0.25">
      <c r="A42" s="6">
        <v>36</v>
      </c>
      <c r="B42" s="7" t="s">
        <v>214</v>
      </c>
      <c r="C42" s="11" t="s">
        <v>215</v>
      </c>
      <c r="D42" s="2" t="s">
        <v>30</v>
      </c>
      <c r="E42" s="46">
        <v>140071</v>
      </c>
      <c r="F42" s="52">
        <v>188.60560150000001</v>
      </c>
      <c r="G42" s="5">
        <v>1.2401459E-2</v>
      </c>
    </row>
    <row r="43" spans="1:7" ht="25.5" x14ac:dyDescent="0.25">
      <c r="A43" s="6">
        <v>37</v>
      </c>
      <c r="B43" s="7" t="s">
        <v>77</v>
      </c>
      <c r="C43" s="11" t="s">
        <v>78</v>
      </c>
      <c r="D43" s="2" t="s">
        <v>22</v>
      </c>
      <c r="E43" s="46">
        <v>15689</v>
      </c>
      <c r="F43" s="52">
        <v>185.29493450000001</v>
      </c>
      <c r="G43" s="5">
        <v>1.2183770999999999E-2</v>
      </c>
    </row>
    <row r="44" spans="1:7" ht="15" x14ac:dyDescent="0.25">
      <c r="A44" s="6">
        <v>38</v>
      </c>
      <c r="B44" s="7" t="s">
        <v>412</v>
      </c>
      <c r="C44" s="11" t="s">
        <v>413</v>
      </c>
      <c r="D44" s="2" t="s">
        <v>211</v>
      </c>
      <c r="E44" s="46">
        <v>30422</v>
      </c>
      <c r="F44" s="52">
        <v>177.040829</v>
      </c>
      <c r="G44" s="5">
        <v>1.1641036E-2</v>
      </c>
    </row>
    <row r="45" spans="1:7" ht="25.5" x14ac:dyDescent="0.25">
      <c r="A45" s="6">
        <v>39</v>
      </c>
      <c r="B45" s="7" t="s">
        <v>43</v>
      </c>
      <c r="C45" s="11" t="s">
        <v>44</v>
      </c>
      <c r="D45" s="2" t="s">
        <v>16</v>
      </c>
      <c r="E45" s="46">
        <v>179251</v>
      </c>
      <c r="F45" s="52">
        <v>175.21785249999999</v>
      </c>
      <c r="G45" s="5">
        <v>1.1521169E-2</v>
      </c>
    </row>
    <row r="46" spans="1:7" ht="15" x14ac:dyDescent="0.25">
      <c r="A46" s="6">
        <v>40</v>
      </c>
      <c r="B46" s="7" t="s">
        <v>74</v>
      </c>
      <c r="C46" s="11" t="s">
        <v>75</v>
      </c>
      <c r="D46" s="2" t="s">
        <v>65</v>
      </c>
      <c r="E46" s="46">
        <v>61177</v>
      </c>
      <c r="F46" s="52">
        <v>173.71209150000001</v>
      </c>
      <c r="G46" s="5">
        <v>1.1422160000000001E-2</v>
      </c>
    </row>
    <row r="47" spans="1:7" ht="15" x14ac:dyDescent="0.25">
      <c r="A47" s="6">
        <v>41</v>
      </c>
      <c r="B47" s="7" t="s">
        <v>188</v>
      </c>
      <c r="C47" s="11" t="s">
        <v>189</v>
      </c>
      <c r="D47" s="2" t="s">
        <v>190</v>
      </c>
      <c r="E47" s="46">
        <v>79137</v>
      </c>
      <c r="F47" s="52">
        <v>156.29557500000001</v>
      </c>
      <c r="G47" s="5">
        <v>1.0276965000000001E-2</v>
      </c>
    </row>
    <row r="48" spans="1:7" ht="25.5" x14ac:dyDescent="0.25">
      <c r="A48" s="6">
        <v>42</v>
      </c>
      <c r="B48" s="7" t="s">
        <v>203</v>
      </c>
      <c r="C48" s="11" t="s">
        <v>204</v>
      </c>
      <c r="D48" s="2" t="s">
        <v>53</v>
      </c>
      <c r="E48" s="46">
        <v>8290</v>
      </c>
      <c r="F48" s="52">
        <v>152.78469999999999</v>
      </c>
      <c r="G48" s="5">
        <v>1.0046113000000001E-2</v>
      </c>
    </row>
    <row r="49" spans="1:7" ht="25.5" x14ac:dyDescent="0.25">
      <c r="A49" s="6">
        <v>43</v>
      </c>
      <c r="B49" s="7" t="s">
        <v>201</v>
      </c>
      <c r="C49" s="11" t="s">
        <v>202</v>
      </c>
      <c r="D49" s="2" t="s">
        <v>42</v>
      </c>
      <c r="E49" s="46">
        <v>37044</v>
      </c>
      <c r="F49" s="52">
        <v>152.73241200000001</v>
      </c>
      <c r="G49" s="5">
        <v>1.0042674999999999E-2</v>
      </c>
    </row>
    <row r="50" spans="1:7" ht="15" x14ac:dyDescent="0.25">
      <c r="A50" s="6">
        <v>44</v>
      </c>
      <c r="B50" s="7" t="s">
        <v>240</v>
      </c>
      <c r="C50" s="11" t="s">
        <v>241</v>
      </c>
      <c r="D50" s="2" t="s">
        <v>169</v>
      </c>
      <c r="E50" s="46">
        <v>20031</v>
      </c>
      <c r="F50" s="52">
        <v>150.16239150000001</v>
      </c>
      <c r="G50" s="5">
        <v>9.8736870000000008E-3</v>
      </c>
    </row>
    <row r="51" spans="1:7" ht="25.5" x14ac:dyDescent="0.25">
      <c r="A51" s="6">
        <v>45</v>
      </c>
      <c r="B51" s="7" t="s">
        <v>220</v>
      </c>
      <c r="C51" s="11" t="s">
        <v>221</v>
      </c>
      <c r="D51" s="2" t="s">
        <v>53</v>
      </c>
      <c r="E51" s="46">
        <v>43738</v>
      </c>
      <c r="F51" s="52">
        <v>149.38713899999999</v>
      </c>
      <c r="G51" s="5">
        <v>9.8227120000000008E-3</v>
      </c>
    </row>
    <row r="52" spans="1:7" ht="15" x14ac:dyDescent="0.25">
      <c r="A52" s="6">
        <v>46</v>
      </c>
      <c r="B52" s="7" t="s">
        <v>450</v>
      </c>
      <c r="C52" s="11" t="s">
        <v>451</v>
      </c>
      <c r="D52" s="2" t="s">
        <v>190</v>
      </c>
      <c r="E52" s="46">
        <v>18014</v>
      </c>
      <c r="F52" s="52">
        <v>149.15592000000001</v>
      </c>
      <c r="G52" s="5">
        <v>9.8075079999999995E-3</v>
      </c>
    </row>
    <row r="53" spans="1:7" ht="15" x14ac:dyDescent="0.25">
      <c r="A53" s="6">
        <v>47</v>
      </c>
      <c r="B53" s="7" t="s">
        <v>244</v>
      </c>
      <c r="C53" s="11" t="s">
        <v>245</v>
      </c>
      <c r="D53" s="2" t="s">
        <v>246</v>
      </c>
      <c r="E53" s="46">
        <v>18565</v>
      </c>
      <c r="F53" s="52">
        <v>148.687085</v>
      </c>
      <c r="G53" s="5">
        <v>9.7766810000000006E-3</v>
      </c>
    </row>
    <row r="54" spans="1:7" ht="15" x14ac:dyDescent="0.25">
      <c r="A54" s="6">
        <v>48</v>
      </c>
      <c r="B54" s="7" t="s">
        <v>459</v>
      </c>
      <c r="C54" s="11" t="s">
        <v>460</v>
      </c>
      <c r="D54" s="2" t="s">
        <v>177</v>
      </c>
      <c r="E54" s="46">
        <v>33714</v>
      </c>
      <c r="F54" s="52">
        <v>146.52104399999999</v>
      </c>
      <c r="G54" s="5">
        <v>9.6342560000000008E-3</v>
      </c>
    </row>
    <row r="55" spans="1:7" ht="25.5" x14ac:dyDescent="0.25">
      <c r="A55" s="6">
        <v>49</v>
      </c>
      <c r="B55" s="7" t="s">
        <v>186</v>
      </c>
      <c r="C55" s="11" t="s">
        <v>187</v>
      </c>
      <c r="D55" s="2" t="s">
        <v>53</v>
      </c>
      <c r="E55" s="46">
        <v>85634</v>
      </c>
      <c r="F55" s="52">
        <v>146.305689</v>
      </c>
      <c r="G55" s="5">
        <v>9.6200959999999999E-3</v>
      </c>
    </row>
    <row r="56" spans="1:7" ht="25.5" x14ac:dyDescent="0.25">
      <c r="A56" s="6">
        <v>50</v>
      </c>
      <c r="B56" s="7" t="s">
        <v>462</v>
      </c>
      <c r="C56" s="11" t="s">
        <v>463</v>
      </c>
      <c r="D56" s="2" t="s">
        <v>42</v>
      </c>
      <c r="E56" s="46">
        <v>26570</v>
      </c>
      <c r="F56" s="52">
        <v>140.87414000000001</v>
      </c>
      <c r="G56" s="5">
        <v>9.2629530000000009E-3</v>
      </c>
    </row>
    <row r="57" spans="1:7" ht="15" x14ac:dyDescent="0.25">
      <c r="A57" s="6">
        <v>51</v>
      </c>
      <c r="B57" s="7" t="s">
        <v>242</v>
      </c>
      <c r="C57" s="11" t="s">
        <v>243</v>
      </c>
      <c r="D57" s="2" t="s">
        <v>177</v>
      </c>
      <c r="E57" s="46">
        <v>46515</v>
      </c>
      <c r="F57" s="52">
        <v>140.03340750000001</v>
      </c>
      <c r="G57" s="5">
        <v>9.2076720000000001E-3</v>
      </c>
    </row>
    <row r="58" spans="1:7" ht="51" x14ac:dyDescent="0.25">
      <c r="A58" s="6">
        <v>52</v>
      </c>
      <c r="B58" s="7" t="s">
        <v>287</v>
      </c>
      <c r="C58" s="11" t="s">
        <v>288</v>
      </c>
      <c r="D58" s="2" t="s">
        <v>239</v>
      </c>
      <c r="E58" s="46">
        <v>319686</v>
      </c>
      <c r="F58" s="52">
        <v>136.82560799999999</v>
      </c>
      <c r="G58" s="5">
        <v>8.9967480000000006E-3</v>
      </c>
    </row>
    <row r="59" spans="1:7" ht="15" x14ac:dyDescent="0.25">
      <c r="A59" s="6">
        <v>53</v>
      </c>
      <c r="B59" s="7" t="s">
        <v>175</v>
      </c>
      <c r="C59" s="11" t="s">
        <v>176</v>
      </c>
      <c r="D59" s="2" t="s">
        <v>177</v>
      </c>
      <c r="E59" s="46">
        <v>47441</v>
      </c>
      <c r="F59" s="52">
        <v>128.0907</v>
      </c>
      <c r="G59" s="5">
        <v>8.4223979999999993E-3</v>
      </c>
    </row>
    <row r="60" spans="1:7" ht="15" x14ac:dyDescent="0.25">
      <c r="A60" s="6">
        <v>54</v>
      </c>
      <c r="B60" s="7" t="s">
        <v>180</v>
      </c>
      <c r="C60" s="11" t="s">
        <v>181</v>
      </c>
      <c r="D60" s="2" t="s">
        <v>19</v>
      </c>
      <c r="E60" s="46">
        <v>54686</v>
      </c>
      <c r="F60" s="52">
        <v>127.500409</v>
      </c>
      <c r="G60" s="5">
        <v>8.3835850000000007E-3</v>
      </c>
    </row>
    <row r="61" spans="1:7" ht="15" x14ac:dyDescent="0.25">
      <c r="A61" s="6">
        <v>55</v>
      </c>
      <c r="B61" s="7" t="s">
        <v>216</v>
      </c>
      <c r="C61" s="11" t="s">
        <v>217</v>
      </c>
      <c r="D61" s="2" t="s">
        <v>81</v>
      </c>
      <c r="E61" s="46">
        <v>123902</v>
      </c>
      <c r="F61" s="52">
        <v>124.087853</v>
      </c>
      <c r="G61" s="5">
        <v>8.1591979999999995E-3</v>
      </c>
    </row>
    <row r="62" spans="1:7" ht="25.5" x14ac:dyDescent="0.25">
      <c r="A62" s="6">
        <v>56</v>
      </c>
      <c r="B62" s="7" t="s">
        <v>464</v>
      </c>
      <c r="C62" s="11" t="s">
        <v>465</v>
      </c>
      <c r="D62" s="2" t="s">
        <v>53</v>
      </c>
      <c r="E62" s="46">
        <v>13250</v>
      </c>
      <c r="F62" s="52">
        <v>116.282</v>
      </c>
      <c r="G62" s="5">
        <v>7.6459359999999999E-3</v>
      </c>
    </row>
    <row r="63" spans="1:7" ht="15" x14ac:dyDescent="0.25">
      <c r="A63" s="6">
        <v>57</v>
      </c>
      <c r="B63" s="7" t="s">
        <v>222</v>
      </c>
      <c r="C63" s="11" t="s">
        <v>223</v>
      </c>
      <c r="D63" s="2" t="s">
        <v>190</v>
      </c>
      <c r="E63" s="46">
        <v>41000</v>
      </c>
      <c r="F63" s="52">
        <v>102.04900000000001</v>
      </c>
      <c r="G63" s="5">
        <v>6.7100679999999996E-3</v>
      </c>
    </row>
    <row r="64" spans="1:7" ht="25.5" x14ac:dyDescent="0.25">
      <c r="A64" s="6">
        <v>58</v>
      </c>
      <c r="B64" s="7" t="s">
        <v>452</v>
      </c>
      <c r="C64" s="11" t="s">
        <v>453</v>
      </c>
      <c r="D64" s="2" t="s">
        <v>172</v>
      </c>
      <c r="E64" s="46">
        <v>125751</v>
      </c>
      <c r="F64" s="52">
        <v>90.037716000000003</v>
      </c>
      <c r="G64" s="5">
        <v>5.9202860000000003E-3</v>
      </c>
    </row>
    <row r="65" spans="1:7" ht="15" x14ac:dyDescent="0.25">
      <c r="A65" s="6">
        <v>59</v>
      </c>
      <c r="B65" s="7" t="s">
        <v>224</v>
      </c>
      <c r="C65" s="11" t="s">
        <v>225</v>
      </c>
      <c r="D65" s="2" t="s">
        <v>226</v>
      </c>
      <c r="E65" s="46">
        <v>5429</v>
      </c>
      <c r="F65" s="52">
        <v>84.396519499999997</v>
      </c>
      <c r="G65" s="5">
        <v>5.5493579999999999E-3</v>
      </c>
    </row>
    <row r="66" spans="1:7" ht="15" x14ac:dyDescent="0.25">
      <c r="A66" s="6">
        <v>60</v>
      </c>
      <c r="B66" s="7" t="s">
        <v>254</v>
      </c>
      <c r="C66" s="11" t="s">
        <v>255</v>
      </c>
      <c r="D66" s="2" t="s">
        <v>211</v>
      </c>
      <c r="E66" s="46">
        <v>81081</v>
      </c>
      <c r="F66" s="52">
        <v>78.689110499999998</v>
      </c>
      <c r="G66" s="5">
        <v>5.1740759999999997E-3</v>
      </c>
    </row>
    <row r="67" spans="1:7" ht="15" x14ac:dyDescent="0.25">
      <c r="A67" s="6">
        <v>61</v>
      </c>
      <c r="B67" s="7" t="s">
        <v>269</v>
      </c>
      <c r="C67" s="11" t="s">
        <v>270</v>
      </c>
      <c r="D67" s="2" t="s">
        <v>271</v>
      </c>
      <c r="E67" s="46">
        <v>8910</v>
      </c>
      <c r="F67" s="52">
        <v>76.920029999999997</v>
      </c>
      <c r="G67" s="5">
        <v>5.0577529999999999E-3</v>
      </c>
    </row>
    <row r="68" spans="1:7" ht="25.5" x14ac:dyDescent="0.25">
      <c r="A68" s="6">
        <v>62</v>
      </c>
      <c r="B68" s="7" t="s">
        <v>276</v>
      </c>
      <c r="C68" s="11" t="s">
        <v>277</v>
      </c>
      <c r="D68" s="2" t="s">
        <v>22</v>
      </c>
      <c r="E68" s="46">
        <v>14549</v>
      </c>
      <c r="F68" s="52">
        <v>71.602903499999996</v>
      </c>
      <c r="G68" s="5">
        <v>4.7081340000000001E-3</v>
      </c>
    </row>
    <row r="69" spans="1:7" ht="25.5" x14ac:dyDescent="0.25">
      <c r="A69" s="6">
        <v>63</v>
      </c>
      <c r="B69" s="7" t="s">
        <v>231</v>
      </c>
      <c r="C69" s="11" t="s">
        <v>232</v>
      </c>
      <c r="D69" s="2" t="s">
        <v>172</v>
      </c>
      <c r="E69" s="46">
        <v>48044</v>
      </c>
      <c r="F69" s="52">
        <v>53.376883999999997</v>
      </c>
      <c r="G69" s="5">
        <v>3.509711E-3</v>
      </c>
    </row>
    <row r="70" spans="1:7" ht="15" x14ac:dyDescent="0.25">
      <c r="A70" s="1"/>
      <c r="B70" s="2"/>
      <c r="C70" s="8" t="s">
        <v>107</v>
      </c>
      <c r="D70" s="12"/>
      <c r="E70" s="48"/>
      <c r="F70" s="54">
        <v>14715.903579999997</v>
      </c>
      <c r="G70" s="13">
        <v>0.96762062999999987</v>
      </c>
    </row>
    <row r="71" spans="1:7" ht="15" x14ac:dyDescent="0.25">
      <c r="A71" s="6"/>
      <c r="B71" s="7"/>
      <c r="C71" s="14"/>
      <c r="D71" s="15"/>
      <c r="E71" s="46"/>
      <c r="F71" s="52"/>
      <c r="G71" s="5"/>
    </row>
    <row r="72" spans="1:7" ht="15" x14ac:dyDescent="0.25">
      <c r="A72" s="1"/>
      <c r="B72" s="2"/>
      <c r="C72" s="8" t="s">
        <v>108</v>
      </c>
      <c r="D72" s="9"/>
      <c r="E72" s="47"/>
      <c r="F72" s="53"/>
      <c r="G72" s="10"/>
    </row>
    <row r="73" spans="1:7" ht="15" x14ac:dyDescent="0.25">
      <c r="A73" s="1"/>
      <c r="B73" s="2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6"/>
      <c r="B74" s="7"/>
      <c r="C74" s="14"/>
      <c r="D74" s="15"/>
      <c r="E74" s="46"/>
      <c r="F74" s="52"/>
      <c r="G74" s="5"/>
    </row>
    <row r="75" spans="1:7" ht="15" x14ac:dyDescent="0.25">
      <c r="A75" s="16"/>
      <c r="B75" s="17"/>
      <c r="C75" s="8" t="s">
        <v>109</v>
      </c>
      <c r="D75" s="9"/>
      <c r="E75" s="47"/>
      <c r="F75" s="53"/>
      <c r="G75" s="10"/>
    </row>
    <row r="76" spans="1:7" ht="15" x14ac:dyDescent="0.25">
      <c r="A76" s="18"/>
      <c r="B76" s="19"/>
      <c r="C76" s="8" t="s">
        <v>107</v>
      </c>
      <c r="D76" s="20"/>
      <c r="E76" s="49"/>
      <c r="F76" s="55">
        <v>0</v>
      </c>
      <c r="G76" s="21">
        <v>0</v>
      </c>
    </row>
    <row r="77" spans="1:7" ht="15" x14ac:dyDescent="0.25">
      <c r="A77" s="18"/>
      <c r="B77" s="19"/>
      <c r="C77" s="14"/>
      <c r="D77" s="22"/>
      <c r="E77" s="50"/>
      <c r="F77" s="56"/>
      <c r="G77" s="23"/>
    </row>
    <row r="78" spans="1:7" ht="15" x14ac:dyDescent="0.25">
      <c r="A78" s="1"/>
      <c r="B78" s="2"/>
      <c r="C78" s="8" t="s">
        <v>111</v>
      </c>
      <c r="D78" s="9"/>
      <c r="E78" s="47"/>
      <c r="F78" s="53"/>
      <c r="G78" s="10"/>
    </row>
    <row r="79" spans="1:7" ht="15" x14ac:dyDescent="0.25">
      <c r="A79" s="1"/>
      <c r="B79" s="2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2"/>
      <c r="G80" s="5"/>
    </row>
    <row r="81" spans="1:7" ht="15" x14ac:dyDescent="0.25">
      <c r="A81" s="1"/>
      <c r="B81" s="2"/>
      <c r="C81" s="8" t="s">
        <v>112</v>
      </c>
      <c r="D81" s="9"/>
      <c r="E81" s="47"/>
      <c r="F81" s="53"/>
      <c r="G81" s="10"/>
    </row>
    <row r="82" spans="1:7" ht="15" x14ac:dyDescent="0.25">
      <c r="A82" s="1"/>
      <c r="B82" s="2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15" x14ac:dyDescent="0.25">
      <c r="A84" s="1"/>
      <c r="B84" s="2"/>
      <c r="C84" s="8" t="s">
        <v>113</v>
      </c>
      <c r="D84" s="9"/>
      <c r="E84" s="47"/>
      <c r="F84" s="53"/>
      <c r="G84" s="10"/>
    </row>
    <row r="85" spans="1:7" ht="15" x14ac:dyDescent="0.25">
      <c r="A85" s="1"/>
      <c r="B85" s="2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2"/>
      <c r="G86" s="5"/>
    </row>
    <row r="87" spans="1:7" ht="25.5" x14ac:dyDescent="0.25">
      <c r="A87" s="6"/>
      <c r="B87" s="7"/>
      <c r="C87" s="24" t="s">
        <v>115</v>
      </c>
      <c r="D87" s="25"/>
      <c r="E87" s="48"/>
      <c r="F87" s="54">
        <v>14715.903579999997</v>
      </c>
      <c r="G87" s="13">
        <v>0.96762062999999987</v>
      </c>
    </row>
    <row r="88" spans="1:7" ht="15" x14ac:dyDescent="0.25">
      <c r="A88" s="1"/>
      <c r="B88" s="2"/>
      <c r="C88" s="11"/>
      <c r="D88" s="4"/>
      <c r="E88" s="46"/>
      <c r="F88" s="52"/>
      <c r="G88" s="5"/>
    </row>
    <row r="89" spans="1:7" ht="15" x14ac:dyDescent="0.25">
      <c r="A89" s="1"/>
      <c r="B89" s="2"/>
      <c r="C89" s="3" t="s">
        <v>116</v>
      </c>
      <c r="D89" s="4"/>
      <c r="E89" s="46"/>
      <c r="F89" s="52"/>
      <c r="G89" s="5"/>
    </row>
    <row r="90" spans="1:7" ht="25.5" x14ac:dyDescent="0.25">
      <c r="A90" s="1"/>
      <c r="B90" s="2"/>
      <c r="C90" s="8" t="s">
        <v>10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12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2"/>
      <c r="G92" s="5"/>
    </row>
    <row r="93" spans="1:7" ht="15" x14ac:dyDescent="0.25">
      <c r="A93" s="1"/>
      <c r="B93" s="26"/>
      <c r="C93" s="8" t="s">
        <v>117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12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4"/>
      <c r="E95" s="46"/>
      <c r="F95" s="58"/>
      <c r="G95" s="27"/>
    </row>
    <row r="96" spans="1:7" ht="15" x14ac:dyDescent="0.25">
      <c r="A96" s="1"/>
      <c r="B96" s="2"/>
      <c r="C96" s="8" t="s">
        <v>118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12"/>
      <c r="E97" s="48"/>
      <c r="F97" s="54">
        <v>0</v>
      </c>
      <c r="G97" s="13">
        <v>0</v>
      </c>
    </row>
    <row r="98" spans="1:7" ht="15" x14ac:dyDescent="0.25">
      <c r="A98" s="1"/>
      <c r="B98" s="2"/>
      <c r="C98" s="14"/>
      <c r="D98" s="4"/>
      <c r="E98" s="46"/>
      <c r="F98" s="52"/>
      <c r="G98" s="5"/>
    </row>
    <row r="99" spans="1:7" ht="25.5" x14ac:dyDescent="0.25">
      <c r="A99" s="1"/>
      <c r="B99" s="26"/>
      <c r="C99" s="8" t="s">
        <v>119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12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4"/>
      <c r="D101" s="4"/>
      <c r="E101" s="46"/>
      <c r="F101" s="52"/>
      <c r="G101" s="5"/>
    </row>
    <row r="102" spans="1:7" ht="15" x14ac:dyDescent="0.25">
      <c r="A102" s="6"/>
      <c r="B102" s="7"/>
      <c r="C102" s="28" t="s">
        <v>120</v>
      </c>
      <c r="D102" s="25"/>
      <c r="E102" s="48"/>
      <c r="F102" s="54">
        <v>0</v>
      </c>
      <c r="G102" s="13">
        <v>0</v>
      </c>
    </row>
    <row r="103" spans="1:7" ht="15" x14ac:dyDescent="0.25">
      <c r="A103" s="6"/>
      <c r="B103" s="7"/>
      <c r="C103" s="11"/>
      <c r="D103" s="4"/>
      <c r="E103" s="46"/>
      <c r="F103" s="52"/>
      <c r="G103" s="5"/>
    </row>
    <row r="104" spans="1:7" ht="15" x14ac:dyDescent="0.25">
      <c r="A104" s="1"/>
      <c r="B104" s="2"/>
      <c r="C104" s="3" t="s">
        <v>121</v>
      </c>
      <c r="D104" s="4"/>
      <c r="E104" s="46"/>
      <c r="F104" s="52"/>
      <c r="G104" s="5"/>
    </row>
    <row r="105" spans="1:7" ht="15" x14ac:dyDescent="0.25">
      <c r="A105" s="6"/>
      <c r="B105" s="7"/>
      <c r="C105" s="8" t="s">
        <v>122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6"/>
      <c r="B108" s="7"/>
      <c r="C108" s="8" t="s">
        <v>123</v>
      </c>
      <c r="D108" s="9"/>
      <c r="E108" s="47"/>
      <c r="F108" s="53"/>
      <c r="G108" s="10"/>
    </row>
    <row r="109" spans="1:7" ht="15" x14ac:dyDescent="0.25">
      <c r="A109" s="6"/>
      <c r="B109" s="7"/>
      <c r="C109" s="8" t="s">
        <v>107</v>
      </c>
      <c r="D109" s="25"/>
      <c r="E109" s="48"/>
      <c r="F109" s="54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2"/>
      <c r="G110" s="5"/>
    </row>
    <row r="111" spans="1:7" ht="15" x14ac:dyDescent="0.25">
      <c r="A111" s="6"/>
      <c r="B111" s="7"/>
      <c r="C111" s="8" t="s">
        <v>124</v>
      </c>
      <c r="D111" s="9"/>
      <c r="E111" s="47"/>
      <c r="F111" s="53"/>
      <c r="G111" s="10"/>
    </row>
    <row r="112" spans="1:7" ht="15" x14ac:dyDescent="0.25">
      <c r="A112" s="6"/>
      <c r="B112" s="7"/>
      <c r="C112" s="8" t="s">
        <v>107</v>
      </c>
      <c r="D112" s="25"/>
      <c r="E112" s="48"/>
      <c r="F112" s="54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2"/>
      <c r="G113" s="5"/>
    </row>
    <row r="114" spans="1:7" ht="15" x14ac:dyDescent="0.25">
      <c r="A114" s="6"/>
      <c r="B114" s="7"/>
      <c r="C114" s="8" t="s">
        <v>125</v>
      </c>
      <c r="D114" s="9"/>
      <c r="E114" s="47"/>
      <c r="F114" s="53"/>
      <c r="G114" s="10"/>
    </row>
    <row r="115" spans="1:7" ht="15" x14ac:dyDescent="0.25">
      <c r="A115" s="6">
        <v>1</v>
      </c>
      <c r="B115" s="7"/>
      <c r="C115" s="11" t="s">
        <v>126</v>
      </c>
      <c r="D115" s="15"/>
      <c r="E115" s="46"/>
      <c r="F115" s="52">
        <v>428.79312199999998</v>
      </c>
      <c r="G115" s="5">
        <v>2.8194604000000002E-2</v>
      </c>
    </row>
    <row r="116" spans="1:7" ht="15" x14ac:dyDescent="0.25">
      <c r="A116" s="6"/>
      <c r="B116" s="7"/>
      <c r="C116" s="8" t="s">
        <v>107</v>
      </c>
      <c r="D116" s="25"/>
      <c r="E116" s="48"/>
      <c r="F116" s="54">
        <v>428.79312199999998</v>
      </c>
      <c r="G116" s="13">
        <v>2.8194604000000002E-2</v>
      </c>
    </row>
    <row r="117" spans="1:7" ht="15" x14ac:dyDescent="0.25">
      <c r="A117" s="6"/>
      <c r="B117" s="7"/>
      <c r="C117" s="14"/>
      <c r="D117" s="7"/>
      <c r="E117" s="46"/>
      <c r="F117" s="52"/>
      <c r="G117" s="5"/>
    </row>
    <row r="118" spans="1:7" ht="25.5" x14ac:dyDescent="0.25">
      <c r="A118" s="6"/>
      <c r="B118" s="7"/>
      <c r="C118" s="24" t="s">
        <v>127</v>
      </c>
      <c r="D118" s="25"/>
      <c r="E118" s="48"/>
      <c r="F118" s="54">
        <v>428.79312199999998</v>
      </c>
      <c r="G118" s="13">
        <v>2.8194604000000002E-2</v>
      </c>
    </row>
    <row r="119" spans="1:7" ht="15" x14ac:dyDescent="0.25">
      <c r="A119" s="6"/>
      <c r="B119" s="7"/>
      <c r="C119" s="29"/>
      <c r="D119" s="7"/>
      <c r="E119" s="46"/>
      <c r="F119" s="52"/>
      <c r="G119" s="5"/>
    </row>
    <row r="120" spans="1:7" ht="15" x14ac:dyDescent="0.25">
      <c r="A120" s="1"/>
      <c r="B120" s="2"/>
      <c r="C120" s="3" t="s">
        <v>128</v>
      </c>
      <c r="D120" s="4"/>
      <c r="E120" s="46"/>
      <c r="F120" s="52"/>
      <c r="G120" s="5"/>
    </row>
    <row r="121" spans="1:7" ht="25.5" x14ac:dyDescent="0.25">
      <c r="A121" s="6"/>
      <c r="B121" s="7"/>
      <c r="C121" s="8" t="s">
        <v>129</v>
      </c>
      <c r="D121" s="9"/>
      <c r="E121" s="47"/>
      <c r="F121" s="53"/>
      <c r="G121" s="10"/>
    </row>
    <row r="122" spans="1:7" ht="15" x14ac:dyDescent="0.25">
      <c r="A122" s="6"/>
      <c r="B122" s="7"/>
      <c r="C122" s="8" t="s">
        <v>107</v>
      </c>
      <c r="D122" s="25"/>
      <c r="E122" s="48"/>
      <c r="F122" s="54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2"/>
      <c r="G123" s="5"/>
    </row>
    <row r="124" spans="1:7" ht="15" x14ac:dyDescent="0.25">
      <c r="A124" s="1"/>
      <c r="B124" s="2"/>
      <c r="C124" s="3" t="s">
        <v>130</v>
      </c>
      <c r="D124" s="4"/>
      <c r="E124" s="46"/>
      <c r="F124" s="52"/>
      <c r="G124" s="5"/>
    </row>
    <row r="125" spans="1:7" ht="25.5" x14ac:dyDescent="0.25">
      <c r="A125" s="6"/>
      <c r="B125" s="7"/>
      <c r="C125" s="8" t="s">
        <v>131</v>
      </c>
      <c r="D125" s="9"/>
      <c r="E125" s="47"/>
      <c r="F125" s="53"/>
      <c r="G125" s="10"/>
    </row>
    <row r="126" spans="1:7" ht="15" x14ac:dyDescent="0.25">
      <c r="A126" s="6"/>
      <c r="B126" s="7"/>
      <c r="C126" s="8" t="s">
        <v>107</v>
      </c>
      <c r="D126" s="25"/>
      <c r="E126" s="48"/>
      <c r="F126" s="54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2"/>
      <c r="G127" s="5"/>
    </row>
    <row r="128" spans="1:7" ht="25.5" x14ac:dyDescent="0.25">
      <c r="A128" s="6"/>
      <c r="B128" s="7"/>
      <c r="C128" s="8" t="s">
        <v>132</v>
      </c>
      <c r="D128" s="9"/>
      <c r="E128" s="47"/>
      <c r="F128" s="53"/>
      <c r="G128" s="10"/>
    </row>
    <row r="129" spans="1:7" ht="15" x14ac:dyDescent="0.25">
      <c r="A129" s="6"/>
      <c r="B129" s="7"/>
      <c r="C129" s="8" t="s">
        <v>107</v>
      </c>
      <c r="D129" s="25"/>
      <c r="E129" s="48"/>
      <c r="F129" s="54">
        <v>0</v>
      </c>
      <c r="G129" s="13">
        <v>0</v>
      </c>
    </row>
    <row r="130" spans="1:7" ht="15" x14ac:dyDescent="0.25">
      <c r="A130" s="6"/>
      <c r="B130" s="7"/>
      <c r="C130" s="14"/>
      <c r="D130" s="7"/>
      <c r="E130" s="46"/>
      <c r="F130" s="58"/>
      <c r="G130" s="27"/>
    </row>
    <row r="131" spans="1:7" ht="25.5" x14ac:dyDescent="0.25">
      <c r="A131" s="6"/>
      <c r="B131" s="7"/>
      <c r="C131" s="29" t="s">
        <v>134</v>
      </c>
      <c r="D131" s="7"/>
      <c r="E131" s="46"/>
      <c r="F131" s="58">
        <v>63.643411219999997</v>
      </c>
      <c r="G131" s="27">
        <v>4.18477E-3</v>
      </c>
    </row>
    <row r="132" spans="1:7" ht="15" x14ac:dyDescent="0.25">
      <c r="A132" s="6"/>
      <c r="B132" s="7"/>
      <c r="C132" s="30" t="s">
        <v>135</v>
      </c>
      <c r="D132" s="12"/>
      <c r="E132" s="48"/>
      <c r="F132" s="54">
        <v>15208.340113219996</v>
      </c>
      <c r="G132" s="13">
        <v>1.0000000040000001</v>
      </c>
    </row>
    <row r="134" spans="1:7" ht="15" x14ac:dyDescent="0.25">
      <c r="B134" s="158"/>
      <c r="C134" s="158"/>
      <c r="D134" s="158"/>
      <c r="E134" s="158"/>
      <c r="F134" s="158"/>
    </row>
    <row r="135" spans="1:7" ht="15" x14ac:dyDescent="0.25">
      <c r="B135" s="158"/>
      <c r="C135" s="158"/>
      <c r="D135" s="158"/>
      <c r="E135" s="158"/>
      <c r="F135" s="158"/>
    </row>
    <row r="137" spans="1:7" ht="15" x14ac:dyDescent="0.25">
      <c r="B137" s="36" t="s">
        <v>137</v>
      </c>
      <c r="C137" s="37"/>
      <c r="D137" s="38"/>
    </row>
    <row r="138" spans="1:7" ht="15" x14ac:dyDescent="0.25">
      <c r="B138" s="39" t="s">
        <v>138</v>
      </c>
      <c r="C138" s="40"/>
      <c r="D138" s="64" t="s">
        <v>139</v>
      </c>
    </row>
    <row r="139" spans="1:7" ht="15" x14ac:dyDescent="0.25">
      <c r="B139" s="39" t="s">
        <v>140</v>
      </c>
      <c r="C139" s="40"/>
      <c r="D139" s="64" t="s">
        <v>139</v>
      </c>
    </row>
    <row r="140" spans="1:7" ht="15" x14ac:dyDescent="0.25">
      <c r="B140" s="41" t="s">
        <v>141</v>
      </c>
      <c r="C140" s="40"/>
      <c r="D140" s="42"/>
    </row>
    <row r="141" spans="1:7" ht="25.5" customHeight="1" x14ac:dyDescent="0.25">
      <c r="B141" s="42"/>
      <c r="C141" s="32" t="s">
        <v>142</v>
      </c>
      <c r="D141" s="33" t="s">
        <v>143</v>
      </c>
    </row>
    <row r="142" spans="1:7" ht="12.75" customHeight="1" x14ac:dyDescent="0.25">
      <c r="B142" s="59" t="s">
        <v>144</v>
      </c>
      <c r="C142" s="60" t="s">
        <v>145</v>
      </c>
      <c r="D142" s="60" t="s">
        <v>146</v>
      </c>
    </row>
    <row r="143" spans="1:7" ht="15" x14ac:dyDescent="0.25">
      <c r="B143" s="42" t="s">
        <v>147</v>
      </c>
      <c r="C143" s="43">
        <v>9.4946000000000002</v>
      </c>
      <c r="D143" s="43">
        <v>9.7934000000000001</v>
      </c>
    </row>
    <row r="144" spans="1:7" ht="15" x14ac:dyDescent="0.25">
      <c r="B144" s="42" t="s">
        <v>148</v>
      </c>
      <c r="C144" s="43">
        <v>9.4946999999999999</v>
      </c>
      <c r="D144" s="43">
        <v>9.7934999999999999</v>
      </c>
    </row>
    <row r="145" spans="2:4" ht="15" x14ac:dyDescent="0.25">
      <c r="B145" s="42" t="s">
        <v>149</v>
      </c>
      <c r="C145" s="43">
        <v>9.3699999999999992</v>
      </c>
      <c r="D145" s="43">
        <v>9.6600999999999999</v>
      </c>
    </row>
    <row r="146" spans="2:4" ht="15" x14ac:dyDescent="0.25">
      <c r="B146" s="42" t="s">
        <v>150</v>
      </c>
      <c r="C146" s="43">
        <v>9.3699999999999992</v>
      </c>
      <c r="D146" s="43">
        <v>9.6600999999999999</v>
      </c>
    </row>
    <row r="148" spans="2:4" ht="15" x14ac:dyDescent="0.25">
      <c r="B148" s="61" t="s">
        <v>151</v>
      </c>
      <c r="C148" s="44"/>
      <c r="D148" s="62" t="s">
        <v>139</v>
      </c>
    </row>
    <row r="149" spans="2:4" ht="24.75" customHeight="1" x14ac:dyDescent="0.25">
      <c r="B149" s="63"/>
      <c r="C149" s="63"/>
    </row>
    <row r="150" spans="2:4" ht="15" x14ac:dyDescent="0.25">
      <c r="B150" s="65"/>
      <c r="C150" s="67"/>
      <c r="D150"/>
    </row>
    <row r="152" spans="2:4" ht="15" x14ac:dyDescent="0.25">
      <c r="B152" s="41" t="s">
        <v>152</v>
      </c>
      <c r="C152" s="40"/>
      <c r="D152" s="66" t="s">
        <v>139</v>
      </c>
    </row>
    <row r="153" spans="2:4" ht="15" x14ac:dyDescent="0.25">
      <c r="B153" s="41" t="s">
        <v>153</v>
      </c>
      <c r="C153" s="40"/>
      <c r="D153" s="66" t="s">
        <v>139</v>
      </c>
    </row>
    <row r="154" spans="2:4" ht="15" x14ac:dyDescent="0.25">
      <c r="B154" s="41" t="s">
        <v>154</v>
      </c>
      <c r="C154" s="40"/>
      <c r="D154" s="45">
        <v>6.4621255904321231E-2</v>
      </c>
    </row>
    <row r="155" spans="2:4" ht="15" x14ac:dyDescent="0.25">
      <c r="B155" s="41" t="s">
        <v>155</v>
      </c>
      <c r="C155" s="40"/>
      <c r="D155" s="45" t="s">
        <v>139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466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190</v>
      </c>
      <c r="E7" s="46">
        <v>43837</v>
      </c>
      <c r="F7" s="52">
        <v>357.38114250000001</v>
      </c>
      <c r="G7" s="5">
        <v>3.2618508999999997E-2</v>
      </c>
    </row>
    <row r="8" spans="1:7" ht="25.5" x14ac:dyDescent="0.25">
      <c r="A8" s="6">
        <v>2</v>
      </c>
      <c r="B8" s="7" t="s">
        <v>23</v>
      </c>
      <c r="C8" s="11" t="s">
        <v>24</v>
      </c>
      <c r="D8" s="2" t="s">
        <v>22</v>
      </c>
      <c r="E8" s="46">
        <v>59926</v>
      </c>
      <c r="F8" s="52">
        <v>357.00914499999999</v>
      </c>
      <c r="G8" s="5">
        <v>3.2584557E-2</v>
      </c>
    </row>
    <row r="9" spans="1:7" ht="15" x14ac:dyDescent="0.25">
      <c r="A9" s="6">
        <v>3</v>
      </c>
      <c r="B9" s="7" t="s">
        <v>61</v>
      </c>
      <c r="C9" s="11" t="s">
        <v>62</v>
      </c>
      <c r="D9" s="2" t="s">
        <v>13</v>
      </c>
      <c r="E9" s="46">
        <v>34044</v>
      </c>
      <c r="F9" s="52">
        <v>355.07891999999998</v>
      </c>
      <c r="G9" s="5">
        <v>3.2408382999999999E-2</v>
      </c>
    </row>
    <row r="10" spans="1:7" ht="15" x14ac:dyDescent="0.25">
      <c r="A10" s="6">
        <v>4</v>
      </c>
      <c r="B10" s="7" t="s">
        <v>457</v>
      </c>
      <c r="C10" s="11" t="s">
        <v>458</v>
      </c>
      <c r="D10" s="2" t="s">
        <v>169</v>
      </c>
      <c r="E10" s="46">
        <v>21420</v>
      </c>
      <c r="F10" s="52">
        <v>304.09974</v>
      </c>
      <c r="G10" s="5">
        <v>2.7755465999999999E-2</v>
      </c>
    </row>
    <row r="11" spans="1:7" ht="25.5" x14ac:dyDescent="0.25">
      <c r="A11" s="6">
        <v>5</v>
      </c>
      <c r="B11" s="7" t="s">
        <v>440</v>
      </c>
      <c r="C11" s="11" t="s">
        <v>441</v>
      </c>
      <c r="D11" s="2" t="s">
        <v>53</v>
      </c>
      <c r="E11" s="46">
        <v>175849</v>
      </c>
      <c r="F11" s="52">
        <v>292.61273599999998</v>
      </c>
      <c r="G11" s="5">
        <v>2.6707036E-2</v>
      </c>
    </row>
    <row r="12" spans="1:7" ht="25.5" x14ac:dyDescent="0.25">
      <c r="A12" s="6">
        <v>6</v>
      </c>
      <c r="B12" s="7" t="s">
        <v>66</v>
      </c>
      <c r="C12" s="11" t="s">
        <v>67</v>
      </c>
      <c r="D12" s="2" t="s">
        <v>16</v>
      </c>
      <c r="E12" s="46">
        <v>203257</v>
      </c>
      <c r="F12" s="52">
        <v>290.35262449999999</v>
      </c>
      <c r="G12" s="5">
        <v>2.6500754000000001E-2</v>
      </c>
    </row>
    <row r="13" spans="1:7" ht="25.5" x14ac:dyDescent="0.25">
      <c r="A13" s="6">
        <v>7</v>
      </c>
      <c r="B13" s="7" t="s">
        <v>173</v>
      </c>
      <c r="C13" s="11" t="s">
        <v>174</v>
      </c>
      <c r="D13" s="2" t="s">
        <v>22</v>
      </c>
      <c r="E13" s="46">
        <v>55758</v>
      </c>
      <c r="F13" s="52">
        <v>290.24826899999999</v>
      </c>
      <c r="G13" s="5">
        <v>2.6491229000000002E-2</v>
      </c>
    </row>
    <row r="14" spans="1:7" ht="15" x14ac:dyDescent="0.25">
      <c r="A14" s="6">
        <v>8</v>
      </c>
      <c r="B14" s="7" t="s">
        <v>265</v>
      </c>
      <c r="C14" s="11" t="s">
        <v>266</v>
      </c>
      <c r="D14" s="2" t="s">
        <v>169</v>
      </c>
      <c r="E14" s="46">
        <v>55401</v>
      </c>
      <c r="F14" s="52">
        <v>289.88573250000002</v>
      </c>
      <c r="G14" s="5">
        <v>2.6458140000000002E-2</v>
      </c>
    </row>
    <row r="15" spans="1:7" ht="25.5" x14ac:dyDescent="0.25">
      <c r="A15" s="6">
        <v>9</v>
      </c>
      <c r="B15" s="7" t="s">
        <v>157</v>
      </c>
      <c r="C15" s="11" t="s">
        <v>158</v>
      </c>
      <c r="D15" s="2" t="s">
        <v>159</v>
      </c>
      <c r="E15" s="46">
        <v>38841</v>
      </c>
      <c r="F15" s="52">
        <v>286.82136450000002</v>
      </c>
      <c r="G15" s="5">
        <v>2.6178453000000001E-2</v>
      </c>
    </row>
    <row r="16" spans="1:7" ht="25.5" x14ac:dyDescent="0.25">
      <c r="A16" s="6">
        <v>10</v>
      </c>
      <c r="B16" s="7" t="s">
        <v>96</v>
      </c>
      <c r="C16" s="11" t="s">
        <v>97</v>
      </c>
      <c r="D16" s="2" t="s">
        <v>22</v>
      </c>
      <c r="E16" s="46">
        <v>52398</v>
      </c>
      <c r="F16" s="52">
        <v>275.45628599999998</v>
      </c>
      <c r="G16" s="5">
        <v>2.5141151E-2</v>
      </c>
    </row>
    <row r="17" spans="1:7" ht="15" x14ac:dyDescent="0.25">
      <c r="A17" s="6">
        <v>11</v>
      </c>
      <c r="B17" s="7" t="s">
        <v>235</v>
      </c>
      <c r="C17" s="11" t="s">
        <v>236</v>
      </c>
      <c r="D17" s="2" t="s">
        <v>177</v>
      </c>
      <c r="E17" s="46">
        <v>69480</v>
      </c>
      <c r="F17" s="52">
        <v>270.55511999999999</v>
      </c>
      <c r="G17" s="5">
        <v>2.4693817E-2</v>
      </c>
    </row>
    <row r="18" spans="1:7" ht="25.5" x14ac:dyDescent="0.25">
      <c r="A18" s="6">
        <v>12</v>
      </c>
      <c r="B18" s="7" t="s">
        <v>182</v>
      </c>
      <c r="C18" s="11" t="s">
        <v>183</v>
      </c>
      <c r="D18" s="2" t="s">
        <v>22</v>
      </c>
      <c r="E18" s="46">
        <v>72000</v>
      </c>
      <c r="F18" s="52">
        <v>262.69200000000001</v>
      </c>
      <c r="G18" s="5">
        <v>2.3976142999999998E-2</v>
      </c>
    </row>
    <row r="19" spans="1:7" ht="25.5" x14ac:dyDescent="0.25">
      <c r="A19" s="6">
        <v>13</v>
      </c>
      <c r="B19" s="7" t="s">
        <v>199</v>
      </c>
      <c r="C19" s="11" t="s">
        <v>200</v>
      </c>
      <c r="D19" s="2" t="s">
        <v>166</v>
      </c>
      <c r="E19" s="46">
        <v>53675</v>
      </c>
      <c r="F19" s="52">
        <v>254.4195</v>
      </c>
      <c r="G19" s="5">
        <v>2.3221103999999999E-2</v>
      </c>
    </row>
    <row r="20" spans="1:7" ht="25.5" x14ac:dyDescent="0.25">
      <c r="A20" s="6">
        <v>14</v>
      </c>
      <c r="B20" s="7" t="s">
        <v>68</v>
      </c>
      <c r="C20" s="11" t="s">
        <v>69</v>
      </c>
      <c r="D20" s="2" t="s">
        <v>22</v>
      </c>
      <c r="E20" s="46">
        <v>146929</v>
      </c>
      <c r="F20" s="52">
        <v>248.31001000000001</v>
      </c>
      <c r="G20" s="5">
        <v>2.2663485000000001E-2</v>
      </c>
    </row>
    <row r="21" spans="1:7" ht="15" x14ac:dyDescent="0.25">
      <c r="A21" s="6">
        <v>15</v>
      </c>
      <c r="B21" s="7" t="s">
        <v>444</v>
      </c>
      <c r="C21" s="11" t="s">
        <v>445</v>
      </c>
      <c r="D21" s="2" t="s">
        <v>169</v>
      </c>
      <c r="E21" s="46">
        <v>170932</v>
      </c>
      <c r="F21" s="52">
        <v>237.766412</v>
      </c>
      <c r="G21" s="5">
        <v>2.1701161E-2</v>
      </c>
    </row>
    <row r="22" spans="1:7" ht="25.5" x14ac:dyDescent="0.25">
      <c r="A22" s="6">
        <v>16</v>
      </c>
      <c r="B22" s="7" t="s">
        <v>203</v>
      </c>
      <c r="C22" s="11" t="s">
        <v>204</v>
      </c>
      <c r="D22" s="2" t="s">
        <v>53</v>
      </c>
      <c r="E22" s="46">
        <v>12640</v>
      </c>
      <c r="F22" s="52">
        <v>232.95519999999999</v>
      </c>
      <c r="G22" s="5">
        <v>2.1262038E-2</v>
      </c>
    </row>
    <row r="23" spans="1:7" ht="15" x14ac:dyDescent="0.25">
      <c r="A23" s="6">
        <v>17</v>
      </c>
      <c r="B23" s="7" t="s">
        <v>160</v>
      </c>
      <c r="C23" s="11" t="s">
        <v>161</v>
      </c>
      <c r="D23" s="2" t="s">
        <v>13</v>
      </c>
      <c r="E23" s="46">
        <v>106059</v>
      </c>
      <c r="F23" s="52">
        <v>219.48910050000001</v>
      </c>
      <c r="G23" s="5">
        <v>2.0032973999999999E-2</v>
      </c>
    </row>
    <row r="24" spans="1:7" ht="25.5" x14ac:dyDescent="0.25">
      <c r="A24" s="6">
        <v>18</v>
      </c>
      <c r="B24" s="7" t="s">
        <v>20</v>
      </c>
      <c r="C24" s="11" t="s">
        <v>21</v>
      </c>
      <c r="D24" s="2" t="s">
        <v>22</v>
      </c>
      <c r="E24" s="46">
        <v>32169</v>
      </c>
      <c r="F24" s="52">
        <v>218.41142550000001</v>
      </c>
      <c r="G24" s="5">
        <v>1.9934614E-2</v>
      </c>
    </row>
    <row r="25" spans="1:7" ht="25.5" x14ac:dyDescent="0.25">
      <c r="A25" s="6">
        <v>19</v>
      </c>
      <c r="B25" s="7" t="s">
        <v>47</v>
      </c>
      <c r="C25" s="11" t="s">
        <v>48</v>
      </c>
      <c r="D25" s="2" t="s">
        <v>22</v>
      </c>
      <c r="E25" s="46">
        <v>31667</v>
      </c>
      <c r="F25" s="52">
        <v>215.49393499999999</v>
      </c>
      <c r="G25" s="5">
        <v>1.9668332E-2</v>
      </c>
    </row>
    <row r="26" spans="1:7" ht="25.5" x14ac:dyDescent="0.25">
      <c r="A26" s="6">
        <v>20</v>
      </c>
      <c r="B26" s="7" t="s">
        <v>193</v>
      </c>
      <c r="C26" s="11" t="s">
        <v>194</v>
      </c>
      <c r="D26" s="2" t="s">
        <v>172</v>
      </c>
      <c r="E26" s="46">
        <v>55459</v>
      </c>
      <c r="F26" s="52">
        <v>208.66448750000001</v>
      </c>
      <c r="G26" s="5">
        <v>1.9045001999999998E-2</v>
      </c>
    </row>
    <row r="27" spans="1:7" ht="15" x14ac:dyDescent="0.25">
      <c r="A27" s="6">
        <v>21</v>
      </c>
      <c r="B27" s="7" t="s">
        <v>191</v>
      </c>
      <c r="C27" s="11" t="s">
        <v>192</v>
      </c>
      <c r="D27" s="2" t="s">
        <v>169</v>
      </c>
      <c r="E27" s="46">
        <v>16636</v>
      </c>
      <c r="F27" s="52">
        <v>202.95920000000001</v>
      </c>
      <c r="G27" s="5">
        <v>1.8524275E-2</v>
      </c>
    </row>
    <row r="28" spans="1:7" ht="25.5" x14ac:dyDescent="0.25">
      <c r="A28" s="6">
        <v>22</v>
      </c>
      <c r="B28" s="7" t="s">
        <v>94</v>
      </c>
      <c r="C28" s="11" t="s">
        <v>95</v>
      </c>
      <c r="D28" s="2" t="s">
        <v>22</v>
      </c>
      <c r="E28" s="46">
        <v>17168</v>
      </c>
      <c r="F28" s="52">
        <v>200.110208</v>
      </c>
      <c r="G28" s="5">
        <v>1.8264244999999998E-2</v>
      </c>
    </row>
    <row r="29" spans="1:7" ht="25.5" x14ac:dyDescent="0.25">
      <c r="A29" s="6">
        <v>23</v>
      </c>
      <c r="B29" s="7" t="s">
        <v>51</v>
      </c>
      <c r="C29" s="11" t="s">
        <v>52</v>
      </c>
      <c r="D29" s="2" t="s">
        <v>53</v>
      </c>
      <c r="E29" s="46">
        <v>24137</v>
      </c>
      <c r="F29" s="52">
        <v>194.6769735</v>
      </c>
      <c r="G29" s="5">
        <v>1.7768348E-2</v>
      </c>
    </row>
    <row r="30" spans="1:7" ht="15" x14ac:dyDescent="0.25">
      <c r="A30" s="6">
        <v>24</v>
      </c>
      <c r="B30" s="7" t="s">
        <v>446</v>
      </c>
      <c r="C30" s="11" t="s">
        <v>447</v>
      </c>
      <c r="D30" s="2" t="s">
        <v>322</v>
      </c>
      <c r="E30" s="46">
        <v>83005</v>
      </c>
      <c r="F30" s="52">
        <v>194.35620750000001</v>
      </c>
      <c r="G30" s="5">
        <v>1.7739072000000002E-2</v>
      </c>
    </row>
    <row r="31" spans="1:7" ht="25.5" x14ac:dyDescent="0.25">
      <c r="A31" s="6">
        <v>25</v>
      </c>
      <c r="B31" s="7" t="s">
        <v>25</v>
      </c>
      <c r="C31" s="11" t="s">
        <v>26</v>
      </c>
      <c r="D31" s="2" t="s">
        <v>27</v>
      </c>
      <c r="E31" s="46">
        <v>38178</v>
      </c>
      <c r="F31" s="52">
        <v>192.7989</v>
      </c>
      <c r="G31" s="5">
        <v>1.7596935000000001E-2</v>
      </c>
    </row>
    <row r="32" spans="1:7" ht="25.5" x14ac:dyDescent="0.25">
      <c r="A32" s="6">
        <v>26</v>
      </c>
      <c r="B32" s="7" t="s">
        <v>184</v>
      </c>
      <c r="C32" s="11" t="s">
        <v>185</v>
      </c>
      <c r="D32" s="2" t="s">
        <v>30</v>
      </c>
      <c r="E32" s="46">
        <v>16939</v>
      </c>
      <c r="F32" s="52">
        <v>191.69019349999999</v>
      </c>
      <c r="G32" s="5">
        <v>1.7495742000000002E-2</v>
      </c>
    </row>
    <row r="33" spans="1:7" ht="15" x14ac:dyDescent="0.25">
      <c r="A33" s="6">
        <v>27</v>
      </c>
      <c r="B33" s="7" t="s">
        <v>252</v>
      </c>
      <c r="C33" s="11" t="s">
        <v>253</v>
      </c>
      <c r="D33" s="2" t="s">
        <v>169</v>
      </c>
      <c r="E33" s="46">
        <v>137000</v>
      </c>
      <c r="F33" s="52">
        <v>179.607</v>
      </c>
      <c r="G33" s="5">
        <v>1.6392897999999999E-2</v>
      </c>
    </row>
    <row r="34" spans="1:7" ht="15" x14ac:dyDescent="0.25">
      <c r="A34" s="6">
        <v>28</v>
      </c>
      <c r="B34" s="7" t="s">
        <v>294</v>
      </c>
      <c r="C34" s="11" t="s">
        <v>295</v>
      </c>
      <c r="D34" s="2" t="s">
        <v>177</v>
      </c>
      <c r="E34" s="46">
        <v>6790</v>
      </c>
      <c r="F34" s="52">
        <v>176.28877</v>
      </c>
      <c r="G34" s="5">
        <v>1.609004E-2</v>
      </c>
    </row>
    <row r="35" spans="1:7" ht="15" x14ac:dyDescent="0.25">
      <c r="A35" s="6">
        <v>29</v>
      </c>
      <c r="B35" s="7" t="s">
        <v>256</v>
      </c>
      <c r="C35" s="11" t="s">
        <v>257</v>
      </c>
      <c r="D35" s="2" t="s">
        <v>211</v>
      </c>
      <c r="E35" s="46">
        <v>18500</v>
      </c>
      <c r="F35" s="52">
        <v>166.45375000000001</v>
      </c>
      <c r="G35" s="5">
        <v>1.5192389000000001E-2</v>
      </c>
    </row>
    <row r="36" spans="1:7" ht="15" x14ac:dyDescent="0.25">
      <c r="A36" s="6">
        <v>30</v>
      </c>
      <c r="B36" s="7" t="s">
        <v>244</v>
      </c>
      <c r="C36" s="11" t="s">
        <v>245</v>
      </c>
      <c r="D36" s="2" t="s">
        <v>246</v>
      </c>
      <c r="E36" s="46">
        <v>20130</v>
      </c>
      <c r="F36" s="52">
        <v>161.22117</v>
      </c>
      <c r="G36" s="5">
        <v>1.4714806E-2</v>
      </c>
    </row>
    <row r="37" spans="1:7" ht="51" x14ac:dyDescent="0.25">
      <c r="A37" s="6">
        <v>31</v>
      </c>
      <c r="B37" s="7" t="s">
        <v>237</v>
      </c>
      <c r="C37" s="11" t="s">
        <v>238</v>
      </c>
      <c r="D37" s="2" t="s">
        <v>239</v>
      </c>
      <c r="E37" s="46">
        <v>68953</v>
      </c>
      <c r="F37" s="52">
        <v>156.592263</v>
      </c>
      <c r="G37" s="5">
        <v>1.4292321E-2</v>
      </c>
    </row>
    <row r="38" spans="1:7" ht="25.5" x14ac:dyDescent="0.25">
      <c r="A38" s="6">
        <v>32</v>
      </c>
      <c r="B38" s="7" t="s">
        <v>448</v>
      </c>
      <c r="C38" s="11" t="s">
        <v>449</v>
      </c>
      <c r="D38" s="2" t="s">
        <v>81</v>
      </c>
      <c r="E38" s="46">
        <v>46885</v>
      </c>
      <c r="F38" s="52">
        <v>150.24298250000001</v>
      </c>
      <c r="G38" s="5">
        <v>1.3712817E-2</v>
      </c>
    </row>
    <row r="39" spans="1:7" ht="25.5" x14ac:dyDescent="0.25">
      <c r="A39" s="6">
        <v>33</v>
      </c>
      <c r="B39" s="7" t="s">
        <v>77</v>
      </c>
      <c r="C39" s="11" t="s">
        <v>78</v>
      </c>
      <c r="D39" s="2" t="s">
        <v>22</v>
      </c>
      <c r="E39" s="46">
        <v>12717</v>
      </c>
      <c r="F39" s="52">
        <v>150.19412850000001</v>
      </c>
      <c r="G39" s="5">
        <v>1.3708358E-2</v>
      </c>
    </row>
    <row r="40" spans="1:7" ht="25.5" x14ac:dyDescent="0.25">
      <c r="A40" s="6">
        <v>34</v>
      </c>
      <c r="B40" s="7" t="s">
        <v>354</v>
      </c>
      <c r="C40" s="11" t="s">
        <v>355</v>
      </c>
      <c r="D40" s="2" t="s">
        <v>22</v>
      </c>
      <c r="E40" s="46">
        <v>38533</v>
      </c>
      <c r="F40" s="52">
        <v>145.11527799999999</v>
      </c>
      <c r="G40" s="5">
        <v>1.3244806E-2</v>
      </c>
    </row>
    <row r="41" spans="1:7" ht="15" x14ac:dyDescent="0.25">
      <c r="A41" s="6">
        <v>35</v>
      </c>
      <c r="B41" s="7" t="s">
        <v>454</v>
      </c>
      <c r="C41" s="11" t="s">
        <v>455</v>
      </c>
      <c r="D41" s="2" t="s">
        <v>177</v>
      </c>
      <c r="E41" s="46">
        <v>120232</v>
      </c>
      <c r="F41" s="52">
        <v>139.70958400000001</v>
      </c>
      <c r="G41" s="5">
        <v>1.2751424000000001E-2</v>
      </c>
    </row>
    <row r="42" spans="1:7" ht="15" x14ac:dyDescent="0.25">
      <c r="A42" s="6">
        <v>36</v>
      </c>
      <c r="B42" s="7" t="s">
        <v>167</v>
      </c>
      <c r="C42" s="11" t="s">
        <v>168</v>
      </c>
      <c r="D42" s="2" t="s">
        <v>169</v>
      </c>
      <c r="E42" s="46">
        <v>38067</v>
      </c>
      <c r="F42" s="52">
        <v>137.97384149999999</v>
      </c>
      <c r="G42" s="5">
        <v>1.2593001E-2</v>
      </c>
    </row>
    <row r="43" spans="1:7" ht="25.5" x14ac:dyDescent="0.25">
      <c r="A43" s="6">
        <v>37</v>
      </c>
      <c r="B43" s="7" t="s">
        <v>214</v>
      </c>
      <c r="C43" s="11" t="s">
        <v>215</v>
      </c>
      <c r="D43" s="2" t="s">
        <v>30</v>
      </c>
      <c r="E43" s="46">
        <v>100029</v>
      </c>
      <c r="F43" s="52">
        <v>134.68904850000001</v>
      </c>
      <c r="G43" s="5">
        <v>1.2293195E-2</v>
      </c>
    </row>
    <row r="44" spans="1:7" ht="15" x14ac:dyDescent="0.25">
      <c r="A44" s="6">
        <v>38</v>
      </c>
      <c r="B44" s="7" t="s">
        <v>195</v>
      </c>
      <c r="C44" s="11" t="s">
        <v>196</v>
      </c>
      <c r="D44" s="2" t="s">
        <v>169</v>
      </c>
      <c r="E44" s="46">
        <v>33000</v>
      </c>
      <c r="F44" s="52">
        <v>129.90450000000001</v>
      </c>
      <c r="G44" s="5">
        <v>1.1856504E-2</v>
      </c>
    </row>
    <row r="45" spans="1:7" ht="15" x14ac:dyDescent="0.25">
      <c r="A45" s="6">
        <v>39</v>
      </c>
      <c r="B45" s="7" t="s">
        <v>188</v>
      </c>
      <c r="C45" s="11" t="s">
        <v>189</v>
      </c>
      <c r="D45" s="2" t="s">
        <v>190</v>
      </c>
      <c r="E45" s="46">
        <v>65299</v>
      </c>
      <c r="F45" s="52">
        <v>128.96552500000001</v>
      </c>
      <c r="G45" s="5">
        <v>1.1770803E-2</v>
      </c>
    </row>
    <row r="46" spans="1:7" ht="15" x14ac:dyDescent="0.25">
      <c r="A46" s="6">
        <v>40</v>
      </c>
      <c r="B46" s="7" t="s">
        <v>412</v>
      </c>
      <c r="C46" s="11" t="s">
        <v>413</v>
      </c>
      <c r="D46" s="2" t="s">
        <v>211</v>
      </c>
      <c r="E46" s="46">
        <v>22119</v>
      </c>
      <c r="F46" s="52">
        <v>128.7215205</v>
      </c>
      <c r="G46" s="5">
        <v>1.1748533E-2</v>
      </c>
    </row>
    <row r="47" spans="1:7" ht="25.5" x14ac:dyDescent="0.25">
      <c r="A47" s="6">
        <v>41</v>
      </c>
      <c r="B47" s="7" t="s">
        <v>43</v>
      </c>
      <c r="C47" s="11" t="s">
        <v>44</v>
      </c>
      <c r="D47" s="2" t="s">
        <v>16</v>
      </c>
      <c r="E47" s="46">
        <v>126093</v>
      </c>
      <c r="F47" s="52">
        <v>123.25590750000001</v>
      </c>
      <c r="G47" s="5">
        <v>1.1249680999999999E-2</v>
      </c>
    </row>
    <row r="48" spans="1:7" ht="15" x14ac:dyDescent="0.25">
      <c r="A48" s="6">
        <v>42</v>
      </c>
      <c r="B48" s="7" t="s">
        <v>209</v>
      </c>
      <c r="C48" s="11" t="s">
        <v>210</v>
      </c>
      <c r="D48" s="2" t="s">
        <v>211</v>
      </c>
      <c r="E48" s="46">
        <v>77303</v>
      </c>
      <c r="F48" s="52">
        <v>117.57786299999999</v>
      </c>
      <c r="G48" s="5">
        <v>1.0731441E-2</v>
      </c>
    </row>
    <row r="49" spans="1:7" ht="15" x14ac:dyDescent="0.25">
      <c r="A49" s="6">
        <v>43</v>
      </c>
      <c r="B49" s="7" t="s">
        <v>216</v>
      </c>
      <c r="C49" s="11" t="s">
        <v>217</v>
      </c>
      <c r="D49" s="2" t="s">
        <v>81</v>
      </c>
      <c r="E49" s="46">
        <v>110951</v>
      </c>
      <c r="F49" s="52">
        <v>111.11742649999999</v>
      </c>
      <c r="G49" s="5">
        <v>1.0141791000000001E-2</v>
      </c>
    </row>
    <row r="50" spans="1:7" ht="15" x14ac:dyDescent="0.25">
      <c r="A50" s="6">
        <v>44</v>
      </c>
      <c r="B50" s="7" t="s">
        <v>240</v>
      </c>
      <c r="C50" s="11" t="s">
        <v>241</v>
      </c>
      <c r="D50" s="2" t="s">
        <v>169</v>
      </c>
      <c r="E50" s="46">
        <v>14496</v>
      </c>
      <c r="F50" s="52">
        <v>108.669264</v>
      </c>
      <c r="G50" s="5">
        <v>9.9183450000000003E-3</v>
      </c>
    </row>
    <row r="51" spans="1:7" ht="15" x14ac:dyDescent="0.25">
      <c r="A51" s="6">
        <v>45</v>
      </c>
      <c r="B51" s="7" t="s">
        <v>254</v>
      </c>
      <c r="C51" s="11" t="s">
        <v>255</v>
      </c>
      <c r="D51" s="2" t="s">
        <v>211</v>
      </c>
      <c r="E51" s="46">
        <v>110134</v>
      </c>
      <c r="F51" s="52">
        <v>106.885047</v>
      </c>
      <c r="G51" s="5">
        <v>9.7554979999999996E-3</v>
      </c>
    </row>
    <row r="52" spans="1:7" ht="25.5" x14ac:dyDescent="0.25">
      <c r="A52" s="6">
        <v>46</v>
      </c>
      <c r="B52" s="7" t="s">
        <v>220</v>
      </c>
      <c r="C52" s="11" t="s">
        <v>221</v>
      </c>
      <c r="D52" s="2" t="s">
        <v>53</v>
      </c>
      <c r="E52" s="46">
        <v>31286</v>
      </c>
      <c r="F52" s="52">
        <v>106.857333</v>
      </c>
      <c r="G52" s="5">
        <v>9.7529680000000007E-3</v>
      </c>
    </row>
    <row r="53" spans="1:7" ht="25.5" x14ac:dyDescent="0.25">
      <c r="A53" s="6">
        <v>47</v>
      </c>
      <c r="B53" s="7" t="s">
        <v>201</v>
      </c>
      <c r="C53" s="11" t="s">
        <v>202</v>
      </c>
      <c r="D53" s="2" t="s">
        <v>42</v>
      </c>
      <c r="E53" s="46">
        <v>25809</v>
      </c>
      <c r="F53" s="52">
        <v>106.410507</v>
      </c>
      <c r="G53" s="5">
        <v>9.7121859999999994E-3</v>
      </c>
    </row>
    <row r="54" spans="1:7" ht="25.5" x14ac:dyDescent="0.25">
      <c r="A54" s="6">
        <v>48</v>
      </c>
      <c r="B54" s="7" t="s">
        <v>186</v>
      </c>
      <c r="C54" s="11" t="s">
        <v>187</v>
      </c>
      <c r="D54" s="2" t="s">
        <v>53</v>
      </c>
      <c r="E54" s="46">
        <v>62080</v>
      </c>
      <c r="F54" s="52">
        <v>106.06368000000001</v>
      </c>
      <c r="G54" s="5">
        <v>9.6805309999999992E-3</v>
      </c>
    </row>
    <row r="55" spans="1:7" ht="15" x14ac:dyDescent="0.25">
      <c r="A55" s="6">
        <v>49</v>
      </c>
      <c r="B55" s="7" t="s">
        <v>180</v>
      </c>
      <c r="C55" s="11" t="s">
        <v>181</v>
      </c>
      <c r="D55" s="2" t="s">
        <v>19</v>
      </c>
      <c r="E55" s="46">
        <v>45158</v>
      </c>
      <c r="F55" s="52">
        <v>105.285877</v>
      </c>
      <c r="G55" s="5">
        <v>9.6095399999999997E-3</v>
      </c>
    </row>
    <row r="56" spans="1:7" ht="15" x14ac:dyDescent="0.25">
      <c r="A56" s="6">
        <v>50</v>
      </c>
      <c r="B56" s="7" t="s">
        <v>459</v>
      </c>
      <c r="C56" s="11" t="s">
        <v>460</v>
      </c>
      <c r="D56" s="2" t="s">
        <v>177</v>
      </c>
      <c r="E56" s="46">
        <v>24151</v>
      </c>
      <c r="F56" s="52">
        <v>104.960246</v>
      </c>
      <c r="G56" s="5">
        <v>9.5798189999999998E-3</v>
      </c>
    </row>
    <row r="57" spans="1:7" ht="51" x14ac:dyDescent="0.25">
      <c r="A57" s="6">
        <v>51</v>
      </c>
      <c r="B57" s="7" t="s">
        <v>287</v>
      </c>
      <c r="C57" s="11" t="s">
        <v>288</v>
      </c>
      <c r="D57" s="2" t="s">
        <v>239</v>
      </c>
      <c r="E57" s="46">
        <v>244905</v>
      </c>
      <c r="F57" s="52">
        <v>104.81934</v>
      </c>
      <c r="G57" s="5">
        <v>9.5669589999999999E-3</v>
      </c>
    </row>
    <row r="58" spans="1:7" ht="15" x14ac:dyDescent="0.25">
      <c r="A58" s="6">
        <v>52</v>
      </c>
      <c r="B58" s="7" t="s">
        <v>450</v>
      </c>
      <c r="C58" s="11" t="s">
        <v>451</v>
      </c>
      <c r="D58" s="2" t="s">
        <v>190</v>
      </c>
      <c r="E58" s="46">
        <v>12363</v>
      </c>
      <c r="F58" s="52">
        <v>102.36564</v>
      </c>
      <c r="G58" s="5">
        <v>9.3430070000000004E-3</v>
      </c>
    </row>
    <row r="59" spans="1:7" ht="25.5" x14ac:dyDescent="0.25">
      <c r="A59" s="6">
        <v>53</v>
      </c>
      <c r="B59" s="7" t="s">
        <v>462</v>
      </c>
      <c r="C59" s="11" t="s">
        <v>463</v>
      </c>
      <c r="D59" s="2" t="s">
        <v>42</v>
      </c>
      <c r="E59" s="46">
        <v>19140</v>
      </c>
      <c r="F59" s="52">
        <v>101.48027999999999</v>
      </c>
      <c r="G59" s="5">
        <v>9.2621990000000005E-3</v>
      </c>
    </row>
    <row r="60" spans="1:7" ht="15" x14ac:dyDescent="0.25">
      <c r="A60" s="6">
        <v>54</v>
      </c>
      <c r="B60" s="7" t="s">
        <v>242</v>
      </c>
      <c r="C60" s="11" t="s">
        <v>243</v>
      </c>
      <c r="D60" s="2" t="s">
        <v>177</v>
      </c>
      <c r="E60" s="46">
        <v>32998</v>
      </c>
      <c r="F60" s="52">
        <v>99.340479000000002</v>
      </c>
      <c r="G60" s="5">
        <v>9.0668980000000003E-3</v>
      </c>
    </row>
    <row r="61" spans="1:7" ht="15" x14ac:dyDescent="0.25">
      <c r="A61" s="6">
        <v>55</v>
      </c>
      <c r="B61" s="7" t="s">
        <v>175</v>
      </c>
      <c r="C61" s="11" t="s">
        <v>176</v>
      </c>
      <c r="D61" s="2" t="s">
        <v>177</v>
      </c>
      <c r="E61" s="46">
        <v>35158</v>
      </c>
      <c r="F61" s="52">
        <v>94.926599999999993</v>
      </c>
      <c r="G61" s="5">
        <v>8.6640390000000001E-3</v>
      </c>
    </row>
    <row r="62" spans="1:7" ht="25.5" x14ac:dyDescent="0.25">
      <c r="A62" s="6">
        <v>56</v>
      </c>
      <c r="B62" s="7" t="s">
        <v>276</v>
      </c>
      <c r="C62" s="11" t="s">
        <v>277</v>
      </c>
      <c r="D62" s="2" t="s">
        <v>22</v>
      </c>
      <c r="E62" s="46">
        <v>18957</v>
      </c>
      <c r="F62" s="52">
        <v>93.296875499999999</v>
      </c>
      <c r="G62" s="5">
        <v>8.5152930000000002E-3</v>
      </c>
    </row>
    <row r="63" spans="1:7" ht="25.5" x14ac:dyDescent="0.25">
      <c r="A63" s="6">
        <v>57</v>
      </c>
      <c r="B63" s="7" t="s">
        <v>464</v>
      </c>
      <c r="C63" s="11" t="s">
        <v>465</v>
      </c>
      <c r="D63" s="2" t="s">
        <v>53</v>
      </c>
      <c r="E63" s="46">
        <v>9580</v>
      </c>
      <c r="F63" s="52">
        <v>84.074079999999995</v>
      </c>
      <c r="G63" s="5">
        <v>7.6735190000000002E-3</v>
      </c>
    </row>
    <row r="64" spans="1:7" ht="15" x14ac:dyDescent="0.25">
      <c r="A64" s="6">
        <v>58</v>
      </c>
      <c r="B64" s="7" t="s">
        <v>269</v>
      </c>
      <c r="C64" s="11" t="s">
        <v>270</v>
      </c>
      <c r="D64" s="2" t="s">
        <v>271</v>
      </c>
      <c r="E64" s="46">
        <v>6483</v>
      </c>
      <c r="F64" s="52">
        <v>55.967739000000002</v>
      </c>
      <c r="G64" s="5">
        <v>5.1082280000000002E-3</v>
      </c>
    </row>
    <row r="65" spans="1:7" ht="25.5" x14ac:dyDescent="0.25">
      <c r="A65" s="6">
        <v>59</v>
      </c>
      <c r="B65" s="7" t="s">
        <v>231</v>
      </c>
      <c r="C65" s="11" t="s">
        <v>232</v>
      </c>
      <c r="D65" s="2" t="s">
        <v>172</v>
      </c>
      <c r="E65" s="46">
        <v>33987</v>
      </c>
      <c r="F65" s="52">
        <v>37.759557000000001</v>
      </c>
      <c r="G65" s="5">
        <v>3.4463499999999999E-3</v>
      </c>
    </row>
    <row r="66" spans="1:7" ht="15" x14ac:dyDescent="0.25">
      <c r="A66" s="6">
        <v>60</v>
      </c>
      <c r="B66" s="7" t="s">
        <v>63</v>
      </c>
      <c r="C66" s="11" t="s">
        <v>64</v>
      </c>
      <c r="D66" s="2" t="s">
        <v>65</v>
      </c>
      <c r="E66" s="46">
        <v>7406</v>
      </c>
      <c r="F66" s="52">
        <v>18.614981</v>
      </c>
      <c r="G66" s="5">
        <v>1.699007E-3</v>
      </c>
    </row>
    <row r="67" spans="1:7" ht="15" x14ac:dyDescent="0.25">
      <c r="A67" s="1"/>
      <c r="B67" s="2"/>
      <c r="C67" s="8" t="s">
        <v>107</v>
      </c>
      <c r="D67" s="12"/>
      <c r="E67" s="48"/>
      <c r="F67" s="54">
        <v>10619.702917000004</v>
      </c>
      <c r="G67" s="13">
        <v>0.96927015900000058</v>
      </c>
    </row>
    <row r="68" spans="1:7" ht="15" x14ac:dyDescent="0.25">
      <c r="A68" s="6"/>
      <c r="B68" s="7"/>
      <c r="C68" s="14"/>
      <c r="D68" s="15"/>
      <c r="E68" s="46"/>
      <c r="F68" s="52"/>
      <c r="G68" s="5"/>
    </row>
    <row r="69" spans="1:7" ht="15" x14ac:dyDescent="0.25">
      <c r="A69" s="1"/>
      <c r="B69" s="2"/>
      <c r="C69" s="8" t="s">
        <v>108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6"/>
      <c r="B71" s="7"/>
      <c r="C71" s="14"/>
      <c r="D71" s="15"/>
      <c r="E71" s="46"/>
      <c r="F71" s="52"/>
      <c r="G71" s="5"/>
    </row>
    <row r="72" spans="1:7" ht="15" x14ac:dyDescent="0.25">
      <c r="A72" s="16"/>
      <c r="B72" s="17"/>
      <c r="C72" s="8" t="s">
        <v>109</v>
      </c>
      <c r="D72" s="9"/>
      <c r="E72" s="47"/>
      <c r="F72" s="53"/>
      <c r="G72" s="10"/>
    </row>
    <row r="73" spans="1:7" ht="15" x14ac:dyDescent="0.25">
      <c r="A73" s="18"/>
      <c r="B73" s="19"/>
      <c r="C73" s="8" t="s">
        <v>107</v>
      </c>
      <c r="D73" s="20"/>
      <c r="E73" s="49"/>
      <c r="F73" s="55">
        <v>0</v>
      </c>
      <c r="G73" s="21">
        <v>0</v>
      </c>
    </row>
    <row r="74" spans="1:7" ht="15" x14ac:dyDescent="0.25">
      <c r="A74" s="18"/>
      <c r="B74" s="19"/>
      <c r="C74" s="14"/>
      <c r="D74" s="22"/>
      <c r="E74" s="50"/>
      <c r="F74" s="56"/>
      <c r="G74" s="23"/>
    </row>
    <row r="75" spans="1:7" ht="15" x14ac:dyDescent="0.25">
      <c r="A75" s="1"/>
      <c r="B75" s="2"/>
      <c r="C75" s="8" t="s">
        <v>111</v>
      </c>
      <c r="D75" s="9"/>
      <c r="E75" s="47"/>
      <c r="F75" s="53"/>
      <c r="G75" s="10"/>
    </row>
    <row r="76" spans="1:7" ht="15" x14ac:dyDescent="0.25">
      <c r="A76" s="1"/>
      <c r="B76" s="2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1"/>
      <c r="B77" s="2"/>
      <c r="C77" s="14"/>
      <c r="D77" s="4"/>
      <c r="E77" s="46"/>
      <c r="F77" s="52"/>
      <c r="G77" s="5"/>
    </row>
    <row r="78" spans="1:7" ht="15" x14ac:dyDescent="0.25">
      <c r="A78" s="1"/>
      <c r="B78" s="2"/>
      <c r="C78" s="8" t="s">
        <v>112</v>
      </c>
      <c r="D78" s="9"/>
      <c r="E78" s="47"/>
      <c r="F78" s="53"/>
      <c r="G78" s="10"/>
    </row>
    <row r="79" spans="1:7" ht="15" x14ac:dyDescent="0.25">
      <c r="A79" s="1"/>
      <c r="B79" s="2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2"/>
      <c r="G80" s="5"/>
    </row>
    <row r="81" spans="1:7" ht="15" x14ac:dyDescent="0.25">
      <c r="A81" s="1"/>
      <c r="B81" s="2"/>
      <c r="C81" s="8" t="s">
        <v>113</v>
      </c>
      <c r="D81" s="9"/>
      <c r="E81" s="47"/>
      <c r="F81" s="53"/>
      <c r="G81" s="10"/>
    </row>
    <row r="82" spans="1:7" ht="15" x14ac:dyDescent="0.25">
      <c r="A82" s="1"/>
      <c r="B82" s="2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25.5" x14ac:dyDescent="0.25">
      <c r="A84" s="6"/>
      <c r="B84" s="7"/>
      <c r="C84" s="24" t="s">
        <v>115</v>
      </c>
      <c r="D84" s="25"/>
      <c r="E84" s="48"/>
      <c r="F84" s="54">
        <v>10619.702917000004</v>
      </c>
      <c r="G84" s="13">
        <v>0.96927015900000058</v>
      </c>
    </row>
    <row r="85" spans="1:7" ht="15" x14ac:dyDescent="0.25">
      <c r="A85" s="1"/>
      <c r="B85" s="2"/>
      <c r="C85" s="11"/>
      <c r="D85" s="4"/>
      <c r="E85" s="46"/>
      <c r="F85" s="52"/>
      <c r="G85" s="5"/>
    </row>
    <row r="86" spans="1:7" ht="15" x14ac:dyDescent="0.25">
      <c r="A86" s="1"/>
      <c r="B86" s="2"/>
      <c r="C86" s="3" t="s">
        <v>116</v>
      </c>
      <c r="D86" s="4"/>
      <c r="E86" s="46"/>
      <c r="F86" s="52"/>
      <c r="G86" s="5"/>
    </row>
    <row r="87" spans="1:7" ht="25.5" x14ac:dyDescent="0.25">
      <c r="A87" s="1"/>
      <c r="B87" s="2"/>
      <c r="C87" s="8" t="s">
        <v>10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12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2"/>
      <c r="G89" s="5"/>
    </row>
    <row r="90" spans="1:7" ht="15" x14ac:dyDescent="0.25">
      <c r="A90" s="1"/>
      <c r="B90" s="26"/>
      <c r="C90" s="8" t="s">
        <v>117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12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8"/>
      <c r="G92" s="27"/>
    </row>
    <row r="93" spans="1:7" ht="15" x14ac:dyDescent="0.25">
      <c r="A93" s="1"/>
      <c r="B93" s="2"/>
      <c r="C93" s="8" t="s">
        <v>118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12"/>
      <c r="E94" s="48"/>
      <c r="F94" s="54">
        <v>0</v>
      </c>
      <c r="G94" s="13">
        <v>0</v>
      </c>
    </row>
    <row r="95" spans="1:7" ht="15" x14ac:dyDescent="0.25">
      <c r="A95" s="1"/>
      <c r="B95" s="2"/>
      <c r="C95" s="14"/>
      <c r="D95" s="4"/>
      <c r="E95" s="46"/>
      <c r="F95" s="52"/>
      <c r="G95" s="5"/>
    </row>
    <row r="96" spans="1:7" ht="25.5" x14ac:dyDescent="0.25">
      <c r="A96" s="1"/>
      <c r="B96" s="26"/>
      <c r="C96" s="8" t="s">
        <v>119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12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4"/>
      <c r="E98" s="46"/>
      <c r="F98" s="52"/>
      <c r="G98" s="5"/>
    </row>
    <row r="99" spans="1:7" ht="15" x14ac:dyDescent="0.25">
      <c r="A99" s="6"/>
      <c r="B99" s="7"/>
      <c r="C99" s="28" t="s">
        <v>120</v>
      </c>
      <c r="D99" s="25"/>
      <c r="E99" s="48"/>
      <c r="F99" s="54">
        <v>0</v>
      </c>
      <c r="G99" s="13">
        <v>0</v>
      </c>
    </row>
    <row r="100" spans="1:7" ht="15" x14ac:dyDescent="0.25">
      <c r="A100" s="6"/>
      <c r="B100" s="7"/>
      <c r="C100" s="11"/>
      <c r="D100" s="4"/>
      <c r="E100" s="46"/>
      <c r="F100" s="52"/>
      <c r="G100" s="5"/>
    </row>
    <row r="101" spans="1:7" ht="15" x14ac:dyDescent="0.25">
      <c r="A101" s="1"/>
      <c r="B101" s="2"/>
      <c r="C101" s="3" t="s">
        <v>121</v>
      </c>
      <c r="D101" s="4"/>
      <c r="E101" s="46"/>
      <c r="F101" s="52"/>
      <c r="G101" s="5"/>
    </row>
    <row r="102" spans="1:7" ht="15" x14ac:dyDescent="0.25">
      <c r="A102" s="6"/>
      <c r="B102" s="7"/>
      <c r="C102" s="8" t="s">
        <v>122</v>
      </c>
      <c r="D102" s="9"/>
      <c r="E102" s="47"/>
      <c r="F102" s="53"/>
      <c r="G102" s="10"/>
    </row>
    <row r="103" spans="1:7" ht="15" x14ac:dyDescent="0.25">
      <c r="A103" s="6"/>
      <c r="B103" s="7"/>
      <c r="C103" s="8" t="s">
        <v>107</v>
      </c>
      <c r="D103" s="25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2"/>
      <c r="G104" s="5"/>
    </row>
    <row r="105" spans="1:7" ht="15" x14ac:dyDescent="0.25">
      <c r="A105" s="6"/>
      <c r="B105" s="7"/>
      <c r="C105" s="8" t="s">
        <v>123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6"/>
      <c r="B108" s="7"/>
      <c r="C108" s="8" t="s">
        <v>124</v>
      </c>
      <c r="D108" s="9"/>
      <c r="E108" s="47"/>
      <c r="F108" s="53"/>
      <c r="G108" s="10"/>
    </row>
    <row r="109" spans="1:7" ht="15" x14ac:dyDescent="0.25">
      <c r="A109" s="6"/>
      <c r="B109" s="7"/>
      <c r="C109" s="8" t="s">
        <v>107</v>
      </c>
      <c r="D109" s="25"/>
      <c r="E109" s="48"/>
      <c r="F109" s="54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2"/>
      <c r="G110" s="5"/>
    </row>
    <row r="111" spans="1:7" ht="15" x14ac:dyDescent="0.25">
      <c r="A111" s="6"/>
      <c r="B111" s="7"/>
      <c r="C111" s="8" t="s">
        <v>125</v>
      </c>
      <c r="D111" s="9"/>
      <c r="E111" s="47"/>
      <c r="F111" s="53"/>
      <c r="G111" s="10"/>
    </row>
    <row r="112" spans="1:7" ht="15" x14ac:dyDescent="0.25">
      <c r="A112" s="6">
        <v>1</v>
      </c>
      <c r="B112" s="7"/>
      <c r="C112" s="11" t="s">
        <v>126</v>
      </c>
      <c r="D112" s="15"/>
      <c r="E112" s="46"/>
      <c r="F112" s="52">
        <v>290.85967019999998</v>
      </c>
      <c r="G112" s="5">
        <v>2.6547032000000002E-2</v>
      </c>
    </row>
    <row r="113" spans="1:7" ht="15" x14ac:dyDescent="0.25">
      <c r="A113" s="6"/>
      <c r="B113" s="7"/>
      <c r="C113" s="8" t="s">
        <v>107</v>
      </c>
      <c r="D113" s="25"/>
      <c r="E113" s="48"/>
      <c r="F113" s="54">
        <v>290.85967019999998</v>
      </c>
      <c r="G113" s="13">
        <v>2.6547032000000002E-2</v>
      </c>
    </row>
    <row r="114" spans="1:7" ht="15" x14ac:dyDescent="0.25">
      <c r="A114" s="6"/>
      <c r="B114" s="7"/>
      <c r="C114" s="14"/>
      <c r="D114" s="7"/>
      <c r="E114" s="46"/>
      <c r="F114" s="52"/>
      <c r="G114" s="5"/>
    </row>
    <row r="115" spans="1:7" ht="25.5" x14ac:dyDescent="0.25">
      <c r="A115" s="6"/>
      <c r="B115" s="7"/>
      <c r="C115" s="24" t="s">
        <v>127</v>
      </c>
      <c r="D115" s="25"/>
      <c r="E115" s="48"/>
      <c r="F115" s="54">
        <v>290.85967019999998</v>
      </c>
      <c r="G115" s="13">
        <v>2.6547032000000002E-2</v>
      </c>
    </row>
    <row r="116" spans="1:7" ht="15" x14ac:dyDescent="0.25">
      <c r="A116" s="6"/>
      <c r="B116" s="7"/>
      <c r="C116" s="29"/>
      <c r="D116" s="7"/>
      <c r="E116" s="46"/>
      <c r="F116" s="52"/>
      <c r="G116" s="5"/>
    </row>
    <row r="117" spans="1:7" ht="15" x14ac:dyDescent="0.25">
      <c r="A117" s="1"/>
      <c r="B117" s="2"/>
      <c r="C117" s="3" t="s">
        <v>128</v>
      </c>
      <c r="D117" s="4"/>
      <c r="E117" s="46"/>
      <c r="F117" s="52"/>
      <c r="G117" s="5"/>
    </row>
    <row r="118" spans="1:7" ht="25.5" x14ac:dyDescent="0.25">
      <c r="A118" s="6"/>
      <c r="B118" s="7"/>
      <c r="C118" s="8" t="s">
        <v>129</v>
      </c>
      <c r="D118" s="9"/>
      <c r="E118" s="47"/>
      <c r="F118" s="53"/>
      <c r="G118" s="10"/>
    </row>
    <row r="119" spans="1:7" ht="15" x14ac:dyDescent="0.25">
      <c r="A119" s="6"/>
      <c r="B119" s="7"/>
      <c r="C119" s="8" t="s">
        <v>107</v>
      </c>
      <c r="D119" s="25"/>
      <c r="E119" s="48"/>
      <c r="F119" s="54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6"/>
      <c r="F120" s="52"/>
      <c r="G120" s="5"/>
    </row>
    <row r="121" spans="1:7" ht="15" x14ac:dyDescent="0.25">
      <c r="A121" s="1"/>
      <c r="B121" s="2"/>
      <c r="C121" s="3" t="s">
        <v>130</v>
      </c>
      <c r="D121" s="4"/>
      <c r="E121" s="46"/>
      <c r="F121" s="52"/>
      <c r="G121" s="5"/>
    </row>
    <row r="122" spans="1:7" ht="25.5" x14ac:dyDescent="0.25">
      <c r="A122" s="6"/>
      <c r="B122" s="7"/>
      <c r="C122" s="8" t="s">
        <v>131</v>
      </c>
      <c r="D122" s="9"/>
      <c r="E122" s="47"/>
      <c r="F122" s="53"/>
      <c r="G122" s="10"/>
    </row>
    <row r="123" spans="1:7" ht="15" x14ac:dyDescent="0.25">
      <c r="A123" s="6"/>
      <c r="B123" s="7"/>
      <c r="C123" s="8" t="s">
        <v>107</v>
      </c>
      <c r="D123" s="25"/>
      <c r="E123" s="48"/>
      <c r="F123" s="54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6"/>
      <c r="F124" s="52"/>
      <c r="G124" s="5"/>
    </row>
    <row r="125" spans="1:7" ht="25.5" x14ac:dyDescent="0.25">
      <c r="A125" s="6"/>
      <c r="B125" s="7"/>
      <c r="C125" s="8" t="s">
        <v>132</v>
      </c>
      <c r="D125" s="9"/>
      <c r="E125" s="47"/>
      <c r="F125" s="53"/>
      <c r="G125" s="10"/>
    </row>
    <row r="126" spans="1:7" ht="15" x14ac:dyDescent="0.25">
      <c r="A126" s="6"/>
      <c r="B126" s="7"/>
      <c r="C126" s="8" t="s">
        <v>107</v>
      </c>
      <c r="D126" s="25"/>
      <c r="E126" s="48"/>
      <c r="F126" s="54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8"/>
      <c r="G127" s="27"/>
    </row>
    <row r="128" spans="1:7" ht="25.5" x14ac:dyDescent="0.25">
      <c r="A128" s="6"/>
      <c r="B128" s="7"/>
      <c r="C128" s="29" t="s">
        <v>134</v>
      </c>
      <c r="D128" s="7"/>
      <c r="E128" s="46"/>
      <c r="F128" s="58">
        <v>45.828500579999996</v>
      </c>
      <c r="G128" s="27">
        <v>4.1828100000000003E-3</v>
      </c>
    </row>
    <row r="129" spans="1:7" ht="15" x14ac:dyDescent="0.25">
      <c r="A129" s="6"/>
      <c r="B129" s="7"/>
      <c r="C129" s="30" t="s">
        <v>135</v>
      </c>
      <c r="D129" s="12"/>
      <c r="E129" s="48"/>
      <c r="F129" s="54">
        <v>10956.391087780003</v>
      </c>
      <c r="G129" s="13">
        <v>1.0000000010000005</v>
      </c>
    </row>
    <row r="131" spans="1:7" ht="15" x14ac:dyDescent="0.25">
      <c r="B131" s="158"/>
      <c r="C131" s="158"/>
      <c r="D131" s="158"/>
      <c r="E131" s="158"/>
      <c r="F131" s="158"/>
    </row>
    <row r="132" spans="1:7" ht="15" x14ac:dyDescent="0.25">
      <c r="B132" s="158"/>
      <c r="C132" s="158"/>
      <c r="D132" s="158"/>
      <c r="E132" s="158"/>
      <c r="F132" s="158"/>
    </row>
    <row r="134" spans="1:7" ht="15" x14ac:dyDescent="0.25">
      <c r="B134" s="36" t="s">
        <v>137</v>
      </c>
      <c r="C134" s="37"/>
      <c r="D134" s="38"/>
    </row>
    <row r="135" spans="1:7" ht="15" x14ac:dyDescent="0.25">
      <c r="B135" s="39" t="s">
        <v>138</v>
      </c>
      <c r="C135" s="40"/>
      <c r="D135" s="64" t="s">
        <v>139</v>
      </c>
    </row>
    <row r="136" spans="1:7" ht="15" x14ac:dyDescent="0.25">
      <c r="B136" s="39" t="s">
        <v>140</v>
      </c>
      <c r="C136" s="40"/>
      <c r="D136" s="64" t="s">
        <v>139</v>
      </c>
    </row>
    <row r="137" spans="1:7" ht="15" x14ac:dyDescent="0.25">
      <c r="B137" s="41" t="s">
        <v>141</v>
      </c>
      <c r="C137" s="40"/>
      <c r="D137" s="42"/>
    </row>
    <row r="138" spans="1:7" ht="25.5" customHeight="1" x14ac:dyDescent="0.25">
      <c r="B138" s="42"/>
      <c r="C138" s="32" t="s">
        <v>142</v>
      </c>
      <c r="D138" s="33" t="s">
        <v>143</v>
      </c>
    </row>
    <row r="139" spans="1:7" ht="12.75" customHeight="1" x14ac:dyDescent="0.25">
      <c r="B139" s="59" t="s">
        <v>144</v>
      </c>
      <c r="C139" s="60" t="s">
        <v>145</v>
      </c>
      <c r="D139" s="60" t="s">
        <v>146</v>
      </c>
    </row>
    <row r="140" spans="1:7" ht="15" x14ac:dyDescent="0.25">
      <c r="B140" s="42" t="s">
        <v>147</v>
      </c>
      <c r="C140" s="43">
        <v>9.8132000000000001</v>
      </c>
      <c r="D140" s="43">
        <v>10.1005</v>
      </c>
    </row>
    <row r="141" spans="1:7" ht="15" x14ac:dyDescent="0.25">
      <c r="B141" s="42" t="s">
        <v>148</v>
      </c>
      <c r="C141" s="43">
        <v>9.8132000000000001</v>
      </c>
      <c r="D141" s="43">
        <v>10.1005</v>
      </c>
    </row>
    <row r="142" spans="1:7" ht="15" x14ac:dyDescent="0.25">
      <c r="B142" s="42" t="s">
        <v>149</v>
      </c>
      <c r="C142" s="43">
        <v>9.6812000000000005</v>
      </c>
      <c r="D142" s="43">
        <v>9.9596</v>
      </c>
    </row>
    <row r="143" spans="1:7" ht="15" x14ac:dyDescent="0.25">
      <c r="B143" s="42" t="s">
        <v>150</v>
      </c>
      <c r="C143" s="43">
        <v>9.6812000000000005</v>
      </c>
      <c r="D143" s="43">
        <v>9.9596</v>
      </c>
    </row>
    <row r="145" spans="2:4" ht="15" x14ac:dyDescent="0.25">
      <c r="B145" s="61" t="s">
        <v>151</v>
      </c>
      <c r="C145" s="44"/>
      <c r="D145" s="62" t="s">
        <v>139</v>
      </c>
    </row>
    <row r="146" spans="2:4" ht="24.75" customHeight="1" x14ac:dyDescent="0.25">
      <c r="B146" s="63"/>
      <c r="C146" s="63"/>
    </row>
    <row r="147" spans="2:4" ht="15" x14ac:dyDescent="0.25">
      <c r="B147" s="65"/>
      <c r="C147" s="67"/>
      <c r="D147"/>
    </row>
    <row r="149" spans="2:4" ht="15" x14ac:dyDescent="0.25">
      <c r="B149" s="41" t="s">
        <v>152</v>
      </c>
      <c r="C149" s="40"/>
      <c r="D149" s="66" t="s">
        <v>139</v>
      </c>
    </row>
    <row r="150" spans="2:4" ht="15" x14ac:dyDescent="0.25">
      <c r="B150" s="41" t="s">
        <v>153</v>
      </c>
      <c r="C150" s="40"/>
      <c r="D150" s="66" t="s">
        <v>139</v>
      </c>
    </row>
    <row r="151" spans="2:4" ht="15" x14ac:dyDescent="0.25">
      <c r="B151" s="41" t="s">
        <v>154</v>
      </c>
      <c r="C151" s="40"/>
      <c r="D151" s="45">
        <v>5.7807736539257519E-2</v>
      </c>
    </row>
    <row r="152" spans="2:4" ht="15" x14ac:dyDescent="0.25">
      <c r="B152" s="41" t="s">
        <v>155</v>
      </c>
      <c r="C152" s="40"/>
      <c r="D152" s="45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467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23</v>
      </c>
      <c r="C7" s="11" t="s">
        <v>24</v>
      </c>
      <c r="D7" s="2" t="s">
        <v>22</v>
      </c>
      <c r="E7" s="46">
        <v>23072</v>
      </c>
      <c r="F7" s="52">
        <v>137.45143999999999</v>
      </c>
      <c r="G7" s="5">
        <v>3.2882625999999998E-2</v>
      </c>
    </row>
    <row r="8" spans="1:7" ht="15" x14ac:dyDescent="0.25">
      <c r="A8" s="6">
        <v>2</v>
      </c>
      <c r="B8" s="7" t="s">
        <v>442</v>
      </c>
      <c r="C8" s="11" t="s">
        <v>443</v>
      </c>
      <c r="D8" s="2" t="s">
        <v>190</v>
      </c>
      <c r="E8" s="46">
        <v>16731</v>
      </c>
      <c r="F8" s="52">
        <v>136.39947749999999</v>
      </c>
      <c r="G8" s="5">
        <v>3.2630963999999998E-2</v>
      </c>
    </row>
    <row r="9" spans="1:7" ht="15" x14ac:dyDescent="0.25">
      <c r="A9" s="6">
        <v>3</v>
      </c>
      <c r="B9" s="7" t="s">
        <v>61</v>
      </c>
      <c r="C9" s="11" t="s">
        <v>62</v>
      </c>
      <c r="D9" s="2" t="s">
        <v>13</v>
      </c>
      <c r="E9" s="46">
        <v>11874</v>
      </c>
      <c r="F9" s="52">
        <v>123.84582</v>
      </c>
      <c r="G9" s="5">
        <v>2.9627741999999999E-2</v>
      </c>
    </row>
    <row r="10" spans="1:7" ht="15" x14ac:dyDescent="0.25">
      <c r="A10" s="6">
        <v>4</v>
      </c>
      <c r="B10" s="7" t="s">
        <v>457</v>
      </c>
      <c r="C10" s="11" t="s">
        <v>458</v>
      </c>
      <c r="D10" s="2" t="s">
        <v>169</v>
      </c>
      <c r="E10" s="46">
        <v>8199</v>
      </c>
      <c r="F10" s="52">
        <v>116.401203</v>
      </c>
      <c r="G10" s="5">
        <v>2.7846760000000002E-2</v>
      </c>
    </row>
    <row r="11" spans="1:7" ht="25.5" x14ac:dyDescent="0.25">
      <c r="A11" s="6">
        <v>5</v>
      </c>
      <c r="B11" s="7" t="s">
        <v>182</v>
      </c>
      <c r="C11" s="11" t="s">
        <v>183</v>
      </c>
      <c r="D11" s="2" t="s">
        <v>22</v>
      </c>
      <c r="E11" s="46">
        <v>31674</v>
      </c>
      <c r="F11" s="52">
        <v>115.562589</v>
      </c>
      <c r="G11" s="5">
        <v>2.7646137000000001E-2</v>
      </c>
    </row>
    <row r="12" spans="1:7" ht="25.5" x14ac:dyDescent="0.25">
      <c r="A12" s="6">
        <v>6</v>
      </c>
      <c r="B12" s="7" t="s">
        <v>157</v>
      </c>
      <c r="C12" s="11" t="s">
        <v>158</v>
      </c>
      <c r="D12" s="2" t="s">
        <v>159</v>
      </c>
      <c r="E12" s="46">
        <v>15016</v>
      </c>
      <c r="F12" s="52">
        <v>110.88565199999999</v>
      </c>
      <c r="G12" s="5">
        <v>2.6527269999999999E-2</v>
      </c>
    </row>
    <row r="13" spans="1:7" ht="25.5" x14ac:dyDescent="0.25">
      <c r="A13" s="6">
        <v>7</v>
      </c>
      <c r="B13" s="7" t="s">
        <v>173</v>
      </c>
      <c r="C13" s="11" t="s">
        <v>174</v>
      </c>
      <c r="D13" s="2" t="s">
        <v>22</v>
      </c>
      <c r="E13" s="46">
        <v>21271</v>
      </c>
      <c r="F13" s="52">
        <v>110.7261905</v>
      </c>
      <c r="G13" s="5">
        <v>2.6489121000000001E-2</v>
      </c>
    </row>
    <row r="14" spans="1:7" ht="15" x14ac:dyDescent="0.25">
      <c r="A14" s="6">
        <v>8</v>
      </c>
      <c r="B14" s="7" t="s">
        <v>265</v>
      </c>
      <c r="C14" s="11" t="s">
        <v>266</v>
      </c>
      <c r="D14" s="2" t="s">
        <v>169</v>
      </c>
      <c r="E14" s="46">
        <v>21064</v>
      </c>
      <c r="F14" s="52">
        <v>110.21738000000001</v>
      </c>
      <c r="G14" s="5">
        <v>2.6367398E-2</v>
      </c>
    </row>
    <row r="15" spans="1:7" ht="25.5" x14ac:dyDescent="0.25">
      <c r="A15" s="6">
        <v>9</v>
      </c>
      <c r="B15" s="7" t="s">
        <v>66</v>
      </c>
      <c r="C15" s="11" t="s">
        <v>67</v>
      </c>
      <c r="D15" s="2" t="s">
        <v>16</v>
      </c>
      <c r="E15" s="46">
        <v>75207</v>
      </c>
      <c r="F15" s="52">
        <v>107.4331995</v>
      </c>
      <c r="G15" s="5">
        <v>2.5701336000000002E-2</v>
      </c>
    </row>
    <row r="16" spans="1:7" ht="25.5" x14ac:dyDescent="0.25">
      <c r="A16" s="6">
        <v>10</v>
      </c>
      <c r="B16" s="7" t="s">
        <v>96</v>
      </c>
      <c r="C16" s="11" t="s">
        <v>97</v>
      </c>
      <c r="D16" s="2" t="s">
        <v>22</v>
      </c>
      <c r="E16" s="46">
        <v>20167</v>
      </c>
      <c r="F16" s="52">
        <v>106.01791900000001</v>
      </c>
      <c r="G16" s="5">
        <v>2.5362757999999999E-2</v>
      </c>
    </row>
    <row r="17" spans="1:7" ht="15" x14ac:dyDescent="0.25">
      <c r="A17" s="6">
        <v>11</v>
      </c>
      <c r="B17" s="7" t="s">
        <v>235</v>
      </c>
      <c r="C17" s="11" t="s">
        <v>236</v>
      </c>
      <c r="D17" s="2" t="s">
        <v>177</v>
      </c>
      <c r="E17" s="46">
        <v>26563</v>
      </c>
      <c r="F17" s="52">
        <v>103.436322</v>
      </c>
      <c r="G17" s="5">
        <v>2.4745159999999999E-2</v>
      </c>
    </row>
    <row r="18" spans="1:7" ht="15" x14ac:dyDescent="0.25">
      <c r="A18" s="6">
        <v>12</v>
      </c>
      <c r="B18" s="7" t="s">
        <v>444</v>
      </c>
      <c r="C18" s="11" t="s">
        <v>445</v>
      </c>
      <c r="D18" s="2" t="s">
        <v>169</v>
      </c>
      <c r="E18" s="46">
        <v>72439</v>
      </c>
      <c r="F18" s="52">
        <v>100.762649</v>
      </c>
      <c r="G18" s="5">
        <v>2.4105535000000001E-2</v>
      </c>
    </row>
    <row r="19" spans="1:7" ht="25.5" x14ac:dyDescent="0.25">
      <c r="A19" s="6">
        <v>13</v>
      </c>
      <c r="B19" s="7" t="s">
        <v>199</v>
      </c>
      <c r="C19" s="11" t="s">
        <v>200</v>
      </c>
      <c r="D19" s="2" t="s">
        <v>166</v>
      </c>
      <c r="E19" s="46">
        <v>20735</v>
      </c>
      <c r="F19" s="52">
        <v>98.283900000000003</v>
      </c>
      <c r="G19" s="5">
        <v>2.3512542000000001E-2</v>
      </c>
    </row>
    <row r="20" spans="1:7" ht="25.5" x14ac:dyDescent="0.25">
      <c r="A20" s="6">
        <v>14</v>
      </c>
      <c r="B20" s="7" t="s">
        <v>68</v>
      </c>
      <c r="C20" s="11" t="s">
        <v>69</v>
      </c>
      <c r="D20" s="2" t="s">
        <v>22</v>
      </c>
      <c r="E20" s="46">
        <v>56106</v>
      </c>
      <c r="F20" s="52">
        <v>94.819140000000004</v>
      </c>
      <c r="G20" s="5">
        <v>2.2683663999999999E-2</v>
      </c>
    </row>
    <row r="21" spans="1:7" ht="15" x14ac:dyDescent="0.25">
      <c r="A21" s="6">
        <v>15</v>
      </c>
      <c r="B21" s="7" t="s">
        <v>191</v>
      </c>
      <c r="C21" s="11" t="s">
        <v>192</v>
      </c>
      <c r="D21" s="2" t="s">
        <v>169</v>
      </c>
      <c r="E21" s="46">
        <v>7336</v>
      </c>
      <c r="F21" s="52">
        <v>89.499200000000002</v>
      </c>
      <c r="G21" s="5">
        <v>2.1410970000000001E-2</v>
      </c>
    </row>
    <row r="22" spans="1:7" ht="15" x14ac:dyDescent="0.25">
      <c r="A22" s="6">
        <v>16</v>
      </c>
      <c r="B22" s="7" t="s">
        <v>446</v>
      </c>
      <c r="C22" s="11" t="s">
        <v>447</v>
      </c>
      <c r="D22" s="2" t="s">
        <v>322</v>
      </c>
      <c r="E22" s="46">
        <v>37244</v>
      </c>
      <c r="F22" s="52">
        <v>87.206826000000007</v>
      </c>
      <c r="G22" s="5">
        <v>2.0862564E-2</v>
      </c>
    </row>
    <row r="23" spans="1:7" ht="15" x14ac:dyDescent="0.25">
      <c r="A23" s="6">
        <v>17</v>
      </c>
      <c r="B23" s="7" t="s">
        <v>160</v>
      </c>
      <c r="C23" s="11" t="s">
        <v>161</v>
      </c>
      <c r="D23" s="2" t="s">
        <v>13</v>
      </c>
      <c r="E23" s="46">
        <v>41247</v>
      </c>
      <c r="F23" s="52">
        <v>85.360666499999994</v>
      </c>
      <c r="G23" s="5">
        <v>2.0420905E-2</v>
      </c>
    </row>
    <row r="24" spans="1:7" ht="25.5" x14ac:dyDescent="0.25">
      <c r="A24" s="6">
        <v>18</v>
      </c>
      <c r="B24" s="7" t="s">
        <v>203</v>
      </c>
      <c r="C24" s="11" t="s">
        <v>204</v>
      </c>
      <c r="D24" s="2" t="s">
        <v>53</v>
      </c>
      <c r="E24" s="46">
        <v>4500</v>
      </c>
      <c r="F24" s="52">
        <v>82.935000000000002</v>
      </c>
      <c r="G24" s="5">
        <v>1.9840611000000001E-2</v>
      </c>
    </row>
    <row r="25" spans="1:7" ht="15" x14ac:dyDescent="0.25">
      <c r="A25" s="6">
        <v>19</v>
      </c>
      <c r="B25" s="7" t="s">
        <v>244</v>
      </c>
      <c r="C25" s="11" t="s">
        <v>245</v>
      </c>
      <c r="D25" s="2" t="s">
        <v>246</v>
      </c>
      <c r="E25" s="46">
        <v>10312</v>
      </c>
      <c r="F25" s="52">
        <v>82.588808</v>
      </c>
      <c r="G25" s="5">
        <v>1.9757791E-2</v>
      </c>
    </row>
    <row r="26" spans="1:7" ht="15" x14ac:dyDescent="0.25">
      <c r="A26" s="6">
        <v>20</v>
      </c>
      <c r="B26" s="7" t="s">
        <v>294</v>
      </c>
      <c r="C26" s="11" t="s">
        <v>295</v>
      </c>
      <c r="D26" s="2" t="s">
        <v>177</v>
      </c>
      <c r="E26" s="46">
        <v>3172</v>
      </c>
      <c r="F26" s="52">
        <v>82.354635999999999</v>
      </c>
      <c r="G26" s="5">
        <v>1.970177E-2</v>
      </c>
    </row>
    <row r="27" spans="1:7" ht="25.5" x14ac:dyDescent="0.25">
      <c r="A27" s="6">
        <v>21</v>
      </c>
      <c r="B27" s="7" t="s">
        <v>47</v>
      </c>
      <c r="C27" s="11" t="s">
        <v>48</v>
      </c>
      <c r="D27" s="2" t="s">
        <v>22</v>
      </c>
      <c r="E27" s="46">
        <v>12093</v>
      </c>
      <c r="F27" s="52">
        <v>82.292865000000006</v>
      </c>
      <c r="G27" s="5">
        <v>1.9686993E-2</v>
      </c>
    </row>
    <row r="28" spans="1:7" ht="25.5" x14ac:dyDescent="0.25">
      <c r="A28" s="6">
        <v>22</v>
      </c>
      <c r="B28" s="7" t="s">
        <v>193</v>
      </c>
      <c r="C28" s="11" t="s">
        <v>194</v>
      </c>
      <c r="D28" s="2" t="s">
        <v>172</v>
      </c>
      <c r="E28" s="46">
        <v>21125</v>
      </c>
      <c r="F28" s="52">
        <v>79.482812499999994</v>
      </c>
      <c r="G28" s="5">
        <v>1.9014741000000002E-2</v>
      </c>
    </row>
    <row r="29" spans="1:7" ht="15" x14ac:dyDescent="0.25">
      <c r="A29" s="6">
        <v>23</v>
      </c>
      <c r="B29" s="7" t="s">
        <v>412</v>
      </c>
      <c r="C29" s="11" t="s">
        <v>413</v>
      </c>
      <c r="D29" s="2" t="s">
        <v>211</v>
      </c>
      <c r="E29" s="46">
        <v>13457</v>
      </c>
      <c r="F29" s="52">
        <v>78.313011500000002</v>
      </c>
      <c r="G29" s="5">
        <v>1.8734889000000001E-2</v>
      </c>
    </row>
    <row r="30" spans="1:7" ht="25.5" x14ac:dyDescent="0.25">
      <c r="A30" s="6">
        <v>24</v>
      </c>
      <c r="B30" s="7" t="s">
        <v>94</v>
      </c>
      <c r="C30" s="11" t="s">
        <v>95</v>
      </c>
      <c r="D30" s="2" t="s">
        <v>22</v>
      </c>
      <c r="E30" s="46">
        <v>6698</v>
      </c>
      <c r="F30" s="52">
        <v>78.071888000000001</v>
      </c>
      <c r="G30" s="5">
        <v>1.8677204999999999E-2</v>
      </c>
    </row>
    <row r="31" spans="1:7" ht="25.5" x14ac:dyDescent="0.25">
      <c r="A31" s="6">
        <v>25</v>
      </c>
      <c r="B31" s="7" t="s">
        <v>184</v>
      </c>
      <c r="C31" s="11" t="s">
        <v>185</v>
      </c>
      <c r="D31" s="2" t="s">
        <v>30</v>
      </c>
      <c r="E31" s="46">
        <v>6562</v>
      </c>
      <c r="F31" s="52">
        <v>74.258872999999994</v>
      </c>
      <c r="G31" s="5">
        <v>1.7765013999999999E-2</v>
      </c>
    </row>
    <row r="32" spans="1:7" ht="25.5" x14ac:dyDescent="0.25">
      <c r="A32" s="6">
        <v>26</v>
      </c>
      <c r="B32" s="7" t="s">
        <v>25</v>
      </c>
      <c r="C32" s="11" t="s">
        <v>26</v>
      </c>
      <c r="D32" s="2" t="s">
        <v>27</v>
      </c>
      <c r="E32" s="46">
        <v>14500</v>
      </c>
      <c r="F32" s="52">
        <v>73.224999999999994</v>
      </c>
      <c r="G32" s="5">
        <v>1.7517679000000001E-2</v>
      </c>
    </row>
    <row r="33" spans="1:7" ht="25.5" x14ac:dyDescent="0.25">
      <c r="A33" s="6">
        <v>27</v>
      </c>
      <c r="B33" s="7" t="s">
        <v>51</v>
      </c>
      <c r="C33" s="11" t="s">
        <v>52</v>
      </c>
      <c r="D33" s="2" t="s">
        <v>53</v>
      </c>
      <c r="E33" s="46">
        <v>8981</v>
      </c>
      <c r="F33" s="52">
        <v>72.436255500000001</v>
      </c>
      <c r="G33" s="5">
        <v>1.7328987000000001E-2</v>
      </c>
    </row>
    <row r="34" spans="1:7" ht="15" x14ac:dyDescent="0.25">
      <c r="A34" s="6">
        <v>28</v>
      </c>
      <c r="B34" s="7" t="s">
        <v>195</v>
      </c>
      <c r="C34" s="11" t="s">
        <v>196</v>
      </c>
      <c r="D34" s="2" t="s">
        <v>169</v>
      </c>
      <c r="E34" s="46">
        <v>17500</v>
      </c>
      <c r="F34" s="52">
        <v>68.888750000000002</v>
      </c>
      <c r="G34" s="5">
        <v>1.6480314999999999E-2</v>
      </c>
    </row>
    <row r="35" spans="1:7" ht="15" x14ac:dyDescent="0.25">
      <c r="A35" s="6">
        <v>29</v>
      </c>
      <c r="B35" s="7" t="s">
        <v>252</v>
      </c>
      <c r="C35" s="11" t="s">
        <v>253</v>
      </c>
      <c r="D35" s="2" t="s">
        <v>169</v>
      </c>
      <c r="E35" s="46">
        <v>52296</v>
      </c>
      <c r="F35" s="52">
        <v>68.560056000000003</v>
      </c>
      <c r="G35" s="5">
        <v>1.6401681000000001E-2</v>
      </c>
    </row>
    <row r="36" spans="1:7" ht="15" x14ac:dyDescent="0.25">
      <c r="A36" s="6">
        <v>30</v>
      </c>
      <c r="B36" s="7" t="s">
        <v>256</v>
      </c>
      <c r="C36" s="11" t="s">
        <v>257</v>
      </c>
      <c r="D36" s="2" t="s">
        <v>211</v>
      </c>
      <c r="E36" s="46">
        <v>7100</v>
      </c>
      <c r="F36" s="52">
        <v>63.882249999999999</v>
      </c>
      <c r="G36" s="5">
        <v>1.5282604999999999E-2</v>
      </c>
    </row>
    <row r="37" spans="1:7" ht="25.5" x14ac:dyDescent="0.25">
      <c r="A37" s="6">
        <v>31</v>
      </c>
      <c r="B37" s="7" t="s">
        <v>354</v>
      </c>
      <c r="C37" s="11" t="s">
        <v>355</v>
      </c>
      <c r="D37" s="2" t="s">
        <v>22</v>
      </c>
      <c r="E37" s="46">
        <v>16706</v>
      </c>
      <c r="F37" s="52">
        <v>62.914796000000003</v>
      </c>
      <c r="G37" s="5">
        <v>1.5051161E-2</v>
      </c>
    </row>
    <row r="38" spans="1:7" ht="15" x14ac:dyDescent="0.25">
      <c r="A38" s="6">
        <v>32</v>
      </c>
      <c r="B38" s="7" t="s">
        <v>454</v>
      </c>
      <c r="C38" s="11" t="s">
        <v>455</v>
      </c>
      <c r="D38" s="2" t="s">
        <v>177</v>
      </c>
      <c r="E38" s="46">
        <v>53554</v>
      </c>
      <c r="F38" s="52">
        <v>62.229748000000001</v>
      </c>
      <c r="G38" s="5">
        <v>1.4887276E-2</v>
      </c>
    </row>
    <row r="39" spans="1:7" ht="51" x14ac:dyDescent="0.25">
      <c r="A39" s="6">
        <v>33</v>
      </c>
      <c r="B39" s="7" t="s">
        <v>237</v>
      </c>
      <c r="C39" s="11" t="s">
        <v>238</v>
      </c>
      <c r="D39" s="2" t="s">
        <v>239</v>
      </c>
      <c r="E39" s="46">
        <v>26288</v>
      </c>
      <c r="F39" s="52">
        <v>59.700048000000002</v>
      </c>
      <c r="G39" s="5">
        <v>1.4282094E-2</v>
      </c>
    </row>
    <row r="40" spans="1:7" ht="15" x14ac:dyDescent="0.25">
      <c r="A40" s="6">
        <v>34</v>
      </c>
      <c r="B40" s="7" t="s">
        <v>468</v>
      </c>
      <c r="C40" s="11" t="s">
        <v>469</v>
      </c>
      <c r="D40" s="2" t="s">
        <v>251</v>
      </c>
      <c r="E40" s="46">
        <v>35102</v>
      </c>
      <c r="F40" s="52">
        <v>59.673400000000001</v>
      </c>
      <c r="G40" s="5">
        <v>1.4275718999999999E-2</v>
      </c>
    </row>
    <row r="41" spans="1:7" ht="15" x14ac:dyDescent="0.25">
      <c r="A41" s="6">
        <v>35</v>
      </c>
      <c r="B41" s="7" t="s">
        <v>167</v>
      </c>
      <c r="C41" s="11" t="s">
        <v>168</v>
      </c>
      <c r="D41" s="2" t="s">
        <v>169</v>
      </c>
      <c r="E41" s="46">
        <v>15909</v>
      </c>
      <c r="F41" s="52">
        <v>57.662170500000002</v>
      </c>
      <c r="G41" s="5">
        <v>1.3794570000000001E-2</v>
      </c>
    </row>
    <row r="42" spans="1:7" ht="15" x14ac:dyDescent="0.25">
      <c r="A42" s="6">
        <v>36</v>
      </c>
      <c r="B42" s="7" t="s">
        <v>180</v>
      </c>
      <c r="C42" s="11" t="s">
        <v>181</v>
      </c>
      <c r="D42" s="2" t="s">
        <v>19</v>
      </c>
      <c r="E42" s="46">
        <v>24419</v>
      </c>
      <c r="F42" s="52">
        <v>56.9328985</v>
      </c>
      <c r="G42" s="5">
        <v>1.3620106E-2</v>
      </c>
    </row>
    <row r="43" spans="1:7" ht="25.5" x14ac:dyDescent="0.25">
      <c r="A43" s="6">
        <v>37</v>
      </c>
      <c r="B43" s="7" t="s">
        <v>448</v>
      </c>
      <c r="C43" s="11" t="s">
        <v>449</v>
      </c>
      <c r="D43" s="2" t="s">
        <v>81</v>
      </c>
      <c r="E43" s="46">
        <v>17113</v>
      </c>
      <c r="F43" s="52">
        <v>54.838608499999999</v>
      </c>
      <c r="G43" s="5">
        <v>1.3119087E-2</v>
      </c>
    </row>
    <row r="44" spans="1:7" ht="25.5" x14ac:dyDescent="0.25">
      <c r="A44" s="6">
        <v>38</v>
      </c>
      <c r="B44" s="7" t="s">
        <v>20</v>
      </c>
      <c r="C44" s="11" t="s">
        <v>21</v>
      </c>
      <c r="D44" s="2" t="s">
        <v>22</v>
      </c>
      <c r="E44" s="46">
        <v>8071</v>
      </c>
      <c r="F44" s="52">
        <v>54.798054499999999</v>
      </c>
      <c r="G44" s="5">
        <v>1.3109386000000001E-2</v>
      </c>
    </row>
    <row r="45" spans="1:7" ht="15" x14ac:dyDescent="0.25">
      <c r="A45" s="6">
        <v>39</v>
      </c>
      <c r="B45" s="7" t="s">
        <v>459</v>
      </c>
      <c r="C45" s="11" t="s">
        <v>460</v>
      </c>
      <c r="D45" s="2" t="s">
        <v>177</v>
      </c>
      <c r="E45" s="46">
        <v>12045</v>
      </c>
      <c r="F45" s="52">
        <v>52.347569999999997</v>
      </c>
      <c r="G45" s="5">
        <v>1.2523154E-2</v>
      </c>
    </row>
    <row r="46" spans="1:7" ht="25.5" x14ac:dyDescent="0.25">
      <c r="A46" s="6">
        <v>40</v>
      </c>
      <c r="B46" s="7" t="s">
        <v>214</v>
      </c>
      <c r="C46" s="11" t="s">
        <v>215</v>
      </c>
      <c r="D46" s="2" t="s">
        <v>30</v>
      </c>
      <c r="E46" s="46">
        <v>38056</v>
      </c>
      <c r="F46" s="52">
        <v>51.242404000000001</v>
      </c>
      <c r="G46" s="5">
        <v>1.2258764E-2</v>
      </c>
    </row>
    <row r="47" spans="1:7" ht="25.5" x14ac:dyDescent="0.25">
      <c r="A47" s="6">
        <v>41</v>
      </c>
      <c r="B47" s="7" t="s">
        <v>43</v>
      </c>
      <c r="C47" s="11" t="s">
        <v>44</v>
      </c>
      <c r="D47" s="2" t="s">
        <v>16</v>
      </c>
      <c r="E47" s="46">
        <v>48269</v>
      </c>
      <c r="F47" s="52">
        <v>47.182947499999997</v>
      </c>
      <c r="G47" s="5">
        <v>1.1287617E-2</v>
      </c>
    </row>
    <row r="48" spans="1:7" ht="25.5" x14ac:dyDescent="0.25">
      <c r="A48" s="6">
        <v>42</v>
      </c>
      <c r="B48" s="7" t="s">
        <v>77</v>
      </c>
      <c r="C48" s="11" t="s">
        <v>78</v>
      </c>
      <c r="D48" s="2" t="s">
        <v>22</v>
      </c>
      <c r="E48" s="46">
        <v>3966</v>
      </c>
      <c r="F48" s="52">
        <v>46.840443</v>
      </c>
      <c r="G48" s="5">
        <v>1.1205679E-2</v>
      </c>
    </row>
    <row r="49" spans="1:7" ht="15" x14ac:dyDescent="0.25">
      <c r="A49" s="6">
        <v>43</v>
      </c>
      <c r="B49" s="7" t="s">
        <v>209</v>
      </c>
      <c r="C49" s="11" t="s">
        <v>210</v>
      </c>
      <c r="D49" s="2" t="s">
        <v>211</v>
      </c>
      <c r="E49" s="46">
        <v>29487</v>
      </c>
      <c r="F49" s="52">
        <v>44.849727000000001</v>
      </c>
      <c r="G49" s="5">
        <v>1.0729439E-2</v>
      </c>
    </row>
    <row r="50" spans="1:7" ht="15" x14ac:dyDescent="0.25">
      <c r="A50" s="6">
        <v>44</v>
      </c>
      <c r="B50" s="7" t="s">
        <v>188</v>
      </c>
      <c r="C50" s="11" t="s">
        <v>189</v>
      </c>
      <c r="D50" s="2" t="s">
        <v>190</v>
      </c>
      <c r="E50" s="46">
        <v>21571</v>
      </c>
      <c r="F50" s="52">
        <v>42.602725</v>
      </c>
      <c r="G50" s="5">
        <v>1.0191886000000001E-2</v>
      </c>
    </row>
    <row r="51" spans="1:7" ht="15" x14ac:dyDescent="0.25">
      <c r="A51" s="6">
        <v>45</v>
      </c>
      <c r="B51" s="7" t="s">
        <v>240</v>
      </c>
      <c r="C51" s="11" t="s">
        <v>241</v>
      </c>
      <c r="D51" s="2" t="s">
        <v>169</v>
      </c>
      <c r="E51" s="46">
        <v>5575</v>
      </c>
      <c r="F51" s="52">
        <v>41.792987500000002</v>
      </c>
      <c r="G51" s="5">
        <v>9.9981719999999996E-3</v>
      </c>
    </row>
    <row r="52" spans="1:7" ht="25.5" x14ac:dyDescent="0.25">
      <c r="A52" s="6">
        <v>46</v>
      </c>
      <c r="B52" s="7" t="s">
        <v>220</v>
      </c>
      <c r="C52" s="11" t="s">
        <v>221</v>
      </c>
      <c r="D52" s="2" t="s">
        <v>53</v>
      </c>
      <c r="E52" s="46">
        <v>12026</v>
      </c>
      <c r="F52" s="52">
        <v>41.074803000000003</v>
      </c>
      <c r="G52" s="5">
        <v>9.8263599999999993E-3</v>
      </c>
    </row>
    <row r="53" spans="1:7" ht="15" x14ac:dyDescent="0.25">
      <c r="A53" s="6">
        <v>47</v>
      </c>
      <c r="B53" s="7" t="s">
        <v>254</v>
      </c>
      <c r="C53" s="11" t="s">
        <v>255</v>
      </c>
      <c r="D53" s="2" t="s">
        <v>211</v>
      </c>
      <c r="E53" s="46">
        <v>42159</v>
      </c>
      <c r="F53" s="52">
        <v>40.915309499999999</v>
      </c>
      <c r="G53" s="5">
        <v>9.7882049999999995E-3</v>
      </c>
    </row>
    <row r="54" spans="1:7" ht="51" x14ac:dyDescent="0.25">
      <c r="A54" s="6">
        <v>48</v>
      </c>
      <c r="B54" s="7" t="s">
        <v>287</v>
      </c>
      <c r="C54" s="11" t="s">
        <v>288</v>
      </c>
      <c r="D54" s="2" t="s">
        <v>239</v>
      </c>
      <c r="E54" s="46">
        <v>93287</v>
      </c>
      <c r="F54" s="52">
        <v>39.926836000000002</v>
      </c>
      <c r="G54" s="5">
        <v>9.5517310000000008E-3</v>
      </c>
    </row>
    <row r="55" spans="1:7" ht="25.5" x14ac:dyDescent="0.25">
      <c r="A55" s="6">
        <v>49</v>
      </c>
      <c r="B55" s="7" t="s">
        <v>462</v>
      </c>
      <c r="C55" s="11" t="s">
        <v>463</v>
      </c>
      <c r="D55" s="2" t="s">
        <v>42</v>
      </c>
      <c r="E55" s="46">
        <v>7328</v>
      </c>
      <c r="F55" s="52">
        <v>38.853056000000002</v>
      </c>
      <c r="G55" s="5">
        <v>9.2948500000000003E-3</v>
      </c>
    </row>
    <row r="56" spans="1:7" ht="15" x14ac:dyDescent="0.25">
      <c r="A56" s="6">
        <v>50</v>
      </c>
      <c r="B56" s="7" t="s">
        <v>175</v>
      </c>
      <c r="C56" s="11" t="s">
        <v>176</v>
      </c>
      <c r="D56" s="2" t="s">
        <v>177</v>
      </c>
      <c r="E56" s="46">
        <v>14339</v>
      </c>
      <c r="F56" s="52">
        <v>38.715299999999999</v>
      </c>
      <c r="G56" s="5">
        <v>9.2618939999999997E-3</v>
      </c>
    </row>
    <row r="57" spans="1:7" ht="15" x14ac:dyDescent="0.25">
      <c r="A57" s="6">
        <v>51</v>
      </c>
      <c r="B57" s="7" t="s">
        <v>242</v>
      </c>
      <c r="C57" s="11" t="s">
        <v>243</v>
      </c>
      <c r="D57" s="2" t="s">
        <v>177</v>
      </c>
      <c r="E57" s="46">
        <v>12334</v>
      </c>
      <c r="F57" s="52">
        <v>37.131506999999999</v>
      </c>
      <c r="G57" s="5">
        <v>8.8830019999999992E-3</v>
      </c>
    </row>
    <row r="58" spans="1:7" ht="25.5" x14ac:dyDescent="0.25">
      <c r="A58" s="6">
        <v>52</v>
      </c>
      <c r="B58" s="7" t="s">
        <v>201</v>
      </c>
      <c r="C58" s="11" t="s">
        <v>202</v>
      </c>
      <c r="D58" s="2" t="s">
        <v>42</v>
      </c>
      <c r="E58" s="46">
        <v>9000</v>
      </c>
      <c r="F58" s="52">
        <v>37.106999999999999</v>
      </c>
      <c r="G58" s="5">
        <v>8.8771389999999992E-3</v>
      </c>
    </row>
    <row r="59" spans="1:7" ht="15" x14ac:dyDescent="0.25">
      <c r="A59" s="6">
        <v>53</v>
      </c>
      <c r="B59" s="7" t="s">
        <v>216</v>
      </c>
      <c r="C59" s="11" t="s">
        <v>217</v>
      </c>
      <c r="D59" s="2" t="s">
        <v>81</v>
      </c>
      <c r="E59" s="46">
        <v>36604</v>
      </c>
      <c r="F59" s="52">
        <v>36.658906000000002</v>
      </c>
      <c r="G59" s="5">
        <v>8.7699409999999998E-3</v>
      </c>
    </row>
    <row r="60" spans="1:7" ht="25.5" x14ac:dyDescent="0.25">
      <c r="A60" s="6">
        <v>54</v>
      </c>
      <c r="B60" s="7" t="s">
        <v>276</v>
      </c>
      <c r="C60" s="11" t="s">
        <v>277</v>
      </c>
      <c r="D60" s="2" t="s">
        <v>22</v>
      </c>
      <c r="E60" s="46">
        <v>7267</v>
      </c>
      <c r="F60" s="52">
        <v>35.764540500000003</v>
      </c>
      <c r="G60" s="5">
        <v>8.5559820000000002E-3</v>
      </c>
    </row>
    <row r="61" spans="1:7" ht="25.5" x14ac:dyDescent="0.25">
      <c r="A61" s="6">
        <v>55</v>
      </c>
      <c r="B61" s="7" t="s">
        <v>464</v>
      </c>
      <c r="C61" s="11" t="s">
        <v>465</v>
      </c>
      <c r="D61" s="2" t="s">
        <v>53</v>
      </c>
      <c r="E61" s="46">
        <v>3665</v>
      </c>
      <c r="F61" s="52">
        <v>32.16404</v>
      </c>
      <c r="G61" s="5">
        <v>7.6946310000000004E-3</v>
      </c>
    </row>
    <row r="62" spans="1:7" ht="25.5" x14ac:dyDescent="0.25">
      <c r="A62" s="6">
        <v>56</v>
      </c>
      <c r="B62" s="7" t="s">
        <v>186</v>
      </c>
      <c r="C62" s="11" t="s">
        <v>187</v>
      </c>
      <c r="D62" s="2" t="s">
        <v>53</v>
      </c>
      <c r="E62" s="46">
        <v>17930</v>
      </c>
      <c r="F62" s="52">
        <v>30.633405</v>
      </c>
      <c r="G62" s="5">
        <v>7.3284559999999997E-3</v>
      </c>
    </row>
    <row r="63" spans="1:7" ht="15" x14ac:dyDescent="0.25">
      <c r="A63" s="6">
        <v>57</v>
      </c>
      <c r="B63" s="7" t="s">
        <v>269</v>
      </c>
      <c r="C63" s="11" t="s">
        <v>270</v>
      </c>
      <c r="D63" s="2" t="s">
        <v>271</v>
      </c>
      <c r="E63" s="46">
        <v>2472</v>
      </c>
      <c r="F63" s="52">
        <v>21.340776000000002</v>
      </c>
      <c r="G63" s="5">
        <v>5.1053720000000004E-3</v>
      </c>
    </row>
    <row r="64" spans="1:7" ht="25.5" x14ac:dyDescent="0.25">
      <c r="A64" s="6">
        <v>58</v>
      </c>
      <c r="B64" s="7" t="s">
        <v>231</v>
      </c>
      <c r="C64" s="11" t="s">
        <v>232</v>
      </c>
      <c r="D64" s="2" t="s">
        <v>172</v>
      </c>
      <c r="E64" s="46">
        <v>12612</v>
      </c>
      <c r="F64" s="52">
        <v>14.011932</v>
      </c>
      <c r="G64" s="5">
        <v>3.3520860000000002E-3</v>
      </c>
    </row>
    <row r="65" spans="1:7" ht="15" x14ac:dyDescent="0.25">
      <c r="A65" s="1"/>
      <c r="B65" s="2"/>
      <c r="C65" s="8" t="s">
        <v>107</v>
      </c>
      <c r="D65" s="12"/>
      <c r="E65" s="48"/>
      <c r="F65" s="54">
        <v>4061.5057184999996</v>
      </c>
      <c r="G65" s="13">
        <v>0.97163749199999994</v>
      </c>
    </row>
    <row r="66" spans="1:7" ht="15" x14ac:dyDescent="0.25">
      <c r="A66" s="6"/>
      <c r="B66" s="7"/>
      <c r="C66" s="14"/>
      <c r="D66" s="15"/>
      <c r="E66" s="46"/>
      <c r="F66" s="52"/>
      <c r="G66" s="5"/>
    </row>
    <row r="67" spans="1:7" ht="15" x14ac:dyDescent="0.25">
      <c r="A67" s="1"/>
      <c r="B67" s="2"/>
      <c r="C67" s="8" t="s">
        <v>108</v>
      </c>
      <c r="D67" s="9"/>
      <c r="E67" s="47"/>
      <c r="F67" s="53"/>
      <c r="G67" s="10"/>
    </row>
    <row r="68" spans="1:7" ht="15" x14ac:dyDescent="0.25">
      <c r="A68" s="1"/>
      <c r="B68" s="2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15"/>
      <c r="E69" s="46"/>
      <c r="F69" s="52"/>
      <c r="G69" s="5"/>
    </row>
    <row r="70" spans="1:7" ht="15" x14ac:dyDescent="0.25">
      <c r="A70" s="16"/>
      <c r="B70" s="17"/>
      <c r="C70" s="8" t="s">
        <v>109</v>
      </c>
      <c r="D70" s="9"/>
      <c r="E70" s="47"/>
      <c r="F70" s="53"/>
      <c r="G70" s="10"/>
    </row>
    <row r="71" spans="1:7" ht="15" x14ac:dyDescent="0.25">
      <c r="A71" s="18"/>
      <c r="B71" s="19"/>
      <c r="C71" s="8" t="s">
        <v>107</v>
      </c>
      <c r="D71" s="20"/>
      <c r="E71" s="49"/>
      <c r="F71" s="55">
        <v>0</v>
      </c>
      <c r="G71" s="21">
        <v>0</v>
      </c>
    </row>
    <row r="72" spans="1:7" ht="15" x14ac:dyDescent="0.25">
      <c r="A72" s="18"/>
      <c r="B72" s="19"/>
      <c r="C72" s="14"/>
      <c r="D72" s="22"/>
      <c r="E72" s="50"/>
      <c r="F72" s="56"/>
      <c r="G72" s="23"/>
    </row>
    <row r="73" spans="1:7" ht="15" x14ac:dyDescent="0.25">
      <c r="A73" s="1"/>
      <c r="B73" s="2"/>
      <c r="C73" s="8" t="s">
        <v>111</v>
      </c>
      <c r="D73" s="9"/>
      <c r="E73" s="47"/>
      <c r="F73" s="53"/>
      <c r="G73" s="10"/>
    </row>
    <row r="74" spans="1:7" ht="15" x14ac:dyDescent="0.25">
      <c r="A74" s="1"/>
      <c r="B74" s="2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2"/>
      <c r="G75" s="5"/>
    </row>
    <row r="76" spans="1:7" ht="15" x14ac:dyDescent="0.25">
      <c r="A76" s="1"/>
      <c r="B76" s="2"/>
      <c r="C76" s="8" t="s">
        <v>112</v>
      </c>
      <c r="D76" s="9"/>
      <c r="E76" s="47"/>
      <c r="F76" s="53"/>
      <c r="G76" s="10"/>
    </row>
    <row r="77" spans="1:7" ht="15" x14ac:dyDescent="0.25">
      <c r="A77" s="1"/>
      <c r="B77" s="2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2"/>
      <c r="G78" s="5"/>
    </row>
    <row r="79" spans="1:7" ht="15" x14ac:dyDescent="0.25">
      <c r="A79" s="1"/>
      <c r="B79" s="2"/>
      <c r="C79" s="8" t="s">
        <v>113</v>
      </c>
      <c r="D79" s="9"/>
      <c r="E79" s="47"/>
      <c r="F79" s="53"/>
      <c r="G79" s="10"/>
    </row>
    <row r="80" spans="1:7" ht="15" x14ac:dyDescent="0.25">
      <c r="A80" s="1"/>
      <c r="B80" s="2"/>
      <c r="C80" s="8" t="s">
        <v>107</v>
      </c>
      <c r="D80" s="12"/>
      <c r="E80" s="48"/>
      <c r="F80" s="54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2"/>
      <c r="G81" s="5"/>
    </row>
    <row r="82" spans="1:7" ht="25.5" x14ac:dyDescent="0.25">
      <c r="A82" s="6"/>
      <c r="B82" s="7"/>
      <c r="C82" s="24" t="s">
        <v>115</v>
      </c>
      <c r="D82" s="25"/>
      <c r="E82" s="48"/>
      <c r="F82" s="54">
        <v>4061.5057184999996</v>
      </c>
      <c r="G82" s="13">
        <v>0.97163749199999994</v>
      </c>
    </row>
    <row r="83" spans="1:7" ht="15" x14ac:dyDescent="0.25">
      <c r="A83" s="1"/>
      <c r="B83" s="2"/>
      <c r="C83" s="11"/>
      <c r="D83" s="4"/>
      <c r="E83" s="46"/>
      <c r="F83" s="52"/>
      <c r="G83" s="5"/>
    </row>
    <row r="84" spans="1:7" ht="15" x14ac:dyDescent="0.25">
      <c r="A84" s="1"/>
      <c r="B84" s="2"/>
      <c r="C84" s="3" t="s">
        <v>116</v>
      </c>
      <c r="D84" s="4"/>
      <c r="E84" s="46"/>
      <c r="F84" s="52"/>
      <c r="G84" s="5"/>
    </row>
    <row r="85" spans="1:7" ht="25.5" x14ac:dyDescent="0.25">
      <c r="A85" s="1"/>
      <c r="B85" s="2"/>
      <c r="C85" s="8" t="s">
        <v>10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12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2"/>
      <c r="G87" s="5"/>
    </row>
    <row r="88" spans="1:7" ht="15" x14ac:dyDescent="0.25">
      <c r="A88" s="1"/>
      <c r="B88" s="26"/>
      <c r="C88" s="8" t="s">
        <v>117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12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8"/>
      <c r="G90" s="27"/>
    </row>
    <row r="91" spans="1:7" ht="15" x14ac:dyDescent="0.25">
      <c r="A91" s="1"/>
      <c r="B91" s="2"/>
      <c r="C91" s="8" t="s">
        <v>118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1"/>
      <c r="B93" s="2"/>
      <c r="C93" s="14"/>
      <c r="D93" s="4"/>
      <c r="E93" s="46"/>
      <c r="F93" s="52"/>
      <c r="G93" s="5"/>
    </row>
    <row r="94" spans="1:7" ht="25.5" x14ac:dyDescent="0.25">
      <c r="A94" s="1"/>
      <c r="B94" s="26"/>
      <c r="C94" s="8" t="s">
        <v>119</v>
      </c>
      <c r="D94" s="9"/>
      <c r="E94" s="47"/>
      <c r="F94" s="53"/>
      <c r="G94" s="10"/>
    </row>
    <row r="95" spans="1:7" ht="15" x14ac:dyDescent="0.25">
      <c r="A95" s="6"/>
      <c r="B95" s="7"/>
      <c r="C95" s="8" t="s">
        <v>107</v>
      </c>
      <c r="D95" s="12"/>
      <c r="E95" s="48"/>
      <c r="F95" s="54">
        <v>0</v>
      </c>
      <c r="G95" s="13">
        <v>0</v>
      </c>
    </row>
    <row r="96" spans="1:7" ht="15" x14ac:dyDescent="0.25">
      <c r="A96" s="6"/>
      <c r="B96" s="7"/>
      <c r="C96" s="14"/>
      <c r="D96" s="4"/>
      <c r="E96" s="46"/>
      <c r="F96" s="52"/>
      <c r="G96" s="5"/>
    </row>
    <row r="97" spans="1:7" ht="15" x14ac:dyDescent="0.25">
      <c r="A97" s="6"/>
      <c r="B97" s="7"/>
      <c r="C97" s="28" t="s">
        <v>120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1"/>
      <c r="D98" s="4"/>
      <c r="E98" s="46"/>
      <c r="F98" s="52"/>
      <c r="G98" s="5"/>
    </row>
    <row r="99" spans="1:7" ht="15" x14ac:dyDescent="0.25">
      <c r="A99" s="1"/>
      <c r="B99" s="2"/>
      <c r="C99" s="3" t="s">
        <v>121</v>
      </c>
      <c r="D99" s="4"/>
      <c r="E99" s="46"/>
      <c r="F99" s="52"/>
      <c r="G99" s="5"/>
    </row>
    <row r="100" spans="1:7" ht="15" x14ac:dyDescent="0.25">
      <c r="A100" s="6"/>
      <c r="B100" s="7"/>
      <c r="C100" s="8" t="s">
        <v>122</v>
      </c>
      <c r="D100" s="9"/>
      <c r="E100" s="47"/>
      <c r="F100" s="53"/>
      <c r="G100" s="10"/>
    </row>
    <row r="101" spans="1:7" ht="15" x14ac:dyDescent="0.25">
      <c r="A101" s="6"/>
      <c r="B101" s="7"/>
      <c r="C101" s="8" t="s">
        <v>107</v>
      </c>
      <c r="D101" s="25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15" x14ac:dyDescent="0.25">
      <c r="A103" s="6"/>
      <c r="B103" s="7"/>
      <c r="C103" s="8" t="s">
        <v>123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6"/>
      <c r="B106" s="7"/>
      <c r="C106" s="8" t="s">
        <v>124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6"/>
      <c r="B109" s="7"/>
      <c r="C109" s="8" t="s">
        <v>125</v>
      </c>
      <c r="D109" s="9"/>
      <c r="E109" s="47"/>
      <c r="F109" s="53"/>
      <c r="G109" s="10"/>
    </row>
    <row r="110" spans="1:7" ht="15" x14ac:dyDescent="0.25">
      <c r="A110" s="6">
        <v>1</v>
      </c>
      <c r="B110" s="7"/>
      <c r="C110" s="11" t="s">
        <v>126</v>
      </c>
      <c r="D110" s="15"/>
      <c r="E110" s="46"/>
      <c r="F110" s="52">
        <v>103.9498478</v>
      </c>
      <c r="G110" s="5">
        <v>2.4868010999999999E-2</v>
      </c>
    </row>
    <row r="111" spans="1:7" ht="15" x14ac:dyDescent="0.25">
      <c r="A111" s="6"/>
      <c r="B111" s="7"/>
      <c r="C111" s="8" t="s">
        <v>107</v>
      </c>
      <c r="D111" s="25"/>
      <c r="E111" s="48"/>
      <c r="F111" s="54">
        <v>103.9498478</v>
      </c>
      <c r="G111" s="13">
        <v>2.4868010999999999E-2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7" ht="25.5" x14ac:dyDescent="0.25">
      <c r="A113" s="6"/>
      <c r="B113" s="7"/>
      <c r="C113" s="24" t="s">
        <v>127</v>
      </c>
      <c r="D113" s="25"/>
      <c r="E113" s="48"/>
      <c r="F113" s="54">
        <v>103.9498478</v>
      </c>
      <c r="G113" s="13">
        <v>2.4868010999999999E-2</v>
      </c>
    </row>
    <row r="114" spans="1:7" ht="15" x14ac:dyDescent="0.25">
      <c r="A114" s="6"/>
      <c r="B114" s="7"/>
      <c r="C114" s="29"/>
      <c r="D114" s="7"/>
      <c r="E114" s="46"/>
      <c r="F114" s="52"/>
      <c r="G114" s="5"/>
    </row>
    <row r="115" spans="1:7" ht="15" x14ac:dyDescent="0.25">
      <c r="A115" s="1"/>
      <c r="B115" s="2"/>
      <c r="C115" s="3" t="s">
        <v>128</v>
      </c>
      <c r="D115" s="4"/>
      <c r="E115" s="46"/>
      <c r="F115" s="52"/>
      <c r="G115" s="5"/>
    </row>
    <row r="116" spans="1:7" ht="25.5" x14ac:dyDescent="0.25">
      <c r="A116" s="6"/>
      <c r="B116" s="7"/>
      <c r="C116" s="8" t="s">
        <v>129</v>
      </c>
      <c r="D116" s="9"/>
      <c r="E116" s="47"/>
      <c r="F116" s="53"/>
      <c r="G116" s="10"/>
    </row>
    <row r="117" spans="1:7" ht="15" x14ac:dyDescent="0.25">
      <c r="A117" s="6"/>
      <c r="B117" s="7"/>
      <c r="C117" s="8" t="s">
        <v>107</v>
      </c>
      <c r="D117" s="25"/>
      <c r="E117" s="48"/>
      <c r="F117" s="54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2"/>
      <c r="G118" s="5"/>
    </row>
    <row r="119" spans="1:7" ht="15" x14ac:dyDescent="0.25">
      <c r="A119" s="1"/>
      <c r="B119" s="2"/>
      <c r="C119" s="3" t="s">
        <v>130</v>
      </c>
      <c r="D119" s="4"/>
      <c r="E119" s="46"/>
      <c r="F119" s="52"/>
      <c r="G119" s="5"/>
    </row>
    <row r="120" spans="1:7" ht="25.5" x14ac:dyDescent="0.25">
      <c r="A120" s="6"/>
      <c r="B120" s="7"/>
      <c r="C120" s="8" t="s">
        <v>131</v>
      </c>
      <c r="D120" s="9"/>
      <c r="E120" s="47"/>
      <c r="F120" s="53"/>
      <c r="G120" s="10"/>
    </row>
    <row r="121" spans="1:7" ht="15" x14ac:dyDescent="0.25">
      <c r="A121" s="6"/>
      <c r="B121" s="7"/>
      <c r="C121" s="8" t="s">
        <v>107</v>
      </c>
      <c r="D121" s="25"/>
      <c r="E121" s="48"/>
      <c r="F121" s="54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2"/>
      <c r="G122" s="5"/>
    </row>
    <row r="123" spans="1:7" ht="25.5" x14ac:dyDescent="0.25">
      <c r="A123" s="6"/>
      <c r="B123" s="7"/>
      <c r="C123" s="8" t="s">
        <v>132</v>
      </c>
      <c r="D123" s="9"/>
      <c r="E123" s="47"/>
      <c r="F123" s="53"/>
      <c r="G123" s="10"/>
    </row>
    <row r="124" spans="1:7" ht="15" x14ac:dyDescent="0.25">
      <c r="A124" s="6"/>
      <c r="B124" s="7"/>
      <c r="C124" s="8" t="s">
        <v>107</v>
      </c>
      <c r="D124" s="25"/>
      <c r="E124" s="48"/>
      <c r="F124" s="54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8"/>
      <c r="G125" s="27"/>
    </row>
    <row r="126" spans="1:7" ht="25.5" x14ac:dyDescent="0.25">
      <c r="A126" s="6"/>
      <c r="B126" s="7"/>
      <c r="C126" s="29" t="s">
        <v>134</v>
      </c>
      <c r="D126" s="7"/>
      <c r="E126" s="46"/>
      <c r="F126" s="58">
        <v>14.60721221</v>
      </c>
      <c r="G126" s="27">
        <v>3.4944960000000001E-3</v>
      </c>
    </row>
    <row r="127" spans="1:7" ht="15" x14ac:dyDescent="0.25">
      <c r="A127" s="6"/>
      <c r="B127" s="7"/>
      <c r="C127" s="30" t="s">
        <v>135</v>
      </c>
      <c r="D127" s="12"/>
      <c r="E127" s="48"/>
      <c r="F127" s="54">
        <v>4180.0627785099996</v>
      </c>
      <c r="G127" s="13">
        <v>0.99999999899999981</v>
      </c>
    </row>
    <row r="129" spans="2:6" ht="15" x14ac:dyDescent="0.25">
      <c r="B129" s="158"/>
      <c r="C129" s="158"/>
      <c r="D129" s="158"/>
      <c r="E129" s="158"/>
      <c r="F129" s="158"/>
    </row>
    <row r="130" spans="2:6" ht="15" x14ac:dyDescent="0.25">
      <c r="B130" s="158"/>
      <c r="C130" s="158"/>
      <c r="D130" s="158"/>
      <c r="E130" s="158"/>
      <c r="F130" s="158"/>
    </row>
    <row r="132" spans="2:6" ht="15" x14ac:dyDescent="0.25">
      <c r="B132" s="36" t="s">
        <v>137</v>
      </c>
      <c r="C132" s="37"/>
      <c r="D132" s="38"/>
    </row>
    <row r="133" spans="2:6" ht="15" x14ac:dyDescent="0.25">
      <c r="B133" s="39" t="s">
        <v>138</v>
      </c>
      <c r="C133" s="40"/>
      <c r="D133" s="64" t="s">
        <v>139</v>
      </c>
    </row>
    <row r="134" spans="2:6" ht="15" x14ac:dyDescent="0.25">
      <c r="B134" s="39" t="s">
        <v>140</v>
      </c>
      <c r="C134" s="40"/>
      <c r="D134" s="64" t="s">
        <v>139</v>
      </c>
    </row>
    <row r="135" spans="2:6" ht="15" x14ac:dyDescent="0.25">
      <c r="B135" s="41" t="s">
        <v>141</v>
      </c>
      <c r="C135" s="40"/>
      <c r="D135" s="42"/>
    </row>
    <row r="136" spans="2:6" ht="25.5" customHeight="1" x14ac:dyDescent="0.25">
      <c r="B136" s="42"/>
      <c r="C136" s="32" t="s">
        <v>142</v>
      </c>
      <c r="D136" s="33" t="s">
        <v>143</v>
      </c>
    </row>
    <row r="137" spans="2:6" ht="12.75" customHeight="1" x14ac:dyDescent="0.25">
      <c r="B137" s="59" t="s">
        <v>144</v>
      </c>
      <c r="C137" s="60" t="s">
        <v>145</v>
      </c>
      <c r="D137" s="60" t="s">
        <v>146</v>
      </c>
    </row>
    <row r="138" spans="2:6" ht="15" x14ac:dyDescent="0.25">
      <c r="B138" s="42" t="s">
        <v>147</v>
      </c>
      <c r="C138" s="43">
        <v>10.0489</v>
      </c>
      <c r="D138" s="43">
        <v>10.3047</v>
      </c>
    </row>
    <row r="139" spans="2:6" ht="15" x14ac:dyDescent="0.25">
      <c r="B139" s="42" t="s">
        <v>148</v>
      </c>
      <c r="C139" s="43">
        <v>10.0489</v>
      </c>
      <c r="D139" s="43">
        <v>10.3047</v>
      </c>
    </row>
    <row r="140" spans="2:6" ht="15" x14ac:dyDescent="0.25">
      <c r="B140" s="42" t="s">
        <v>149</v>
      </c>
      <c r="C140" s="43">
        <v>9.9944000000000006</v>
      </c>
      <c r="D140" s="43">
        <v>10.244</v>
      </c>
    </row>
    <row r="141" spans="2:6" ht="15" x14ac:dyDescent="0.25">
      <c r="B141" s="42" t="s">
        <v>150</v>
      </c>
      <c r="C141" s="43">
        <v>9.9944000000000006</v>
      </c>
      <c r="D141" s="43">
        <v>10.244</v>
      </c>
    </row>
    <row r="143" spans="2:6" ht="15" x14ac:dyDescent="0.25">
      <c r="B143" s="61" t="s">
        <v>151</v>
      </c>
      <c r="C143" s="44"/>
      <c r="D143" s="62" t="s">
        <v>139</v>
      </c>
    </row>
    <row r="144" spans="2:6" ht="24.75" customHeight="1" x14ac:dyDescent="0.25">
      <c r="B144" s="63"/>
      <c r="C144" s="63"/>
    </row>
    <row r="145" spans="2:4" ht="15" x14ac:dyDescent="0.25">
      <c r="B145" s="65"/>
      <c r="C145" s="67"/>
      <c r="D145"/>
    </row>
    <row r="147" spans="2:4" ht="15" x14ac:dyDescent="0.25">
      <c r="B147" s="41" t="s">
        <v>152</v>
      </c>
      <c r="C147" s="40"/>
      <c r="D147" s="66" t="s">
        <v>139</v>
      </c>
    </row>
    <row r="148" spans="2:4" ht="15" x14ac:dyDescent="0.25">
      <c r="B148" s="41" t="s">
        <v>153</v>
      </c>
      <c r="C148" s="40"/>
      <c r="D148" s="66" t="s">
        <v>139</v>
      </c>
    </row>
    <row r="149" spans="2:4" ht="15" x14ac:dyDescent="0.25">
      <c r="B149" s="41" t="s">
        <v>154</v>
      </c>
      <c r="C149" s="40"/>
      <c r="D149" s="45">
        <v>9.1169664740998538E-2</v>
      </c>
    </row>
    <row r="150" spans="2:4" ht="15" x14ac:dyDescent="0.25">
      <c r="B150" s="41" t="s">
        <v>155</v>
      </c>
      <c r="C150" s="40"/>
      <c r="D150" s="45" t="s">
        <v>139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156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96</v>
      </c>
      <c r="C7" s="11" t="s">
        <v>97</v>
      </c>
      <c r="D7" s="2" t="s">
        <v>22</v>
      </c>
      <c r="E7" s="46">
        <v>44076</v>
      </c>
      <c r="F7" s="52">
        <v>231.70753199999999</v>
      </c>
      <c r="G7" s="5">
        <v>5.209428E-2</v>
      </c>
    </row>
    <row r="8" spans="1:7" ht="25.5" x14ac:dyDescent="0.25">
      <c r="A8" s="6">
        <v>2</v>
      </c>
      <c r="B8" s="7" t="s">
        <v>51</v>
      </c>
      <c r="C8" s="11" t="s">
        <v>52</v>
      </c>
      <c r="D8" s="2" t="s">
        <v>53</v>
      </c>
      <c r="E8" s="46">
        <v>27114</v>
      </c>
      <c r="F8" s="52">
        <v>218.68796699999999</v>
      </c>
      <c r="G8" s="5">
        <v>4.9167121000000001E-2</v>
      </c>
    </row>
    <row r="9" spans="1:7" ht="25.5" x14ac:dyDescent="0.25">
      <c r="A9" s="6">
        <v>3</v>
      </c>
      <c r="B9" s="7" t="s">
        <v>25</v>
      </c>
      <c r="C9" s="11" t="s">
        <v>26</v>
      </c>
      <c r="D9" s="2" t="s">
        <v>27</v>
      </c>
      <c r="E9" s="46">
        <v>37858</v>
      </c>
      <c r="F9" s="52">
        <v>191.18289999999999</v>
      </c>
      <c r="G9" s="5">
        <v>4.2983219000000003E-2</v>
      </c>
    </row>
    <row r="10" spans="1:7" ht="25.5" x14ac:dyDescent="0.25">
      <c r="A10" s="6">
        <v>4</v>
      </c>
      <c r="B10" s="7" t="s">
        <v>157</v>
      </c>
      <c r="C10" s="11" t="s">
        <v>158</v>
      </c>
      <c r="D10" s="2" t="s">
        <v>159</v>
      </c>
      <c r="E10" s="46">
        <v>22921</v>
      </c>
      <c r="F10" s="52">
        <v>169.26012449999999</v>
      </c>
      <c r="G10" s="5">
        <v>3.8054370999999997E-2</v>
      </c>
    </row>
    <row r="11" spans="1:7" ht="15" x14ac:dyDescent="0.25">
      <c r="A11" s="6">
        <v>5</v>
      </c>
      <c r="B11" s="7" t="s">
        <v>160</v>
      </c>
      <c r="C11" s="11" t="s">
        <v>161</v>
      </c>
      <c r="D11" s="2" t="s">
        <v>13</v>
      </c>
      <c r="E11" s="46">
        <v>80314</v>
      </c>
      <c r="F11" s="52">
        <v>166.209823</v>
      </c>
      <c r="G11" s="5">
        <v>3.7368578999999999E-2</v>
      </c>
    </row>
    <row r="12" spans="1:7" ht="25.5" x14ac:dyDescent="0.25">
      <c r="A12" s="6">
        <v>6</v>
      </c>
      <c r="B12" s="7" t="s">
        <v>23</v>
      </c>
      <c r="C12" s="11" t="s">
        <v>24</v>
      </c>
      <c r="D12" s="2" t="s">
        <v>22</v>
      </c>
      <c r="E12" s="46">
        <v>27716</v>
      </c>
      <c r="F12" s="52">
        <v>165.11806999999999</v>
      </c>
      <c r="G12" s="5">
        <v>3.7123122000000001E-2</v>
      </c>
    </row>
    <row r="13" spans="1:7" ht="25.5" x14ac:dyDescent="0.25">
      <c r="A13" s="6">
        <v>7</v>
      </c>
      <c r="B13" s="7" t="s">
        <v>28</v>
      </c>
      <c r="C13" s="11" t="s">
        <v>29</v>
      </c>
      <c r="D13" s="2" t="s">
        <v>30</v>
      </c>
      <c r="E13" s="46">
        <v>108026</v>
      </c>
      <c r="F13" s="52">
        <v>156.85375199999999</v>
      </c>
      <c r="G13" s="5">
        <v>3.5265074E-2</v>
      </c>
    </row>
    <row r="14" spans="1:7" ht="25.5" x14ac:dyDescent="0.25">
      <c r="A14" s="6">
        <v>8</v>
      </c>
      <c r="B14" s="7" t="s">
        <v>162</v>
      </c>
      <c r="C14" s="11" t="s">
        <v>163</v>
      </c>
      <c r="D14" s="2" t="s">
        <v>53</v>
      </c>
      <c r="E14" s="46">
        <v>60394</v>
      </c>
      <c r="F14" s="52">
        <v>146.485647</v>
      </c>
      <c r="G14" s="5">
        <v>3.2934036999999999E-2</v>
      </c>
    </row>
    <row r="15" spans="1:7" ht="25.5" x14ac:dyDescent="0.25">
      <c r="A15" s="6">
        <v>9</v>
      </c>
      <c r="B15" s="7" t="s">
        <v>66</v>
      </c>
      <c r="C15" s="11" t="s">
        <v>67</v>
      </c>
      <c r="D15" s="2" t="s">
        <v>16</v>
      </c>
      <c r="E15" s="46">
        <v>96811</v>
      </c>
      <c r="F15" s="52">
        <v>138.29451349999999</v>
      </c>
      <c r="G15" s="5">
        <v>3.1092443000000001E-2</v>
      </c>
    </row>
    <row r="16" spans="1:7" ht="25.5" x14ac:dyDescent="0.25">
      <c r="A16" s="6">
        <v>10</v>
      </c>
      <c r="B16" s="7" t="s">
        <v>164</v>
      </c>
      <c r="C16" s="11" t="s">
        <v>165</v>
      </c>
      <c r="D16" s="2" t="s">
        <v>166</v>
      </c>
      <c r="E16" s="46">
        <v>65000</v>
      </c>
      <c r="F16" s="52">
        <v>122.88249999999999</v>
      </c>
      <c r="G16" s="5">
        <v>2.7627394999999999E-2</v>
      </c>
    </row>
    <row r="17" spans="1:7" ht="38.25" x14ac:dyDescent="0.25">
      <c r="A17" s="6">
        <v>11</v>
      </c>
      <c r="B17" s="7" t="s">
        <v>86</v>
      </c>
      <c r="C17" s="11" t="s">
        <v>87</v>
      </c>
      <c r="D17" s="2" t="s">
        <v>88</v>
      </c>
      <c r="E17" s="46">
        <v>132299</v>
      </c>
      <c r="F17" s="52">
        <v>116.3569705</v>
      </c>
      <c r="G17" s="5">
        <v>2.6160274000000001E-2</v>
      </c>
    </row>
    <row r="18" spans="1:7" ht="15" x14ac:dyDescent="0.25">
      <c r="A18" s="6">
        <v>12</v>
      </c>
      <c r="B18" s="7" t="s">
        <v>167</v>
      </c>
      <c r="C18" s="11" t="s">
        <v>168</v>
      </c>
      <c r="D18" s="2" t="s">
        <v>169</v>
      </c>
      <c r="E18" s="46">
        <v>31940</v>
      </c>
      <c r="F18" s="52">
        <v>115.76653</v>
      </c>
      <c r="G18" s="5">
        <v>2.6027527000000002E-2</v>
      </c>
    </row>
    <row r="19" spans="1:7" ht="25.5" x14ac:dyDescent="0.25">
      <c r="A19" s="6">
        <v>13</v>
      </c>
      <c r="B19" s="7" t="s">
        <v>170</v>
      </c>
      <c r="C19" s="11" t="s">
        <v>171</v>
      </c>
      <c r="D19" s="2" t="s">
        <v>172</v>
      </c>
      <c r="E19" s="46">
        <v>6403</v>
      </c>
      <c r="F19" s="52">
        <v>114.1430795</v>
      </c>
      <c r="G19" s="5">
        <v>2.5662529999999999E-2</v>
      </c>
    </row>
    <row r="20" spans="1:7" ht="15" x14ac:dyDescent="0.25">
      <c r="A20" s="6">
        <v>14</v>
      </c>
      <c r="B20" s="7" t="s">
        <v>72</v>
      </c>
      <c r="C20" s="11" t="s">
        <v>73</v>
      </c>
      <c r="D20" s="2" t="s">
        <v>65</v>
      </c>
      <c r="E20" s="46">
        <v>55299</v>
      </c>
      <c r="F20" s="52">
        <v>108.164844</v>
      </c>
      <c r="G20" s="5">
        <v>2.4318457000000002E-2</v>
      </c>
    </row>
    <row r="21" spans="1:7" ht="25.5" x14ac:dyDescent="0.25">
      <c r="A21" s="6">
        <v>15</v>
      </c>
      <c r="B21" s="7" t="s">
        <v>173</v>
      </c>
      <c r="C21" s="11" t="s">
        <v>174</v>
      </c>
      <c r="D21" s="2" t="s">
        <v>22</v>
      </c>
      <c r="E21" s="46">
        <v>20526</v>
      </c>
      <c r="F21" s="52">
        <v>106.84809300000001</v>
      </c>
      <c r="G21" s="5">
        <v>2.4022414999999998E-2</v>
      </c>
    </row>
    <row r="22" spans="1:7" ht="15" x14ac:dyDescent="0.25">
      <c r="A22" s="6">
        <v>16</v>
      </c>
      <c r="B22" s="7" t="s">
        <v>175</v>
      </c>
      <c r="C22" s="11" t="s">
        <v>176</v>
      </c>
      <c r="D22" s="2" t="s">
        <v>177</v>
      </c>
      <c r="E22" s="46">
        <v>38805</v>
      </c>
      <c r="F22" s="52">
        <v>104.7735</v>
      </c>
      <c r="G22" s="5">
        <v>2.3555988999999999E-2</v>
      </c>
    </row>
    <row r="23" spans="1:7" ht="15" x14ac:dyDescent="0.25">
      <c r="A23" s="6">
        <v>17</v>
      </c>
      <c r="B23" s="7" t="s">
        <v>178</v>
      </c>
      <c r="C23" s="11" t="s">
        <v>179</v>
      </c>
      <c r="D23" s="2" t="s">
        <v>13</v>
      </c>
      <c r="E23" s="46">
        <v>96298</v>
      </c>
      <c r="F23" s="52">
        <v>101.69068799999999</v>
      </c>
      <c r="G23" s="5">
        <v>2.2862886999999998E-2</v>
      </c>
    </row>
    <row r="24" spans="1:7" ht="15" x14ac:dyDescent="0.25">
      <c r="A24" s="6">
        <v>18</v>
      </c>
      <c r="B24" s="7" t="s">
        <v>180</v>
      </c>
      <c r="C24" s="11" t="s">
        <v>181</v>
      </c>
      <c r="D24" s="2" t="s">
        <v>19</v>
      </c>
      <c r="E24" s="46">
        <v>42180</v>
      </c>
      <c r="F24" s="52">
        <v>98.342669999999998</v>
      </c>
      <c r="G24" s="5">
        <v>2.211016E-2</v>
      </c>
    </row>
    <row r="25" spans="1:7" ht="25.5" x14ac:dyDescent="0.25">
      <c r="A25" s="6">
        <v>19</v>
      </c>
      <c r="B25" s="7" t="s">
        <v>182</v>
      </c>
      <c r="C25" s="11" t="s">
        <v>183</v>
      </c>
      <c r="D25" s="2" t="s">
        <v>22</v>
      </c>
      <c r="E25" s="46">
        <v>24453</v>
      </c>
      <c r="F25" s="52">
        <v>89.216770499999996</v>
      </c>
      <c r="G25" s="5">
        <v>2.0058405000000001E-2</v>
      </c>
    </row>
    <row r="26" spans="1:7" ht="15" x14ac:dyDescent="0.25">
      <c r="A26" s="6">
        <v>20</v>
      </c>
      <c r="B26" s="7" t="s">
        <v>82</v>
      </c>
      <c r="C26" s="11" t="s">
        <v>83</v>
      </c>
      <c r="D26" s="2" t="s">
        <v>65</v>
      </c>
      <c r="E26" s="46">
        <v>75263</v>
      </c>
      <c r="F26" s="52">
        <v>86.891133499999995</v>
      </c>
      <c r="G26" s="5">
        <v>1.9535536999999999E-2</v>
      </c>
    </row>
    <row r="27" spans="1:7" ht="25.5" x14ac:dyDescent="0.25">
      <c r="A27" s="6">
        <v>21</v>
      </c>
      <c r="B27" s="7" t="s">
        <v>184</v>
      </c>
      <c r="C27" s="11" t="s">
        <v>185</v>
      </c>
      <c r="D27" s="2" t="s">
        <v>30</v>
      </c>
      <c r="E27" s="46">
        <v>7352</v>
      </c>
      <c r="F27" s="52">
        <v>83.198908000000003</v>
      </c>
      <c r="G27" s="5">
        <v>1.8705421999999999E-2</v>
      </c>
    </row>
    <row r="28" spans="1:7" ht="25.5" x14ac:dyDescent="0.25">
      <c r="A28" s="6">
        <v>22</v>
      </c>
      <c r="B28" s="7" t="s">
        <v>186</v>
      </c>
      <c r="C28" s="11" t="s">
        <v>187</v>
      </c>
      <c r="D28" s="2" t="s">
        <v>53</v>
      </c>
      <c r="E28" s="46">
        <v>48531</v>
      </c>
      <c r="F28" s="52">
        <v>82.915213499999993</v>
      </c>
      <c r="G28" s="5">
        <v>1.8641640000000001E-2</v>
      </c>
    </row>
    <row r="29" spans="1:7" ht="15" x14ac:dyDescent="0.25">
      <c r="A29" s="6">
        <v>23</v>
      </c>
      <c r="B29" s="7" t="s">
        <v>188</v>
      </c>
      <c r="C29" s="11" t="s">
        <v>189</v>
      </c>
      <c r="D29" s="2" t="s">
        <v>190</v>
      </c>
      <c r="E29" s="46">
        <v>41707</v>
      </c>
      <c r="F29" s="52">
        <v>82.371324999999999</v>
      </c>
      <c r="G29" s="5">
        <v>1.8519358999999999E-2</v>
      </c>
    </row>
    <row r="30" spans="1:7" ht="15" x14ac:dyDescent="0.25">
      <c r="A30" s="6">
        <v>24</v>
      </c>
      <c r="B30" s="7" t="s">
        <v>191</v>
      </c>
      <c r="C30" s="11" t="s">
        <v>192</v>
      </c>
      <c r="D30" s="2" t="s">
        <v>169</v>
      </c>
      <c r="E30" s="46">
        <v>6500</v>
      </c>
      <c r="F30" s="52">
        <v>79.3</v>
      </c>
      <c r="G30" s="5">
        <v>1.7828839999999999E-2</v>
      </c>
    </row>
    <row r="31" spans="1:7" ht="25.5" x14ac:dyDescent="0.25">
      <c r="A31" s="6">
        <v>25</v>
      </c>
      <c r="B31" s="7" t="s">
        <v>68</v>
      </c>
      <c r="C31" s="11" t="s">
        <v>69</v>
      </c>
      <c r="D31" s="2" t="s">
        <v>22</v>
      </c>
      <c r="E31" s="46">
        <v>45491</v>
      </c>
      <c r="F31" s="52">
        <v>76.87979</v>
      </c>
      <c r="G31" s="5">
        <v>1.7284708999999999E-2</v>
      </c>
    </row>
    <row r="32" spans="1:7" ht="25.5" x14ac:dyDescent="0.25">
      <c r="A32" s="6">
        <v>26</v>
      </c>
      <c r="B32" s="7" t="s">
        <v>193</v>
      </c>
      <c r="C32" s="11" t="s">
        <v>194</v>
      </c>
      <c r="D32" s="2" t="s">
        <v>172</v>
      </c>
      <c r="E32" s="46">
        <v>19931</v>
      </c>
      <c r="F32" s="52">
        <v>74.990387499999997</v>
      </c>
      <c r="G32" s="5">
        <v>1.6859919000000001E-2</v>
      </c>
    </row>
    <row r="33" spans="1:7" ht="15" x14ac:dyDescent="0.25">
      <c r="A33" s="6">
        <v>27</v>
      </c>
      <c r="B33" s="7" t="s">
        <v>195</v>
      </c>
      <c r="C33" s="11" t="s">
        <v>196</v>
      </c>
      <c r="D33" s="2" t="s">
        <v>169</v>
      </c>
      <c r="E33" s="46">
        <v>17940</v>
      </c>
      <c r="F33" s="52">
        <v>70.620810000000006</v>
      </c>
      <c r="G33" s="5">
        <v>1.5877517000000001E-2</v>
      </c>
    </row>
    <row r="34" spans="1:7" ht="25.5" x14ac:dyDescent="0.25">
      <c r="A34" s="6">
        <v>28</v>
      </c>
      <c r="B34" s="7" t="s">
        <v>197</v>
      </c>
      <c r="C34" s="11" t="s">
        <v>198</v>
      </c>
      <c r="D34" s="2" t="s">
        <v>22</v>
      </c>
      <c r="E34" s="46">
        <v>6958</v>
      </c>
      <c r="F34" s="52">
        <v>67.033372</v>
      </c>
      <c r="G34" s="5">
        <v>1.5070961000000001E-2</v>
      </c>
    </row>
    <row r="35" spans="1:7" ht="25.5" x14ac:dyDescent="0.25">
      <c r="A35" s="6">
        <v>29</v>
      </c>
      <c r="B35" s="7" t="s">
        <v>20</v>
      </c>
      <c r="C35" s="11" t="s">
        <v>21</v>
      </c>
      <c r="D35" s="2" t="s">
        <v>22</v>
      </c>
      <c r="E35" s="46">
        <v>9702</v>
      </c>
      <c r="F35" s="52">
        <v>65.871729000000002</v>
      </c>
      <c r="G35" s="5">
        <v>1.4809792E-2</v>
      </c>
    </row>
    <row r="36" spans="1:7" ht="25.5" x14ac:dyDescent="0.25">
      <c r="A36" s="6">
        <v>30</v>
      </c>
      <c r="B36" s="7" t="s">
        <v>43</v>
      </c>
      <c r="C36" s="11" t="s">
        <v>44</v>
      </c>
      <c r="D36" s="2" t="s">
        <v>16</v>
      </c>
      <c r="E36" s="46">
        <v>66460</v>
      </c>
      <c r="F36" s="52">
        <v>64.964650000000006</v>
      </c>
      <c r="G36" s="5">
        <v>1.4605854999999999E-2</v>
      </c>
    </row>
    <row r="37" spans="1:7" ht="25.5" x14ac:dyDescent="0.25">
      <c r="A37" s="6">
        <v>31</v>
      </c>
      <c r="B37" s="7" t="s">
        <v>199</v>
      </c>
      <c r="C37" s="11" t="s">
        <v>200</v>
      </c>
      <c r="D37" s="2" t="s">
        <v>166</v>
      </c>
      <c r="E37" s="46">
        <v>13317</v>
      </c>
      <c r="F37" s="52">
        <v>63.122579999999999</v>
      </c>
      <c r="G37" s="5">
        <v>1.4191707E-2</v>
      </c>
    </row>
    <row r="38" spans="1:7" ht="25.5" x14ac:dyDescent="0.25">
      <c r="A38" s="6">
        <v>32</v>
      </c>
      <c r="B38" s="7" t="s">
        <v>201</v>
      </c>
      <c r="C38" s="11" t="s">
        <v>202</v>
      </c>
      <c r="D38" s="2" t="s">
        <v>42</v>
      </c>
      <c r="E38" s="46">
        <v>14478</v>
      </c>
      <c r="F38" s="52">
        <v>59.692793999999999</v>
      </c>
      <c r="G38" s="5">
        <v>1.3420596E-2</v>
      </c>
    </row>
    <row r="39" spans="1:7" ht="25.5" x14ac:dyDescent="0.25">
      <c r="A39" s="6">
        <v>33</v>
      </c>
      <c r="B39" s="7" t="s">
        <v>203</v>
      </c>
      <c r="C39" s="11" t="s">
        <v>204</v>
      </c>
      <c r="D39" s="2" t="s">
        <v>53</v>
      </c>
      <c r="E39" s="46">
        <v>3218</v>
      </c>
      <c r="F39" s="52">
        <v>59.307740000000003</v>
      </c>
      <c r="G39" s="5">
        <v>1.3334024999999999E-2</v>
      </c>
    </row>
    <row r="40" spans="1:7" ht="15" x14ac:dyDescent="0.25">
      <c r="A40" s="6">
        <v>34</v>
      </c>
      <c r="B40" s="7" t="s">
        <v>205</v>
      </c>
      <c r="C40" s="11" t="s">
        <v>206</v>
      </c>
      <c r="D40" s="2" t="s">
        <v>27</v>
      </c>
      <c r="E40" s="46">
        <v>83066</v>
      </c>
      <c r="F40" s="52">
        <v>57.315539999999999</v>
      </c>
      <c r="G40" s="5">
        <v>1.2886122999999999E-2</v>
      </c>
    </row>
    <row r="41" spans="1:7" ht="25.5" x14ac:dyDescent="0.25">
      <c r="A41" s="6">
        <v>35</v>
      </c>
      <c r="B41" s="7" t="s">
        <v>47</v>
      </c>
      <c r="C41" s="11" t="s">
        <v>48</v>
      </c>
      <c r="D41" s="2" t="s">
        <v>22</v>
      </c>
      <c r="E41" s="46">
        <v>8088</v>
      </c>
      <c r="F41" s="52">
        <v>55.03884</v>
      </c>
      <c r="G41" s="5">
        <v>1.2374258000000001E-2</v>
      </c>
    </row>
    <row r="42" spans="1:7" ht="15" x14ac:dyDescent="0.25">
      <c r="A42" s="6">
        <v>36</v>
      </c>
      <c r="B42" s="7" t="s">
        <v>76</v>
      </c>
      <c r="C42" s="11" t="s">
        <v>849</v>
      </c>
      <c r="D42" s="2" t="s">
        <v>65</v>
      </c>
      <c r="E42" s="46">
        <v>15807</v>
      </c>
      <c r="F42" s="52">
        <v>42.718417500000001</v>
      </c>
      <c r="G42" s="5">
        <v>9.6042850000000006E-3</v>
      </c>
    </row>
    <row r="43" spans="1:7" ht="25.5" x14ac:dyDescent="0.25">
      <c r="A43" s="6">
        <v>37</v>
      </c>
      <c r="B43" s="7" t="s">
        <v>207</v>
      </c>
      <c r="C43" s="11" t="s">
        <v>208</v>
      </c>
      <c r="D43" s="2" t="s">
        <v>172</v>
      </c>
      <c r="E43" s="46">
        <v>37747</v>
      </c>
      <c r="F43" s="52">
        <v>41.238597499999997</v>
      </c>
      <c r="G43" s="5">
        <v>9.2715809999999992E-3</v>
      </c>
    </row>
    <row r="44" spans="1:7" ht="15" x14ac:dyDescent="0.25">
      <c r="A44" s="6">
        <v>38</v>
      </c>
      <c r="B44" s="7" t="s">
        <v>209</v>
      </c>
      <c r="C44" s="11" t="s">
        <v>210</v>
      </c>
      <c r="D44" s="2" t="s">
        <v>211</v>
      </c>
      <c r="E44" s="46">
        <v>26360</v>
      </c>
      <c r="F44" s="52">
        <v>40.093559999999997</v>
      </c>
      <c r="G44" s="5">
        <v>9.014144E-3</v>
      </c>
    </row>
    <row r="45" spans="1:7" ht="15" x14ac:dyDescent="0.25">
      <c r="A45" s="6">
        <v>39</v>
      </c>
      <c r="B45" s="7" t="s">
        <v>212</v>
      </c>
      <c r="C45" s="11" t="s">
        <v>213</v>
      </c>
      <c r="D45" s="2" t="s">
        <v>211</v>
      </c>
      <c r="E45" s="46">
        <v>7060</v>
      </c>
      <c r="F45" s="52">
        <v>39.620719999999999</v>
      </c>
      <c r="G45" s="5">
        <v>8.907837E-3</v>
      </c>
    </row>
    <row r="46" spans="1:7" ht="25.5" x14ac:dyDescent="0.25">
      <c r="A46" s="6">
        <v>40</v>
      </c>
      <c r="B46" s="7" t="s">
        <v>214</v>
      </c>
      <c r="C46" s="11" t="s">
        <v>215</v>
      </c>
      <c r="D46" s="2" t="s">
        <v>30</v>
      </c>
      <c r="E46" s="46">
        <v>29411</v>
      </c>
      <c r="F46" s="52">
        <v>39.6019115</v>
      </c>
      <c r="G46" s="5">
        <v>8.9036080000000004E-3</v>
      </c>
    </row>
    <row r="47" spans="1:7" ht="15" x14ac:dyDescent="0.25">
      <c r="A47" s="6">
        <v>41</v>
      </c>
      <c r="B47" s="7" t="s">
        <v>216</v>
      </c>
      <c r="C47" s="11" t="s">
        <v>217</v>
      </c>
      <c r="D47" s="2" t="s">
        <v>81</v>
      </c>
      <c r="E47" s="46">
        <v>37452</v>
      </c>
      <c r="F47" s="52">
        <v>37.508178000000001</v>
      </c>
      <c r="G47" s="5">
        <v>8.4328790000000008E-3</v>
      </c>
    </row>
    <row r="48" spans="1:7" ht="15" x14ac:dyDescent="0.25">
      <c r="A48" s="6">
        <v>42</v>
      </c>
      <c r="B48" s="7" t="s">
        <v>218</v>
      </c>
      <c r="C48" s="11" t="s">
        <v>219</v>
      </c>
      <c r="D48" s="2" t="s">
        <v>159</v>
      </c>
      <c r="E48" s="46">
        <v>17391</v>
      </c>
      <c r="F48" s="52">
        <v>36.460231499999999</v>
      </c>
      <c r="G48" s="5">
        <v>8.1972710000000008E-3</v>
      </c>
    </row>
    <row r="49" spans="1:7" ht="25.5" x14ac:dyDescent="0.25">
      <c r="A49" s="6">
        <v>43</v>
      </c>
      <c r="B49" s="7" t="s">
        <v>220</v>
      </c>
      <c r="C49" s="11" t="s">
        <v>221</v>
      </c>
      <c r="D49" s="2" t="s">
        <v>53</v>
      </c>
      <c r="E49" s="46">
        <v>10263</v>
      </c>
      <c r="F49" s="52">
        <v>35.053276500000003</v>
      </c>
      <c r="G49" s="5">
        <v>7.8809489999999999E-3</v>
      </c>
    </row>
    <row r="50" spans="1:7" ht="25.5" x14ac:dyDescent="0.25">
      <c r="A50" s="6">
        <v>44</v>
      </c>
      <c r="B50" s="7" t="s">
        <v>91</v>
      </c>
      <c r="C50" s="11" t="s">
        <v>92</v>
      </c>
      <c r="D50" s="2" t="s">
        <v>93</v>
      </c>
      <c r="E50" s="46">
        <v>9068</v>
      </c>
      <c r="F50" s="52">
        <v>28.922385999999999</v>
      </c>
      <c r="G50" s="5">
        <v>6.5025550000000001E-3</v>
      </c>
    </row>
    <row r="51" spans="1:7" ht="15" x14ac:dyDescent="0.25">
      <c r="A51" s="6">
        <v>45</v>
      </c>
      <c r="B51" s="7" t="s">
        <v>222</v>
      </c>
      <c r="C51" s="11" t="s">
        <v>223</v>
      </c>
      <c r="D51" s="2" t="s">
        <v>190</v>
      </c>
      <c r="E51" s="46">
        <v>11480</v>
      </c>
      <c r="F51" s="52">
        <v>28.573720000000002</v>
      </c>
      <c r="G51" s="5">
        <v>6.4241649999999999E-3</v>
      </c>
    </row>
    <row r="52" spans="1:7" ht="15" x14ac:dyDescent="0.25">
      <c r="A52" s="6">
        <v>46</v>
      </c>
      <c r="B52" s="7" t="s">
        <v>224</v>
      </c>
      <c r="C52" s="11" t="s">
        <v>225</v>
      </c>
      <c r="D52" s="2" t="s">
        <v>226</v>
      </c>
      <c r="E52" s="46">
        <v>1800</v>
      </c>
      <c r="F52" s="52">
        <v>27.9819</v>
      </c>
      <c r="G52" s="5">
        <v>6.2911069999999998E-3</v>
      </c>
    </row>
    <row r="53" spans="1:7" ht="15" x14ac:dyDescent="0.25">
      <c r="A53" s="6">
        <v>47</v>
      </c>
      <c r="B53" s="7" t="s">
        <v>227</v>
      </c>
      <c r="C53" s="11" t="s">
        <v>228</v>
      </c>
      <c r="D53" s="2" t="s">
        <v>65</v>
      </c>
      <c r="E53" s="46">
        <v>10900</v>
      </c>
      <c r="F53" s="52">
        <v>27.566099999999999</v>
      </c>
      <c r="G53" s="5">
        <v>6.1976239999999997E-3</v>
      </c>
    </row>
    <row r="54" spans="1:7" ht="25.5" x14ac:dyDescent="0.25">
      <c r="A54" s="6">
        <v>48</v>
      </c>
      <c r="B54" s="7" t="s">
        <v>229</v>
      </c>
      <c r="C54" s="11" t="s">
        <v>230</v>
      </c>
      <c r="D54" s="2" t="s">
        <v>42</v>
      </c>
      <c r="E54" s="46">
        <v>54670</v>
      </c>
      <c r="F54" s="52">
        <v>18.177775</v>
      </c>
      <c r="G54" s="5">
        <v>4.0868679999999996E-3</v>
      </c>
    </row>
    <row r="55" spans="1:7" ht="15" x14ac:dyDescent="0.25">
      <c r="A55" s="6">
        <v>49</v>
      </c>
      <c r="B55" s="7" t="s">
        <v>98</v>
      </c>
      <c r="C55" s="11" t="s">
        <v>99</v>
      </c>
      <c r="D55" s="2" t="s">
        <v>65</v>
      </c>
      <c r="E55" s="46">
        <v>13763</v>
      </c>
      <c r="F55" s="52">
        <v>17.382669</v>
      </c>
      <c r="G55" s="5">
        <v>3.9081059999999997E-3</v>
      </c>
    </row>
    <row r="56" spans="1:7" ht="25.5" x14ac:dyDescent="0.25">
      <c r="A56" s="6">
        <v>50</v>
      </c>
      <c r="B56" s="7" t="s">
        <v>231</v>
      </c>
      <c r="C56" s="11" t="s">
        <v>232</v>
      </c>
      <c r="D56" s="2" t="s">
        <v>172</v>
      </c>
      <c r="E56" s="46">
        <v>11561</v>
      </c>
      <c r="F56" s="52">
        <v>12.844271000000001</v>
      </c>
      <c r="G56" s="5">
        <v>2.8877479999999999E-3</v>
      </c>
    </row>
    <row r="57" spans="1:7" ht="25.5" x14ac:dyDescent="0.25">
      <c r="A57" s="6">
        <v>51</v>
      </c>
      <c r="B57" s="7" t="s">
        <v>233</v>
      </c>
      <c r="C57" s="11" t="s">
        <v>234</v>
      </c>
      <c r="D57" s="2" t="s">
        <v>22</v>
      </c>
      <c r="E57" s="46">
        <v>6662</v>
      </c>
      <c r="F57" s="52">
        <v>4.1271089999999999</v>
      </c>
      <c r="G57" s="5">
        <v>9.2788899999999999E-4</v>
      </c>
    </row>
    <row r="58" spans="1:7" ht="15" x14ac:dyDescent="0.25">
      <c r="A58" s="1"/>
      <c r="B58" s="2"/>
      <c r="C58" s="8" t="s">
        <v>107</v>
      </c>
      <c r="D58" s="12"/>
      <c r="E58" s="48"/>
      <c r="F58" s="54">
        <v>4269.3716095</v>
      </c>
      <c r="G58" s="13">
        <v>0.95987316100000031</v>
      </c>
    </row>
    <row r="59" spans="1:7" ht="15" x14ac:dyDescent="0.25">
      <c r="A59" s="6"/>
      <c r="B59" s="7"/>
      <c r="C59" s="14"/>
      <c r="D59" s="15"/>
      <c r="E59" s="46"/>
      <c r="F59" s="52"/>
      <c r="G59" s="5"/>
    </row>
    <row r="60" spans="1:7" ht="15" x14ac:dyDescent="0.25">
      <c r="A60" s="1"/>
      <c r="B60" s="2"/>
      <c r="C60" s="8" t="s">
        <v>108</v>
      </c>
      <c r="D60" s="9"/>
      <c r="E60" s="47"/>
      <c r="F60" s="53"/>
      <c r="G60" s="10"/>
    </row>
    <row r="61" spans="1:7" ht="15" x14ac:dyDescent="0.25">
      <c r="A61" s="1"/>
      <c r="B61" s="2"/>
      <c r="C61" s="8" t="s">
        <v>107</v>
      </c>
      <c r="D61" s="12"/>
      <c r="E61" s="48"/>
      <c r="F61" s="54">
        <v>0</v>
      </c>
      <c r="G61" s="13">
        <v>0</v>
      </c>
    </row>
    <row r="62" spans="1:7" ht="15" x14ac:dyDescent="0.25">
      <c r="A62" s="6"/>
      <c r="B62" s="7"/>
      <c r="C62" s="14"/>
      <c r="D62" s="15"/>
      <c r="E62" s="46"/>
      <c r="F62" s="52"/>
      <c r="G62" s="5"/>
    </row>
    <row r="63" spans="1:7" ht="15" x14ac:dyDescent="0.25">
      <c r="A63" s="16"/>
      <c r="B63" s="17"/>
      <c r="C63" s="8" t="s">
        <v>109</v>
      </c>
      <c r="D63" s="9"/>
      <c r="E63" s="47"/>
      <c r="F63" s="53"/>
      <c r="G63" s="10"/>
    </row>
    <row r="64" spans="1:7" ht="15" x14ac:dyDescent="0.25">
      <c r="A64" s="18"/>
      <c r="B64" s="19"/>
      <c r="C64" s="8" t="s">
        <v>107</v>
      </c>
      <c r="D64" s="20"/>
      <c r="E64" s="49"/>
      <c r="F64" s="55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0"/>
      <c r="F65" s="56"/>
      <c r="G65" s="23"/>
    </row>
    <row r="66" spans="1:7" ht="15" x14ac:dyDescent="0.25">
      <c r="A66" s="1"/>
      <c r="B66" s="2"/>
      <c r="C66" s="8" t="s">
        <v>111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15" x14ac:dyDescent="0.25">
      <c r="A69" s="1"/>
      <c r="B69" s="2"/>
      <c r="C69" s="8" t="s">
        <v>112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2"/>
      <c r="G71" s="5"/>
    </row>
    <row r="72" spans="1:7" ht="15" x14ac:dyDescent="0.25">
      <c r="A72" s="1"/>
      <c r="B72" s="2"/>
      <c r="C72" s="8" t="s">
        <v>113</v>
      </c>
      <c r="D72" s="9"/>
      <c r="E72" s="47"/>
      <c r="F72" s="53"/>
      <c r="G72" s="10"/>
    </row>
    <row r="73" spans="1:7" ht="15" x14ac:dyDescent="0.25">
      <c r="A73" s="1"/>
      <c r="B73" s="2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2"/>
      <c r="G74" s="5"/>
    </row>
    <row r="75" spans="1:7" ht="25.5" x14ac:dyDescent="0.25">
      <c r="A75" s="6"/>
      <c r="B75" s="7"/>
      <c r="C75" s="24" t="s">
        <v>115</v>
      </c>
      <c r="D75" s="25"/>
      <c r="E75" s="48"/>
      <c r="F75" s="54">
        <v>4269.3716095</v>
      </c>
      <c r="G75" s="13">
        <v>0.95987316100000031</v>
      </c>
    </row>
    <row r="76" spans="1:7" ht="15" x14ac:dyDescent="0.25">
      <c r="A76" s="1"/>
      <c r="B76" s="2"/>
      <c r="C76" s="11"/>
      <c r="D76" s="4"/>
      <c r="E76" s="46"/>
      <c r="F76" s="52"/>
      <c r="G76" s="5"/>
    </row>
    <row r="77" spans="1:7" ht="15" x14ac:dyDescent="0.25">
      <c r="A77" s="1"/>
      <c r="B77" s="2"/>
      <c r="C77" s="3" t="s">
        <v>116</v>
      </c>
      <c r="D77" s="4"/>
      <c r="E77" s="46"/>
      <c r="F77" s="52"/>
      <c r="G77" s="5"/>
    </row>
    <row r="78" spans="1:7" ht="25.5" x14ac:dyDescent="0.25">
      <c r="A78" s="1"/>
      <c r="B78" s="2"/>
      <c r="C78" s="8" t="s">
        <v>10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2"/>
      <c r="G80" s="5"/>
    </row>
    <row r="81" spans="1:7" ht="15" x14ac:dyDescent="0.25">
      <c r="A81" s="1"/>
      <c r="B81" s="26"/>
      <c r="C81" s="8" t="s">
        <v>117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8"/>
      <c r="G83" s="27"/>
    </row>
    <row r="84" spans="1:7" ht="15" x14ac:dyDescent="0.25">
      <c r="A84" s="1"/>
      <c r="B84" s="2"/>
      <c r="C84" s="8" t="s">
        <v>118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2"/>
      <c r="G86" s="5"/>
    </row>
    <row r="87" spans="1:7" ht="25.5" x14ac:dyDescent="0.25">
      <c r="A87" s="1"/>
      <c r="B87" s="26"/>
      <c r="C87" s="8" t="s">
        <v>119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12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2"/>
      <c r="G89" s="5"/>
    </row>
    <row r="90" spans="1:7" ht="15" x14ac:dyDescent="0.25">
      <c r="A90" s="6"/>
      <c r="B90" s="7"/>
      <c r="C90" s="28" t="s">
        <v>120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1"/>
      <c r="D91" s="4"/>
      <c r="E91" s="46"/>
      <c r="F91" s="52"/>
      <c r="G91" s="5"/>
    </row>
    <row r="92" spans="1:7" ht="15" x14ac:dyDescent="0.25">
      <c r="A92" s="1"/>
      <c r="B92" s="2"/>
      <c r="C92" s="3" t="s">
        <v>121</v>
      </c>
      <c r="D92" s="4"/>
      <c r="E92" s="46"/>
      <c r="F92" s="52"/>
      <c r="G92" s="5"/>
    </row>
    <row r="93" spans="1:7" ht="15" x14ac:dyDescent="0.25">
      <c r="A93" s="6"/>
      <c r="B93" s="7"/>
      <c r="C93" s="8" t="s">
        <v>122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123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2"/>
      <c r="G98" s="5"/>
    </row>
    <row r="99" spans="1:7" ht="15" x14ac:dyDescent="0.25">
      <c r="A99" s="6"/>
      <c r="B99" s="7"/>
      <c r="C99" s="8" t="s">
        <v>124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15" x14ac:dyDescent="0.25">
      <c r="A102" s="6"/>
      <c r="B102" s="7"/>
      <c r="C102" s="8" t="s">
        <v>125</v>
      </c>
      <c r="D102" s="9"/>
      <c r="E102" s="47"/>
      <c r="F102" s="53"/>
      <c r="G102" s="10"/>
    </row>
    <row r="103" spans="1:7" ht="15" x14ac:dyDescent="0.25">
      <c r="A103" s="6">
        <v>1</v>
      </c>
      <c r="B103" s="7"/>
      <c r="C103" s="11" t="s">
        <v>126</v>
      </c>
      <c r="D103" s="15"/>
      <c r="E103" s="46"/>
      <c r="F103" s="52">
        <v>146.9287497</v>
      </c>
      <c r="G103" s="5">
        <v>3.3033658E-2</v>
      </c>
    </row>
    <row r="104" spans="1:7" ht="15" x14ac:dyDescent="0.25">
      <c r="A104" s="6"/>
      <c r="B104" s="7"/>
      <c r="C104" s="8" t="s">
        <v>107</v>
      </c>
      <c r="D104" s="25"/>
      <c r="E104" s="48"/>
      <c r="F104" s="54">
        <v>146.9287497</v>
      </c>
      <c r="G104" s="13">
        <v>3.3033658E-2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25.5" x14ac:dyDescent="0.25">
      <c r="A106" s="6"/>
      <c r="B106" s="7"/>
      <c r="C106" s="24" t="s">
        <v>127</v>
      </c>
      <c r="D106" s="25"/>
      <c r="E106" s="48"/>
      <c r="F106" s="54">
        <v>146.9287497</v>
      </c>
      <c r="G106" s="13">
        <v>3.3033658E-2</v>
      </c>
    </row>
    <row r="107" spans="1:7" ht="15" x14ac:dyDescent="0.25">
      <c r="A107" s="6"/>
      <c r="B107" s="7"/>
      <c r="C107" s="29"/>
      <c r="D107" s="7"/>
      <c r="E107" s="46"/>
      <c r="F107" s="52"/>
      <c r="G107" s="5"/>
    </row>
    <row r="108" spans="1:7" ht="15" x14ac:dyDescent="0.25">
      <c r="A108" s="1"/>
      <c r="B108" s="2"/>
      <c r="C108" s="3" t="s">
        <v>128</v>
      </c>
      <c r="D108" s="4"/>
      <c r="E108" s="46"/>
      <c r="F108" s="52"/>
      <c r="G108" s="5"/>
    </row>
    <row r="109" spans="1:7" ht="25.5" x14ac:dyDescent="0.25">
      <c r="A109" s="6"/>
      <c r="B109" s="7"/>
      <c r="C109" s="8" t="s">
        <v>129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15" x14ac:dyDescent="0.25">
      <c r="A112" s="1"/>
      <c r="B112" s="2"/>
      <c r="C112" s="3" t="s">
        <v>130</v>
      </c>
      <c r="D112" s="4"/>
      <c r="E112" s="46"/>
      <c r="F112" s="52"/>
      <c r="G112" s="5"/>
    </row>
    <row r="113" spans="1:7" ht="25.5" x14ac:dyDescent="0.25">
      <c r="A113" s="6"/>
      <c r="B113" s="7"/>
      <c r="C113" s="8" t="s">
        <v>131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2"/>
      <c r="G115" s="5"/>
    </row>
    <row r="116" spans="1:7" ht="25.5" x14ac:dyDescent="0.25">
      <c r="A116" s="6"/>
      <c r="B116" s="7"/>
      <c r="C116" s="8" t="s">
        <v>132</v>
      </c>
      <c r="D116" s="9"/>
      <c r="E116" s="47"/>
      <c r="F116" s="53"/>
      <c r="G116" s="10"/>
    </row>
    <row r="117" spans="1:7" ht="15" x14ac:dyDescent="0.25">
      <c r="A117" s="6"/>
      <c r="B117" s="7"/>
      <c r="C117" s="8" t="s">
        <v>107</v>
      </c>
      <c r="D117" s="25"/>
      <c r="E117" s="48"/>
      <c r="F117" s="54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8"/>
      <c r="G118" s="27"/>
    </row>
    <row r="119" spans="1:7" ht="25.5" x14ac:dyDescent="0.25">
      <c r="A119" s="6"/>
      <c r="B119" s="7"/>
      <c r="C119" s="29" t="s">
        <v>134</v>
      </c>
      <c r="D119" s="7"/>
      <c r="E119" s="46"/>
      <c r="F119" s="58">
        <v>31.549400030000001</v>
      </c>
      <c r="G119" s="27">
        <v>7.0931800000000001E-3</v>
      </c>
    </row>
    <row r="120" spans="1:7" ht="15" x14ac:dyDescent="0.25">
      <c r="A120" s="6"/>
      <c r="B120" s="7"/>
      <c r="C120" s="30" t="s">
        <v>135</v>
      </c>
      <c r="D120" s="12"/>
      <c r="E120" s="48"/>
      <c r="F120" s="54">
        <v>4447.8497592299991</v>
      </c>
      <c r="G120" s="13">
        <v>0.99999999900000036</v>
      </c>
    </row>
    <row r="122" spans="1:7" ht="15" x14ac:dyDescent="0.25">
      <c r="B122" s="158"/>
      <c r="C122" s="158"/>
      <c r="D122" s="158"/>
      <c r="E122" s="158"/>
      <c r="F122" s="158"/>
    </row>
    <row r="123" spans="1:7" ht="15" x14ac:dyDescent="0.25">
      <c r="B123" s="158"/>
      <c r="C123" s="158"/>
      <c r="D123" s="158"/>
      <c r="E123" s="158"/>
      <c r="F123" s="158"/>
    </row>
    <row r="125" spans="1:7" ht="15" x14ac:dyDescent="0.25">
      <c r="B125" s="36" t="s">
        <v>137</v>
      </c>
      <c r="C125" s="37"/>
      <c r="D125" s="38"/>
    </row>
    <row r="126" spans="1:7" ht="15" x14ac:dyDescent="0.25">
      <c r="B126" s="39" t="s">
        <v>138</v>
      </c>
      <c r="C126" s="40"/>
      <c r="D126" s="64" t="s">
        <v>139</v>
      </c>
    </row>
    <row r="127" spans="1:7" ht="15" x14ac:dyDescent="0.25">
      <c r="B127" s="39" t="s">
        <v>140</v>
      </c>
      <c r="C127" s="40"/>
      <c r="D127" s="64" t="s">
        <v>139</v>
      </c>
    </row>
    <row r="128" spans="1:7" ht="15" x14ac:dyDescent="0.25">
      <c r="B128" s="41" t="s">
        <v>141</v>
      </c>
      <c r="C128" s="40"/>
      <c r="D128" s="42"/>
    </row>
    <row r="129" spans="2:4" ht="25.5" customHeight="1" x14ac:dyDescent="0.25">
      <c r="B129" s="42"/>
      <c r="C129" s="32" t="s">
        <v>142</v>
      </c>
      <c r="D129" s="33" t="s">
        <v>143</v>
      </c>
    </row>
    <row r="130" spans="2:4" ht="12.75" customHeight="1" x14ac:dyDescent="0.25">
      <c r="B130" s="59" t="s">
        <v>144</v>
      </c>
      <c r="C130" s="60" t="s">
        <v>145</v>
      </c>
      <c r="D130" s="60" t="s">
        <v>146</v>
      </c>
    </row>
    <row r="131" spans="2:4" ht="15" x14ac:dyDescent="0.25">
      <c r="B131" s="42" t="s">
        <v>147</v>
      </c>
      <c r="C131" s="43">
        <v>13.8569</v>
      </c>
      <c r="D131" s="43">
        <v>14.4716</v>
      </c>
    </row>
    <row r="132" spans="2:4" ht="15" x14ac:dyDescent="0.25">
      <c r="B132" s="42" t="s">
        <v>148</v>
      </c>
      <c r="C132" s="43">
        <v>10.988</v>
      </c>
      <c r="D132" s="43">
        <v>11.4755</v>
      </c>
    </row>
    <row r="133" spans="2:4" ht="15" x14ac:dyDescent="0.25">
      <c r="B133" s="42" t="s">
        <v>149</v>
      </c>
      <c r="C133" s="43">
        <v>13.462999999999999</v>
      </c>
      <c r="D133" s="43">
        <v>14.058199999999999</v>
      </c>
    </row>
    <row r="134" spans="2:4" ht="15" x14ac:dyDescent="0.25">
      <c r="B134" s="42" t="s">
        <v>150</v>
      </c>
      <c r="C134" s="43">
        <v>10.649100000000001</v>
      </c>
      <c r="D134" s="43">
        <v>11.119899999999999</v>
      </c>
    </row>
    <row r="136" spans="2:4" ht="15" x14ac:dyDescent="0.25">
      <c r="B136" s="61" t="s">
        <v>151</v>
      </c>
      <c r="C136" s="44"/>
      <c r="D136" s="62" t="s">
        <v>139</v>
      </c>
    </row>
    <row r="137" spans="2:4" ht="24.75" customHeight="1" x14ac:dyDescent="0.25">
      <c r="B137" s="63"/>
      <c r="C137" s="63"/>
    </row>
    <row r="138" spans="2:4" ht="15" x14ac:dyDescent="0.25">
      <c r="B138" s="65"/>
      <c r="C138" s="67"/>
      <c r="D138"/>
    </row>
    <row r="140" spans="2:4" ht="15" x14ac:dyDescent="0.25">
      <c r="B140" s="41" t="s">
        <v>152</v>
      </c>
      <c r="C140" s="40"/>
      <c r="D140" s="66" t="s">
        <v>139</v>
      </c>
    </row>
    <row r="141" spans="2:4" ht="15" x14ac:dyDescent="0.25">
      <c r="B141" s="41" t="s">
        <v>153</v>
      </c>
      <c r="C141" s="40"/>
      <c r="D141" s="66" t="s">
        <v>139</v>
      </c>
    </row>
    <row r="142" spans="2:4" ht="15" x14ac:dyDescent="0.25">
      <c r="B142" s="41" t="s">
        <v>154</v>
      </c>
      <c r="C142" s="40"/>
      <c r="D142" s="45">
        <v>3.2948612070502696E-2</v>
      </c>
    </row>
    <row r="143" spans="2:4" ht="15" x14ac:dyDescent="0.25">
      <c r="B143" s="41" t="s">
        <v>155</v>
      </c>
      <c r="C143" s="40"/>
      <c r="D143" s="45" t="s">
        <v>139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V147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470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190</v>
      </c>
      <c r="E7" s="46">
        <v>9681</v>
      </c>
      <c r="F7" s="52">
        <v>78.924352499999998</v>
      </c>
      <c r="G7" s="5">
        <v>3.6699715000000001E-2</v>
      </c>
    </row>
    <row r="8" spans="1:7" ht="25.5" x14ac:dyDescent="0.25">
      <c r="A8" s="6">
        <v>2</v>
      </c>
      <c r="B8" s="7" t="s">
        <v>23</v>
      </c>
      <c r="C8" s="11" t="s">
        <v>24</v>
      </c>
      <c r="D8" s="2" t="s">
        <v>22</v>
      </c>
      <c r="E8" s="46">
        <v>11911</v>
      </c>
      <c r="F8" s="52">
        <v>70.959782500000003</v>
      </c>
      <c r="G8" s="5">
        <v>3.2996201000000003E-2</v>
      </c>
    </row>
    <row r="9" spans="1:7" ht="25.5" x14ac:dyDescent="0.25">
      <c r="A9" s="6">
        <v>3</v>
      </c>
      <c r="B9" s="7" t="s">
        <v>96</v>
      </c>
      <c r="C9" s="11" t="s">
        <v>97</v>
      </c>
      <c r="D9" s="2" t="s">
        <v>22</v>
      </c>
      <c r="E9" s="46">
        <v>12939</v>
      </c>
      <c r="F9" s="52">
        <v>68.020323000000005</v>
      </c>
      <c r="G9" s="5">
        <v>3.1629355999999997E-2</v>
      </c>
    </row>
    <row r="10" spans="1:7" ht="15" x14ac:dyDescent="0.25">
      <c r="A10" s="6">
        <v>4</v>
      </c>
      <c r="B10" s="7" t="s">
        <v>61</v>
      </c>
      <c r="C10" s="11" t="s">
        <v>62</v>
      </c>
      <c r="D10" s="2" t="s">
        <v>13</v>
      </c>
      <c r="E10" s="46">
        <v>6502</v>
      </c>
      <c r="F10" s="52">
        <v>67.815860000000001</v>
      </c>
      <c r="G10" s="5">
        <v>3.1534280999999997E-2</v>
      </c>
    </row>
    <row r="11" spans="1:7" ht="25.5" x14ac:dyDescent="0.25">
      <c r="A11" s="6">
        <v>5</v>
      </c>
      <c r="B11" s="7" t="s">
        <v>173</v>
      </c>
      <c r="C11" s="11" t="s">
        <v>174</v>
      </c>
      <c r="D11" s="2" t="s">
        <v>22</v>
      </c>
      <c r="E11" s="46">
        <v>12363</v>
      </c>
      <c r="F11" s="52">
        <v>64.355596500000004</v>
      </c>
      <c r="G11" s="5">
        <v>2.9925263000000001E-2</v>
      </c>
    </row>
    <row r="12" spans="1:7" ht="15" x14ac:dyDescent="0.25">
      <c r="A12" s="6">
        <v>6</v>
      </c>
      <c r="B12" s="7" t="s">
        <v>457</v>
      </c>
      <c r="C12" s="11" t="s">
        <v>458</v>
      </c>
      <c r="D12" s="2" t="s">
        <v>169</v>
      </c>
      <c r="E12" s="46">
        <v>4039</v>
      </c>
      <c r="F12" s="52">
        <v>57.341683000000003</v>
      </c>
      <c r="G12" s="5">
        <v>2.6663803E-2</v>
      </c>
    </row>
    <row r="13" spans="1:7" ht="15" x14ac:dyDescent="0.25">
      <c r="A13" s="6">
        <v>7</v>
      </c>
      <c r="B13" s="7" t="s">
        <v>265</v>
      </c>
      <c r="C13" s="11" t="s">
        <v>266</v>
      </c>
      <c r="D13" s="2" t="s">
        <v>169</v>
      </c>
      <c r="E13" s="46">
        <v>10910</v>
      </c>
      <c r="F13" s="52">
        <v>57.086575000000003</v>
      </c>
      <c r="G13" s="5">
        <v>2.6545177999999999E-2</v>
      </c>
    </row>
    <row r="14" spans="1:7" ht="25.5" x14ac:dyDescent="0.25">
      <c r="A14" s="6">
        <v>8</v>
      </c>
      <c r="B14" s="7" t="s">
        <v>157</v>
      </c>
      <c r="C14" s="11" t="s">
        <v>158</v>
      </c>
      <c r="D14" s="2" t="s">
        <v>159</v>
      </c>
      <c r="E14" s="46">
        <v>7676</v>
      </c>
      <c r="F14" s="52">
        <v>56.683422</v>
      </c>
      <c r="G14" s="5">
        <v>2.6357713000000001E-2</v>
      </c>
    </row>
    <row r="15" spans="1:7" ht="15" x14ac:dyDescent="0.25">
      <c r="A15" s="6">
        <v>9</v>
      </c>
      <c r="B15" s="7" t="s">
        <v>235</v>
      </c>
      <c r="C15" s="11" t="s">
        <v>236</v>
      </c>
      <c r="D15" s="2" t="s">
        <v>177</v>
      </c>
      <c r="E15" s="46">
        <v>14009</v>
      </c>
      <c r="F15" s="52">
        <v>54.551045999999999</v>
      </c>
      <c r="G15" s="5">
        <v>2.5366161000000002E-2</v>
      </c>
    </row>
    <row r="16" spans="1:7" ht="15" x14ac:dyDescent="0.25">
      <c r="A16" s="6">
        <v>10</v>
      </c>
      <c r="B16" s="7" t="s">
        <v>191</v>
      </c>
      <c r="C16" s="11" t="s">
        <v>192</v>
      </c>
      <c r="D16" s="2" t="s">
        <v>169</v>
      </c>
      <c r="E16" s="46">
        <v>4160</v>
      </c>
      <c r="F16" s="52">
        <v>50.752000000000002</v>
      </c>
      <c r="G16" s="5">
        <v>2.359961E-2</v>
      </c>
    </row>
    <row r="17" spans="1:7" ht="25.5" x14ac:dyDescent="0.25">
      <c r="A17" s="6">
        <v>11</v>
      </c>
      <c r="B17" s="7" t="s">
        <v>47</v>
      </c>
      <c r="C17" s="11" t="s">
        <v>48</v>
      </c>
      <c r="D17" s="2" t="s">
        <v>22</v>
      </c>
      <c r="E17" s="46">
        <v>7409</v>
      </c>
      <c r="F17" s="52">
        <v>50.418244999999999</v>
      </c>
      <c r="G17" s="5">
        <v>2.3444414E-2</v>
      </c>
    </row>
    <row r="18" spans="1:7" ht="25.5" x14ac:dyDescent="0.25">
      <c r="A18" s="6">
        <v>12</v>
      </c>
      <c r="B18" s="7" t="s">
        <v>199</v>
      </c>
      <c r="C18" s="11" t="s">
        <v>200</v>
      </c>
      <c r="D18" s="2" t="s">
        <v>166</v>
      </c>
      <c r="E18" s="46">
        <v>10548</v>
      </c>
      <c r="F18" s="52">
        <v>49.997520000000002</v>
      </c>
      <c r="G18" s="5">
        <v>2.3248778000000001E-2</v>
      </c>
    </row>
    <row r="19" spans="1:7" ht="15" x14ac:dyDescent="0.25">
      <c r="A19" s="6">
        <v>13</v>
      </c>
      <c r="B19" s="7" t="s">
        <v>444</v>
      </c>
      <c r="C19" s="11" t="s">
        <v>445</v>
      </c>
      <c r="D19" s="2" t="s">
        <v>169</v>
      </c>
      <c r="E19" s="46">
        <v>35013</v>
      </c>
      <c r="F19" s="52">
        <v>48.703082999999999</v>
      </c>
      <c r="G19" s="5">
        <v>2.2646866000000002E-2</v>
      </c>
    </row>
    <row r="20" spans="1:7" ht="15" x14ac:dyDescent="0.25">
      <c r="A20" s="6">
        <v>14</v>
      </c>
      <c r="B20" s="7" t="s">
        <v>369</v>
      </c>
      <c r="C20" s="11" t="s">
        <v>370</v>
      </c>
      <c r="D20" s="2" t="s">
        <v>169</v>
      </c>
      <c r="E20" s="46">
        <v>50585</v>
      </c>
      <c r="F20" s="52">
        <v>48.308675000000001</v>
      </c>
      <c r="G20" s="5">
        <v>2.2463467000000001E-2</v>
      </c>
    </row>
    <row r="21" spans="1:7" ht="15" x14ac:dyDescent="0.25">
      <c r="A21" s="6">
        <v>15</v>
      </c>
      <c r="B21" s="7" t="s">
        <v>160</v>
      </c>
      <c r="C21" s="11" t="s">
        <v>161</v>
      </c>
      <c r="D21" s="2" t="s">
        <v>13</v>
      </c>
      <c r="E21" s="46">
        <v>22301</v>
      </c>
      <c r="F21" s="52">
        <v>46.151919499999998</v>
      </c>
      <c r="G21" s="5">
        <v>2.1460579E-2</v>
      </c>
    </row>
    <row r="22" spans="1:7" ht="15" x14ac:dyDescent="0.25">
      <c r="A22" s="6">
        <v>16</v>
      </c>
      <c r="B22" s="7" t="s">
        <v>446</v>
      </c>
      <c r="C22" s="11" t="s">
        <v>447</v>
      </c>
      <c r="D22" s="2" t="s">
        <v>322</v>
      </c>
      <c r="E22" s="46">
        <v>18886</v>
      </c>
      <c r="F22" s="52">
        <v>44.221569000000002</v>
      </c>
      <c r="G22" s="5">
        <v>2.0562968000000001E-2</v>
      </c>
    </row>
    <row r="23" spans="1:7" ht="25.5" x14ac:dyDescent="0.25">
      <c r="A23" s="6">
        <v>17</v>
      </c>
      <c r="B23" s="7" t="s">
        <v>203</v>
      </c>
      <c r="C23" s="11" t="s">
        <v>204</v>
      </c>
      <c r="D23" s="2" t="s">
        <v>53</v>
      </c>
      <c r="E23" s="46">
        <v>2300</v>
      </c>
      <c r="F23" s="52">
        <v>42.389000000000003</v>
      </c>
      <c r="G23" s="5">
        <v>1.9710826000000001E-2</v>
      </c>
    </row>
    <row r="24" spans="1:7" ht="15" x14ac:dyDescent="0.25">
      <c r="A24" s="6">
        <v>18</v>
      </c>
      <c r="B24" s="7" t="s">
        <v>294</v>
      </c>
      <c r="C24" s="11" t="s">
        <v>295</v>
      </c>
      <c r="D24" s="2" t="s">
        <v>177</v>
      </c>
      <c r="E24" s="46">
        <v>1632</v>
      </c>
      <c r="F24" s="52">
        <v>42.371616000000003</v>
      </c>
      <c r="G24" s="5">
        <v>1.9702743000000002E-2</v>
      </c>
    </row>
    <row r="25" spans="1:7" ht="15" x14ac:dyDescent="0.25">
      <c r="A25" s="6">
        <v>19</v>
      </c>
      <c r="B25" s="7" t="s">
        <v>244</v>
      </c>
      <c r="C25" s="11" t="s">
        <v>245</v>
      </c>
      <c r="D25" s="2" t="s">
        <v>246</v>
      </c>
      <c r="E25" s="46">
        <v>5282</v>
      </c>
      <c r="F25" s="52">
        <v>42.303538000000003</v>
      </c>
      <c r="G25" s="5">
        <v>1.9671087E-2</v>
      </c>
    </row>
    <row r="26" spans="1:7" ht="25.5" x14ac:dyDescent="0.25">
      <c r="A26" s="6">
        <v>20</v>
      </c>
      <c r="B26" s="7" t="s">
        <v>94</v>
      </c>
      <c r="C26" s="11" t="s">
        <v>95</v>
      </c>
      <c r="D26" s="2" t="s">
        <v>22</v>
      </c>
      <c r="E26" s="46">
        <v>3598</v>
      </c>
      <c r="F26" s="52">
        <v>41.938288</v>
      </c>
      <c r="G26" s="5">
        <v>1.9501246E-2</v>
      </c>
    </row>
    <row r="27" spans="1:7" ht="25.5" x14ac:dyDescent="0.25">
      <c r="A27" s="6">
        <v>21</v>
      </c>
      <c r="B27" s="7" t="s">
        <v>25</v>
      </c>
      <c r="C27" s="11" t="s">
        <v>26</v>
      </c>
      <c r="D27" s="2" t="s">
        <v>27</v>
      </c>
      <c r="E27" s="46">
        <v>7877</v>
      </c>
      <c r="F27" s="52">
        <v>39.778849999999998</v>
      </c>
      <c r="G27" s="5">
        <v>1.8497110000000001E-2</v>
      </c>
    </row>
    <row r="28" spans="1:7" ht="25.5" x14ac:dyDescent="0.25">
      <c r="A28" s="6">
        <v>22</v>
      </c>
      <c r="B28" s="7" t="s">
        <v>193</v>
      </c>
      <c r="C28" s="11" t="s">
        <v>194</v>
      </c>
      <c r="D28" s="2" t="s">
        <v>172</v>
      </c>
      <c r="E28" s="46">
        <v>10503</v>
      </c>
      <c r="F28" s="52">
        <v>39.517537500000003</v>
      </c>
      <c r="G28" s="5">
        <v>1.8375599999999999E-2</v>
      </c>
    </row>
    <row r="29" spans="1:7" ht="15" x14ac:dyDescent="0.25">
      <c r="A29" s="6">
        <v>23</v>
      </c>
      <c r="B29" s="7" t="s">
        <v>459</v>
      </c>
      <c r="C29" s="11" t="s">
        <v>460</v>
      </c>
      <c r="D29" s="2" t="s">
        <v>177</v>
      </c>
      <c r="E29" s="46">
        <v>9058</v>
      </c>
      <c r="F29" s="52">
        <v>39.366067999999999</v>
      </c>
      <c r="G29" s="5">
        <v>1.8305167000000001E-2</v>
      </c>
    </row>
    <row r="30" spans="1:7" ht="25.5" x14ac:dyDescent="0.25">
      <c r="A30" s="6">
        <v>24</v>
      </c>
      <c r="B30" s="7" t="s">
        <v>77</v>
      </c>
      <c r="C30" s="11" t="s">
        <v>78</v>
      </c>
      <c r="D30" s="2" t="s">
        <v>22</v>
      </c>
      <c r="E30" s="46">
        <v>3287</v>
      </c>
      <c r="F30" s="52">
        <v>38.821113500000003</v>
      </c>
      <c r="G30" s="5">
        <v>1.8051764000000001E-2</v>
      </c>
    </row>
    <row r="31" spans="1:7" ht="25.5" x14ac:dyDescent="0.25">
      <c r="A31" s="6">
        <v>25</v>
      </c>
      <c r="B31" s="7" t="s">
        <v>51</v>
      </c>
      <c r="C31" s="11" t="s">
        <v>52</v>
      </c>
      <c r="D31" s="2" t="s">
        <v>53</v>
      </c>
      <c r="E31" s="46">
        <v>4749</v>
      </c>
      <c r="F31" s="52">
        <v>38.303059500000003</v>
      </c>
      <c r="G31" s="5">
        <v>1.7810869999999999E-2</v>
      </c>
    </row>
    <row r="32" spans="1:7" ht="25.5" x14ac:dyDescent="0.25">
      <c r="A32" s="6">
        <v>26</v>
      </c>
      <c r="B32" s="7" t="s">
        <v>184</v>
      </c>
      <c r="C32" s="11" t="s">
        <v>185</v>
      </c>
      <c r="D32" s="2" t="s">
        <v>30</v>
      </c>
      <c r="E32" s="46">
        <v>3276</v>
      </c>
      <c r="F32" s="52">
        <v>37.072854</v>
      </c>
      <c r="G32" s="5">
        <v>1.7238825999999999E-2</v>
      </c>
    </row>
    <row r="33" spans="1:7" ht="15" x14ac:dyDescent="0.25">
      <c r="A33" s="6">
        <v>27</v>
      </c>
      <c r="B33" s="7" t="s">
        <v>269</v>
      </c>
      <c r="C33" s="11" t="s">
        <v>270</v>
      </c>
      <c r="D33" s="2" t="s">
        <v>271</v>
      </c>
      <c r="E33" s="46">
        <v>4169</v>
      </c>
      <c r="F33" s="52">
        <v>35.990977000000001</v>
      </c>
      <c r="G33" s="5">
        <v>1.6735753999999999E-2</v>
      </c>
    </row>
    <row r="34" spans="1:7" ht="15" x14ac:dyDescent="0.25">
      <c r="A34" s="6">
        <v>28</v>
      </c>
      <c r="B34" s="7" t="s">
        <v>252</v>
      </c>
      <c r="C34" s="11" t="s">
        <v>253</v>
      </c>
      <c r="D34" s="2" t="s">
        <v>169</v>
      </c>
      <c r="E34" s="46">
        <v>26984</v>
      </c>
      <c r="F34" s="52">
        <v>35.376024000000001</v>
      </c>
      <c r="G34" s="5">
        <v>1.6449801999999999E-2</v>
      </c>
    </row>
    <row r="35" spans="1:7" ht="15" x14ac:dyDescent="0.25">
      <c r="A35" s="6">
        <v>29</v>
      </c>
      <c r="B35" s="7" t="s">
        <v>167</v>
      </c>
      <c r="C35" s="11" t="s">
        <v>168</v>
      </c>
      <c r="D35" s="2" t="s">
        <v>169</v>
      </c>
      <c r="E35" s="46">
        <v>9744</v>
      </c>
      <c r="F35" s="52">
        <v>35.317127999999997</v>
      </c>
      <c r="G35" s="5">
        <v>1.6422415999999999E-2</v>
      </c>
    </row>
    <row r="36" spans="1:7" ht="15" x14ac:dyDescent="0.25">
      <c r="A36" s="6">
        <v>30</v>
      </c>
      <c r="B36" s="7" t="s">
        <v>256</v>
      </c>
      <c r="C36" s="11" t="s">
        <v>257</v>
      </c>
      <c r="D36" s="2" t="s">
        <v>211</v>
      </c>
      <c r="E36" s="46">
        <v>3500</v>
      </c>
      <c r="F36" s="52">
        <v>31.491250000000001</v>
      </c>
      <c r="G36" s="5">
        <v>1.4643388E-2</v>
      </c>
    </row>
    <row r="37" spans="1:7" ht="25.5" x14ac:dyDescent="0.25">
      <c r="A37" s="6">
        <v>31</v>
      </c>
      <c r="B37" s="7" t="s">
        <v>43</v>
      </c>
      <c r="C37" s="11" t="s">
        <v>44</v>
      </c>
      <c r="D37" s="2" t="s">
        <v>16</v>
      </c>
      <c r="E37" s="46">
        <v>32071</v>
      </c>
      <c r="F37" s="52">
        <v>31.3494025</v>
      </c>
      <c r="G37" s="5">
        <v>1.4577428999999999E-2</v>
      </c>
    </row>
    <row r="38" spans="1:7" ht="15" x14ac:dyDescent="0.25">
      <c r="A38" s="6">
        <v>32</v>
      </c>
      <c r="B38" s="7" t="s">
        <v>468</v>
      </c>
      <c r="C38" s="11" t="s">
        <v>469</v>
      </c>
      <c r="D38" s="2" t="s">
        <v>251</v>
      </c>
      <c r="E38" s="46">
        <v>18056</v>
      </c>
      <c r="F38" s="52">
        <v>30.6952</v>
      </c>
      <c r="G38" s="5">
        <v>1.4273225E-2</v>
      </c>
    </row>
    <row r="39" spans="1:7" ht="15" x14ac:dyDescent="0.25">
      <c r="A39" s="6">
        <v>33</v>
      </c>
      <c r="B39" s="7" t="s">
        <v>454</v>
      </c>
      <c r="C39" s="11" t="s">
        <v>455</v>
      </c>
      <c r="D39" s="2" t="s">
        <v>177</v>
      </c>
      <c r="E39" s="46">
        <v>26411</v>
      </c>
      <c r="F39" s="52">
        <v>30.689582000000001</v>
      </c>
      <c r="G39" s="5">
        <v>1.4270613E-2</v>
      </c>
    </row>
    <row r="40" spans="1:7" ht="51" x14ac:dyDescent="0.25">
      <c r="A40" s="6">
        <v>34</v>
      </c>
      <c r="B40" s="7" t="s">
        <v>237</v>
      </c>
      <c r="C40" s="11" t="s">
        <v>238</v>
      </c>
      <c r="D40" s="2" t="s">
        <v>239</v>
      </c>
      <c r="E40" s="46">
        <v>13434</v>
      </c>
      <c r="F40" s="52">
        <v>30.508614000000001</v>
      </c>
      <c r="G40" s="5">
        <v>1.4186463E-2</v>
      </c>
    </row>
    <row r="41" spans="1:7" ht="15" x14ac:dyDescent="0.25">
      <c r="A41" s="6">
        <v>35</v>
      </c>
      <c r="B41" s="7" t="s">
        <v>412</v>
      </c>
      <c r="C41" s="11" t="s">
        <v>413</v>
      </c>
      <c r="D41" s="2" t="s">
        <v>211</v>
      </c>
      <c r="E41" s="46">
        <v>5202</v>
      </c>
      <c r="F41" s="52">
        <v>30.273039000000001</v>
      </c>
      <c r="G41" s="5">
        <v>1.4076920999999999E-2</v>
      </c>
    </row>
    <row r="42" spans="1:7" ht="25.5" x14ac:dyDescent="0.25">
      <c r="A42" s="6">
        <v>36</v>
      </c>
      <c r="B42" s="7" t="s">
        <v>448</v>
      </c>
      <c r="C42" s="11" t="s">
        <v>449</v>
      </c>
      <c r="D42" s="2" t="s">
        <v>81</v>
      </c>
      <c r="E42" s="46">
        <v>9340</v>
      </c>
      <c r="F42" s="52">
        <v>29.930029999999999</v>
      </c>
      <c r="G42" s="5">
        <v>1.3917422E-2</v>
      </c>
    </row>
    <row r="43" spans="1:7" ht="25.5" x14ac:dyDescent="0.25">
      <c r="A43" s="6">
        <v>37</v>
      </c>
      <c r="B43" s="7" t="s">
        <v>354</v>
      </c>
      <c r="C43" s="11" t="s">
        <v>355</v>
      </c>
      <c r="D43" s="2" t="s">
        <v>22</v>
      </c>
      <c r="E43" s="46">
        <v>7470</v>
      </c>
      <c r="F43" s="52">
        <v>28.132020000000001</v>
      </c>
      <c r="G43" s="5">
        <v>1.308135E-2</v>
      </c>
    </row>
    <row r="44" spans="1:7" ht="15" x14ac:dyDescent="0.25">
      <c r="A44" s="6">
        <v>38</v>
      </c>
      <c r="B44" s="7" t="s">
        <v>216</v>
      </c>
      <c r="C44" s="11" t="s">
        <v>217</v>
      </c>
      <c r="D44" s="2" t="s">
        <v>81</v>
      </c>
      <c r="E44" s="46">
        <v>28055</v>
      </c>
      <c r="F44" s="52">
        <v>28.097082499999999</v>
      </c>
      <c r="G44" s="5">
        <v>1.3065103999999999E-2</v>
      </c>
    </row>
    <row r="45" spans="1:7" ht="25.5" x14ac:dyDescent="0.25">
      <c r="A45" s="6">
        <v>39</v>
      </c>
      <c r="B45" s="7" t="s">
        <v>20</v>
      </c>
      <c r="C45" s="11" t="s">
        <v>21</v>
      </c>
      <c r="D45" s="2" t="s">
        <v>22</v>
      </c>
      <c r="E45" s="46">
        <v>4113</v>
      </c>
      <c r="F45" s="52">
        <v>27.925213500000002</v>
      </c>
      <c r="G45" s="5">
        <v>1.2985185999999999E-2</v>
      </c>
    </row>
    <row r="46" spans="1:7" ht="25.5" x14ac:dyDescent="0.25">
      <c r="A46" s="6">
        <v>40</v>
      </c>
      <c r="B46" s="7" t="s">
        <v>214</v>
      </c>
      <c r="C46" s="11" t="s">
        <v>215</v>
      </c>
      <c r="D46" s="2" t="s">
        <v>30</v>
      </c>
      <c r="E46" s="46">
        <v>19273</v>
      </c>
      <c r="F46" s="52">
        <v>25.9510945</v>
      </c>
      <c r="G46" s="5">
        <v>1.2067223E-2</v>
      </c>
    </row>
    <row r="47" spans="1:7" ht="15" x14ac:dyDescent="0.25">
      <c r="A47" s="6">
        <v>41</v>
      </c>
      <c r="B47" s="7" t="s">
        <v>175</v>
      </c>
      <c r="C47" s="11" t="s">
        <v>176</v>
      </c>
      <c r="D47" s="2" t="s">
        <v>177</v>
      </c>
      <c r="E47" s="46">
        <v>9510</v>
      </c>
      <c r="F47" s="52">
        <v>25.677</v>
      </c>
      <c r="G47" s="5">
        <v>1.1939768999999999E-2</v>
      </c>
    </row>
    <row r="48" spans="1:7" ht="15" x14ac:dyDescent="0.25">
      <c r="A48" s="6">
        <v>42</v>
      </c>
      <c r="B48" s="7" t="s">
        <v>188</v>
      </c>
      <c r="C48" s="11" t="s">
        <v>189</v>
      </c>
      <c r="D48" s="2" t="s">
        <v>190</v>
      </c>
      <c r="E48" s="46">
        <v>12368</v>
      </c>
      <c r="F48" s="52">
        <v>24.4268</v>
      </c>
      <c r="G48" s="5">
        <v>1.1358428E-2</v>
      </c>
    </row>
    <row r="49" spans="1:7" ht="15" x14ac:dyDescent="0.25">
      <c r="A49" s="6">
        <v>43</v>
      </c>
      <c r="B49" s="7" t="s">
        <v>209</v>
      </c>
      <c r="C49" s="11" t="s">
        <v>210</v>
      </c>
      <c r="D49" s="2" t="s">
        <v>211</v>
      </c>
      <c r="E49" s="46">
        <v>15065</v>
      </c>
      <c r="F49" s="52">
        <v>22.913865000000001</v>
      </c>
      <c r="G49" s="5">
        <v>1.0654914999999999E-2</v>
      </c>
    </row>
    <row r="50" spans="1:7" ht="25.5" x14ac:dyDescent="0.25">
      <c r="A50" s="6">
        <v>44</v>
      </c>
      <c r="B50" s="7" t="s">
        <v>201</v>
      </c>
      <c r="C50" s="11" t="s">
        <v>202</v>
      </c>
      <c r="D50" s="2" t="s">
        <v>42</v>
      </c>
      <c r="E50" s="46">
        <v>5488</v>
      </c>
      <c r="F50" s="52">
        <v>22.627023999999999</v>
      </c>
      <c r="G50" s="5">
        <v>1.0521535E-2</v>
      </c>
    </row>
    <row r="51" spans="1:7" ht="15" x14ac:dyDescent="0.25">
      <c r="A51" s="6">
        <v>45</v>
      </c>
      <c r="B51" s="7" t="s">
        <v>240</v>
      </c>
      <c r="C51" s="11" t="s">
        <v>241</v>
      </c>
      <c r="D51" s="2" t="s">
        <v>169</v>
      </c>
      <c r="E51" s="46">
        <v>2854</v>
      </c>
      <c r="F51" s="52">
        <v>21.395011</v>
      </c>
      <c r="G51" s="5">
        <v>9.9486499999999999E-3</v>
      </c>
    </row>
    <row r="52" spans="1:7" ht="15" x14ac:dyDescent="0.25">
      <c r="A52" s="6">
        <v>46</v>
      </c>
      <c r="B52" s="7" t="s">
        <v>450</v>
      </c>
      <c r="C52" s="11" t="s">
        <v>451</v>
      </c>
      <c r="D52" s="2" t="s">
        <v>190</v>
      </c>
      <c r="E52" s="46">
        <v>2547</v>
      </c>
      <c r="F52" s="52">
        <v>21.08916</v>
      </c>
      <c r="G52" s="5">
        <v>9.8064299999999997E-3</v>
      </c>
    </row>
    <row r="53" spans="1:7" ht="15" x14ac:dyDescent="0.25">
      <c r="A53" s="6">
        <v>47</v>
      </c>
      <c r="B53" s="7" t="s">
        <v>254</v>
      </c>
      <c r="C53" s="11" t="s">
        <v>255</v>
      </c>
      <c r="D53" s="2" t="s">
        <v>211</v>
      </c>
      <c r="E53" s="46">
        <v>21682</v>
      </c>
      <c r="F53" s="52">
        <v>21.042380999999999</v>
      </c>
      <c r="G53" s="5">
        <v>9.7846779999999998E-3</v>
      </c>
    </row>
    <row r="54" spans="1:7" ht="25.5" x14ac:dyDescent="0.25">
      <c r="A54" s="6">
        <v>48</v>
      </c>
      <c r="B54" s="7" t="s">
        <v>182</v>
      </c>
      <c r="C54" s="11" t="s">
        <v>183</v>
      </c>
      <c r="D54" s="2" t="s">
        <v>22</v>
      </c>
      <c r="E54" s="46">
        <v>5737</v>
      </c>
      <c r="F54" s="52">
        <v>20.931444500000001</v>
      </c>
      <c r="G54" s="5">
        <v>9.733093E-3</v>
      </c>
    </row>
    <row r="55" spans="1:7" ht="51" x14ac:dyDescent="0.25">
      <c r="A55" s="6">
        <v>49</v>
      </c>
      <c r="B55" s="7" t="s">
        <v>471</v>
      </c>
      <c r="C55" s="11" t="s">
        <v>472</v>
      </c>
      <c r="D55" s="2" t="s">
        <v>239</v>
      </c>
      <c r="E55" s="46">
        <v>27266</v>
      </c>
      <c r="F55" s="52">
        <v>20.490399</v>
      </c>
      <c r="G55" s="5">
        <v>9.5280069999999998E-3</v>
      </c>
    </row>
    <row r="56" spans="1:7" ht="25.5" x14ac:dyDescent="0.25">
      <c r="A56" s="6">
        <v>50</v>
      </c>
      <c r="B56" s="7" t="s">
        <v>220</v>
      </c>
      <c r="C56" s="11" t="s">
        <v>221</v>
      </c>
      <c r="D56" s="2" t="s">
        <v>53</v>
      </c>
      <c r="E56" s="46">
        <v>5954</v>
      </c>
      <c r="F56" s="52">
        <v>20.335887</v>
      </c>
      <c r="G56" s="5">
        <v>9.4561590000000004E-3</v>
      </c>
    </row>
    <row r="57" spans="1:7" ht="51" x14ac:dyDescent="0.25">
      <c r="A57" s="6">
        <v>51</v>
      </c>
      <c r="B57" s="7" t="s">
        <v>287</v>
      </c>
      <c r="C57" s="11" t="s">
        <v>288</v>
      </c>
      <c r="D57" s="2" t="s">
        <v>239</v>
      </c>
      <c r="E57" s="46">
        <v>47427</v>
      </c>
      <c r="F57" s="52">
        <v>20.298756000000001</v>
      </c>
      <c r="G57" s="5">
        <v>9.4388930000000003E-3</v>
      </c>
    </row>
    <row r="58" spans="1:7" ht="25.5" x14ac:dyDescent="0.25">
      <c r="A58" s="6">
        <v>52</v>
      </c>
      <c r="B58" s="7" t="s">
        <v>186</v>
      </c>
      <c r="C58" s="11" t="s">
        <v>187</v>
      </c>
      <c r="D58" s="2" t="s">
        <v>53</v>
      </c>
      <c r="E58" s="46">
        <v>11698</v>
      </c>
      <c r="F58" s="52">
        <v>19.986032999999999</v>
      </c>
      <c r="G58" s="5">
        <v>9.2934780000000008E-3</v>
      </c>
    </row>
    <row r="59" spans="1:7" ht="25.5" x14ac:dyDescent="0.25">
      <c r="A59" s="6">
        <v>53</v>
      </c>
      <c r="B59" s="7" t="s">
        <v>462</v>
      </c>
      <c r="C59" s="11" t="s">
        <v>463</v>
      </c>
      <c r="D59" s="2" t="s">
        <v>42</v>
      </c>
      <c r="E59" s="46">
        <v>3651</v>
      </c>
      <c r="F59" s="52">
        <v>19.357602</v>
      </c>
      <c r="G59" s="5">
        <v>9.0012579999999998E-3</v>
      </c>
    </row>
    <row r="60" spans="1:7" ht="25.5" x14ac:dyDescent="0.25">
      <c r="A60" s="6">
        <v>54</v>
      </c>
      <c r="B60" s="7" t="s">
        <v>276</v>
      </c>
      <c r="C60" s="11" t="s">
        <v>277</v>
      </c>
      <c r="D60" s="2" t="s">
        <v>22</v>
      </c>
      <c r="E60" s="46">
        <v>3682</v>
      </c>
      <c r="F60" s="52">
        <v>18.120963</v>
      </c>
      <c r="G60" s="5">
        <v>8.426223E-3</v>
      </c>
    </row>
    <row r="61" spans="1:7" ht="25.5" x14ac:dyDescent="0.25">
      <c r="A61" s="6">
        <v>55</v>
      </c>
      <c r="B61" s="7" t="s">
        <v>464</v>
      </c>
      <c r="C61" s="11" t="s">
        <v>465</v>
      </c>
      <c r="D61" s="2" t="s">
        <v>53</v>
      </c>
      <c r="E61" s="46">
        <v>1873</v>
      </c>
      <c r="F61" s="52">
        <v>16.437448</v>
      </c>
      <c r="G61" s="5">
        <v>7.6433910000000002E-3</v>
      </c>
    </row>
    <row r="62" spans="1:7" ht="15" x14ac:dyDescent="0.25">
      <c r="A62" s="1"/>
      <c r="B62" s="2"/>
      <c r="C62" s="8" t="s">
        <v>107</v>
      </c>
      <c r="D62" s="12"/>
      <c r="E62" s="48"/>
      <c r="F62" s="54">
        <v>2063.0100069999994</v>
      </c>
      <c r="G62" s="13">
        <v>0.95929679500000031</v>
      </c>
    </row>
    <row r="63" spans="1:7" ht="15" x14ac:dyDescent="0.25">
      <c r="A63" s="6"/>
      <c r="B63" s="7"/>
      <c r="C63" s="14"/>
      <c r="D63" s="15"/>
      <c r="E63" s="46"/>
      <c r="F63" s="52"/>
      <c r="G63" s="5"/>
    </row>
    <row r="64" spans="1:7" ht="15" x14ac:dyDescent="0.25">
      <c r="A64" s="1"/>
      <c r="B64" s="2"/>
      <c r="C64" s="8" t="s">
        <v>108</v>
      </c>
      <c r="D64" s="9"/>
      <c r="E64" s="47"/>
      <c r="F64" s="53"/>
      <c r="G64" s="10"/>
    </row>
    <row r="65" spans="1:7" ht="15" x14ac:dyDescent="0.25">
      <c r="A65" s="1"/>
      <c r="B65" s="2"/>
      <c r="C65" s="8" t="s">
        <v>107</v>
      </c>
      <c r="D65" s="12"/>
      <c r="E65" s="48"/>
      <c r="F65" s="54">
        <v>0</v>
      </c>
      <c r="G65" s="13">
        <v>0</v>
      </c>
    </row>
    <row r="66" spans="1:7" ht="15" x14ac:dyDescent="0.25">
      <c r="A66" s="6"/>
      <c r="B66" s="7"/>
      <c r="C66" s="14"/>
      <c r="D66" s="15"/>
      <c r="E66" s="46"/>
      <c r="F66" s="52"/>
      <c r="G66" s="5"/>
    </row>
    <row r="67" spans="1:7" ht="15" x14ac:dyDescent="0.25">
      <c r="A67" s="16"/>
      <c r="B67" s="17"/>
      <c r="C67" s="8" t="s">
        <v>109</v>
      </c>
      <c r="D67" s="9"/>
      <c r="E67" s="47"/>
      <c r="F67" s="53"/>
      <c r="G67" s="10"/>
    </row>
    <row r="68" spans="1:7" ht="15" x14ac:dyDescent="0.25">
      <c r="A68" s="18"/>
      <c r="B68" s="19"/>
      <c r="C68" s="8" t="s">
        <v>107</v>
      </c>
      <c r="D68" s="20"/>
      <c r="E68" s="49"/>
      <c r="F68" s="55">
        <v>0</v>
      </c>
      <c r="G68" s="21">
        <v>0</v>
      </c>
    </row>
    <row r="69" spans="1:7" ht="15" x14ac:dyDescent="0.25">
      <c r="A69" s="18"/>
      <c r="B69" s="19"/>
      <c r="C69" s="14"/>
      <c r="D69" s="22"/>
      <c r="E69" s="50"/>
      <c r="F69" s="56"/>
      <c r="G69" s="23"/>
    </row>
    <row r="70" spans="1:7" ht="15" x14ac:dyDescent="0.25">
      <c r="A70" s="1"/>
      <c r="B70" s="2"/>
      <c r="C70" s="8" t="s">
        <v>111</v>
      </c>
      <c r="D70" s="9"/>
      <c r="E70" s="47"/>
      <c r="F70" s="53"/>
      <c r="G70" s="10"/>
    </row>
    <row r="71" spans="1:7" ht="15" x14ac:dyDescent="0.25">
      <c r="A71" s="1"/>
      <c r="B71" s="2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1"/>
      <c r="B72" s="2"/>
      <c r="C72" s="14"/>
      <c r="D72" s="4"/>
      <c r="E72" s="46"/>
      <c r="F72" s="52"/>
      <c r="G72" s="5"/>
    </row>
    <row r="73" spans="1:7" ht="15" x14ac:dyDescent="0.25">
      <c r="A73" s="1"/>
      <c r="B73" s="2"/>
      <c r="C73" s="8" t="s">
        <v>112</v>
      </c>
      <c r="D73" s="9"/>
      <c r="E73" s="47"/>
      <c r="F73" s="53"/>
      <c r="G73" s="10"/>
    </row>
    <row r="74" spans="1:7" ht="15" x14ac:dyDescent="0.25">
      <c r="A74" s="1"/>
      <c r="B74" s="2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2"/>
      <c r="G75" s="5"/>
    </row>
    <row r="76" spans="1:7" ht="15" x14ac:dyDescent="0.25">
      <c r="A76" s="1"/>
      <c r="B76" s="2"/>
      <c r="C76" s="8" t="s">
        <v>113</v>
      </c>
      <c r="D76" s="9"/>
      <c r="E76" s="47"/>
      <c r="F76" s="53"/>
      <c r="G76" s="10"/>
    </row>
    <row r="77" spans="1:7" ht="15" x14ac:dyDescent="0.25">
      <c r="A77" s="1"/>
      <c r="B77" s="2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2"/>
      <c r="G78" s="5"/>
    </row>
    <row r="79" spans="1:7" ht="25.5" x14ac:dyDescent="0.25">
      <c r="A79" s="6"/>
      <c r="B79" s="7"/>
      <c r="C79" s="24" t="s">
        <v>115</v>
      </c>
      <c r="D79" s="25"/>
      <c r="E79" s="48"/>
      <c r="F79" s="54">
        <v>2063.0100069999994</v>
      </c>
      <c r="G79" s="13">
        <v>0.95929679500000031</v>
      </c>
    </row>
    <row r="80" spans="1:7" ht="15" x14ac:dyDescent="0.25">
      <c r="A80" s="1"/>
      <c r="B80" s="2"/>
      <c r="C80" s="11"/>
      <c r="D80" s="4"/>
      <c r="E80" s="46"/>
      <c r="F80" s="52"/>
      <c r="G80" s="5"/>
    </row>
    <row r="81" spans="1:7" ht="15" x14ac:dyDescent="0.25">
      <c r="A81" s="1"/>
      <c r="B81" s="2"/>
      <c r="C81" s="3" t="s">
        <v>116</v>
      </c>
      <c r="D81" s="4"/>
      <c r="E81" s="46"/>
      <c r="F81" s="52"/>
      <c r="G81" s="5"/>
    </row>
    <row r="82" spans="1:7" ht="25.5" x14ac:dyDescent="0.25">
      <c r="A82" s="1"/>
      <c r="B82" s="2"/>
      <c r="C82" s="8" t="s">
        <v>10</v>
      </c>
      <c r="D82" s="9"/>
      <c r="E82" s="47"/>
      <c r="F82" s="53"/>
      <c r="G82" s="10"/>
    </row>
    <row r="83" spans="1:7" ht="15" x14ac:dyDescent="0.25">
      <c r="A83" s="6"/>
      <c r="B83" s="7"/>
      <c r="C83" s="8" t="s">
        <v>107</v>
      </c>
      <c r="D83" s="12"/>
      <c r="E83" s="48"/>
      <c r="F83" s="54">
        <v>0</v>
      </c>
      <c r="G83" s="13">
        <v>0</v>
      </c>
    </row>
    <row r="84" spans="1:7" ht="15" x14ac:dyDescent="0.25">
      <c r="A84" s="6"/>
      <c r="B84" s="7"/>
      <c r="C84" s="14"/>
      <c r="D84" s="4"/>
      <c r="E84" s="46"/>
      <c r="F84" s="52"/>
      <c r="G84" s="5"/>
    </row>
    <row r="85" spans="1:7" ht="15" x14ac:dyDescent="0.25">
      <c r="A85" s="1"/>
      <c r="B85" s="26"/>
      <c r="C85" s="8" t="s">
        <v>117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12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8"/>
      <c r="G87" s="27"/>
    </row>
    <row r="88" spans="1:7" ht="15" x14ac:dyDescent="0.25">
      <c r="A88" s="1"/>
      <c r="B88" s="2"/>
      <c r="C88" s="8" t="s">
        <v>118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12"/>
      <c r="E89" s="48"/>
      <c r="F89" s="54">
        <v>0</v>
      </c>
      <c r="G89" s="13">
        <v>0</v>
      </c>
    </row>
    <row r="90" spans="1:7" ht="15" x14ac:dyDescent="0.25">
      <c r="A90" s="1"/>
      <c r="B90" s="2"/>
      <c r="C90" s="14"/>
      <c r="D90" s="4"/>
      <c r="E90" s="46"/>
      <c r="F90" s="52"/>
      <c r="G90" s="5"/>
    </row>
    <row r="91" spans="1:7" ht="25.5" x14ac:dyDescent="0.25">
      <c r="A91" s="1"/>
      <c r="B91" s="26"/>
      <c r="C91" s="8" t="s">
        <v>119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2"/>
      <c r="G93" s="5"/>
    </row>
    <row r="94" spans="1:7" ht="15" x14ac:dyDescent="0.25">
      <c r="A94" s="6"/>
      <c r="B94" s="7"/>
      <c r="C94" s="28" t="s">
        <v>120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1"/>
      <c r="D95" s="4"/>
      <c r="E95" s="46"/>
      <c r="F95" s="52"/>
      <c r="G95" s="5"/>
    </row>
    <row r="96" spans="1:7" ht="15" x14ac:dyDescent="0.25">
      <c r="A96" s="1"/>
      <c r="B96" s="2"/>
      <c r="C96" s="3" t="s">
        <v>121</v>
      </c>
      <c r="D96" s="4"/>
      <c r="E96" s="46"/>
      <c r="F96" s="52"/>
      <c r="G96" s="5"/>
    </row>
    <row r="97" spans="1:7" ht="15" x14ac:dyDescent="0.25">
      <c r="A97" s="6"/>
      <c r="B97" s="7"/>
      <c r="C97" s="8" t="s">
        <v>122</v>
      </c>
      <c r="D97" s="9"/>
      <c r="E97" s="47"/>
      <c r="F97" s="53"/>
      <c r="G97" s="10"/>
    </row>
    <row r="98" spans="1:7" ht="15" x14ac:dyDescent="0.25">
      <c r="A98" s="6"/>
      <c r="B98" s="7"/>
      <c r="C98" s="8" t="s">
        <v>107</v>
      </c>
      <c r="D98" s="25"/>
      <c r="E98" s="48"/>
      <c r="F98" s="54">
        <v>0</v>
      </c>
      <c r="G98" s="13">
        <v>0</v>
      </c>
    </row>
    <row r="99" spans="1:7" ht="15" x14ac:dyDescent="0.25">
      <c r="A99" s="6"/>
      <c r="B99" s="7"/>
      <c r="C99" s="14"/>
      <c r="D99" s="7"/>
      <c r="E99" s="46"/>
      <c r="F99" s="52"/>
      <c r="G99" s="5"/>
    </row>
    <row r="100" spans="1:7" ht="15" x14ac:dyDescent="0.25">
      <c r="A100" s="6"/>
      <c r="B100" s="7"/>
      <c r="C100" s="8" t="s">
        <v>123</v>
      </c>
      <c r="D100" s="9"/>
      <c r="E100" s="47"/>
      <c r="F100" s="53"/>
      <c r="G100" s="10"/>
    </row>
    <row r="101" spans="1:7" ht="15" x14ac:dyDescent="0.25">
      <c r="A101" s="6"/>
      <c r="B101" s="7"/>
      <c r="C101" s="8" t="s">
        <v>107</v>
      </c>
      <c r="D101" s="25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15" x14ac:dyDescent="0.25">
      <c r="A103" s="6"/>
      <c r="B103" s="7"/>
      <c r="C103" s="8" t="s">
        <v>124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6"/>
      <c r="B106" s="7"/>
      <c r="C106" s="8" t="s">
        <v>125</v>
      </c>
      <c r="D106" s="9"/>
      <c r="E106" s="47"/>
      <c r="F106" s="53"/>
      <c r="G106" s="10"/>
    </row>
    <row r="107" spans="1:7" ht="15" x14ac:dyDescent="0.25">
      <c r="A107" s="6">
        <v>1</v>
      </c>
      <c r="B107" s="7"/>
      <c r="C107" s="11" t="s">
        <v>126</v>
      </c>
      <c r="D107" s="15"/>
      <c r="E107" s="46"/>
      <c r="F107" s="52">
        <v>75.963350300000002</v>
      </c>
      <c r="G107" s="5">
        <v>3.5322853000000001E-2</v>
      </c>
    </row>
    <row r="108" spans="1:7" ht="15" x14ac:dyDescent="0.25">
      <c r="A108" s="6"/>
      <c r="B108" s="7"/>
      <c r="C108" s="8" t="s">
        <v>107</v>
      </c>
      <c r="D108" s="25"/>
      <c r="E108" s="48"/>
      <c r="F108" s="54">
        <v>75.963350300000002</v>
      </c>
      <c r="G108" s="13">
        <v>3.5322853000000001E-2</v>
      </c>
    </row>
    <row r="109" spans="1:7" ht="15" x14ac:dyDescent="0.25">
      <c r="A109" s="6"/>
      <c r="B109" s="7"/>
      <c r="C109" s="14"/>
      <c r="D109" s="7"/>
      <c r="E109" s="46"/>
      <c r="F109" s="52"/>
      <c r="G109" s="5"/>
    </row>
    <row r="110" spans="1:7" ht="25.5" x14ac:dyDescent="0.25">
      <c r="A110" s="6"/>
      <c r="B110" s="7"/>
      <c r="C110" s="24" t="s">
        <v>127</v>
      </c>
      <c r="D110" s="25"/>
      <c r="E110" s="48"/>
      <c r="F110" s="54">
        <v>75.963350300000002</v>
      </c>
      <c r="G110" s="13">
        <v>3.5322853000000001E-2</v>
      </c>
    </row>
    <row r="111" spans="1:7" ht="15" x14ac:dyDescent="0.25">
      <c r="A111" s="6"/>
      <c r="B111" s="7"/>
      <c r="C111" s="29"/>
      <c r="D111" s="7"/>
      <c r="E111" s="46"/>
      <c r="F111" s="52"/>
      <c r="G111" s="5"/>
    </row>
    <row r="112" spans="1:7" ht="15" x14ac:dyDescent="0.25">
      <c r="A112" s="1"/>
      <c r="B112" s="2"/>
      <c r="C112" s="3" t="s">
        <v>128</v>
      </c>
      <c r="D112" s="4"/>
      <c r="E112" s="46"/>
      <c r="F112" s="52"/>
      <c r="G112" s="5"/>
    </row>
    <row r="113" spans="1:7" ht="25.5" x14ac:dyDescent="0.25">
      <c r="A113" s="6"/>
      <c r="B113" s="7"/>
      <c r="C113" s="8" t="s">
        <v>129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2"/>
      <c r="G115" s="5"/>
    </row>
    <row r="116" spans="1:7" ht="15" x14ac:dyDescent="0.25">
      <c r="A116" s="1"/>
      <c r="B116" s="2"/>
      <c r="C116" s="3" t="s">
        <v>130</v>
      </c>
      <c r="D116" s="4"/>
      <c r="E116" s="46"/>
      <c r="F116" s="52"/>
      <c r="G116" s="5"/>
    </row>
    <row r="117" spans="1:7" ht="25.5" x14ac:dyDescent="0.25">
      <c r="A117" s="6"/>
      <c r="B117" s="7"/>
      <c r="C117" s="8" t="s">
        <v>131</v>
      </c>
      <c r="D117" s="9"/>
      <c r="E117" s="47"/>
      <c r="F117" s="53"/>
      <c r="G117" s="10"/>
    </row>
    <row r="118" spans="1:7" ht="15" x14ac:dyDescent="0.25">
      <c r="A118" s="6"/>
      <c r="B118" s="7"/>
      <c r="C118" s="8" t="s">
        <v>107</v>
      </c>
      <c r="D118" s="25"/>
      <c r="E118" s="48"/>
      <c r="F118" s="54">
        <v>0</v>
      </c>
      <c r="G118" s="13">
        <v>0</v>
      </c>
    </row>
    <row r="119" spans="1:7" ht="15" x14ac:dyDescent="0.25">
      <c r="A119" s="6"/>
      <c r="B119" s="7"/>
      <c r="C119" s="14"/>
      <c r="D119" s="7"/>
      <c r="E119" s="46"/>
      <c r="F119" s="52"/>
      <c r="G119" s="5"/>
    </row>
    <row r="120" spans="1:7" ht="25.5" x14ac:dyDescent="0.25">
      <c r="A120" s="6"/>
      <c r="B120" s="7"/>
      <c r="C120" s="8" t="s">
        <v>132</v>
      </c>
      <c r="D120" s="9"/>
      <c r="E120" s="47"/>
      <c r="F120" s="53"/>
      <c r="G120" s="10"/>
    </row>
    <row r="121" spans="1:7" ht="15" x14ac:dyDescent="0.25">
      <c r="A121" s="6"/>
      <c r="B121" s="7"/>
      <c r="C121" s="8" t="s">
        <v>107</v>
      </c>
      <c r="D121" s="25"/>
      <c r="E121" s="48"/>
      <c r="F121" s="54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8"/>
      <c r="G122" s="27"/>
    </row>
    <row r="123" spans="1:7" ht="25.5" x14ac:dyDescent="0.25">
      <c r="A123" s="6"/>
      <c r="B123" s="7"/>
      <c r="C123" s="29" t="s">
        <v>134</v>
      </c>
      <c r="D123" s="7"/>
      <c r="E123" s="46"/>
      <c r="F123" s="58">
        <v>11.5706863</v>
      </c>
      <c r="G123" s="27">
        <v>5.380353E-3</v>
      </c>
    </row>
    <row r="124" spans="1:7" ht="15" x14ac:dyDescent="0.25">
      <c r="A124" s="6"/>
      <c r="B124" s="7"/>
      <c r="C124" s="30" t="s">
        <v>135</v>
      </c>
      <c r="D124" s="12"/>
      <c r="E124" s="48"/>
      <c r="F124" s="54">
        <v>2150.5440435999994</v>
      </c>
      <c r="G124" s="13">
        <v>1.0000000010000003</v>
      </c>
    </row>
    <row r="126" spans="1:7" ht="15" x14ac:dyDescent="0.25">
      <c r="B126" s="158"/>
      <c r="C126" s="158"/>
      <c r="D126" s="158"/>
      <c r="E126" s="158"/>
      <c r="F126" s="158"/>
    </row>
    <row r="127" spans="1:7" ht="15" x14ac:dyDescent="0.25">
      <c r="B127" s="158"/>
      <c r="C127" s="158"/>
      <c r="D127" s="158"/>
      <c r="E127" s="158"/>
      <c r="F127" s="158"/>
    </row>
    <row r="129" spans="2:4" ht="15" x14ac:dyDescent="0.25">
      <c r="B129" s="36" t="s">
        <v>137</v>
      </c>
      <c r="C129" s="37"/>
      <c r="D129" s="38"/>
    </row>
    <row r="130" spans="2:4" ht="15" x14ac:dyDescent="0.25">
      <c r="B130" s="39" t="s">
        <v>138</v>
      </c>
      <c r="C130" s="40"/>
      <c r="D130" s="64" t="s">
        <v>139</v>
      </c>
    </row>
    <row r="131" spans="2:4" ht="15" x14ac:dyDescent="0.25">
      <c r="B131" s="39" t="s">
        <v>140</v>
      </c>
      <c r="C131" s="40"/>
      <c r="D131" s="64" t="s">
        <v>139</v>
      </c>
    </row>
    <row r="132" spans="2:4" ht="15" x14ac:dyDescent="0.25">
      <c r="B132" s="41" t="s">
        <v>141</v>
      </c>
      <c r="C132" s="40"/>
      <c r="D132" s="42"/>
    </row>
    <row r="133" spans="2:4" ht="25.5" customHeight="1" x14ac:dyDescent="0.25">
      <c r="B133" s="42"/>
      <c r="C133" s="32" t="s">
        <v>142</v>
      </c>
      <c r="D133" s="33" t="s">
        <v>143</v>
      </c>
    </row>
    <row r="134" spans="2:4" ht="12.75" customHeight="1" x14ac:dyDescent="0.25">
      <c r="B134" s="59" t="s">
        <v>144</v>
      </c>
      <c r="C134" s="60" t="s">
        <v>145</v>
      </c>
      <c r="D134" s="60" t="s">
        <v>146</v>
      </c>
    </row>
    <row r="135" spans="2:4" ht="15" x14ac:dyDescent="0.25">
      <c r="B135" s="42" t="s">
        <v>147</v>
      </c>
      <c r="C135" s="43">
        <v>11.0274</v>
      </c>
      <c r="D135" s="43">
        <v>11.3386</v>
      </c>
    </row>
    <row r="136" spans="2:4" ht="15" x14ac:dyDescent="0.25">
      <c r="B136" s="42" t="s">
        <v>148</v>
      </c>
      <c r="C136" s="43">
        <v>11.0274</v>
      </c>
      <c r="D136" s="43">
        <v>11.3386</v>
      </c>
    </row>
    <row r="137" spans="2:4" ht="15" x14ac:dyDescent="0.25">
      <c r="B137" s="42" t="s">
        <v>149</v>
      </c>
      <c r="C137" s="43">
        <v>10.989699999999999</v>
      </c>
      <c r="D137" s="43">
        <v>11.294499999999999</v>
      </c>
    </row>
    <row r="138" spans="2:4" ht="15" x14ac:dyDescent="0.25">
      <c r="B138" s="42" t="s">
        <v>150</v>
      </c>
      <c r="C138" s="43">
        <v>10.989699999999999</v>
      </c>
      <c r="D138" s="43">
        <v>11.294499999999999</v>
      </c>
    </row>
    <row r="140" spans="2:4" ht="15" x14ac:dyDescent="0.25">
      <c r="B140" s="61" t="s">
        <v>151</v>
      </c>
      <c r="C140" s="44"/>
      <c r="D140" s="62" t="s">
        <v>139</v>
      </c>
    </row>
    <row r="141" spans="2:4" ht="24.75" customHeight="1" x14ac:dyDescent="0.25">
      <c r="B141" s="63"/>
      <c r="C141" s="63"/>
    </row>
    <row r="142" spans="2:4" ht="15" x14ac:dyDescent="0.25">
      <c r="B142" s="65"/>
      <c r="C142" s="67"/>
      <c r="D142"/>
    </row>
    <row r="144" spans="2:4" ht="15" x14ac:dyDescent="0.25">
      <c r="B144" s="41" t="s">
        <v>152</v>
      </c>
      <c r="C144" s="40"/>
      <c r="D144" s="66" t="s">
        <v>139</v>
      </c>
    </row>
    <row r="145" spans="2:4" ht="15" x14ac:dyDescent="0.25">
      <c r="B145" s="41" t="s">
        <v>153</v>
      </c>
      <c r="C145" s="40"/>
      <c r="D145" s="66" t="s">
        <v>139</v>
      </c>
    </row>
    <row r="146" spans="2:4" ht="15" x14ac:dyDescent="0.25">
      <c r="B146" s="41" t="s">
        <v>154</v>
      </c>
      <c r="C146" s="40"/>
      <c r="D146" s="45">
        <v>8.0365159565420771E-2</v>
      </c>
    </row>
    <row r="147" spans="2:4" ht="15" x14ac:dyDescent="0.25">
      <c r="B147" s="41" t="s">
        <v>155</v>
      </c>
      <c r="C147" s="40"/>
      <c r="D147" s="45" t="s">
        <v>139</v>
      </c>
    </row>
  </sheetData>
  <mergeCells count="5">
    <mergeCell ref="A1:G1"/>
    <mergeCell ref="A2:G2"/>
    <mergeCell ref="A3:G3"/>
    <mergeCell ref="B126:F126"/>
    <mergeCell ref="B127:F12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V138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473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160</v>
      </c>
      <c r="C7" s="11" t="s">
        <v>161</v>
      </c>
      <c r="D7" s="2" t="s">
        <v>13</v>
      </c>
      <c r="E7" s="46">
        <v>135147</v>
      </c>
      <c r="F7" s="52">
        <v>279.68671649999999</v>
      </c>
      <c r="G7" s="5">
        <v>3.9355459000000002E-2</v>
      </c>
    </row>
    <row r="8" spans="1:7" ht="25.5" x14ac:dyDescent="0.25">
      <c r="A8" s="6">
        <v>2</v>
      </c>
      <c r="B8" s="7" t="s">
        <v>157</v>
      </c>
      <c r="C8" s="11" t="s">
        <v>158</v>
      </c>
      <c r="D8" s="2" t="s">
        <v>159</v>
      </c>
      <c r="E8" s="46">
        <v>36575</v>
      </c>
      <c r="F8" s="52">
        <v>270.08808749999997</v>
      </c>
      <c r="G8" s="5">
        <v>3.800481E-2</v>
      </c>
    </row>
    <row r="9" spans="1:7" ht="15" x14ac:dyDescent="0.25">
      <c r="A9" s="6">
        <v>3</v>
      </c>
      <c r="B9" s="7" t="s">
        <v>265</v>
      </c>
      <c r="C9" s="11" t="s">
        <v>266</v>
      </c>
      <c r="D9" s="2" t="s">
        <v>169</v>
      </c>
      <c r="E9" s="46">
        <v>50450</v>
      </c>
      <c r="F9" s="52">
        <v>263.979625</v>
      </c>
      <c r="G9" s="5">
        <v>3.7145272E-2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22</v>
      </c>
      <c r="E10" s="46">
        <v>39090</v>
      </c>
      <c r="F10" s="52">
        <v>232.87867499999999</v>
      </c>
      <c r="G10" s="5">
        <v>3.2768974999999999E-2</v>
      </c>
    </row>
    <row r="11" spans="1:7" ht="25.5" x14ac:dyDescent="0.25">
      <c r="A11" s="6">
        <v>5</v>
      </c>
      <c r="B11" s="7" t="s">
        <v>47</v>
      </c>
      <c r="C11" s="11" t="s">
        <v>48</v>
      </c>
      <c r="D11" s="2" t="s">
        <v>22</v>
      </c>
      <c r="E11" s="46">
        <v>33425</v>
      </c>
      <c r="F11" s="52">
        <v>227.45712499999999</v>
      </c>
      <c r="G11" s="5">
        <v>3.2006094999999998E-2</v>
      </c>
    </row>
    <row r="12" spans="1:7" ht="25.5" x14ac:dyDescent="0.25">
      <c r="A12" s="6">
        <v>6</v>
      </c>
      <c r="B12" s="7" t="s">
        <v>77</v>
      </c>
      <c r="C12" s="11" t="s">
        <v>78</v>
      </c>
      <c r="D12" s="2" t="s">
        <v>22</v>
      </c>
      <c r="E12" s="46">
        <v>18100</v>
      </c>
      <c r="F12" s="52">
        <v>213.77005</v>
      </c>
      <c r="G12" s="5">
        <v>3.008015E-2</v>
      </c>
    </row>
    <row r="13" spans="1:7" ht="15" x14ac:dyDescent="0.25">
      <c r="A13" s="6">
        <v>7</v>
      </c>
      <c r="B13" s="7" t="s">
        <v>175</v>
      </c>
      <c r="C13" s="11" t="s">
        <v>176</v>
      </c>
      <c r="D13" s="2" t="s">
        <v>177</v>
      </c>
      <c r="E13" s="46">
        <v>77400</v>
      </c>
      <c r="F13" s="52">
        <v>208.98</v>
      </c>
      <c r="G13" s="5">
        <v>2.9406129E-2</v>
      </c>
    </row>
    <row r="14" spans="1:7" ht="25.5" x14ac:dyDescent="0.25">
      <c r="A14" s="6">
        <v>8</v>
      </c>
      <c r="B14" s="7" t="s">
        <v>184</v>
      </c>
      <c r="C14" s="11" t="s">
        <v>185</v>
      </c>
      <c r="D14" s="2" t="s">
        <v>30</v>
      </c>
      <c r="E14" s="46">
        <v>18168</v>
      </c>
      <c r="F14" s="52">
        <v>205.59817200000001</v>
      </c>
      <c r="G14" s="5">
        <v>2.8930263000000001E-2</v>
      </c>
    </row>
    <row r="15" spans="1:7" ht="25.5" x14ac:dyDescent="0.25">
      <c r="A15" s="6">
        <v>9</v>
      </c>
      <c r="B15" s="7" t="s">
        <v>440</v>
      </c>
      <c r="C15" s="11" t="s">
        <v>441</v>
      </c>
      <c r="D15" s="2" t="s">
        <v>53</v>
      </c>
      <c r="E15" s="46">
        <v>120000</v>
      </c>
      <c r="F15" s="52">
        <v>199.68</v>
      </c>
      <c r="G15" s="5">
        <v>2.8097502E-2</v>
      </c>
    </row>
    <row r="16" spans="1:7" ht="25.5" x14ac:dyDescent="0.25">
      <c r="A16" s="6">
        <v>10</v>
      </c>
      <c r="B16" s="7" t="s">
        <v>392</v>
      </c>
      <c r="C16" s="11" t="s">
        <v>393</v>
      </c>
      <c r="D16" s="2" t="s">
        <v>53</v>
      </c>
      <c r="E16" s="46">
        <v>82596</v>
      </c>
      <c r="F16" s="52">
        <v>196.330692</v>
      </c>
      <c r="G16" s="5">
        <v>2.7626212000000001E-2</v>
      </c>
    </row>
    <row r="17" spans="1:7" ht="15" x14ac:dyDescent="0.25">
      <c r="A17" s="6">
        <v>11</v>
      </c>
      <c r="B17" s="7" t="s">
        <v>468</v>
      </c>
      <c r="C17" s="11" t="s">
        <v>469</v>
      </c>
      <c r="D17" s="2" t="s">
        <v>251</v>
      </c>
      <c r="E17" s="46">
        <v>105000</v>
      </c>
      <c r="F17" s="52">
        <v>178.5</v>
      </c>
      <c r="G17" s="5">
        <v>2.5117207999999999E-2</v>
      </c>
    </row>
    <row r="18" spans="1:7" ht="15" x14ac:dyDescent="0.25">
      <c r="A18" s="6">
        <v>12</v>
      </c>
      <c r="B18" s="7" t="s">
        <v>82</v>
      </c>
      <c r="C18" s="11" t="s">
        <v>83</v>
      </c>
      <c r="D18" s="2" t="s">
        <v>65</v>
      </c>
      <c r="E18" s="46">
        <v>154000</v>
      </c>
      <c r="F18" s="52">
        <v>177.79300000000001</v>
      </c>
      <c r="G18" s="5">
        <v>2.5017724000000002E-2</v>
      </c>
    </row>
    <row r="19" spans="1:7" ht="25.5" x14ac:dyDescent="0.25">
      <c r="A19" s="6">
        <v>13</v>
      </c>
      <c r="B19" s="7" t="s">
        <v>316</v>
      </c>
      <c r="C19" s="11" t="s">
        <v>317</v>
      </c>
      <c r="D19" s="2" t="s">
        <v>53</v>
      </c>
      <c r="E19" s="46">
        <v>12054</v>
      </c>
      <c r="F19" s="52">
        <v>176.82012599999999</v>
      </c>
      <c r="G19" s="5">
        <v>2.4880828000000001E-2</v>
      </c>
    </row>
    <row r="20" spans="1:7" ht="25.5" x14ac:dyDescent="0.25">
      <c r="A20" s="6">
        <v>14</v>
      </c>
      <c r="B20" s="7" t="s">
        <v>308</v>
      </c>
      <c r="C20" s="11" t="s">
        <v>309</v>
      </c>
      <c r="D20" s="2" t="s">
        <v>22</v>
      </c>
      <c r="E20" s="46">
        <v>22202</v>
      </c>
      <c r="F20" s="52">
        <v>175.406901</v>
      </c>
      <c r="G20" s="5">
        <v>2.4681970000000001E-2</v>
      </c>
    </row>
    <row r="21" spans="1:7" ht="25.5" x14ac:dyDescent="0.25">
      <c r="A21" s="6">
        <v>15</v>
      </c>
      <c r="B21" s="7" t="s">
        <v>203</v>
      </c>
      <c r="C21" s="11" t="s">
        <v>204</v>
      </c>
      <c r="D21" s="2" t="s">
        <v>53</v>
      </c>
      <c r="E21" s="46">
        <v>9500</v>
      </c>
      <c r="F21" s="52">
        <v>175.08500000000001</v>
      </c>
      <c r="G21" s="5">
        <v>2.4636674000000001E-2</v>
      </c>
    </row>
    <row r="22" spans="1:7" ht="25.5" x14ac:dyDescent="0.25">
      <c r="A22" s="6">
        <v>16</v>
      </c>
      <c r="B22" s="7" t="s">
        <v>448</v>
      </c>
      <c r="C22" s="11" t="s">
        <v>449</v>
      </c>
      <c r="D22" s="2" t="s">
        <v>81</v>
      </c>
      <c r="E22" s="46">
        <v>53500</v>
      </c>
      <c r="F22" s="52">
        <v>171.44075000000001</v>
      </c>
      <c r="G22" s="5">
        <v>2.4123881999999999E-2</v>
      </c>
    </row>
    <row r="23" spans="1:7" ht="25.5" x14ac:dyDescent="0.25">
      <c r="A23" s="6">
        <v>17</v>
      </c>
      <c r="B23" s="7" t="s">
        <v>474</v>
      </c>
      <c r="C23" s="11" t="s">
        <v>475</v>
      </c>
      <c r="D23" s="2" t="s">
        <v>39</v>
      </c>
      <c r="E23" s="46">
        <v>108924</v>
      </c>
      <c r="F23" s="52">
        <v>160.336128</v>
      </c>
      <c r="G23" s="5">
        <v>2.2561320999999999E-2</v>
      </c>
    </row>
    <row r="24" spans="1:7" ht="25.5" x14ac:dyDescent="0.25">
      <c r="A24" s="6">
        <v>18</v>
      </c>
      <c r="B24" s="7" t="s">
        <v>258</v>
      </c>
      <c r="C24" s="11" t="s">
        <v>259</v>
      </c>
      <c r="D24" s="2" t="s">
        <v>30</v>
      </c>
      <c r="E24" s="46">
        <v>147000</v>
      </c>
      <c r="F24" s="52">
        <v>159.78899999999999</v>
      </c>
      <c r="G24" s="5">
        <v>2.2484332999999999E-2</v>
      </c>
    </row>
    <row r="25" spans="1:7" ht="25.5" x14ac:dyDescent="0.25">
      <c r="A25" s="6">
        <v>19</v>
      </c>
      <c r="B25" s="7" t="s">
        <v>89</v>
      </c>
      <c r="C25" s="11" t="s">
        <v>90</v>
      </c>
      <c r="D25" s="2" t="s">
        <v>22</v>
      </c>
      <c r="E25" s="46">
        <v>23500</v>
      </c>
      <c r="F25" s="52">
        <v>152.90275</v>
      </c>
      <c r="G25" s="5">
        <v>2.1515350999999999E-2</v>
      </c>
    </row>
    <row r="26" spans="1:7" ht="25.5" x14ac:dyDescent="0.25">
      <c r="A26" s="6">
        <v>20</v>
      </c>
      <c r="B26" s="7" t="s">
        <v>94</v>
      </c>
      <c r="C26" s="11" t="s">
        <v>95</v>
      </c>
      <c r="D26" s="2" t="s">
        <v>22</v>
      </c>
      <c r="E26" s="46">
        <v>13000</v>
      </c>
      <c r="F26" s="52">
        <v>151.52799999999999</v>
      </c>
      <c r="G26" s="5">
        <v>2.1321906000000002E-2</v>
      </c>
    </row>
    <row r="27" spans="1:7" ht="15" x14ac:dyDescent="0.25">
      <c r="A27" s="6">
        <v>21</v>
      </c>
      <c r="B27" s="7" t="s">
        <v>446</v>
      </c>
      <c r="C27" s="11" t="s">
        <v>447</v>
      </c>
      <c r="D27" s="2" t="s">
        <v>322</v>
      </c>
      <c r="E27" s="46">
        <v>64104</v>
      </c>
      <c r="F27" s="52">
        <v>150.09951599999999</v>
      </c>
      <c r="G27" s="5">
        <v>2.1120900000000001E-2</v>
      </c>
    </row>
    <row r="28" spans="1:7" ht="51" x14ac:dyDescent="0.25">
      <c r="A28" s="6">
        <v>22</v>
      </c>
      <c r="B28" s="7" t="s">
        <v>471</v>
      </c>
      <c r="C28" s="11" t="s">
        <v>472</v>
      </c>
      <c r="D28" s="2" t="s">
        <v>239</v>
      </c>
      <c r="E28" s="46">
        <v>198000</v>
      </c>
      <c r="F28" s="52">
        <v>148.797</v>
      </c>
      <c r="G28" s="5">
        <v>2.0937620000000001E-2</v>
      </c>
    </row>
    <row r="29" spans="1:7" ht="25.5" x14ac:dyDescent="0.25">
      <c r="A29" s="6">
        <v>23</v>
      </c>
      <c r="B29" s="7" t="s">
        <v>462</v>
      </c>
      <c r="C29" s="11" t="s">
        <v>463</v>
      </c>
      <c r="D29" s="2" t="s">
        <v>42</v>
      </c>
      <c r="E29" s="46">
        <v>27674</v>
      </c>
      <c r="F29" s="52">
        <v>146.72754800000001</v>
      </c>
      <c r="G29" s="5">
        <v>2.0646422000000001E-2</v>
      </c>
    </row>
    <row r="30" spans="1:7" ht="15" x14ac:dyDescent="0.25">
      <c r="A30" s="6">
        <v>24</v>
      </c>
      <c r="B30" s="7" t="s">
        <v>235</v>
      </c>
      <c r="C30" s="11" t="s">
        <v>236</v>
      </c>
      <c r="D30" s="2" t="s">
        <v>177</v>
      </c>
      <c r="E30" s="46">
        <v>37000</v>
      </c>
      <c r="F30" s="52">
        <v>144.078</v>
      </c>
      <c r="G30" s="5">
        <v>2.0273597000000001E-2</v>
      </c>
    </row>
    <row r="31" spans="1:7" ht="15" x14ac:dyDescent="0.25">
      <c r="A31" s="6">
        <v>25</v>
      </c>
      <c r="B31" s="7" t="s">
        <v>256</v>
      </c>
      <c r="C31" s="11" t="s">
        <v>257</v>
      </c>
      <c r="D31" s="2" t="s">
        <v>211</v>
      </c>
      <c r="E31" s="46">
        <v>15538</v>
      </c>
      <c r="F31" s="52">
        <v>139.803155</v>
      </c>
      <c r="G31" s="5">
        <v>1.9672071999999999E-2</v>
      </c>
    </row>
    <row r="32" spans="1:7" ht="15" x14ac:dyDescent="0.25">
      <c r="A32" s="6">
        <v>26</v>
      </c>
      <c r="B32" s="7" t="s">
        <v>476</v>
      </c>
      <c r="C32" s="11" t="s">
        <v>477</v>
      </c>
      <c r="D32" s="2" t="s">
        <v>81</v>
      </c>
      <c r="E32" s="46">
        <v>157214</v>
      </c>
      <c r="F32" s="52">
        <v>135.754289</v>
      </c>
      <c r="G32" s="5">
        <v>1.9102345999999999E-2</v>
      </c>
    </row>
    <row r="33" spans="1:7" ht="15" x14ac:dyDescent="0.25">
      <c r="A33" s="6">
        <v>27</v>
      </c>
      <c r="B33" s="7" t="s">
        <v>356</v>
      </c>
      <c r="C33" s="11" t="s">
        <v>357</v>
      </c>
      <c r="D33" s="2" t="s">
        <v>251</v>
      </c>
      <c r="E33" s="46">
        <v>2436</v>
      </c>
      <c r="F33" s="52">
        <v>133.14201600000001</v>
      </c>
      <c r="G33" s="5">
        <v>1.8734766E-2</v>
      </c>
    </row>
    <row r="34" spans="1:7" ht="25.5" x14ac:dyDescent="0.25">
      <c r="A34" s="6">
        <v>28</v>
      </c>
      <c r="B34" s="7" t="s">
        <v>20</v>
      </c>
      <c r="C34" s="11" t="s">
        <v>21</v>
      </c>
      <c r="D34" s="2" t="s">
        <v>22</v>
      </c>
      <c r="E34" s="46">
        <v>18691</v>
      </c>
      <c r="F34" s="52">
        <v>126.9025445</v>
      </c>
      <c r="G34" s="5">
        <v>1.7856792999999999E-2</v>
      </c>
    </row>
    <row r="35" spans="1:7" ht="25.5" x14ac:dyDescent="0.25">
      <c r="A35" s="6">
        <v>29</v>
      </c>
      <c r="B35" s="7" t="s">
        <v>40</v>
      </c>
      <c r="C35" s="11" t="s">
        <v>41</v>
      </c>
      <c r="D35" s="2" t="s">
        <v>42</v>
      </c>
      <c r="E35" s="46">
        <v>26165</v>
      </c>
      <c r="F35" s="52">
        <v>120.7122275</v>
      </c>
      <c r="G35" s="5">
        <v>1.6985737000000001E-2</v>
      </c>
    </row>
    <row r="36" spans="1:7" ht="15" x14ac:dyDescent="0.25">
      <c r="A36" s="6">
        <v>30</v>
      </c>
      <c r="B36" s="7" t="s">
        <v>252</v>
      </c>
      <c r="C36" s="11" t="s">
        <v>253</v>
      </c>
      <c r="D36" s="2" t="s">
        <v>169</v>
      </c>
      <c r="E36" s="46">
        <v>89575</v>
      </c>
      <c r="F36" s="52">
        <v>117.43282499999999</v>
      </c>
      <c r="G36" s="5">
        <v>1.6524284E-2</v>
      </c>
    </row>
    <row r="37" spans="1:7" ht="15" x14ac:dyDescent="0.25">
      <c r="A37" s="6">
        <v>31</v>
      </c>
      <c r="B37" s="7" t="s">
        <v>478</v>
      </c>
      <c r="C37" s="11" t="s">
        <v>479</v>
      </c>
      <c r="D37" s="2" t="s">
        <v>251</v>
      </c>
      <c r="E37" s="46">
        <v>3589</v>
      </c>
      <c r="F37" s="52">
        <v>114.11404949999999</v>
      </c>
      <c r="G37" s="5">
        <v>1.6057289999999998E-2</v>
      </c>
    </row>
    <row r="38" spans="1:7" ht="25.5" x14ac:dyDescent="0.25">
      <c r="A38" s="6">
        <v>32</v>
      </c>
      <c r="B38" s="7" t="s">
        <v>433</v>
      </c>
      <c r="C38" s="11" t="s">
        <v>434</v>
      </c>
      <c r="D38" s="2" t="s">
        <v>30</v>
      </c>
      <c r="E38" s="46">
        <v>8899</v>
      </c>
      <c r="F38" s="52">
        <v>113.177482</v>
      </c>
      <c r="G38" s="5">
        <v>1.5925503000000001E-2</v>
      </c>
    </row>
    <row r="39" spans="1:7" ht="25.5" x14ac:dyDescent="0.25">
      <c r="A39" s="6">
        <v>33</v>
      </c>
      <c r="B39" s="7" t="s">
        <v>354</v>
      </c>
      <c r="C39" s="11" t="s">
        <v>355</v>
      </c>
      <c r="D39" s="2" t="s">
        <v>22</v>
      </c>
      <c r="E39" s="46">
        <v>30000</v>
      </c>
      <c r="F39" s="52">
        <v>112.98</v>
      </c>
      <c r="G39" s="5">
        <v>1.5897715E-2</v>
      </c>
    </row>
    <row r="40" spans="1:7" ht="15" x14ac:dyDescent="0.25">
      <c r="A40" s="6">
        <v>34</v>
      </c>
      <c r="B40" s="7" t="s">
        <v>188</v>
      </c>
      <c r="C40" s="11" t="s">
        <v>189</v>
      </c>
      <c r="D40" s="2" t="s">
        <v>190</v>
      </c>
      <c r="E40" s="46">
        <v>57000</v>
      </c>
      <c r="F40" s="52">
        <v>112.575</v>
      </c>
      <c r="G40" s="5">
        <v>1.5840725999999999E-2</v>
      </c>
    </row>
    <row r="41" spans="1:7" ht="25.5" x14ac:dyDescent="0.25">
      <c r="A41" s="6">
        <v>35</v>
      </c>
      <c r="B41" s="7" t="s">
        <v>410</v>
      </c>
      <c r="C41" s="11" t="s">
        <v>411</v>
      </c>
      <c r="D41" s="2" t="s">
        <v>42</v>
      </c>
      <c r="E41" s="46">
        <v>20000</v>
      </c>
      <c r="F41" s="52">
        <v>110.81</v>
      </c>
      <c r="G41" s="5">
        <v>1.5592369E-2</v>
      </c>
    </row>
    <row r="42" spans="1:7" ht="25.5" x14ac:dyDescent="0.25">
      <c r="A42" s="6">
        <v>36</v>
      </c>
      <c r="B42" s="7" t="s">
        <v>300</v>
      </c>
      <c r="C42" s="11" t="s">
        <v>301</v>
      </c>
      <c r="D42" s="2" t="s">
        <v>22</v>
      </c>
      <c r="E42" s="46">
        <v>2116</v>
      </c>
      <c r="F42" s="52">
        <v>108.962362</v>
      </c>
      <c r="G42" s="5">
        <v>1.5332383E-2</v>
      </c>
    </row>
    <row r="43" spans="1:7" ht="15" x14ac:dyDescent="0.25">
      <c r="A43" s="6">
        <v>37</v>
      </c>
      <c r="B43" s="7" t="s">
        <v>244</v>
      </c>
      <c r="C43" s="11" t="s">
        <v>245</v>
      </c>
      <c r="D43" s="2" t="s">
        <v>246</v>
      </c>
      <c r="E43" s="46">
        <v>13136</v>
      </c>
      <c r="F43" s="52">
        <v>105.20622400000001</v>
      </c>
      <c r="G43" s="5">
        <v>1.4803846000000001E-2</v>
      </c>
    </row>
    <row r="44" spans="1:7" ht="51" x14ac:dyDescent="0.25">
      <c r="A44" s="6">
        <v>38</v>
      </c>
      <c r="B44" s="7" t="s">
        <v>480</v>
      </c>
      <c r="C44" s="11" t="s">
        <v>481</v>
      </c>
      <c r="D44" s="2" t="s">
        <v>239</v>
      </c>
      <c r="E44" s="46">
        <v>28000</v>
      </c>
      <c r="F44" s="52">
        <v>98.21</v>
      </c>
      <c r="G44" s="5">
        <v>1.3819389E-2</v>
      </c>
    </row>
    <row r="45" spans="1:7" ht="25.5" x14ac:dyDescent="0.25">
      <c r="A45" s="6">
        <v>39</v>
      </c>
      <c r="B45" s="7" t="s">
        <v>335</v>
      </c>
      <c r="C45" s="11" t="s">
        <v>336</v>
      </c>
      <c r="D45" s="2" t="s">
        <v>42</v>
      </c>
      <c r="E45" s="46">
        <v>801</v>
      </c>
      <c r="F45" s="52">
        <v>87.973830000000007</v>
      </c>
      <c r="G45" s="5">
        <v>1.2379031E-2</v>
      </c>
    </row>
    <row r="46" spans="1:7" ht="25.5" x14ac:dyDescent="0.25">
      <c r="A46" s="6">
        <v>40</v>
      </c>
      <c r="B46" s="7" t="s">
        <v>51</v>
      </c>
      <c r="C46" s="11" t="s">
        <v>52</v>
      </c>
      <c r="D46" s="2" t="s">
        <v>53</v>
      </c>
      <c r="E46" s="46">
        <v>10000</v>
      </c>
      <c r="F46" s="52">
        <v>80.655000000000001</v>
      </c>
      <c r="G46" s="5">
        <v>1.1349178999999999E-2</v>
      </c>
    </row>
    <row r="47" spans="1:7" ht="15" x14ac:dyDescent="0.25">
      <c r="A47" s="6">
        <v>41</v>
      </c>
      <c r="B47" s="7" t="s">
        <v>260</v>
      </c>
      <c r="C47" s="11" t="s">
        <v>261</v>
      </c>
      <c r="D47" s="2" t="s">
        <v>190</v>
      </c>
      <c r="E47" s="46">
        <v>68000</v>
      </c>
      <c r="F47" s="52">
        <v>75.207999999999998</v>
      </c>
      <c r="G47" s="5">
        <v>1.0582717E-2</v>
      </c>
    </row>
    <row r="48" spans="1:7" ht="25.5" x14ac:dyDescent="0.25">
      <c r="A48" s="6">
        <v>42</v>
      </c>
      <c r="B48" s="7" t="s">
        <v>276</v>
      </c>
      <c r="C48" s="11" t="s">
        <v>277</v>
      </c>
      <c r="D48" s="2" t="s">
        <v>22</v>
      </c>
      <c r="E48" s="46">
        <v>14822</v>
      </c>
      <c r="F48" s="52">
        <v>72.946472999999997</v>
      </c>
      <c r="G48" s="5">
        <v>1.0264491000000001E-2</v>
      </c>
    </row>
    <row r="49" spans="1:7" ht="25.5" x14ac:dyDescent="0.25">
      <c r="A49" s="6">
        <v>43</v>
      </c>
      <c r="B49" s="7" t="s">
        <v>220</v>
      </c>
      <c r="C49" s="11" t="s">
        <v>221</v>
      </c>
      <c r="D49" s="2" t="s">
        <v>53</v>
      </c>
      <c r="E49" s="46">
        <v>20911</v>
      </c>
      <c r="F49" s="52">
        <v>71.4215205</v>
      </c>
      <c r="G49" s="5">
        <v>1.0049911E-2</v>
      </c>
    </row>
    <row r="50" spans="1:7" ht="15" x14ac:dyDescent="0.25">
      <c r="A50" s="6">
        <v>44</v>
      </c>
      <c r="B50" s="7" t="s">
        <v>191</v>
      </c>
      <c r="C50" s="11" t="s">
        <v>192</v>
      </c>
      <c r="D50" s="2" t="s">
        <v>169</v>
      </c>
      <c r="E50" s="46">
        <v>5500</v>
      </c>
      <c r="F50" s="52">
        <v>67.099999999999994</v>
      </c>
      <c r="G50" s="5">
        <v>9.4418190000000006E-3</v>
      </c>
    </row>
    <row r="51" spans="1:7" ht="15" x14ac:dyDescent="0.25">
      <c r="A51" s="6">
        <v>45</v>
      </c>
      <c r="B51" s="7" t="s">
        <v>482</v>
      </c>
      <c r="C51" s="11" t="s">
        <v>483</v>
      </c>
      <c r="D51" s="2" t="s">
        <v>251</v>
      </c>
      <c r="E51" s="46">
        <v>18500</v>
      </c>
      <c r="F51" s="52">
        <v>66.701750000000004</v>
      </c>
      <c r="G51" s="5">
        <v>9.3857799999999998E-3</v>
      </c>
    </row>
    <row r="52" spans="1:7" ht="25.5" x14ac:dyDescent="0.25">
      <c r="A52" s="6">
        <v>46</v>
      </c>
      <c r="B52" s="7" t="s">
        <v>464</v>
      </c>
      <c r="C52" s="11" t="s">
        <v>465</v>
      </c>
      <c r="D52" s="2" t="s">
        <v>53</v>
      </c>
      <c r="E52" s="46">
        <v>6341</v>
      </c>
      <c r="F52" s="52">
        <v>55.648615999999997</v>
      </c>
      <c r="G52" s="5">
        <v>7.8304640000000005E-3</v>
      </c>
    </row>
    <row r="53" spans="1:7" ht="15" x14ac:dyDescent="0.25">
      <c r="A53" s="1"/>
      <c r="B53" s="2"/>
      <c r="C53" s="8" t="s">
        <v>107</v>
      </c>
      <c r="D53" s="12"/>
      <c r="E53" s="48"/>
      <c r="F53" s="54">
        <v>6795.1902259999988</v>
      </c>
      <c r="G53" s="13">
        <v>0.95616921399999999</v>
      </c>
    </row>
    <row r="54" spans="1:7" ht="15" x14ac:dyDescent="0.25">
      <c r="A54" s="6"/>
      <c r="B54" s="7"/>
      <c r="C54" s="14"/>
      <c r="D54" s="15"/>
      <c r="E54" s="46"/>
      <c r="F54" s="52"/>
      <c r="G54" s="5"/>
    </row>
    <row r="55" spans="1:7" ht="15" x14ac:dyDescent="0.25">
      <c r="A55" s="1"/>
      <c r="B55" s="2"/>
      <c r="C55" s="8" t="s">
        <v>108</v>
      </c>
      <c r="D55" s="9"/>
      <c r="E55" s="47"/>
      <c r="F55" s="53"/>
      <c r="G55" s="10"/>
    </row>
    <row r="56" spans="1:7" ht="15" x14ac:dyDescent="0.25">
      <c r="A56" s="1"/>
      <c r="B56" s="2"/>
      <c r="C56" s="8" t="s">
        <v>107</v>
      </c>
      <c r="D56" s="12"/>
      <c r="E56" s="48"/>
      <c r="F56" s="54">
        <v>0</v>
      </c>
      <c r="G56" s="13">
        <v>0</v>
      </c>
    </row>
    <row r="57" spans="1:7" ht="15" x14ac:dyDescent="0.25">
      <c r="A57" s="6"/>
      <c r="B57" s="7"/>
      <c r="C57" s="14"/>
      <c r="D57" s="15"/>
      <c r="E57" s="46"/>
      <c r="F57" s="52"/>
      <c r="G57" s="5"/>
    </row>
    <row r="58" spans="1:7" ht="15" x14ac:dyDescent="0.25">
      <c r="A58" s="16"/>
      <c r="B58" s="17"/>
      <c r="C58" s="8" t="s">
        <v>109</v>
      </c>
      <c r="D58" s="9"/>
      <c r="E58" s="47"/>
      <c r="F58" s="53"/>
      <c r="G58" s="10"/>
    </row>
    <row r="59" spans="1:7" ht="15" x14ac:dyDescent="0.25">
      <c r="A59" s="18"/>
      <c r="B59" s="19"/>
      <c r="C59" s="8" t="s">
        <v>107</v>
      </c>
      <c r="D59" s="20"/>
      <c r="E59" s="49"/>
      <c r="F59" s="55">
        <v>0</v>
      </c>
      <c r="G59" s="21">
        <v>0</v>
      </c>
    </row>
    <row r="60" spans="1:7" ht="15" x14ac:dyDescent="0.25">
      <c r="A60" s="18"/>
      <c r="B60" s="19"/>
      <c r="C60" s="14"/>
      <c r="D60" s="22"/>
      <c r="E60" s="50"/>
      <c r="F60" s="56"/>
      <c r="G60" s="23"/>
    </row>
    <row r="61" spans="1:7" ht="15" x14ac:dyDescent="0.25">
      <c r="A61" s="1"/>
      <c r="B61" s="2"/>
      <c r="C61" s="8" t="s">
        <v>111</v>
      </c>
      <c r="D61" s="9"/>
      <c r="E61" s="47"/>
      <c r="F61" s="53"/>
      <c r="G61" s="10"/>
    </row>
    <row r="62" spans="1:7" ht="15" x14ac:dyDescent="0.25">
      <c r="A62" s="1"/>
      <c r="B62" s="2"/>
      <c r="C62" s="8" t="s">
        <v>107</v>
      </c>
      <c r="D62" s="12"/>
      <c r="E62" s="48"/>
      <c r="F62" s="54">
        <v>0</v>
      </c>
      <c r="G62" s="13">
        <v>0</v>
      </c>
    </row>
    <row r="63" spans="1:7" ht="15" x14ac:dyDescent="0.25">
      <c r="A63" s="1"/>
      <c r="B63" s="2"/>
      <c r="C63" s="14"/>
      <c r="D63" s="4"/>
      <c r="E63" s="46"/>
      <c r="F63" s="52"/>
      <c r="G63" s="5"/>
    </row>
    <row r="64" spans="1:7" ht="15" x14ac:dyDescent="0.25">
      <c r="A64" s="1"/>
      <c r="B64" s="2"/>
      <c r="C64" s="8" t="s">
        <v>112</v>
      </c>
      <c r="D64" s="9"/>
      <c r="E64" s="47"/>
      <c r="F64" s="53"/>
      <c r="G64" s="10"/>
    </row>
    <row r="65" spans="1:7" ht="15" x14ac:dyDescent="0.25">
      <c r="A65" s="1"/>
      <c r="B65" s="2"/>
      <c r="C65" s="8" t="s">
        <v>107</v>
      </c>
      <c r="D65" s="12"/>
      <c r="E65" s="48"/>
      <c r="F65" s="54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2"/>
      <c r="G66" s="5"/>
    </row>
    <row r="67" spans="1:7" ht="15" x14ac:dyDescent="0.25">
      <c r="A67" s="1"/>
      <c r="B67" s="2"/>
      <c r="C67" s="8" t="s">
        <v>113</v>
      </c>
      <c r="D67" s="9"/>
      <c r="E67" s="47"/>
      <c r="F67" s="53"/>
      <c r="G67" s="10"/>
    </row>
    <row r="68" spans="1:7" ht="15" x14ac:dyDescent="0.25">
      <c r="A68" s="1"/>
      <c r="B68" s="2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1"/>
      <c r="B69" s="2"/>
      <c r="C69" s="14"/>
      <c r="D69" s="4"/>
      <c r="E69" s="46"/>
      <c r="F69" s="52"/>
      <c r="G69" s="5"/>
    </row>
    <row r="70" spans="1:7" ht="25.5" x14ac:dyDescent="0.25">
      <c r="A70" s="6"/>
      <c r="B70" s="7"/>
      <c r="C70" s="24" t="s">
        <v>115</v>
      </c>
      <c r="D70" s="25"/>
      <c r="E70" s="48"/>
      <c r="F70" s="54">
        <v>6795.1902259999988</v>
      </c>
      <c r="G70" s="13">
        <v>0.95616921399999999</v>
      </c>
    </row>
    <row r="71" spans="1:7" ht="15" x14ac:dyDescent="0.25">
      <c r="A71" s="1"/>
      <c r="B71" s="2"/>
      <c r="C71" s="11"/>
      <c r="D71" s="4"/>
      <c r="E71" s="46"/>
      <c r="F71" s="52"/>
      <c r="G71" s="5"/>
    </row>
    <row r="72" spans="1:7" ht="15" x14ac:dyDescent="0.25">
      <c r="A72" s="1"/>
      <c r="B72" s="2"/>
      <c r="C72" s="3" t="s">
        <v>116</v>
      </c>
      <c r="D72" s="4"/>
      <c r="E72" s="46"/>
      <c r="F72" s="52"/>
      <c r="G72" s="5"/>
    </row>
    <row r="73" spans="1:7" ht="25.5" x14ac:dyDescent="0.25">
      <c r="A73" s="1"/>
      <c r="B73" s="2"/>
      <c r="C73" s="8" t="s">
        <v>10</v>
      </c>
      <c r="D73" s="9"/>
      <c r="E73" s="47"/>
      <c r="F73" s="53"/>
      <c r="G73" s="10"/>
    </row>
    <row r="74" spans="1:7" ht="15" x14ac:dyDescent="0.25">
      <c r="A74" s="6"/>
      <c r="B74" s="7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2"/>
      <c r="G75" s="5"/>
    </row>
    <row r="76" spans="1:7" ht="15" x14ac:dyDescent="0.25">
      <c r="A76" s="1"/>
      <c r="B76" s="26"/>
      <c r="C76" s="8" t="s">
        <v>117</v>
      </c>
      <c r="D76" s="9"/>
      <c r="E76" s="47"/>
      <c r="F76" s="53"/>
      <c r="G76" s="10"/>
    </row>
    <row r="77" spans="1:7" ht="15" x14ac:dyDescent="0.25">
      <c r="A77" s="6"/>
      <c r="B77" s="7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6"/>
      <c r="B78" s="7"/>
      <c r="C78" s="14"/>
      <c r="D78" s="4"/>
      <c r="E78" s="46"/>
      <c r="F78" s="58"/>
      <c r="G78" s="27"/>
    </row>
    <row r="79" spans="1:7" ht="15" x14ac:dyDescent="0.25">
      <c r="A79" s="1"/>
      <c r="B79" s="2"/>
      <c r="C79" s="8" t="s">
        <v>118</v>
      </c>
      <c r="D79" s="9"/>
      <c r="E79" s="47"/>
      <c r="F79" s="53"/>
      <c r="G79" s="10"/>
    </row>
    <row r="80" spans="1:7" ht="15" x14ac:dyDescent="0.25">
      <c r="A80" s="6"/>
      <c r="B80" s="7"/>
      <c r="C80" s="8" t="s">
        <v>107</v>
      </c>
      <c r="D80" s="12"/>
      <c r="E80" s="48"/>
      <c r="F80" s="54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2"/>
      <c r="G81" s="5"/>
    </row>
    <row r="82" spans="1:7" ht="25.5" x14ac:dyDescent="0.25">
      <c r="A82" s="1"/>
      <c r="B82" s="26"/>
      <c r="C82" s="8" t="s">
        <v>119</v>
      </c>
      <c r="D82" s="9"/>
      <c r="E82" s="47"/>
      <c r="F82" s="53"/>
      <c r="G82" s="10"/>
    </row>
    <row r="83" spans="1:7" ht="15" x14ac:dyDescent="0.25">
      <c r="A83" s="6"/>
      <c r="B83" s="7"/>
      <c r="C83" s="8" t="s">
        <v>107</v>
      </c>
      <c r="D83" s="12"/>
      <c r="E83" s="48"/>
      <c r="F83" s="54">
        <v>0</v>
      </c>
      <c r="G83" s="13">
        <v>0</v>
      </c>
    </row>
    <row r="84" spans="1:7" ht="15" x14ac:dyDescent="0.25">
      <c r="A84" s="6"/>
      <c r="B84" s="7"/>
      <c r="C84" s="14"/>
      <c r="D84" s="4"/>
      <c r="E84" s="46"/>
      <c r="F84" s="52"/>
      <c r="G84" s="5"/>
    </row>
    <row r="85" spans="1:7" ht="15" x14ac:dyDescent="0.25">
      <c r="A85" s="6"/>
      <c r="B85" s="7"/>
      <c r="C85" s="28" t="s">
        <v>120</v>
      </c>
      <c r="D85" s="25"/>
      <c r="E85" s="48"/>
      <c r="F85" s="54">
        <v>0</v>
      </c>
      <c r="G85" s="13">
        <v>0</v>
      </c>
    </row>
    <row r="86" spans="1:7" ht="15" x14ac:dyDescent="0.25">
      <c r="A86" s="6"/>
      <c r="B86" s="7"/>
      <c r="C86" s="11"/>
      <c r="D86" s="4"/>
      <c r="E86" s="46"/>
      <c r="F86" s="52"/>
      <c r="G86" s="5"/>
    </row>
    <row r="87" spans="1:7" ht="15" x14ac:dyDescent="0.25">
      <c r="A87" s="1"/>
      <c r="B87" s="2"/>
      <c r="C87" s="3" t="s">
        <v>121</v>
      </c>
      <c r="D87" s="4"/>
      <c r="E87" s="46"/>
      <c r="F87" s="52"/>
      <c r="G87" s="5"/>
    </row>
    <row r="88" spans="1:7" ht="15" x14ac:dyDescent="0.25">
      <c r="A88" s="6"/>
      <c r="B88" s="7"/>
      <c r="C88" s="8" t="s">
        <v>122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25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2"/>
      <c r="G90" s="5"/>
    </row>
    <row r="91" spans="1:7" ht="15" x14ac:dyDescent="0.25">
      <c r="A91" s="6"/>
      <c r="B91" s="7"/>
      <c r="C91" s="8" t="s">
        <v>123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25"/>
      <c r="E92" s="48"/>
      <c r="F92" s="54">
        <v>0</v>
      </c>
      <c r="G92" s="13">
        <v>0</v>
      </c>
    </row>
    <row r="93" spans="1:7" ht="15" x14ac:dyDescent="0.25">
      <c r="A93" s="6"/>
      <c r="B93" s="7"/>
      <c r="C93" s="14"/>
      <c r="D93" s="7"/>
      <c r="E93" s="46"/>
      <c r="F93" s="52"/>
      <c r="G93" s="5"/>
    </row>
    <row r="94" spans="1:7" ht="15" x14ac:dyDescent="0.25">
      <c r="A94" s="6"/>
      <c r="B94" s="7"/>
      <c r="C94" s="8" t="s">
        <v>124</v>
      </c>
      <c r="D94" s="9"/>
      <c r="E94" s="47"/>
      <c r="F94" s="53"/>
      <c r="G94" s="10"/>
    </row>
    <row r="95" spans="1:7" ht="15" x14ac:dyDescent="0.25">
      <c r="A95" s="6"/>
      <c r="B95" s="7"/>
      <c r="C95" s="8" t="s">
        <v>107</v>
      </c>
      <c r="D95" s="25"/>
      <c r="E95" s="48"/>
      <c r="F95" s="54">
        <v>0</v>
      </c>
      <c r="G95" s="13">
        <v>0</v>
      </c>
    </row>
    <row r="96" spans="1:7" ht="15" x14ac:dyDescent="0.25">
      <c r="A96" s="6"/>
      <c r="B96" s="7"/>
      <c r="C96" s="14"/>
      <c r="D96" s="7"/>
      <c r="E96" s="46"/>
      <c r="F96" s="52"/>
      <c r="G96" s="5"/>
    </row>
    <row r="97" spans="1:7" ht="15" x14ac:dyDescent="0.25">
      <c r="A97" s="6"/>
      <c r="B97" s="7"/>
      <c r="C97" s="8" t="s">
        <v>125</v>
      </c>
      <c r="D97" s="9"/>
      <c r="E97" s="47"/>
      <c r="F97" s="53"/>
      <c r="G97" s="10"/>
    </row>
    <row r="98" spans="1:7" ht="15" x14ac:dyDescent="0.25">
      <c r="A98" s="6">
        <v>1</v>
      </c>
      <c r="B98" s="7"/>
      <c r="C98" s="11" t="s">
        <v>126</v>
      </c>
      <c r="D98" s="15"/>
      <c r="E98" s="46"/>
      <c r="F98" s="52">
        <v>275.86690370000002</v>
      </c>
      <c r="G98" s="5">
        <v>3.8817962999999997E-2</v>
      </c>
    </row>
    <row r="99" spans="1:7" ht="15" x14ac:dyDescent="0.25">
      <c r="A99" s="6"/>
      <c r="B99" s="7"/>
      <c r="C99" s="8" t="s">
        <v>107</v>
      </c>
      <c r="D99" s="25"/>
      <c r="E99" s="48"/>
      <c r="F99" s="54">
        <v>275.86690370000002</v>
      </c>
      <c r="G99" s="13">
        <v>3.8817962999999997E-2</v>
      </c>
    </row>
    <row r="100" spans="1:7" ht="15" x14ac:dyDescent="0.25">
      <c r="A100" s="6"/>
      <c r="B100" s="7"/>
      <c r="C100" s="14"/>
      <c r="D100" s="7"/>
      <c r="E100" s="46"/>
      <c r="F100" s="52"/>
      <c r="G100" s="5"/>
    </row>
    <row r="101" spans="1:7" ht="25.5" x14ac:dyDescent="0.25">
      <c r="A101" s="6"/>
      <c r="B101" s="7"/>
      <c r="C101" s="24" t="s">
        <v>127</v>
      </c>
      <c r="D101" s="25"/>
      <c r="E101" s="48"/>
      <c r="F101" s="54">
        <v>275.86690370000002</v>
      </c>
      <c r="G101" s="13">
        <v>3.8817962999999997E-2</v>
      </c>
    </row>
    <row r="102" spans="1:7" ht="15" x14ac:dyDescent="0.25">
      <c r="A102" s="6"/>
      <c r="B102" s="7"/>
      <c r="C102" s="29"/>
      <c r="D102" s="7"/>
      <c r="E102" s="46"/>
      <c r="F102" s="52"/>
      <c r="G102" s="5"/>
    </row>
    <row r="103" spans="1:7" ht="15" x14ac:dyDescent="0.25">
      <c r="A103" s="1"/>
      <c r="B103" s="2"/>
      <c r="C103" s="3" t="s">
        <v>128</v>
      </c>
      <c r="D103" s="4"/>
      <c r="E103" s="46"/>
      <c r="F103" s="52"/>
      <c r="G103" s="5"/>
    </row>
    <row r="104" spans="1:7" ht="25.5" x14ac:dyDescent="0.25">
      <c r="A104" s="6"/>
      <c r="B104" s="7"/>
      <c r="C104" s="8" t="s">
        <v>129</v>
      </c>
      <c r="D104" s="9"/>
      <c r="E104" s="47"/>
      <c r="F104" s="53"/>
      <c r="G104" s="10"/>
    </row>
    <row r="105" spans="1:7" ht="15" x14ac:dyDescent="0.25">
      <c r="A105" s="6"/>
      <c r="B105" s="7"/>
      <c r="C105" s="8" t="s">
        <v>107</v>
      </c>
      <c r="D105" s="25"/>
      <c r="E105" s="48"/>
      <c r="F105" s="54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2"/>
      <c r="G106" s="5"/>
    </row>
    <row r="107" spans="1:7" ht="15" x14ac:dyDescent="0.25">
      <c r="A107" s="1"/>
      <c r="B107" s="2"/>
      <c r="C107" s="3" t="s">
        <v>130</v>
      </c>
      <c r="D107" s="4"/>
      <c r="E107" s="46"/>
      <c r="F107" s="52"/>
      <c r="G107" s="5"/>
    </row>
    <row r="108" spans="1:7" ht="25.5" x14ac:dyDescent="0.25">
      <c r="A108" s="6"/>
      <c r="B108" s="7"/>
      <c r="C108" s="8" t="s">
        <v>131</v>
      </c>
      <c r="D108" s="9"/>
      <c r="E108" s="47"/>
      <c r="F108" s="53"/>
      <c r="G108" s="10"/>
    </row>
    <row r="109" spans="1:7" ht="15" x14ac:dyDescent="0.25">
      <c r="A109" s="6"/>
      <c r="B109" s="7"/>
      <c r="C109" s="8" t="s">
        <v>107</v>
      </c>
      <c r="D109" s="25"/>
      <c r="E109" s="48"/>
      <c r="F109" s="54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2"/>
      <c r="G110" s="5"/>
    </row>
    <row r="111" spans="1:7" ht="25.5" x14ac:dyDescent="0.25">
      <c r="A111" s="6"/>
      <c r="B111" s="7"/>
      <c r="C111" s="8" t="s">
        <v>132</v>
      </c>
      <c r="D111" s="9"/>
      <c r="E111" s="47"/>
      <c r="F111" s="53"/>
      <c r="G111" s="10"/>
    </row>
    <row r="112" spans="1:7" ht="15" x14ac:dyDescent="0.25">
      <c r="A112" s="6"/>
      <c r="B112" s="7"/>
      <c r="C112" s="8" t="s">
        <v>107</v>
      </c>
      <c r="D112" s="25"/>
      <c r="E112" s="48"/>
      <c r="F112" s="54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8"/>
      <c r="G113" s="27"/>
    </row>
    <row r="114" spans="1:7" ht="25.5" x14ac:dyDescent="0.25">
      <c r="A114" s="6"/>
      <c r="B114" s="7"/>
      <c r="C114" s="29" t="s">
        <v>134</v>
      </c>
      <c r="D114" s="7"/>
      <c r="E114" s="46"/>
      <c r="F114" s="58">
        <v>35.624524209999997</v>
      </c>
      <c r="G114" s="27">
        <v>5.0128209999999998E-3</v>
      </c>
    </row>
    <row r="115" spans="1:7" ht="15" x14ac:dyDescent="0.25">
      <c r="A115" s="6"/>
      <c r="B115" s="7"/>
      <c r="C115" s="30" t="s">
        <v>135</v>
      </c>
      <c r="D115" s="12"/>
      <c r="E115" s="48"/>
      <c r="F115" s="54">
        <v>7106.6816539099991</v>
      </c>
      <c r="G115" s="13">
        <v>0.99999999799999995</v>
      </c>
    </row>
    <row r="117" spans="1:7" ht="15" x14ac:dyDescent="0.25">
      <c r="B117" s="158"/>
      <c r="C117" s="158"/>
      <c r="D117" s="158"/>
      <c r="E117" s="158"/>
      <c r="F117" s="158"/>
    </row>
    <row r="118" spans="1:7" ht="15" x14ac:dyDescent="0.25">
      <c r="B118" s="158"/>
      <c r="C118" s="158"/>
      <c r="D118" s="158"/>
      <c r="E118" s="158"/>
      <c r="F118" s="158"/>
    </row>
    <row r="120" spans="1:7" ht="15" x14ac:dyDescent="0.25">
      <c r="B120" s="36" t="s">
        <v>137</v>
      </c>
      <c r="C120" s="37"/>
      <c r="D120" s="38"/>
    </row>
    <row r="121" spans="1:7" ht="15" x14ac:dyDescent="0.25">
      <c r="B121" s="39" t="s">
        <v>138</v>
      </c>
      <c r="C121" s="40"/>
      <c r="D121" s="64" t="s">
        <v>139</v>
      </c>
    </row>
    <row r="122" spans="1:7" ht="15" x14ac:dyDescent="0.25">
      <c r="B122" s="39" t="s">
        <v>140</v>
      </c>
      <c r="C122" s="40"/>
      <c r="D122" s="64" t="s">
        <v>139</v>
      </c>
    </row>
    <row r="123" spans="1:7" ht="15" x14ac:dyDescent="0.25">
      <c r="B123" s="41" t="s">
        <v>141</v>
      </c>
      <c r="C123" s="40"/>
      <c r="D123" s="42"/>
    </row>
    <row r="124" spans="1:7" ht="25.5" customHeight="1" x14ac:dyDescent="0.25">
      <c r="B124" s="42"/>
      <c r="C124" s="32" t="s">
        <v>142</v>
      </c>
      <c r="D124" s="33" t="s">
        <v>143</v>
      </c>
    </row>
    <row r="125" spans="1:7" ht="12.75" customHeight="1" x14ac:dyDescent="0.25">
      <c r="B125" s="59" t="s">
        <v>144</v>
      </c>
      <c r="C125" s="60" t="s">
        <v>145</v>
      </c>
      <c r="D125" s="60" t="s">
        <v>146</v>
      </c>
    </row>
    <row r="126" spans="1:7" ht="15" x14ac:dyDescent="0.25">
      <c r="B126" s="42" t="s">
        <v>147</v>
      </c>
      <c r="C126" s="43">
        <v>10.5029</v>
      </c>
      <c r="D126" s="43">
        <v>10.6503</v>
      </c>
    </row>
    <row r="127" spans="1:7" ht="15" x14ac:dyDescent="0.25">
      <c r="B127" s="42" t="s">
        <v>148</v>
      </c>
      <c r="C127" s="43">
        <v>10.5029</v>
      </c>
      <c r="D127" s="43">
        <v>10.6503</v>
      </c>
    </row>
    <row r="128" spans="1:7" ht="15" x14ac:dyDescent="0.25">
      <c r="B128" s="42" t="s">
        <v>149</v>
      </c>
      <c r="C128" s="43">
        <v>10.457800000000001</v>
      </c>
      <c r="D128" s="43">
        <v>10.600899999999999</v>
      </c>
    </row>
    <row r="129" spans="2:4" ht="15" x14ac:dyDescent="0.25">
      <c r="B129" s="42" t="s">
        <v>150</v>
      </c>
      <c r="C129" s="43">
        <v>10.4579</v>
      </c>
      <c r="D129" s="43">
        <v>10.601000000000001</v>
      </c>
    </row>
    <row r="131" spans="2:4" ht="15" x14ac:dyDescent="0.25">
      <c r="B131" s="61" t="s">
        <v>151</v>
      </c>
      <c r="C131" s="44"/>
      <c r="D131" s="62" t="s">
        <v>139</v>
      </c>
    </row>
    <row r="132" spans="2:4" ht="24.75" customHeight="1" x14ac:dyDescent="0.25">
      <c r="B132" s="63"/>
      <c r="C132" s="63"/>
    </row>
    <row r="133" spans="2:4" ht="15" x14ac:dyDescent="0.25">
      <c r="B133" s="65"/>
      <c r="C133" s="67"/>
      <c r="D133"/>
    </row>
    <row r="135" spans="2:4" ht="15" x14ac:dyDescent="0.25">
      <c r="B135" s="41" t="s">
        <v>152</v>
      </c>
      <c r="C135" s="40"/>
      <c r="D135" s="66" t="s">
        <v>139</v>
      </c>
    </row>
    <row r="136" spans="2:4" ht="15" x14ac:dyDescent="0.25">
      <c r="B136" s="41" t="s">
        <v>153</v>
      </c>
      <c r="C136" s="40"/>
      <c r="D136" s="66" t="s">
        <v>139</v>
      </c>
    </row>
    <row r="137" spans="2:4" ht="15" x14ac:dyDescent="0.25">
      <c r="B137" s="41" t="s">
        <v>154</v>
      </c>
      <c r="C137" s="40"/>
      <c r="D137" s="45">
        <v>2.6432944605616942E-2</v>
      </c>
    </row>
    <row r="138" spans="2:4" ht="15" x14ac:dyDescent="0.25">
      <c r="B138" s="41" t="s">
        <v>155</v>
      </c>
      <c r="C138" s="40"/>
      <c r="D138" s="45" t="s">
        <v>139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V126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484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35</v>
      </c>
      <c r="C7" s="11" t="s">
        <v>36</v>
      </c>
      <c r="D7" s="2" t="s">
        <v>19</v>
      </c>
      <c r="E7" s="46">
        <v>397759</v>
      </c>
      <c r="F7" s="52">
        <v>9647.0479065</v>
      </c>
      <c r="G7" s="5">
        <v>9.5308585000000001E-2</v>
      </c>
    </row>
    <row r="8" spans="1:7" ht="15" x14ac:dyDescent="0.25">
      <c r="A8" s="6">
        <v>2</v>
      </c>
      <c r="B8" s="7" t="s">
        <v>17</v>
      </c>
      <c r="C8" s="11" t="s">
        <v>18</v>
      </c>
      <c r="D8" s="2" t="s">
        <v>19</v>
      </c>
      <c r="E8" s="46">
        <v>2254628</v>
      </c>
      <c r="F8" s="52">
        <v>9552.8588359999994</v>
      </c>
      <c r="G8" s="5">
        <v>9.4378037999999997E-2</v>
      </c>
    </row>
    <row r="9" spans="1:7" ht="25.5" x14ac:dyDescent="0.25">
      <c r="A9" s="6">
        <v>3</v>
      </c>
      <c r="B9" s="7" t="s">
        <v>37</v>
      </c>
      <c r="C9" s="11" t="s">
        <v>38</v>
      </c>
      <c r="D9" s="2" t="s">
        <v>39</v>
      </c>
      <c r="E9" s="46">
        <v>575242</v>
      </c>
      <c r="F9" s="52">
        <v>7651.5814630000004</v>
      </c>
      <c r="G9" s="5">
        <v>7.5594254999999999E-2</v>
      </c>
    </row>
    <row r="10" spans="1:7" ht="15" x14ac:dyDescent="0.25">
      <c r="A10" s="6">
        <v>4</v>
      </c>
      <c r="B10" s="7" t="s">
        <v>390</v>
      </c>
      <c r="C10" s="11" t="s">
        <v>391</v>
      </c>
      <c r="D10" s="2" t="s">
        <v>19</v>
      </c>
      <c r="E10" s="46">
        <v>863592</v>
      </c>
      <c r="F10" s="52">
        <v>6980.4141360000003</v>
      </c>
      <c r="G10" s="5">
        <v>6.8963416999999999E-2</v>
      </c>
    </row>
    <row r="11" spans="1:7" ht="15" x14ac:dyDescent="0.25">
      <c r="A11" s="6">
        <v>5</v>
      </c>
      <c r="B11" s="7" t="s">
        <v>485</v>
      </c>
      <c r="C11" s="11" t="s">
        <v>486</v>
      </c>
      <c r="D11" s="2" t="s">
        <v>19</v>
      </c>
      <c r="E11" s="46">
        <v>426450</v>
      </c>
      <c r="F11" s="52">
        <v>6491.2086749999999</v>
      </c>
      <c r="G11" s="5">
        <v>6.4130282999999996E-2</v>
      </c>
    </row>
    <row r="12" spans="1:7" ht="25.5" x14ac:dyDescent="0.25">
      <c r="A12" s="6">
        <v>6</v>
      </c>
      <c r="B12" s="7" t="s">
        <v>487</v>
      </c>
      <c r="C12" s="11" t="s">
        <v>488</v>
      </c>
      <c r="D12" s="2" t="s">
        <v>169</v>
      </c>
      <c r="E12" s="46">
        <v>286238</v>
      </c>
      <c r="F12" s="52">
        <v>6247.5737069999996</v>
      </c>
      <c r="G12" s="5">
        <v>6.1723277E-2</v>
      </c>
    </row>
    <row r="13" spans="1:7" ht="25.5" x14ac:dyDescent="0.25">
      <c r="A13" s="6">
        <v>7</v>
      </c>
      <c r="B13" s="7" t="s">
        <v>396</v>
      </c>
      <c r="C13" s="11" t="s">
        <v>397</v>
      </c>
      <c r="D13" s="2" t="s">
        <v>42</v>
      </c>
      <c r="E13" s="46">
        <v>2016044</v>
      </c>
      <c r="F13" s="52">
        <v>5615.6905619999998</v>
      </c>
      <c r="G13" s="5">
        <v>5.5480548999999997E-2</v>
      </c>
    </row>
    <row r="14" spans="1:7" ht="25.5" x14ac:dyDescent="0.25">
      <c r="A14" s="6">
        <v>8</v>
      </c>
      <c r="B14" s="7" t="s">
        <v>14</v>
      </c>
      <c r="C14" s="11" t="s">
        <v>15</v>
      </c>
      <c r="D14" s="2" t="s">
        <v>16</v>
      </c>
      <c r="E14" s="46">
        <v>312722</v>
      </c>
      <c r="F14" s="52">
        <v>4870.8015109999997</v>
      </c>
      <c r="G14" s="5">
        <v>4.8121374000000001E-2</v>
      </c>
    </row>
    <row r="15" spans="1:7" ht="15" x14ac:dyDescent="0.25">
      <c r="A15" s="6">
        <v>9</v>
      </c>
      <c r="B15" s="7" t="s">
        <v>341</v>
      </c>
      <c r="C15" s="11" t="s">
        <v>342</v>
      </c>
      <c r="D15" s="2" t="s">
        <v>251</v>
      </c>
      <c r="E15" s="46">
        <v>249108</v>
      </c>
      <c r="F15" s="52">
        <v>3898.1665379999999</v>
      </c>
      <c r="G15" s="5">
        <v>3.8512168999999999E-2</v>
      </c>
    </row>
    <row r="16" spans="1:7" ht="25.5" x14ac:dyDescent="0.25">
      <c r="A16" s="6">
        <v>10</v>
      </c>
      <c r="B16" s="7" t="s">
        <v>398</v>
      </c>
      <c r="C16" s="11" t="s">
        <v>399</v>
      </c>
      <c r="D16" s="2" t="s">
        <v>169</v>
      </c>
      <c r="E16" s="46">
        <v>391945</v>
      </c>
      <c r="F16" s="52">
        <v>2721.0781625</v>
      </c>
      <c r="G16" s="5">
        <v>2.6883054E-2</v>
      </c>
    </row>
    <row r="17" spans="1:7" ht="15" x14ac:dyDescent="0.25">
      <c r="A17" s="6">
        <v>11</v>
      </c>
      <c r="B17" s="7" t="s">
        <v>489</v>
      </c>
      <c r="C17" s="11" t="s">
        <v>490</v>
      </c>
      <c r="D17" s="2" t="s">
        <v>211</v>
      </c>
      <c r="E17" s="46">
        <v>365932</v>
      </c>
      <c r="F17" s="52">
        <v>2699.6633299999999</v>
      </c>
      <c r="G17" s="5">
        <v>2.6671485000000002E-2</v>
      </c>
    </row>
    <row r="18" spans="1:7" ht="15" x14ac:dyDescent="0.25">
      <c r="A18" s="6">
        <v>12</v>
      </c>
      <c r="B18" s="7" t="s">
        <v>57</v>
      </c>
      <c r="C18" s="11" t="s">
        <v>58</v>
      </c>
      <c r="D18" s="2" t="s">
        <v>19</v>
      </c>
      <c r="E18" s="46">
        <v>743515</v>
      </c>
      <c r="F18" s="52">
        <v>2620.8903749999999</v>
      </c>
      <c r="G18" s="5">
        <v>2.5893243E-2</v>
      </c>
    </row>
    <row r="19" spans="1:7" ht="15" x14ac:dyDescent="0.25">
      <c r="A19" s="6">
        <v>13</v>
      </c>
      <c r="B19" s="7" t="s">
        <v>491</v>
      </c>
      <c r="C19" s="11" t="s">
        <v>492</v>
      </c>
      <c r="D19" s="2" t="s">
        <v>27</v>
      </c>
      <c r="E19" s="46">
        <v>1942568</v>
      </c>
      <c r="F19" s="52">
        <v>2588.4718600000001</v>
      </c>
      <c r="G19" s="5">
        <v>2.5572962000000001E-2</v>
      </c>
    </row>
    <row r="20" spans="1:7" ht="25.5" x14ac:dyDescent="0.25">
      <c r="A20" s="6">
        <v>14</v>
      </c>
      <c r="B20" s="7" t="s">
        <v>318</v>
      </c>
      <c r="C20" s="11" t="s">
        <v>319</v>
      </c>
      <c r="D20" s="2" t="s">
        <v>42</v>
      </c>
      <c r="E20" s="46">
        <v>253937</v>
      </c>
      <c r="F20" s="52">
        <v>2369.2322100000001</v>
      </c>
      <c r="G20" s="5">
        <v>2.3406970999999999E-2</v>
      </c>
    </row>
    <row r="21" spans="1:7" ht="15" x14ac:dyDescent="0.25">
      <c r="A21" s="6">
        <v>15</v>
      </c>
      <c r="B21" s="7" t="s">
        <v>339</v>
      </c>
      <c r="C21" s="11" t="s">
        <v>340</v>
      </c>
      <c r="D21" s="2" t="s">
        <v>159</v>
      </c>
      <c r="E21" s="46">
        <v>112247</v>
      </c>
      <c r="F21" s="52">
        <v>2098.0648004999998</v>
      </c>
      <c r="G21" s="5">
        <v>2.0727955999999999E-2</v>
      </c>
    </row>
    <row r="22" spans="1:7" ht="25.5" x14ac:dyDescent="0.25">
      <c r="A22" s="6">
        <v>16</v>
      </c>
      <c r="B22" s="7" t="s">
        <v>493</v>
      </c>
      <c r="C22" s="11" t="s">
        <v>494</v>
      </c>
      <c r="D22" s="2" t="s">
        <v>53</v>
      </c>
      <c r="E22" s="46">
        <v>165924</v>
      </c>
      <c r="F22" s="52">
        <v>2050.4058300000002</v>
      </c>
      <c r="G22" s="5">
        <v>2.0257107E-2</v>
      </c>
    </row>
    <row r="23" spans="1:7" ht="25.5" x14ac:dyDescent="0.25">
      <c r="A23" s="6">
        <v>17</v>
      </c>
      <c r="B23" s="7" t="s">
        <v>495</v>
      </c>
      <c r="C23" s="11" t="s">
        <v>496</v>
      </c>
      <c r="D23" s="2" t="s">
        <v>497</v>
      </c>
      <c r="E23" s="46">
        <v>533060</v>
      </c>
      <c r="F23" s="52">
        <v>1859.3132800000001</v>
      </c>
      <c r="G23" s="5">
        <v>1.8369196000000001E-2</v>
      </c>
    </row>
    <row r="24" spans="1:7" ht="25.5" x14ac:dyDescent="0.25">
      <c r="A24" s="6">
        <v>18</v>
      </c>
      <c r="B24" s="7" t="s">
        <v>406</v>
      </c>
      <c r="C24" s="11" t="s">
        <v>407</v>
      </c>
      <c r="D24" s="2" t="s">
        <v>42</v>
      </c>
      <c r="E24" s="46">
        <v>129535</v>
      </c>
      <c r="F24" s="52">
        <v>1822.9460549999999</v>
      </c>
      <c r="G24" s="5">
        <v>1.8009904E-2</v>
      </c>
    </row>
    <row r="25" spans="1:7" ht="25.5" x14ac:dyDescent="0.25">
      <c r="A25" s="6">
        <v>19</v>
      </c>
      <c r="B25" s="7" t="s">
        <v>435</v>
      </c>
      <c r="C25" s="11" t="s">
        <v>436</v>
      </c>
      <c r="D25" s="2" t="s">
        <v>53</v>
      </c>
      <c r="E25" s="46">
        <v>311952</v>
      </c>
      <c r="F25" s="52">
        <v>1809.789528</v>
      </c>
      <c r="G25" s="5">
        <v>1.7879922999999999E-2</v>
      </c>
    </row>
    <row r="26" spans="1:7" ht="15" x14ac:dyDescent="0.25">
      <c r="A26" s="6">
        <v>20</v>
      </c>
      <c r="B26" s="7" t="s">
        <v>498</v>
      </c>
      <c r="C26" s="11" t="s">
        <v>499</v>
      </c>
      <c r="D26" s="2" t="s">
        <v>19</v>
      </c>
      <c r="E26" s="46">
        <v>105095</v>
      </c>
      <c r="F26" s="52">
        <v>1687.1425824999999</v>
      </c>
      <c r="G26" s="5">
        <v>1.6668226000000001E-2</v>
      </c>
    </row>
    <row r="27" spans="1:7" ht="25.5" x14ac:dyDescent="0.25">
      <c r="A27" s="6">
        <v>21</v>
      </c>
      <c r="B27" s="7" t="s">
        <v>408</v>
      </c>
      <c r="C27" s="11" t="s">
        <v>409</v>
      </c>
      <c r="D27" s="2" t="s">
        <v>169</v>
      </c>
      <c r="E27" s="46">
        <v>135026</v>
      </c>
      <c r="F27" s="52">
        <v>1588.58089</v>
      </c>
      <c r="G27" s="5">
        <v>1.569448E-2</v>
      </c>
    </row>
    <row r="28" spans="1:7" ht="15" x14ac:dyDescent="0.25">
      <c r="A28" s="6">
        <v>22</v>
      </c>
      <c r="B28" s="7" t="s">
        <v>500</v>
      </c>
      <c r="C28" s="11" t="s">
        <v>501</v>
      </c>
      <c r="D28" s="2" t="s">
        <v>226</v>
      </c>
      <c r="E28" s="46">
        <v>23107</v>
      </c>
      <c r="F28" s="52">
        <v>1587.4162395000001</v>
      </c>
      <c r="G28" s="5">
        <v>1.5682972999999999E-2</v>
      </c>
    </row>
    <row r="29" spans="1:7" ht="15" x14ac:dyDescent="0.25">
      <c r="A29" s="6">
        <v>23</v>
      </c>
      <c r="B29" s="7" t="s">
        <v>33</v>
      </c>
      <c r="C29" s="11" t="s">
        <v>34</v>
      </c>
      <c r="D29" s="2" t="s">
        <v>13</v>
      </c>
      <c r="E29" s="46">
        <v>7083</v>
      </c>
      <c r="F29" s="52">
        <v>1531.2560625000001</v>
      </c>
      <c r="G29" s="5">
        <v>1.5128134999999999E-2</v>
      </c>
    </row>
    <row r="30" spans="1:7" ht="15" x14ac:dyDescent="0.25">
      <c r="A30" s="6">
        <v>24</v>
      </c>
      <c r="B30" s="7" t="s">
        <v>292</v>
      </c>
      <c r="C30" s="11" t="s">
        <v>293</v>
      </c>
      <c r="D30" s="2" t="s">
        <v>246</v>
      </c>
      <c r="E30" s="46">
        <v>387406</v>
      </c>
      <c r="F30" s="52">
        <v>1519.018926</v>
      </c>
      <c r="G30" s="5">
        <v>1.5007237999999999E-2</v>
      </c>
    </row>
    <row r="31" spans="1:7" ht="25.5" x14ac:dyDescent="0.25">
      <c r="A31" s="6">
        <v>25</v>
      </c>
      <c r="B31" s="7" t="s">
        <v>392</v>
      </c>
      <c r="C31" s="11" t="s">
        <v>393</v>
      </c>
      <c r="D31" s="2" t="s">
        <v>53</v>
      </c>
      <c r="E31" s="46">
        <v>621493</v>
      </c>
      <c r="F31" s="52">
        <v>1477.288861</v>
      </c>
      <c r="G31" s="5">
        <v>1.4594963000000001E-2</v>
      </c>
    </row>
    <row r="32" spans="1:7" ht="15" x14ac:dyDescent="0.25">
      <c r="A32" s="6">
        <v>26</v>
      </c>
      <c r="B32" s="7" t="s">
        <v>360</v>
      </c>
      <c r="C32" s="11" t="s">
        <v>361</v>
      </c>
      <c r="D32" s="2" t="s">
        <v>177</v>
      </c>
      <c r="E32" s="46">
        <v>631984</v>
      </c>
      <c r="F32" s="52">
        <v>1345.8099279999999</v>
      </c>
      <c r="G32" s="5">
        <v>1.3296008999999999E-2</v>
      </c>
    </row>
    <row r="33" spans="1:7" ht="15" x14ac:dyDescent="0.25">
      <c r="A33" s="6">
        <v>27</v>
      </c>
      <c r="B33" s="7" t="s">
        <v>400</v>
      </c>
      <c r="C33" s="11" t="s">
        <v>401</v>
      </c>
      <c r="D33" s="2" t="s">
        <v>211</v>
      </c>
      <c r="E33" s="46">
        <v>155829</v>
      </c>
      <c r="F33" s="52">
        <v>1184.8458015000001</v>
      </c>
      <c r="G33" s="5">
        <v>1.1705755E-2</v>
      </c>
    </row>
    <row r="34" spans="1:7" ht="15" x14ac:dyDescent="0.25">
      <c r="A34" s="6">
        <v>28</v>
      </c>
      <c r="B34" s="7" t="s">
        <v>502</v>
      </c>
      <c r="C34" s="11" t="s">
        <v>503</v>
      </c>
      <c r="D34" s="2" t="s">
        <v>13</v>
      </c>
      <c r="E34" s="46">
        <v>59983</v>
      </c>
      <c r="F34" s="52">
        <v>1011.3133800000001</v>
      </c>
      <c r="G34" s="5">
        <v>9.9913310000000009E-3</v>
      </c>
    </row>
    <row r="35" spans="1:7" ht="15" x14ac:dyDescent="0.25">
      <c r="A35" s="6">
        <v>29</v>
      </c>
      <c r="B35" s="7" t="s">
        <v>431</v>
      </c>
      <c r="C35" s="11" t="s">
        <v>432</v>
      </c>
      <c r="D35" s="2" t="s">
        <v>13</v>
      </c>
      <c r="E35" s="46">
        <v>16045</v>
      </c>
      <c r="F35" s="52">
        <v>763.75804500000004</v>
      </c>
      <c r="G35" s="5">
        <v>7.5455929999999997E-3</v>
      </c>
    </row>
    <row r="36" spans="1:7" ht="15" x14ac:dyDescent="0.25">
      <c r="A36" s="6">
        <v>30</v>
      </c>
      <c r="B36" s="7" t="s">
        <v>402</v>
      </c>
      <c r="C36" s="11" t="s">
        <v>403</v>
      </c>
      <c r="D36" s="2" t="s">
        <v>226</v>
      </c>
      <c r="E36" s="46">
        <v>8744</v>
      </c>
      <c r="F36" s="52">
        <v>234.36106000000001</v>
      </c>
      <c r="G36" s="5">
        <v>2.3153840000000002E-3</v>
      </c>
    </row>
    <row r="37" spans="1:7" ht="15" x14ac:dyDescent="0.25">
      <c r="A37" s="1"/>
      <c r="B37" s="2"/>
      <c r="C37" s="8" t="s">
        <v>107</v>
      </c>
      <c r="D37" s="12"/>
      <c r="E37" s="48"/>
      <c r="F37" s="54">
        <v>97525.99054150001</v>
      </c>
      <c r="G37" s="13">
        <v>0.9635138350000001</v>
      </c>
    </row>
    <row r="38" spans="1:7" ht="15" x14ac:dyDescent="0.25">
      <c r="A38" s="6"/>
      <c r="B38" s="7"/>
      <c r="C38" s="14"/>
      <c r="D38" s="15"/>
      <c r="E38" s="46"/>
      <c r="F38" s="52"/>
      <c r="G38" s="5"/>
    </row>
    <row r="39" spans="1:7" ht="15" x14ac:dyDescent="0.25">
      <c r="A39" s="1"/>
      <c r="B39" s="2"/>
      <c r="C39" s="8" t="s">
        <v>108</v>
      </c>
      <c r="D39" s="9"/>
      <c r="E39" s="47"/>
      <c r="F39" s="53"/>
      <c r="G39" s="10"/>
    </row>
    <row r="40" spans="1:7" ht="15" x14ac:dyDescent="0.25">
      <c r="A40" s="1"/>
      <c r="B40" s="2"/>
      <c r="C40" s="8" t="s">
        <v>107</v>
      </c>
      <c r="D40" s="12"/>
      <c r="E40" s="48"/>
      <c r="F40" s="54">
        <v>0</v>
      </c>
      <c r="G40" s="13">
        <v>0</v>
      </c>
    </row>
    <row r="41" spans="1:7" ht="15" x14ac:dyDescent="0.25">
      <c r="A41" s="6"/>
      <c r="B41" s="7"/>
      <c r="C41" s="14"/>
      <c r="D41" s="15"/>
      <c r="E41" s="46"/>
      <c r="F41" s="52"/>
      <c r="G41" s="5"/>
    </row>
    <row r="42" spans="1:7" ht="15" x14ac:dyDescent="0.25">
      <c r="A42" s="16"/>
      <c r="B42" s="17"/>
      <c r="C42" s="8" t="s">
        <v>109</v>
      </c>
      <c r="D42" s="9"/>
      <c r="E42" s="47"/>
      <c r="F42" s="53"/>
      <c r="G42" s="10"/>
    </row>
    <row r="43" spans="1:7" ht="15" x14ac:dyDescent="0.25">
      <c r="A43" s="18"/>
      <c r="B43" s="19"/>
      <c r="C43" s="8" t="s">
        <v>107</v>
      </c>
      <c r="D43" s="20"/>
      <c r="E43" s="49"/>
      <c r="F43" s="55">
        <v>0</v>
      </c>
      <c r="G43" s="21">
        <v>0</v>
      </c>
    </row>
    <row r="44" spans="1:7" ht="15" x14ac:dyDescent="0.25">
      <c r="A44" s="18"/>
      <c r="B44" s="19"/>
      <c r="C44" s="14"/>
      <c r="D44" s="22"/>
      <c r="E44" s="50"/>
      <c r="F44" s="56"/>
      <c r="G44" s="23"/>
    </row>
    <row r="45" spans="1:7" ht="15" x14ac:dyDescent="0.25">
      <c r="A45" s="1"/>
      <c r="B45" s="2"/>
      <c r="C45" s="8" t="s">
        <v>111</v>
      </c>
      <c r="D45" s="9"/>
      <c r="E45" s="47"/>
      <c r="F45" s="53"/>
      <c r="G45" s="10"/>
    </row>
    <row r="46" spans="1:7" ht="15" x14ac:dyDescent="0.25">
      <c r="A46" s="1"/>
      <c r="B46" s="2"/>
      <c r="C46" s="8" t="s">
        <v>107</v>
      </c>
      <c r="D46" s="12"/>
      <c r="E46" s="48"/>
      <c r="F46" s="54">
        <v>0</v>
      </c>
      <c r="G46" s="13">
        <v>0</v>
      </c>
    </row>
    <row r="47" spans="1:7" ht="15" x14ac:dyDescent="0.25">
      <c r="A47" s="1"/>
      <c r="B47" s="2"/>
      <c r="C47" s="14"/>
      <c r="D47" s="4"/>
      <c r="E47" s="46"/>
      <c r="F47" s="52"/>
      <c r="G47" s="5"/>
    </row>
    <row r="48" spans="1:7" ht="15" x14ac:dyDescent="0.25">
      <c r="A48" s="1"/>
      <c r="B48" s="2"/>
      <c r="C48" s="8" t="s">
        <v>112</v>
      </c>
      <c r="D48" s="9"/>
      <c r="E48" s="47"/>
      <c r="F48" s="53"/>
      <c r="G48" s="10"/>
    </row>
    <row r="49" spans="1:7" ht="15" x14ac:dyDescent="0.25">
      <c r="A49" s="1"/>
      <c r="B49" s="2"/>
      <c r="C49" s="8" t="s">
        <v>107</v>
      </c>
      <c r="D49" s="12"/>
      <c r="E49" s="48"/>
      <c r="F49" s="54">
        <v>0</v>
      </c>
      <c r="G49" s="13">
        <v>0</v>
      </c>
    </row>
    <row r="50" spans="1:7" ht="15" x14ac:dyDescent="0.25">
      <c r="A50" s="1"/>
      <c r="B50" s="2"/>
      <c r="C50" s="14"/>
      <c r="D50" s="4"/>
      <c r="E50" s="46"/>
      <c r="F50" s="52"/>
      <c r="G50" s="5"/>
    </row>
    <row r="51" spans="1:7" ht="15" x14ac:dyDescent="0.25">
      <c r="A51" s="1"/>
      <c r="B51" s="2"/>
      <c r="C51" s="8" t="s">
        <v>113</v>
      </c>
      <c r="D51" s="9"/>
      <c r="E51" s="47"/>
      <c r="F51" s="53"/>
      <c r="G51" s="10"/>
    </row>
    <row r="52" spans="1:7" ht="15" x14ac:dyDescent="0.25">
      <c r="A52" s="1"/>
      <c r="B52" s="2"/>
      <c r="C52" s="8" t="s">
        <v>107</v>
      </c>
      <c r="D52" s="12"/>
      <c r="E52" s="48"/>
      <c r="F52" s="54">
        <v>0</v>
      </c>
      <c r="G52" s="13">
        <v>0</v>
      </c>
    </row>
    <row r="53" spans="1:7" ht="15" x14ac:dyDescent="0.25">
      <c r="A53" s="1"/>
      <c r="B53" s="2"/>
      <c r="C53" s="14"/>
      <c r="D53" s="4"/>
      <c r="E53" s="46"/>
      <c r="F53" s="52"/>
      <c r="G53" s="5"/>
    </row>
    <row r="54" spans="1:7" ht="25.5" x14ac:dyDescent="0.25">
      <c r="A54" s="6"/>
      <c r="B54" s="7"/>
      <c r="C54" s="24" t="s">
        <v>115</v>
      </c>
      <c r="D54" s="25"/>
      <c r="E54" s="48"/>
      <c r="F54" s="54">
        <v>97525.99054150001</v>
      </c>
      <c r="G54" s="13">
        <v>0.9635138350000001</v>
      </c>
    </row>
    <row r="55" spans="1:7" ht="15" x14ac:dyDescent="0.25">
      <c r="A55" s="1"/>
      <c r="B55" s="2"/>
      <c r="C55" s="11"/>
      <c r="D55" s="4"/>
      <c r="E55" s="46"/>
      <c r="F55" s="52"/>
      <c r="G55" s="5"/>
    </row>
    <row r="56" spans="1:7" ht="15" x14ac:dyDescent="0.25">
      <c r="A56" s="1"/>
      <c r="B56" s="2"/>
      <c r="C56" s="3" t="s">
        <v>116</v>
      </c>
      <c r="D56" s="4"/>
      <c r="E56" s="46"/>
      <c r="F56" s="52"/>
      <c r="G56" s="5"/>
    </row>
    <row r="57" spans="1:7" ht="25.5" x14ac:dyDescent="0.25">
      <c r="A57" s="1"/>
      <c r="B57" s="2"/>
      <c r="C57" s="8" t="s">
        <v>10</v>
      </c>
      <c r="D57" s="9"/>
      <c r="E57" s="47"/>
      <c r="F57" s="53"/>
      <c r="G57" s="10"/>
    </row>
    <row r="58" spans="1:7" ht="15" x14ac:dyDescent="0.25">
      <c r="A58" s="6"/>
      <c r="B58" s="7"/>
      <c r="C58" s="8" t="s">
        <v>107</v>
      </c>
      <c r="D58" s="12"/>
      <c r="E58" s="48"/>
      <c r="F58" s="54">
        <v>0</v>
      </c>
      <c r="G58" s="13">
        <v>0</v>
      </c>
    </row>
    <row r="59" spans="1:7" ht="15" x14ac:dyDescent="0.25">
      <c r="A59" s="6"/>
      <c r="B59" s="7"/>
      <c r="C59" s="14"/>
      <c r="D59" s="4"/>
      <c r="E59" s="46"/>
      <c r="F59" s="52"/>
      <c r="G59" s="5"/>
    </row>
    <row r="60" spans="1:7" ht="15" x14ac:dyDescent="0.25">
      <c r="A60" s="1"/>
      <c r="B60" s="26"/>
      <c r="C60" s="8" t="s">
        <v>117</v>
      </c>
      <c r="D60" s="9"/>
      <c r="E60" s="47"/>
      <c r="F60" s="53"/>
      <c r="G60" s="10"/>
    </row>
    <row r="61" spans="1:7" ht="15" x14ac:dyDescent="0.25">
      <c r="A61" s="6"/>
      <c r="B61" s="7"/>
      <c r="C61" s="8" t="s">
        <v>107</v>
      </c>
      <c r="D61" s="12"/>
      <c r="E61" s="48"/>
      <c r="F61" s="54">
        <v>0</v>
      </c>
      <c r="G61" s="13">
        <v>0</v>
      </c>
    </row>
    <row r="62" spans="1:7" ht="15" x14ac:dyDescent="0.25">
      <c r="A62" s="6"/>
      <c r="B62" s="7"/>
      <c r="C62" s="14"/>
      <c r="D62" s="4"/>
      <c r="E62" s="46"/>
      <c r="F62" s="58"/>
      <c r="G62" s="27"/>
    </row>
    <row r="63" spans="1:7" ht="15" x14ac:dyDescent="0.25">
      <c r="A63" s="1"/>
      <c r="B63" s="2"/>
      <c r="C63" s="8" t="s">
        <v>118</v>
      </c>
      <c r="D63" s="9"/>
      <c r="E63" s="47"/>
      <c r="F63" s="53"/>
      <c r="G63" s="10"/>
    </row>
    <row r="64" spans="1:7" ht="15" x14ac:dyDescent="0.25">
      <c r="A64" s="6"/>
      <c r="B64" s="7"/>
      <c r="C64" s="8" t="s">
        <v>107</v>
      </c>
      <c r="D64" s="12"/>
      <c r="E64" s="48"/>
      <c r="F64" s="54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2"/>
      <c r="G65" s="5"/>
    </row>
    <row r="66" spans="1:7" ht="25.5" x14ac:dyDescent="0.25">
      <c r="A66" s="1"/>
      <c r="B66" s="26"/>
      <c r="C66" s="8" t="s">
        <v>119</v>
      </c>
      <c r="D66" s="9"/>
      <c r="E66" s="47"/>
      <c r="F66" s="53"/>
      <c r="G66" s="10"/>
    </row>
    <row r="67" spans="1:7" ht="15" x14ac:dyDescent="0.25">
      <c r="A67" s="6"/>
      <c r="B67" s="7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6"/>
      <c r="B68" s="7"/>
      <c r="C68" s="14"/>
      <c r="D68" s="4"/>
      <c r="E68" s="46"/>
      <c r="F68" s="52"/>
      <c r="G68" s="5"/>
    </row>
    <row r="69" spans="1:7" ht="15" x14ac:dyDescent="0.25">
      <c r="A69" s="6"/>
      <c r="B69" s="7"/>
      <c r="C69" s="28" t="s">
        <v>120</v>
      </c>
      <c r="D69" s="25"/>
      <c r="E69" s="48"/>
      <c r="F69" s="54">
        <v>0</v>
      </c>
      <c r="G69" s="13">
        <v>0</v>
      </c>
    </row>
    <row r="70" spans="1:7" ht="15" x14ac:dyDescent="0.25">
      <c r="A70" s="6"/>
      <c r="B70" s="7"/>
      <c r="C70" s="11"/>
      <c r="D70" s="4"/>
      <c r="E70" s="46"/>
      <c r="F70" s="52"/>
      <c r="G70" s="5"/>
    </row>
    <row r="71" spans="1:7" ht="15" x14ac:dyDescent="0.25">
      <c r="A71" s="1"/>
      <c r="B71" s="2"/>
      <c r="C71" s="3" t="s">
        <v>121</v>
      </c>
      <c r="D71" s="4"/>
      <c r="E71" s="46"/>
      <c r="F71" s="52"/>
      <c r="G71" s="5"/>
    </row>
    <row r="72" spans="1:7" ht="15" x14ac:dyDescent="0.25">
      <c r="A72" s="6"/>
      <c r="B72" s="7"/>
      <c r="C72" s="8" t="s">
        <v>122</v>
      </c>
      <c r="D72" s="9"/>
      <c r="E72" s="47"/>
      <c r="F72" s="53"/>
      <c r="G72" s="10"/>
    </row>
    <row r="73" spans="1:7" ht="15" x14ac:dyDescent="0.25">
      <c r="A73" s="6"/>
      <c r="B73" s="7"/>
      <c r="C73" s="8" t="s">
        <v>107</v>
      </c>
      <c r="D73" s="25"/>
      <c r="E73" s="48"/>
      <c r="F73" s="54">
        <v>0</v>
      </c>
      <c r="G73" s="13">
        <v>0</v>
      </c>
    </row>
    <row r="74" spans="1:7" ht="15" x14ac:dyDescent="0.25">
      <c r="A74" s="6"/>
      <c r="B74" s="7"/>
      <c r="C74" s="14"/>
      <c r="D74" s="7"/>
      <c r="E74" s="46"/>
      <c r="F74" s="52"/>
      <c r="G74" s="5"/>
    </row>
    <row r="75" spans="1:7" ht="15" x14ac:dyDescent="0.25">
      <c r="A75" s="6"/>
      <c r="B75" s="7"/>
      <c r="C75" s="8" t="s">
        <v>123</v>
      </c>
      <c r="D75" s="9"/>
      <c r="E75" s="47"/>
      <c r="F75" s="53"/>
      <c r="G75" s="10"/>
    </row>
    <row r="76" spans="1:7" ht="15" x14ac:dyDescent="0.25">
      <c r="A76" s="6"/>
      <c r="B76" s="7"/>
      <c r="C76" s="8" t="s">
        <v>107</v>
      </c>
      <c r="D76" s="25"/>
      <c r="E76" s="48"/>
      <c r="F76" s="54">
        <v>0</v>
      </c>
      <c r="G76" s="13">
        <v>0</v>
      </c>
    </row>
    <row r="77" spans="1:7" ht="15" x14ac:dyDescent="0.25">
      <c r="A77" s="6"/>
      <c r="B77" s="7"/>
      <c r="C77" s="14"/>
      <c r="D77" s="7"/>
      <c r="E77" s="46"/>
      <c r="F77" s="52"/>
      <c r="G77" s="5"/>
    </row>
    <row r="78" spans="1:7" ht="15" x14ac:dyDescent="0.25">
      <c r="A78" s="6"/>
      <c r="B78" s="7"/>
      <c r="C78" s="8" t="s">
        <v>124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25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7"/>
      <c r="E80" s="46"/>
      <c r="F80" s="52"/>
      <c r="G80" s="5"/>
    </row>
    <row r="81" spans="1:7" ht="15" x14ac:dyDescent="0.25">
      <c r="A81" s="6"/>
      <c r="B81" s="7"/>
      <c r="C81" s="8" t="s">
        <v>125</v>
      </c>
      <c r="D81" s="9"/>
      <c r="E81" s="47"/>
      <c r="F81" s="53"/>
      <c r="G81" s="10"/>
    </row>
    <row r="82" spans="1:7" ht="15" x14ac:dyDescent="0.25">
      <c r="A82" s="6">
        <v>1</v>
      </c>
      <c r="B82" s="7"/>
      <c r="C82" s="11" t="s">
        <v>126</v>
      </c>
      <c r="D82" s="15"/>
      <c r="E82" s="46"/>
      <c r="F82" s="52">
        <v>3124.4884379999999</v>
      </c>
      <c r="G82" s="5">
        <v>3.0868570000000001E-2</v>
      </c>
    </row>
    <row r="83" spans="1:7" ht="15" x14ac:dyDescent="0.25">
      <c r="A83" s="6"/>
      <c r="B83" s="7"/>
      <c r="C83" s="8" t="s">
        <v>107</v>
      </c>
      <c r="D83" s="25"/>
      <c r="E83" s="48"/>
      <c r="F83" s="54">
        <v>3124.4884379999999</v>
      </c>
      <c r="G83" s="13">
        <v>3.0868570000000001E-2</v>
      </c>
    </row>
    <row r="84" spans="1:7" ht="15" x14ac:dyDescent="0.25">
      <c r="A84" s="6"/>
      <c r="B84" s="7"/>
      <c r="C84" s="14"/>
      <c r="D84" s="7"/>
      <c r="E84" s="46"/>
      <c r="F84" s="52"/>
      <c r="G84" s="5"/>
    </row>
    <row r="85" spans="1:7" ht="25.5" x14ac:dyDescent="0.25">
      <c r="A85" s="6"/>
      <c r="B85" s="7"/>
      <c r="C85" s="24" t="s">
        <v>127</v>
      </c>
      <c r="D85" s="25"/>
      <c r="E85" s="48"/>
      <c r="F85" s="54">
        <v>3124.4884379999999</v>
      </c>
      <c r="G85" s="13">
        <v>3.0868570000000001E-2</v>
      </c>
    </row>
    <row r="86" spans="1:7" ht="15" x14ac:dyDescent="0.25">
      <c r="A86" s="6"/>
      <c r="B86" s="7"/>
      <c r="C86" s="29"/>
      <c r="D86" s="7"/>
      <c r="E86" s="46"/>
      <c r="F86" s="52"/>
      <c r="G86" s="5"/>
    </row>
    <row r="87" spans="1:7" ht="15" x14ac:dyDescent="0.25">
      <c r="A87" s="1"/>
      <c r="B87" s="2"/>
      <c r="C87" s="3" t="s">
        <v>128</v>
      </c>
      <c r="D87" s="4"/>
      <c r="E87" s="46"/>
      <c r="F87" s="52"/>
      <c r="G87" s="5"/>
    </row>
    <row r="88" spans="1:7" ht="25.5" x14ac:dyDescent="0.25">
      <c r="A88" s="6"/>
      <c r="B88" s="7"/>
      <c r="C88" s="8" t="s">
        <v>129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25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2"/>
      <c r="G90" s="5"/>
    </row>
    <row r="91" spans="1:7" ht="15" x14ac:dyDescent="0.25">
      <c r="A91" s="1"/>
      <c r="B91" s="2"/>
      <c r="C91" s="3" t="s">
        <v>130</v>
      </c>
      <c r="D91" s="4"/>
      <c r="E91" s="46"/>
      <c r="F91" s="52"/>
      <c r="G91" s="5"/>
    </row>
    <row r="92" spans="1:7" ht="25.5" x14ac:dyDescent="0.25">
      <c r="A92" s="6"/>
      <c r="B92" s="7"/>
      <c r="C92" s="8" t="s">
        <v>131</v>
      </c>
      <c r="D92" s="9"/>
      <c r="E92" s="47"/>
      <c r="F92" s="53"/>
      <c r="G92" s="10"/>
    </row>
    <row r="93" spans="1:7" ht="15" x14ac:dyDescent="0.25">
      <c r="A93" s="6"/>
      <c r="B93" s="7"/>
      <c r="C93" s="8" t="s">
        <v>107</v>
      </c>
      <c r="D93" s="25"/>
      <c r="E93" s="48"/>
      <c r="F93" s="54">
        <v>0</v>
      </c>
      <c r="G93" s="13">
        <v>0</v>
      </c>
    </row>
    <row r="94" spans="1:7" ht="15" x14ac:dyDescent="0.25">
      <c r="A94" s="6"/>
      <c r="B94" s="7"/>
      <c r="C94" s="14"/>
      <c r="D94" s="7"/>
      <c r="E94" s="46"/>
      <c r="F94" s="52"/>
      <c r="G94" s="5"/>
    </row>
    <row r="95" spans="1:7" ht="25.5" x14ac:dyDescent="0.25">
      <c r="A95" s="6"/>
      <c r="B95" s="7"/>
      <c r="C95" s="8" t="s">
        <v>132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8"/>
      <c r="G97" s="27"/>
    </row>
    <row r="98" spans="1:7" ht="25.5" x14ac:dyDescent="0.25">
      <c r="A98" s="6"/>
      <c r="B98" s="7"/>
      <c r="C98" s="29" t="s">
        <v>134</v>
      </c>
      <c r="D98" s="7"/>
      <c r="E98" s="46"/>
      <c r="F98" s="58">
        <v>568.60797740999999</v>
      </c>
      <c r="G98" s="27">
        <v>5.6175959999999999E-3</v>
      </c>
    </row>
    <row r="99" spans="1:7" ht="15" x14ac:dyDescent="0.25">
      <c r="A99" s="6"/>
      <c r="B99" s="7"/>
      <c r="C99" s="30" t="s">
        <v>135</v>
      </c>
      <c r="D99" s="12"/>
      <c r="E99" s="48"/>
      <c r="F99" s="54">
        <v>101219.08695691</v>
      </c>
      <c r="G99" s="13">
        <v>1.0000000010000001</v>
      </c>
    </row>
    <row r="101" spans="1:7" ht="15" x14ac:dyDescent="0.25">
      <c r="B101" s="158"/>
      <c r="C101" s="158"/>
      <c r="D101" s="158"/>
      <c r="E101" s="158"/>
      <c r="F101" s="158"/>
    </row>
    <row r="102" spans="1:7" ht="15" x14ac:dyDescent="0.25">
      <c r="B102" s="158"/>
      <c r="C102" s="158"/>
      <c r="D102" s="158"/>
      <c r="E102" s="158"/>
      <c r="F102" s="158"/>
    </row>
    <row r="104" spans="1:7" ht="15" x14ac:dyDescent="0.25">
      <c r="B104" s="36" t="s">
        <v>137</v>
      </c>
      <c r="C104" s="37"/>
      <c r="D104" s="38"/>
    </row>
    <row r="105" spans="1:7" ht="15" x14ac:dyDescent="0.25">
      <c r="B105" s="39" t="s">
        <v>138</v>
      </c>
      <c r="C105" s="40"/>
      <c r="D105" s="64" t="s">
        <v>139</v>
      </c>
    </row>
    <row r="106" spans="1:7" ht="15" x14ac:dyDescent="0.25">
      <c r="B106" s="39" t="s">
        <v>140</v>
      </c>
      <c r="C106" s="40"/>
      <c r="D106" s="64" t="s">
        <v>139</v>
      </c>
    </row>
    <row r="107" spans="1:7" ht="15" x14ac:dyDescent="0.25">
      <c r="B107" s="41" t="s">
        <v>141</v>
      </c>
      <c r="C107" s="40"/>
      <c r="D107" s="42"/>
    </row>
    <row r="108" spans="1:7" ht="25.5" customHeight="1" x14ac:dyDescent="0.25">
      <c r="B108" s="42"/>
      <c r="C108" s="32" t="s">
        <v>142</v>
      </c>
      <c r="D108" s="33" t="s">
        <v>143</v>
      </c>
    </row>
    <row r="109" spans="1:7" ht="12.75" customHeight="1" x14ac:dyDescent="0.25">
      <c r="B109" s="59" t="s">
        <v>144</v>
      </c>
      <c r="C109" s="60" t="s">
        <v>145</v>
      </c>
      <c r="D109" s="60" t="s">
        <v>146</v>
      </c>
    </row>
    <row r="110" spans="1:7" ht="15" x14ac:dyDescent="0.25">
      <c r="B110" s="42" t="s">
        <v>147</v>
      </c>
      <c r="C110" s="43">
        <v>188.16130000000001</v>
      </c>
      <c r="D110" s="43">
        <v>194.06389999999999</v>
      </c>
    </row>
    <row r="111" spans="1:7" ht="15" x14ac:dyDescent="0.25">
      <c r="B111" s="42" t="s">
        <v>148</v>
      </c>
      <c r="C111" s="43">
        <v>14.0273</v>
      </c>
      <c r="D111" s="43">
        <v>14.204499999999999</v>
      </c>
    </row>
    <row r="112" spans="1:7" ht="15" x14ac:dyDescent="0.25">
      <c r="B112" s="42" t="s">
        <v>385</v>
      </c>
      <c r="C112" s="43">
        <v>192.31989999999999</v>
      </c>
      <c r="D112" s="43">
        <v>198.35300000000001</v>
      </c>
    </row>
    <row r="113" spans="2:256" ht="15" x14ac:dyDescent="0.25">
      <c r="B113" s="42" t="s">
        <v>386</v>
      </c>
      <c r="C113" s="43">
        <v>14.292400000000001</v>
      </c>
      <c r="D113" s="43">
        <v>14.478</v>
      </c>
    </row>
    <row r="114" spans="2:256" ht="15" x14ac:dyDescent="0.25">
      <c r="B114" s="42" t="s">
        <v>149</v>
      </c>
      <c r="C114" s="43">
        <v>180.078</v>
      </c>
      <c r="D114" s="43">
        <v>185.6182</v>
      </c>
    </row>
    <row r="115" spans="2:256" ht="15" x14ac:dyDescent="0.25">
      <c r="B115" s="42" t="s">
        <v>150</v>
      </c>
      <c r="C115" s="43">
        <v>13.307399999999999</v>
      </c>
      <c r="D115" s="43">
        <v>13.453900000000001</v>
      </c>
    </row>
    <row r="117" spans="2:256" ht="15" x14ac:dyDescent="0.25">
      <c r="B117" s="128" t="s">
        <v>151</v>
      </c>
      <c r="C117" s="137"/>
      <c r="IV117"/>
    </row>
    <row r="118" spans="2:256" ht="24.75" customHeight="1" x14ac:dyDescent="0.25">
      <c r="B118" s="138" t="s">
        <v>144</v>
      </c>
      <c r="C118" s="138" t="s">
        <v>387</v>
      </c>
    </row>
    <row r="119" spans="2:256" ht="15" x14ac:dyDescent="0.25">
      <c r="B119" s="42" t="s">
        <v>148</v>
      </c>
      <c r="C119" s="139">
        <v>0.22135199999999999</v>
      </c>
    </row>
    <row r="120" spans="2:256" ht="15" x14ac:dyDescent="0.25">
      <c r="B120" s="42" t="s">
        <v>386</v>
      </c>
      <c r="C120" s="139">
        <v>0.22135199999999999</v>
      </c>
    </row>
    <row r="121" spans="2:256" ht="15" x14ac:dyDescent="0.25">
      <c r="B121" s="42" t="s">
        <v>150</v>
      </c>
      <c r="C121" s="139">
        <v>0.22135199999999999</v>
      </c>
      <c r="D121"/>
    </row>
    <row r="123" spans="2:256" ht="15" x14ac:dyDescent="0.25">
      <c r="B123" s="41" t="s">
        <v>152</v>
      </c>
      <c r="C123" s="40"/>
      <c r="D123" s="66" t="s">
        <v>139</v>
      </c>
    </row>
    <row r="124" spans="2:256" ht="15" x14ac:dyDescent="0.25">
      <c r="B124" s="41" t="s">
        <v>153</v>
      </c>
      <c r="C124" s="40"/>
      <c r="D124" s="66" t="s">
        <v>139</v>
      </c>
    </row>
    <row r="125" spans="2:256" ht="15" x14ac:dyDescent="0.25">
      <c r="B125" s="41" t="s">
        <v>154</v>
      </c>
      <c r="C125" s="40"/>
      <c r="D125" s="45">
        <v>0.86509263711175577</v>
      </c>
    </row>
    <row r="126" spans="2:256" ht="15" x14ac:dyDescent="0.25">
      <c r="B126" s="41" t="s">
        <v>155</v>
      </c>
      <c r="C126" s="40"/>
      <c r="D126" s="45" t="s">
        <v>139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V148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504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190</v>
      </c>
      <c r="E7" s="46">
        <v>22122</v>
      </c>
      <c r="F7" s="52">
        <v>180.349605</v>
      </c>
      <c r="G7" s="5">
        <v>3.8563215999999997E-2</v>
      </c>
    </row>
    <row r="8" spans="1:7" ht="15" x14ac:dyDescent="0.25">
      <c r="A8" s="6">
        <v>2</v>
      </c>
      <c r="B8" s="7" t="s">
        <v>61</v>
      </c>
      <c r="C8" s="11" t="s">
        <v>62</v>
      </c>
      <c r="D8" s="2" t="s">
        <v>13</v>
      </c>
      <c r="E8" s="46">
        <v>16500</v>
      </c>
      <c r="F8" s="52">
        <v>172.095</v>
      </c>
      <c r="G8" s="5">
        <v>3.6798177000000001E-2</v>
      </c>
    </row>
    <row r="9" spans="1:7" ht="25.5" x14ac:dyDescent="0.25">
      <c r="A9" s="6">
        <v>3</v>
      </c>
      <c r="B9" s="7" t="s">
        <v>66</v>
      </c>
      <c r="C9" s="11" t="s">
        <v>67</v>
      </c>
      <c r="D9" s="2" t="s">
        <v>16</v>
      </c>
      <c r="E9" s="46">
        <v>116318</v>
      </c>
      <c r="F9" s="52">
        <v>166.16026299999999</v>
      </c>
      <c r="G9" s="5">
        <v>3.5529182999999999E-2</v>
      </c>
    </row>
    <row r="10" spans="1:7" ht="25.5" x14ac:dyDescent="0.25">
      <c r="A10" s="6">
        <v>4</v>
      </c>
      <c r="B10" s="7" t="s">
        <v>173</v>
      </c>
      <c r="C10" s="11" t="s">
        <v>174</v>
      </c>
      <c r="D10" s="2" t="s">
        <v>22</v>
      </c>
      <c r="E10" s="46">
        <v>30000</v>
      </c>
      <c r="F10" s="52">
        <v>156.16499999999999</v>
      </c>
      <c r="G10" s="5">
        <v>3.3391947999999998E-2</v>
      </c>
    </row>
    <row r="11" spans="1:7" ht="25.5" x14ac:dyDescent="0.25">
      <c r="A11" s="6">
        <v>5</v>
      </c>
      <c r="B11" s="7" t="s">
        <v>440</v>
      </c>
      <c r="C11" s="11" t="s">
        <v>441</v>
      </c>
      <c r="D11" s="2" t="s">
        <v>53</v>
      </c>
      <c r="E11" s="46">
        <v>80234</v>
      </c>
      <c r="F11" s="52">
        <v>133.509376</v>
      </c>
      <c r="G11" s="5">
        <v>2.8547613999999999E-2</v>
      </c>
    </row>
    <row r="12" spans="1:7" ht="25.5" x14ac:dyDescent="0.25">
      <c r="A12" s="6">
        <v>6</v>
      </c>
      <c r="B12" s="7" t="s">
        <v>51</v>
      </c>
      <c r="C12" s="11" t="s">
        <v>52</v>
      </c>
      <c r="D12" s="2" t="s">
        <v>53</v>
      </c>
      <c r="E12" s="46">
        <v>16464</v>
      </c>
      <c r="F12" s="52">
        <v>132.790392</v>
      </c>
      <c r="G12" s="5">
        <v>2.8393878000000001E-2</v>
      </c>
    </row>
    <row r="13" spans="1:7" ht="25.5" x14ac:dyDescent="0.25">
      <c r="A13" s="6">
        <v>7</v>
      </c>
      <c r="B13" s="7" t="s">
        <v>199</v>
      </c>
      <c r="C13" s="11" t="s">
        <v>200</v>
      </c>
      <c r="D13" s="2" t="s">
        <v>166</v>
      </c>
      <c r="E13" s="46">
        <v>26875</v>
      </c>
      <c r="F13" s="52">
        <v>127.3875</v>
      </c>
      <c r="G13" s="5">
        <v>2.7238604999999999E-2</v>
      </c>
    </row>
    <row r="14" spans="1:7" ht="15" x14ac:dyDescent="0.25">
      <c r="A14" s="6">
        <v>8</v>
      </c>
      <c r="B14" s="7" t="s">
        <v>160</v>
      </c>
      <c r="C14" s="11" t="s">
        <v>161</v>
      </c>
      <c r="D14" s="2" t="s">
        <v>13</v>
      </c>
      <c r="E14" s="46">
        <v>61210</v>
      </c>
      <c r="F14" s="52">
        <v>126.67409499999999</v>
      </c>
      <c r="G14" s="5">
        <v>2.7086062000000001E-2</v>
      </c>
    </row>
    <row r="15" spans="1:7" ht="15" x14ac:dyDescent="0.25">
      <c r="A15" s="6">
        <v>9</v>
      </c>
      <c r="B15" s="7" t="s">
        <v>265</v>
      </c>
      <c r="C15" s="11" t="s">
        <v>266</v>
      </c>
      <c r="D15" s="2" t="s">
        <v>169</v>
      </c>
      <c r="E15" s="46">
        <v>24043</v>
      </c>
      <c r="F15" s="52">
        <v>125.8049975</v>
      </c>
      <c r="G15" s="5">
        <v>2.6900226999999999E-2</v>
      </c>
    </row>
    <row r="16" spans="1:7" ht="25.5" x14ac:dyDescent="0.25">
      <c r="A16" s="6">
        <v>10</v>
      </c>
      <c r="B16" s="7" t="s">
        <v>96</v>
      </c>
      <c r="C16" s="11" t="s">
        <v>97</v>
      </c>
      <c r="D16" s="2" t="s">
        <v>22</v>
      </c>
      <c r="E16" s="46">
        <v>22971</v>
      </c>
      <c r="F16" s="52">
        <v>120.75854699999999</v>
      </c>
      <c r="G16" s="5">
        <v>2.5821171E-2</v>
      </c>
    </row>
    <row r="17" spans="1:7" ht="25.5" x14ac:dyDescent="0.25">
      <c r="A17" s="6">
        <v>11</v>
      </c>
      <c r="B17" s="7" t="s">
        <v>157</v>
      </c>
      <c r="C17" s="11" t="s">
        <v>158</v>
      </c>
      <c r="D17" s="2" t="s">
        <v>159</v>
      </c>
      <c r="E17" s="46">
        <v>15063</v>
      </c>
      <c r="F17" s="52">
        <v>111.23272350000001</v>
      </c>
      <c r="G17" s="5">
        <v>2.3784314000000001E-2</v>
      </c>
    </row>
    <row r="18" spans="1:7" ht="25.5" x14ac:dyDescent="0.25">
      <c r="A18" s="6">
        <v>12</v>
      </c>
      <c r="B18" s="7" t="s">
        <v>25</v>
      </c>
      <c r="C18" s="11" t="s">
        <v>26</v>
      </c>
      <c r="D18" s="2" t="s">
        <v>27</v>
      </c>
      <c r="E18" s="46">
        <v>21964</v>
      </c>
      <c r="F18" s="52">
        <v>110.9182</v>
      </c>
      <c r="G18" s="5">
        <v>2.3717061000000001E-2</v>
      </c>
    </row>
    <row r="19" spans="1:7" ht="25.5" x14ac:dyDescent="0.25">
      <c r="A19" s="6">
        <v>13</v>
      </c>
      <c r="B19" s="7" t="s">
        <v>182</v>
      </c>
      <c r="C19" s="11" t="s">
        <v>183</v>
      </c>
      <c r="D19" s="2" t="s">
        <v>22</v>
      </c>
      <c r="E19" s="46">
        <v>30200</v>
      </c>
      <c r="F19" s="52">
        <v>110.18470000000001</v>
      </c>
      <c r="G19" s="5">
        <v>2.356022E-2</v>
      </c>
    </row>
    <row r="20" spans="1:7" ht="25.5" x14ac:dyDescent="0.25">
      <c r="A20" s="6">
        <v>14</v>
      </c>
      <c r="B20" s="7" t="s">
        <v>20</v>
      </c>
      <c r="C20" s="11" t="s">
        <v>21</v>
      </c>
      <c r="D20" s="2" t="s">
        <v>22</v>
      </c>
      <c r="E20" s="46">
        <v>16000</v>
      </c>
      <c r="F20" s="52">
        <v>108.63200000000001</v>
      </c>
      <c r="G20" s="5">
        <v>2.3228215E-2</v>
      </c>
    </row>
    <row r="21" spans="1:7" ht="15" x14ac:dyDescent="0.25">
      <c r="A21" s="6">
        <v>15</v>
      </c>
      <c r="B21" s="7" t="s">
        <v>444</v>
      </c>
      <c r="C21" s="11" t="s">
        <v>445</v>
      </c>
      <c r="D21" s="2" t="s">
        <v>169</v>
      </c>
      <c r="E21" s="46">
        <v>74666</v>
      </c>
      <c r="F21" s="52">
        <v>103.860406</v>
      </c>
      <c r="G21" s="5">
        <v>2.2207930000000001E-2</v>
      </c>
    </row>
    <row r="22" spans="1:7" ht="15" x14ac:dyDescent="0.25">
      <c r="A22" s="6">
        <v>16</v>
      </c>
      <c r="B22" s="7" t="s">
        <v>195</v>
      </c>
      <c r="C22" s="11" t="s">
        <v>196</v>
      </c>
      <c r="D22" s="2" t="s">
        <v>169</v>
      </c>
      <c r="E22" s="46">
        <v>25220</v>
      </c>
      <c r="F22" s="52">
        <v>99.278530000000003</v>
      </c>
      <c r="G22" s="5">
        <v>2.1228211E-2</v>
      </c>
    </row>
    <row r="23" spans="1:7" ht="25.5" x14ac:dyDescent="0.25">
      <c r="A23" s="6">
        <v>17</v>
      </c>
      <c r="B23" s="7" t="s">
        <v>68</v>
      </c>
      <c r="C23" s="11" t="s">
        <v>69</v>
      </c>
      <c r="D23" s="2" t="s">
        <v>22</v>
      </c>
      <c r="E23" s="46">
        <v>57781</v>
      </c>
      <c r="F23" s="52">
        <v>97.649889999999999</v>
      </c>
      <c r="G23" s="5">
        <v>2.0879966999999999E-2</v>
      </c>
    </row>
    <row r="24" spans="1:7" ht="15" x14ac:dyDescent="0.25">
      <c r="A24" s="6">
        <v>18</v>
      </c>
      <c r="B24" s="7" t="s">
        <v>468</v>
      </c>
      <c r="C24" s="11" t="s">
        <v>469</v>
      </c>
      <c r="D24" s="2" t="s">
        <v>251</v>
      </c>
      <c r="E24" s="46">
        <v>56450</v>
      </c>
      <c r="F24" s="52">
        <v>95.965000000000003</v>
      </c>
      <c r="G24" s="5">
        <v>2.0519696E-2</v>
      </c>
    </row>
    <row r="25" spans="1:7" ht="15" x14ac:dyDescent="0.25">
      <c r="A25" s="6">
        <v>19</v>
      </c>
      <c r="B25" s="7" t="s">
        <v>191</v>
      </c>
      <c r="C25" s="11" t="s">
        <v>192</v>
      </c>
      <c r="D25" s="2" t="s">
        <v>169</v>
      </c>
      <c r="E25" s="46">
        <v>7809</v>
      </c>
      <c r="F25" s="52">
        <v>95.269800000000004</v>
      </c>
      <c r="G25" s="5">
        <v>2.0371045000000001E-2</v>
      </c>
    </row>
    <row r="26" spans="1:7" ht="25.5" x14ac:dyDescent="0.25">
      <c r="A26" s="6">
        <v>20</v>
      </c>
      <c r="B26" s="7" t="s">
        <v>94</v>
      </c>
      <c r="C26" s="11" t="s">
        <v>95</v>
      </c>
      <c r="D26" s="2" t="s">
        <v>22</v>
      </c>
      <c r="E26" s="46">
        <v>7868</v>
      </c>
      <c r="F26" s="52">
        <v>91.709407999999996</v>
      </c>
      <c r="G26" s="5">
        <v>1.9609745000000001E-2</v>
      </c>
    </row>
    <row r="27" spans="1:7" ht="25.5" x14ac:dyDescent="0.25">
      <c r="A27" s="6">
        <v>21</v>
      </c>
      <c r="B27" s="7" t="s">
        <v>47</v>
      </c>
      <c r="C27" s="11" t="s">
        <v>48</v>
      </c>
      <c r="D27" s="2" t="s">
        <v>22</v>
      </c>
      <c r="E27" s="46">
        <v>13000</v>
      </c>
      <c r="F27" s="52">
        <v>88.465000000000003</v>
      </c>
      <c r="G27" s="5">
        <v>1.891601E-2</v>
      </c>
    </row>
    <row r="28" spans="1:7" ht="15" x14ac:dyDescent="0.25">
      <c r="A28" s="6">
        <v>22</v>
      </c>
      <c r="B28" s="7" t="s">
        <v>446</v>
      </c>
      <c r="C28" s="11" t="s">
        <v>447</v>
      </c>
      <c r="D28" s="2" t="s">
        <v>322</v>
      </c>
      <c r="E28" s="46">
        <v>37455</v>
      </c>
      <c r="F28" s="52">
        <v>87.700882500000006</v>
      </c>
      <c r="G28" s="5">
        <v>1.8752623E-2</v>
      </c>
    </row>
    <row r="29" spans="1:7" ht="15" x14ac:dyDescent="0.25">
      <c r="A29" s="6">
        <v>23</v>
      </c>
      <c r="B29" s="7" t="s">
        <v>63</v>
      </c>
      <c r="C29" s="11" t="s">
        <v>64</v>
      </c>
      <c r="D29" s="2" t="s">
        <v>65</v>
      </c>
      <c r="E29" s="46">
        <v>34750</v>
      </c>
      <c r="F29" s="52">
        <v>87.344125000000005</v>
      </c>
      <c r="G29" s="5">
        <v>1.8676339E-2</v>
      </c>
    </row>
    <row r="30" spans="1:7" ht="15" x14ac:dyDescent="0.25">
      <c r="A30" s="6">
        <v>24</v>
      </c>
      <c r="B30" s="7" t="s">
        <v>294</v>
      </c>
      <c r="C30" s="11" t="s">
        <v>295</v>
      </c>
      <c r="D30" s="2" t="s">
        <v>177</v>
      </c>
      <c r="E30" s="46">
        <v>3333</v>
      </c>
      <c r="F30" s="52">
        <v>86.534678999999997</v>
      </c>
      <c r="G30" s="5">
        <v>1.8503260000000001E-2</v>
      </c>
    </row>
    <row r="31" spans="1:7" ht="15" x14ac:dyDescent="0.25">
      <c r="A31" s="6">
        <v>25</v>
      </c>
      <c r="B31" s="7" t="s">
        <v>252</v>
      </c>
      <c r="C31" s="11" t="s">
        <v>253</v>
      </c>
      <c r="D31" s="2" t="s">
        <v>169</v>
      </c>
      <c r="E31" s="46">
        <v>64500</v>
      </c>
      <c r="F31" s="52">
        <v>84.5595</v>
      </c>
      <c r="G31" s="5">
        <v>1.8080916999999998E-2</v>
      </c>
    </row>
    <row r="32" spans="1:7" ht="25.5" x14ac:dyDescent="0.25">
      <c r="A32" s="6">
        <v>26</v>
      </c>
      <c r="B32" s="7" t="s">
        <v>214</v>
      </c>
      <c r="C32" s="11" t="s">
        <v>215</v>
      </c>
      <c r="D32" s="2" t="s">
        <v>30</v>
      </c>
      <c r="E32" s="46">
        <v>61263</v>
      </c>
      <c r="F32" s="52">
        <v>82.490629499999997</v>
      </c>
      <c r="G32" s="5">
        <v>1.7638542E-2</v>
      </c>
    </row>
    <row r="33" spans="1:7" ht="51" x14ac:dyDescent="0.25">
      <c r="A33" s="6">
        <v>27</v>
      </c>
      <c r="B33" s="7" t="s">
        <v>247</v>
      </c>
      <c r="C33" s="11" t="s">
        <v>248</v>
      </c>
      <c r="D33" s="2" t="s">
        <v>239</v>
      </c>
      <c r="E33" s="46">
        <v>39551</v>
      </c>
      <c r="F33" s="52">
        <v>81.593712999999994</v>
      </c>
      <c r="G33" s="5">
        <v>1.7446758999999999E-2</v>
      </c>
    </row>
    <row r="34" spans="1:7" ht="15" x14ac:dyDescent="0.25">
      <c r="A34" s="6">
        <v>28</v>
      </c>
      <c r="B34" s="7" t="s">
        <v>178</v>
      </c>
      <c r="C34" s="11" t="s">
        <v>179</v>
      </c>
      <c r="D34" s="2" t="s">
        <v>13</v>
      </c>
      <c r="E34" s="46">
        <v>76000</v>
      </c>
      <c r="F34" s="52">
        <v>80.256</v>
      </c>
      <c r="G34" s="5">
        <v>1.7160722E-2</v>
      </c>
    </row>
    <row r="35" spans="1:7" ht="25.5" x14ac:dyDescent="0.25">
      <c r="A35" s="6">
        <v>29</v>
      </c>
      <c r="B35" s="7" t="s">
        <v>193</v>
      </c>
      <c r="C35" s="11" t="s">
        <v>194</v>
      </c>
      <c r="D35" s="2" t="s">
        <v>172</v>
      </c>
      <c r="E35" s="46">
        <v>20276</v>
      </c>
      <c r="F35" s="52">
        <v>76.288449999999997</v>
      </c>
      <c r="G35" s="5">
        <v>1.6312362E-2</v>
      </c>
    </row>
    <row r="36" spans="1:7" ht="15" x14ac:dyDescent="0.25">
      <c r="A36" s="6">
        <v>30</v>
      </c>
      <c r="B36" s="7" t="s">
        <v>74</v>
      </c>
      <c r="C36" s="11" t="s">
        <v>75</v>
      </c>
      <c r="D36" s="2" t="s">
        <v>65</v>
      </c>
      <c r="E36" s="46">
        <v>26599</v>
      </c>
      <c r="F36" s="52">
        <v>75.527860500000003</v>
      </c>
      <c r="G36" s="5">
        <v>1.6149729000000002E-2</v>
      </c>
    </row>
    <row r="37" spans="1:7" ht="25.5" x14ac:dyDescent="0.25">
      <c r="A37" s="6">
        <v>31</v>
      </c>
      <c r="B37" s="7" t="s">
        <v>201</v>
      </c>
      <c r="C37" s="11" t="s">
        <v>202</v>
      </c>
      <c r="D37" s="2" t="s">
        <v>42</v>
      </c>
      <c r="E37" s="46">
        <v>17404</v>
      </c>
      <c r="F37" s="52">
        <v>71.756692000000001</v>
      </c>
      <c r="G37" s="5">
        <v>1.534336E-2</v>
      </c>
    </row>
    <row r="38" spans="1:7" ht="15" x14ac:dyDescent="0.25">
      <c r="A38" s="6">
        <v>32</v>
      </c>
      <c r="B38" s="7" t="s">
        <v>244</v>
      </c>
      <c r="C38" s="11" t="s">
        <v>245</v>
      </c>
      <c r="D38" s="2" t="s">
        <v>246</v>
      </c>
      <c r="E38" s="46">
        <v>8474</v>
      </c>
      <c r="F38" s="52">
        <v>67.868266000000006</v>
      </c>
      <c r="G38" s="5">
        <v>1.4511918E-2</v>
      </c>
    </row>
    <row r="39" spans="1:7" ht="25.5" x14ac:dyDescent="0.25">
      <c r="A39" s="6">
        <v>33</v>
      </c>
      <c r="B39" s="7" t="s">
        <v>186</v>
      </c>
      <c r="C39" s="11" t="s">
        <v>187</v>
      </c>
      <c r="D39" s="2" t="s">
        <v>53</v>
      </c>
      <c r="E39" s="46">
        <v>37230</v>
      </c>
      <c r="F39" s="52">
        <v>63.607455000000002</v>
      </c>
      <c r="G39" s="5">
        <v>1.3600851000000001E-2</v>
      </c>
    </row>
    <row r="40" spans="1:7" ht="25.5" x14ac:dyDescent="0.25">
      <c r="A40" s="6">
        <v>34</v>
      </c>
      <c r="B40" s="7" t="s">
        <v>448</v>
      </c>
      <c r="C40" s="11" t="s">
        <v>449</v>
      </c>
      <c r="D40" s="2" t="s">
        <v>81</v>
      </c>
      <c r="E40" s="46">
        <v>19707</v>
      </c>
      <c r="F40" s="52">
        <v>63.151081499999997</v>
      </c>
      <c r="G40" s="5">
        <v>1.3503266999999999E-2</v>
      </c>
    </row>
    <row r="41" spans="1:7" ht="15" x14ac:dyDescent="0.25">
      <c r="A41" s="6">
        <v>35</v>
      </c>
      <c r="B41" s="7" t="s">
        <v>188</v>
      </c>
      <c r="C41" s="11" t="s">
        <v>189</v>
      </c>
      <c r="D41" s="2" t="s">
        <v>190</v>
      </c>
      <c r="E41" s="46">
        <v>31928</v>
      </c>
      <c r="F41" s="52">
        <v>63.0578</v>
      </c>
      <c r="G41" s="5">
        <v>1.3483321E-2</v>
      </c>
    </row>
    <row r="42" spans="1:7" ht="25.5" x14ac:dyDescent="0.25">
      <c r="A42" s="6">
        <v>36</v>
      </c>
      <c r="B42" s="7" t="s">
        <v>23</v>
      </c>
      <c r="C42" s="11" t="s">
        <v>24</v>
      </c>
      <c r="D42" s="2" t="s">
        <v>22</v>
      </c>
      <c r="E42" s="46">
        <v>10446</v>
      </c>
      <c r="F42" s="52">
        <v>62.232044999999999</v>
      </c>
      <c r="G42" s="5">
        <v>1.3306754E-2</v>
      </c>
    </row>
    <row r="43" spans="1:7" ht="25.5" x14ac:dyDescent="0.25">
      <c r="A43" s="6">
        <v>37</v>
      </c>
      <c r="B43" s="7" t="s">
        <v>77</v>
      </c>
      <c r="C43" s="11" t="s">
        <v>78</v>
      </c>
      <c r="D43" s="2" t="s">
        <v>22</v>
      </c>
      <c r="E43" s="46">
        <v>5135</v>
      </c>
      <c r="F43" s="52">
        <v>60.646917500000001</v>
      </c>
      <c r="G43" s="5">
        <v>1.2967813999999999E-2</v>
      </c>
    </row>
    <row r="44" spans="1:7" ht="25.5" x14ac:dyDescent="0.25">
      <c r="A44" s="6">
        <v>38</v>
      </c>
      <c r="B44" s="7" t="s">
        <v>43</v>
      </c>
      <c r="C44" s="11" t="s">
        <v>44</v>
      </c>
      <c r="D44" s="2" t="s">
        <v>16</v>
      </c>
      <c r="E44" s="46">
        <v>59275</v>
      </c>
      <c r="F44" s="52">
        <v>57.941312500000002</v>
      </c>
      <c r="G44" s="5">
        <v>1.2389289E-2</v>
      </c>
    </row>
    <row r="45" spans="1:7" ht="25.5" x14ac:dyDescent="0.25">
      <c r="A45" s="6">
        <v>39</v>
      </c>
      <c r="B45" s="7" t="s">
        <v>354</v>
      </c>
      <c r="C45" s="11" t="s">
        <v>355</v>
      </c>
      <c r="D45" s="2" t="s">
        <v>22</v>
      </c>
      <c r="E45" s="46">
        <v>15274</v>
      </c>
      <c r="F45" s="52">
        <v>57.521884</v>
      </c>
      <c r="G45" s="5">
        <v>1.2299605E-2</v>
      </c>
    </row>
    <row r="46" spans="1:7" ht="25.5" x14ac:dyDescent="0.25">
      <c r="A46" s="6">
        <v>40</v>
      </c>
      <c r="B46" s="7" t="s">
        <v>49</v>
      </c>
      <c r="C46" s="11" t="s">
        <v>50</v>
      </c>
      <c r="D46" s="2" t="s">
        <v>30</v>
      </c>
      <c r="E46" s="46">
        <v>11620</v>
      </c>
      <c r="F46" s="52">
        <v>57.42604</v>
      </c>
      <c r="G46" s="5">
        <v>1.2279111000000001E-2</v>
      </c>
    </row>
    <row r="47" spans="1:7" ht="15" x14ac:dyDescent="0.25">
      <c r="A47" s="6">
        <v>41</v>
      </c>
      <c r="B47" s="7" t="s">
        <v>269</v>
      </c>
      <c r="C47" s="11" t="s">
        <v>270</v>
      </c>
      <c r="D47" s="2" t="s">
        <v>271</v>
      </c>
      <c r="E47" s="46">
        <v>6548</v>
      </c>
      <c r="F47" s="52">
        <v>56.528883999999998</v>
      </c>
      <c r="G47" s="5">
        <v>1.2087277E-2</v>
      </c>
    </row>
    <row r="48" spans="1:7" ht="15" x14ac:dyDescent="0.25">
      <c r="A48" s="6">
        <v>42</v>
      </c>
      <c r="B48" s="7" t="s">
        <v>209</v>
      </c>
      <c r="C48" s="11" t="s">
        <v>210</v>
      </c>
      <c r="D48" s="2" t="s">
        <v>211</v>
      </c>
      <c r="E48" s="46">
        <v>33177</v>
      </c>
      <c r="F48" s="52">
        <v>50.462217000000003</v>
      </c>
      <c r="G48" s="5">
        <v>1.0790073000000001E-2</v>
      </c>
    </row>
    <row r="49" spans="1:7" ht="51" x14ac:dyDescent="0.25">
      <c r="A49" s="6">
        <v>43</v>
      </c>
      <c r="B49" s="7" t="s">
        <v>237</v>
      </c>
      <c r="C49" s="11" t="s">
        <v>238</v>
      </c>
      <c r="D49" s="2" t="s">
        <v>239</v>
      </c>
      <c r="E49" s="46">
        <v>22027</v>
      </c>
      <c r="F49" s="52">
        <v>50.023316999999999</v>
      </c>
      <c r="G49" s="5">
        <v>1.0696225E-2</v>
      </c>
    </row>
    <row r="50" spans="1:7" ht="15" x14ac:dyDescent="0.25">
      <c r="A50" s="6">
        <v>44</v>
      </c>
      <c r="B50" s="7" t="s">
        <v>274</v>
      </c>
      <c r="C50" s="11" t="s">
        <v>275</v>
      </c>
      <c r="D50" s="2" t="s">
        <v>177</v>
      </c>
      <c r="E50" s="46">
        <v>13342</v>
      </c>
      <c r="F50" s="52">
        <v>49.692278999999999</v>
      </c>
      <c r="G50" s="5">
        <v>1.0625440999999999E-2</v>
      </c>
    </row>
    <row r="51" spans="1:7" ht="25.5" x14ac:dyDescent="0.25">
      <c r="A51" s="6">
        <v>45</v>
      </c>
      <c r="B51" s="7" t="s">
        <v>220</v>
      </c>
      <c r="C51" s="11" t="s">
        <v>221</v>
      </c>
      <c r="D51" s="2" t="s">
        <v>53</v>
      </c>
      <c r="E51" s="46">
        <v>14540</v>
      </c>
      <c r="F51" s="52">
        <v>49.661369999999998</v>
      </c>
      <c r="G51" s="5">
        <v>1.0618832E-2</v>
      </c>
    </row>
    <row r="52" spans="1:7" ht="15" x14ac:dyDescent="0.25">
      <c r="A52" s="6">
        <v>46</v>
      </c>
      <c r="B52" s="7" t="s">
        <v>240</v>
      </c>
      <c r="C52" s="11" t="s">
        <v>241</v>
      </c>
      <c r="D52" s="2" t="s">
        <v>169</v>
      </c>
      <c r="E52" s="46">
        <v>6294</v>
      </c>
      <c r="F52" s="52">
        <v>47.182971000000002</v>
      </c>
      <c r="G52" s="5">
        <v>1.0088889E-2</v>
      </c>
    </row>
    <row r="53" spans="1:7" ht="25.5" x14ac:dyDescent="0.25">
      <c r="A53" s="6">
        <v>47</v>
      </c>
      <c r="B53" s="7" t="s">
        <v>184</v>
      </c>
      <c r="C53" s="11" t="s">
        <v>185</v>
      </c>
      <c r="D53" s="2" t="s">
        <v>30</v>
      </c>
      <c r="E53" s="46">
        <v>4063</v>
      </c>
      <c r="F53" s="52">
        <v>45.978939500000003</v>
      </c>
      <c r="G53" s="5">
        <v>9.8314370000000002E-3</v>
      </c>
    </row>
    <row r="54" spans="1:7" ht="15" x14ac:dyDescent="0.25">
      <c r="A54" s="6">
        <v>48</v>
      </c>
      <c r="B54" s="7" t="s">
        <v>450</v>
      </c>
      <c r="C54" s="11" t="s">
        <v>451</v>
      </c>
      <c r="D54" s="2" t="s">
        <v>190</v>
      </c>
      <c r="E54" s="46">
        <v>5188</v>
      </c>
      <c r="F54" s="52">
        <v>42.95664</v>
      </c>
      <c r="G54" s="5">
        <v>9.1851950000000002E-3</v>
      </c>
    </row>
    <row r="55" spans="1:7" ht="15" x14ac:dyDescent="0.25">
      <c r="A55" s="6">
        <v>49</v>
      </c>
      <c r="B55" s="7" t="s">
        <v>216</v>
      </c>
      <c r="C55" s="11" t="s">
        <v>217</v>
      </c>
      <c r="D55" s="2" t="s">
        <v>81</v>
      </c>
      <c r="E55" s="46">
        <v>40479</v>
      </c>
      <c r="F55" s="52">
        <v>40.539718499999999</v>
      </c>
      <c r="G55" s="5">
        <v>8.6683969999999996E-3</v>
      </c>
    </row>
    <row r="56" spans="1:7" ht="25.5" x14ac:dyDescent="0.25">
      <c r="A56" s="6">
        <v>50</v>
      </c>
      <c r="B56" s="7" t="s">
        <v>464</v>
      </c>
      <c r="C56" s="11" t="s">
        <v>465</v>
      </c>
      <c r="D56" s="2" t="s">
        <v>53</v>
      </c>
      <c r="E56" s="46">
        <v>4155</v>
      </c>
      <c r="F56" s="52">
        <v>36.464280000000002</v>
      </c>
      <c r="G56" s="5">
        <v>7.7969670000000001E-3</v>
      </c>
    </row>
    <row r="57" spans="1:7" ht="15" x14ac:dyDescent="0.25">
      <c r="A57" s="6">
        <v>51</v>
      </c>
      <c r="B57" s="7" t="s">
        <v>222</v>
      </c>
      <c r="C57" s="11" t="s">
        <v>223</v>
      </c>
      <c r="D57" s="2" t="s">
        <v>190</v>
      </c>
      <c r="E57" s="46">
        <v>12924</v>
      </c>
      <c r="F57" s="52">
        <v>32.167836000000001</v>
      </c>
      <c r="G57" s="5">
        <v>6.878281E-3</v>
      </c>
    </row>
    <row r="58" spans="1:7" ht="25.5" x14ac:dyDescent="0.25">
      <c r="A58" s="6">
        <v>52</v>
      </c>
      <c r="B58" s="7" t="s">
        <v>452</v>
      </c>
      <c r="C58" s="11" t="s">
        <v>453</v>
      </c>
      <c r="D58" s="2" t="s">
        <v>172</v>
      </c>
      <c r="E58" s="46">
        <v>42552</v>
      </c>
      <c r="F58" s="52">
        <v>30.467231999999999</v>
      </c>
      <c r="G58" s="5">
        <v>6.514649E-3</v>
      </c>
    </row>
    <row r="59" spans="1:7" ht="15" x14ac:dyDescent="0.25">
      <c r="A59" s="6">
        <v>53</v>
      </c>
      <c r="B59" s="7" t="s">
        <v>224</v>
      </c>
      <c r="C59" s="11" t="s">
        <v>225</v>
      </c>
      <c r="D59" s="2" t="s">
        <v>226</v>
      </c>
      <c r="E59" s="46">
        <v>1900</v>
      </c>
      <c r="F59" s="52">
        <v>29.536449999999999</v>
      </c>
      <c r="G59" s="5">
        <v>6.3156250000000001E-3</v>
      </c>
    </row>
    <row r="60" spans="1:7" ht="15" x14ac:dyDescent="0.25">
      <c r="A60" s="6">
        <v>54</v>
      </c>
      <c r="B60" s="7" t="s">
        <v>459</v>
      </c>
      <c r="C60" s="11" t="s">
        <v>460</v>
      </c>
      <c r="D60" s="2" t="s">
        <v>177</v>
      </c>
      <c r="E60" s="46">
        <v>5560</v>
      </c>
      <c r="F60" s="52">
        <v>24.16376</v>
      </c>
      <c r="G60" s="5">
        <v>5.1668110000000003E-3</v>
      </c>
    </row>
    <row r="61" spans="1:7" ht="25.5" x14ac:dyDescent="0.25">
      <c r="A61" s="6">
        <v>55</v>
      </c>
      <c r="B61" s="7" t="s">
        <v>276</v>
      </c>
      <c r="C61" s="11" t="s">
        <v>277</v>
      </c>
      <c r="D61" s="2" t="s">
        <v>22</v>
      </c>
      <c r="E61" s="46">
        <v>4680</v>
      </c>
      <c r="F61" s="52">
        <v>23.032620000000001</v>
      </c>
      <c r="G61" s="5">
        <v>4.924945E-3</v>
      </c>
    </row>
    <row r="62" spans="1:7" ht="25.5" x14ac:dyDescent="0.25">
      <c r="A62" s="6">
        <v>56</v>
      </c>
      <c r="B62" s="7" t="s">
        <v>231</v>
      </c>
      <c r="C62" s="11" t="s">
        <v>232</v>
      </c>
      <c r="D62" s="2" t="s">
        <v>172</v>
      </c>
      <c r="E62" s="46">
        <v>18902</v>
      </c>
      <c r="F62" s="52">
        <v>21.000122000000001</v>
      </c>
      <c r="G62" s="5">
        <v>4.4903469999999996E-3</v>
      </c>
    </row>
    <row r="63" spans="1:7" ht="15" x14ac:dyDescent="0.25">
      <c r="A63" s="1"/>
      <c r="B63" s="2"/>
      <c r="C63" s="8" t="s">
        <v>107</v>
      </c>
      <c r="D63" s="12"/>
      <c r="E63" s="48"/>
      <c r="F63" s="54">
        <v>4552.2244020000007</v>
      </c>
      <c r="G63" s="13">
        <v>0.97337842900000027</v>
      </c>
    </row>
    <row r="64" spans="1:7" ht="15" x14ac:dyDescent="0.25">
      <c r="A64" s="6"/>
      <c r="B64" s="7"/>
      <c r="C64" s="14"/>
      <c r="D64" s="15"/>
      <c r="E64" s="46"/>
      <c r="F64" s="52"/>
      <c r="G64" s="5"/>
    </row>
    <row r="65" spans="1:7" ht="15" x14ac:dyDescent="0.25">
      <c r="A65" s="1"/>
      <c r="B65" s="2"/>
      <c r="C65" s="8" t="s">
        <v>108</v>
      </c>
      <c r="D65" s="9"/>
      <c r="E65" s="47"/>
      <c r="F65" s="53"/>
      <c r="G65" s="10"/>
    </row>
    <row r="66" spans="1:7" ht="15" x14ac:dyDescent="0.25">
      <c r="A66" s="1"/>
      <c r="B66" s="2"/>
      <c r="C66" s="8" t="s">
        <v>107</v>
      </c>
      <c r="D66" s="12"/>
      <c r="E66" s="48"/>
      <c r="F66" s="54">
        <v>0</v>
      </c>
      <c r="G66" s="13">
        <v>0</v>
      </c>
    </row>
    <row r="67" spans="1:7" ht="15" x14ac:dyDescent="0.25">
      <c r="A67" s="6"/>
      <c r="B67" s="7"/>
      <c r="C67" s="14"/>
      <c r="D67" s="15"/>
      <c r="E67" s="46"/>
      <c r="F67" s="52"/>
      <c r="G67" s="5"/>
    </row>
    <row r="68" spans="1:7" ht="15" x14ac:dyDescent="0.25">
      <c r="A68" s="16"/>
      <c r="B68" s="17"/>
      <c r="C68" s="8" t="s">
        <v>109</v>
      </c>
      <c r="D68" s="9"/>
      <c r="E68" s="47"/>
      <c r="F68" s="53"/>
      <c r="G68" s="10"/>
    </row>
    <row r="69" spans="1:7" ht="15" x14ac:dyDescent="0.25">
      <c r="A69" s="18"/>
      <c r="B69" s="19"/>
      <c r="C69" s="8" t="s">
        <v>107</v>
      </c>
      <c r="D69" s="20"/>
      <c r="E69" s="49"/>
      <c r="F69" s="55">
        <v>0</v>
      </c>
      <c r="G69" s="21">
        <v>0</v>
      </c>
    </row>
    <row r="70" spans="1:7" ht="15" x14ac:dyDescent="0.25">
      <c r="A70" s="18"/>
      <c r="B70" s="19"/>
      <c r="C70" s="14"/>
      <c r="D70" s="22"/>
      <c r="E70" s="50"/>
      <c r="F70" s="56"/>
      <c r="G70" s="23"/>
    </row>
    <row r="71" spans="1:7" ht="15" x14ac:dyDescent="0.25">
      <c r="A71" s="1"/>
      <c r="B71" s="2"/>
      <c r="C71" s="8" t="s">
        <v>111</v>
      </c>
      <c r="D71" s="9"/>
      <c r="E71" s="47"/>
      <c r="F71" s="53"/>
      <c r="G71" s="10"/>
    </row>
    <row r="72" spans="1:7" ht="15" x14ac:dyDescent="0.25">
      <c r="A72" s="1"/>
      <c r="B72" s="2"/>
      <c r="C72" s="8" t="s">
        <v>107</v>
      </c>
      <c r="D72" s="12"/>
      <c r="E72" s="48"/>
      <c r="F72" s="54">
        <v>0</v>
      </c>
      <c r="G72" s="13">
        <v>0</v>
      </c>
    </row>
    <row r="73" spans="1:7" ht="15" x14ac:dyDescent="0.25">
      <c r="A73" s="1"/>
      <c r="B73" s="2"/>
      <c r="C73" s="14"/>
      <c r="D73" s="4"/>
      <c r="E73" s="46"/>
      <c r="F73" s="52"/>
      <c r="G73" s="5"/>
    </row>
    <row r="74" spans="1:7" ht="15" x14ac:dyDescent="0.25">
      <c r="A74" s="1"/>
      <c r="B74" s="2"/>
      <c r="C74" s="8" t="s">
        <v>112</v>
      </c>
      <c r="D74" s="9"/>
      <c r="E74" s="47"/>
      <c r="F74" s="53"/>
      <c r="G74" s="10"/>
    </row>
    <row r="75" spans="1:7" ht="15" x14ac:dyDescent="0.25">
      <c r="A75" s="1"/>
      <c r="B75" s="2"/>
      <c r="C75" s="8" t="s">
        <v>107</v>
      </c>
      <c r="D75" s="12"/>
      <c r="E75" s="48"/>
      <c r="F75" s="54">
        <v>0</v>
      </c>
      <c r="G75" s="13">
        <v>0</v>
      </c>
    </row>
    <row r="76" spans="1:7" ht="15" x14ac:dyDescent="0.25">
      <c r="A76" s="1"/>
      <c r="B76" s="2"/>
      <c r="C76" s="14"/>
      <c r="D76" s="4"/>
      <c r="E76" s="46"/>
      <c r="F76" s="52"/>
      <c r="G76" s="5"/>
    </row>
    <row r="77" spans="1:7" ht="15" x14ac:dyDescent="0.25">
      <c r="A77" s="1"/>
      <c r="B77" s="2"/>
      <c r="C77" s="8" t="s">
        <v>113</v>
      </c>
      <c r="D77" s="9"/>
      <c r="E77" s="47"/>
      <c r="F77" s="53"/>
      <c r="G77" s="10"/>
    </row>
    <row r="78" spans="1:7" ht="15" x14ac:dyDescent="0.25">
      <c r="A78" s="1"/>
      <c r="B78" s="2"/>
      <c r="C78" s="8" t="s">
        <v>107</v>
      </c>
      <c r="D78" s="12"/>
      <c r="E78" s="48"/>
      <c r="F78" s="54">
        <v>0</v>
      </c>
      <c r="G78" s="13">
        <v>0</v>
      </c>
    </row>
    <row r="79" spans="1:7" ht="15" x14ac:dyDescent="0.25">
      <c r="A79" s="1"/>
      <c r="B79" s="2"/>
      <c r="C79" s="14"/>
      <c r="D79" s="4"/>
      <c r="E79" s="46"/>
      <c r="F79" s="52"/>
      <c r="G79" s="5"/>
    </row>
    <row r="80" spans="1:7" ht="25.5" x14ac:dyDescent="0.25">
      <c r="A80" s="6"/>
      <c r="B80" s="7"/>
      <c r="C80" s="24" t="s">
        <v>115</v>
      </c>
      <c r="D80" s="25"/>
      <c r="E80" s="48"/>
      <c r="F80" s="54">
        <v>4552.2244020000007</v>
      </c>
      <c r="G80" s="13">
        <v>0.97337842900000027</v>
      </c>
    </row>
    <row r="81" spans="1:7" ht="15" x14ac:dyDescent="0.25">
      <c r="A81" s="1"/>
      <c r="B81" s="2"/>
      <c r="C81" s="11"/>
      <c r="D81" s="4"/>
      <c r="E81" s="46"/>
      <c r="F81" s="52"/>
      <c r="G81" s="5"/>
    </row>
    <row r="82" spans="1:7" ht="15" x14ac:dyDescent="0.25">
      <c r="A82" s="1"/>
      <c r="B82" s="2"/>
      <c r="C82" s="3" t="s">
        <v>116</v>
      </c>
      <c r="D82" s="4"/>
      <c r="E82" s="46"/>
      <c r="F82" s="52"/>
      <c r="G82" s="5"/>
    </row>
    <row r="83" spans="1:7" ht="25.5" x14ac:dyDescent="0.25">
      <c r="A83" s="1"/>
      <c r="B83" s="2"/>
      <c r="C83" s="8" t="s">
        <v>10</v>
      </c>
      <c r="D83" s="9"/>
      <c r="E83" s="47"/>
      <c r="F83" s="53"/>
      <c r="G83" s="10"/>
    </row>
    <row r="84" spans="1:7" ht="15" x14ac:dyDescent="0.25">
      <c r="A84" s="6"/>
      <c r="B84" s="7"/>
      <c r="C84" s="8" t="s">
        <v>107</v>
      </c>
      <c r="D84" s="12"/>
      <c r="E84" s="48"/>
      <c r="F84" s="54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2"/>
      <c r="G85" s="5"/>
    </row>
    <row r="86" spans="1:7" ht="15" x14ac:dyDescent="0.25">
      <c r="A86" s="1"/>
      <c r="B86" s="26"/>
      <c r="C86" s="8" t="s">
        <v>117</v>
      </c>
      <c r="D86" s="9"/>
      <c r="E86" s="47"/>
      <c r="F86" s="53"/>
      <c r="G86" s="10"/>
    </row>
    <row r="87" spans="1:7" ht="15" x14ac:dyDescent="0.25">
      <c r="A87" s="6"/>
      <c r="B87" s="7"/>
      <c r="C87" s="8" t="s">
        <v>107</v>
      </c>
      <c r="D87" s="12"/>
      <c r="E87" s="48"/>
      <c r="F87" s="54">
        <v>0</v>
      </c>
      <c r="G87" s="13">
        <v>0</v>
      </c>
    </row>
    <row r="88" spans="1:7" ht="15" x14ac:dyDescent="0.25">
      <c r="A88" s="6"/>
      <c r="B88" s="7"/>
      <c r="C88" s="14"/>
      <c r="D88" s="4"/>
      <c r="E88" s="46"/>
      <c r="F88" s="58"/>
      <c r="G88" s="27"/>
    </row>
    <row r="89" spans="1:7" ht="15" x14ac:dyDescent="0.25">
      <c r="A89" s="1"/>
      <c r="B89" s="2"/>
      <c r="C89" s="8" t="s">
        <v>118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12"/>
      <c r="E90" s="48"/>
      <c r="F90" s="54">
        <v>0</v>
      </c>
      <c r="G90" s="13">
        <v>0</v>
      </c>
    </row>
    <row r="91" spans="1:7" ht="15" x14ac:dyDescent="0.25">
      <c r="A91" s="1"/>
      <c r="B91" s="2"/>
      <c r="C91" s="14"/>
      <c r="D91" s="4"/>
      <c r="E91" s="46"/>
      <c r="F91" s="52"/>
      <c r="G91" s="5"/>
    </row>
    <row r="92" spans="1:7" ht="25.5" x14ac:dyDescent="0.25">
      <c r="A92" s="1"/>
      <c r="B92" s="26"/>
      <c r="C92" s="8" t="s">
        <v>119</v>
      </c>
      <c r="D92" s="9"/>
      <c r="E92" s="47"/>
      <c r="F92" s="53"/>
      <c r="G92" s="10"/>
    </row>
    <row r="93" spans="1:7" ht="15" x14ac:dyDescent="0.25">
      <c r="A93" s="6"/>
      <c r="B93" s="7"/>
      <c r="C93" s="8" t="s">
        <v>107</v>
      </c>
      <c r="D93" s="12"/>
      <c r="E93" s="48"/>
      <c r="F93" s="54">
        <v>0</v>
      </c>
      <c r="G93" s="13">
        <v>0</v>
      </c>
    </row>
    <row r="94" spans="1:7" ht="15" x14ac:dyDescent="0.25">
      <c r="A94" s="6"/>
      <c r="B94" s="7"/>
      <c r="C94" s="14"/>
      <c r="D94" s="4"/>
      <c r="E94" s="46"/>
      <c r="F94" s="52"/>
      <c r="G94" s="5"/>
    </row>
    <row r="95" spans="1:7" ht="15" x14ac:dyDescent="0.25">
      <c r="A95" s="6"/>
      <c r="B95" s="7"/>
      <c r="C95" s="28" t="s">
        <v>120</v>
      </c>
      <c r="D95" s="25"/>
      <c r="E95" s="48"/>
      <c r="F95" s="54">
        <v>0</v>
      </c>
      <c r="G95" s="13">
        <v>0</v>
      </c>
    </row>
    <row r="96" spans="1:7" ht="15" x14ac:dyDescent="0.25">
      <c r="A96" s="6"/>
      <c r="B96" s="7"/>
      <c r="C96" s="11"/>
      <c r="D96" s="4"/>
      <c r="E96" s="46"/>
      <c r="F96" s="52"/>
      <c r="G96" s="5"/>
    </row>
    <row r="97" spans="1:7" ht="15" x14ac:dyDescent="0.25">
      <c r="A97" s="1"/>
      <c r="B97" s="2"/>
      <c r="C97" s="3" t="s">
        <v>121</v>
      </c>
      <c r="D97" s="4"/>
      <c r="E97" s="46"/>
      <c r="F97" s="52"/>
      <c r="G97" s="5"/>
    </row>
    <row r="98" spans="1:7" ht="15" x14ac:dyDescent="0.25">
      <c r="A98" s="6"/>
      <c r="B98" s="7"/>
      <c r="C98" s="8" t="s">
        <v>122</v>
      </c>
      <c r="D98" s="9"/>
      <c r="E98" s="47"/>
      <c r="F98" s="53"/>
      <c r="G98" s="10"/>
    </row>
    <row r="99" spans="1:7" ht="15" x14ac:dyDescent="0.25">
      <c r="A99" s="6"/>
      <c r="B99" s="7"/>
      <c r="C99" s="8" t="s">
        <v>107</v>
      </c>
      <c r="D99" s="25"/>
      <c r="E99" s="48"/>
      <c r="F99" s="54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6"/>
      <c r="F100" s="52"/>
      <c r="G100" s="5"/>
    </row>
    <row r="101" spans="1:7" ht="15" x14ac:dyDescent="0.25">
      <c r="A101" s="6"/>
      <c r="B101" s="7"/>
      <c r="C101" s="8" t="s">
        <v>123</v>
      </c>
      <c r="D101" s="9"/>
      <c r="E101" s="47"/>
      <c r="F101" s="53"/>
      <c r="G101" s="10"/>
    </row>
    <row r="102" spans="1:7" ht="15" x14ac:dyDescent="0.25">
      <c r="A102" s="6"/>
      <c r="B102" s="7"/>
      <c r="C102" s="8" t="s">
        <v>107</v>
      </c>
      <c r="D102" s="25"/>
      <c r="E102" s="48"/>
      <c r="F102" s="54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6"/>
      <c r="F103" s="52"/>
      <c r="G103" s="5"/>
    </row>
    <row r="104" spans="1:7" ht="15" x14ac:dyDescent="0.25">
      <c r="A104" s="6"/>
      <c r="B104" s="7"/>
      <c r="C104" s="8" t="s">
        <v>124</v>
      </c>
      <c r="D104" s="9"/>
      <c r="E104" s="47"/>
      <c r="F104" s="53"/>
      <c r="G104" s="10"/>
    </row>
    <row r="105" spans="1:7" ht="15" x14ac:dyDescent="0.25">
      <c r="A105" s="6"/>
      <c r="B105" s="7"/>
      <c r="C105" s="8" t="s">
        <v>107</v>
      </c>
      <c r="D105" s="25"/>
      <c r="E105" s="48"/>
      <c r="F105" s="54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2"/>
      <c r="G106" s="5"/>
    </row>
    <row r="107" spans="1:7" ht="15" x14ac:dyDescent="0.25">
      <c r="A107" s="6"/>
      <c r="B107" s="7"/>
      <c r="C107" s="8" t="s">
        <v>125</v>
      </c>
      <c r="D107" s="9"/>
      <c r="E107" s="47"/>
      <c r="F107" s="53"/>
      <c r="G107" s="10"/>
    </row>
    <row r="108" spans="1:7" ht="15" x14ac:dyDescent="0.25">
      <c r="A108" s="6">
        <v>1</v>
      </c>
      <c r="B108" s="7"/>
      <c r="C108" s="11" t="s">
        <v>126</v>
      </c>
      <c r="D108" s="15"/>
      <c r="E108" s="46"/>
      <c r="F108" s="52">
        <v>124.9397209</v>
      </c>
      <c r="G108" s="5">
        <v>2.671521E-2</v>
      </c>
    </row>
    <row r="109" spans="1:7" ht="15" x14ac:dyDescent="0.25">
      <c r="A109" s="6"/>
      <c r="B109" s="7"/>
      <c r="C109" s="8" t="s">
        <v>107</v>
      </c>
      <c r="D109" s="25"/>
      <c r="E109" s="48"/>
      <c r="F109" s="54">
        <v>124.9397209</v>
      </c>
      <c r="G109" s="13">
        <v>2.671521E-2</v>
      </c>
    </row>
    <row r="110" spans="1:7" ht="15" x14ac:dyDescent="0.25">
      <c r="A110" s="6"/>
      <c r="B110" s="7"/>
      <c r="C110" s="14"/>
      <c r="D110" s="7"/>
      <c r="E110" s="46"/>
      <c r="F110" s="52"/>
      <c r="G110" s="5"/>
    </row>
    <row r="111" spans="1:7" ht="25.5" x14ac:dyDescent="0.25">
      <c r="A111" s="6"/>
      <c r="B111" s="7"/>
      <c r="C111" s="24" t="s">
        <v>127</v>
      </c>
      <c r="D111" s="25"/>
      <c r="E111" s="48"/>
      <c r="F111" s="54">
        <v>124.9397209</v>
      </c>
      <c r="G111" s="13">
        <v>2.671521E-2</v>
      </c>
    </row>
    <row r="112" spans="1:7" ht="15" x14ac:dyDescent="0.25">
      <c r="A112" s="6"/>
      <c r="B112" s="7"/>
      <c r="C112" s="29"/>
      <c r="D112" s="7"/>
      <c r="E112" s="46"/>
      <c r="F112" s="52"/>
      <c r="G112" s="5"/>
    </row>
    <row r="113" spans="1:7" ht="15" x14ac:dyDescent="0.25">
      <c r="A113" s="1"/>
      <c r="B113" s="2"/>
      <c r="C113" s="3" t="s">
        <v>128</v>
      </c>
      <c r="D113" s="4"/>
      <c r="E113" s="46"/>
      <c r="F113" s="52"/>
      <c r="G113" s="5"/>
    </row>
    <row r="114" spans="1:7" ht="25.5" x14ac:dyDescent="0.25">
      <c r="A114" s="6"/>
      <c r="B114" s="7"/>
      <c r="C114" s="8" t="s">
        <v>129</v>
      </c>
      <c r="D114" s="9"/>
      <c r="E114" s="47"/>
      <c r="F114" s="53"/>
      <c r="G114" s="10"/>
    </row>
    <row r="115" spans="1:7" ht="15" x14ac:dyDescent="0.25">
      <c r="A115" s="6"/>
      <c r="B115" s="7"/>
      <c r="C115" s="8" t="s">
        <v>107</v>
      </c>
      <c r="D115" s="25"/>
      <c r="E115" s="48"/>
      <c r="F115" s="54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6"/>
      <c r="F116" s="52"/>
      <c r="G116" s="5"/>
    </row>
    <row r="117" spans="1:7" ht="15" x14ac:dyDescent="0.25">
      <c r="A117" s="1"/>
      <c r="B117" s="2"/>
      <c r="C117" s="3" t="s">
        <v>130</v>
      </c>
      <c r="D117" s="4"/>
      <c r="E117" s="46"/>
      <c r="F117" s="52"/>
      <c r="G117" s="5"/>
    </row>
    <row r="118" spans="1:7" ht="25.5" x14ac:dyDescent="0.25">
      <c r="A118" s="6"/>
      <c r="B118" s="7"/>
      <c r="C118" s="8" t="s">
        <v>131</v>
      </c>
      <c r="D118" s="9"/>
      <c r="E118" s="47"/>
      <c r="F118" s="53"/>
      <c r="G118" s="10"/>
    </row>
    <row r="119" spans="1:7" ht="15" x14ac:dyDescent="0.25">
      <c r="A119" s="6"/>
      <c r="B119" s="7"/>
      <c r="C119" s="8" t="s">
        <v>107</v>
      </c>
      <c r="D119" s="25"/>
      <c r="E119" s="48"/>
      <c r="F119" s="54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6"/>
      <c r="F120" s="52"/>
      <c r="G120" s="5"/>
    </row>
    <row r="121" spans="1:7" ht="25.5" x14ac:dyDescent="0.25">
      <c r="A121" s="6"/>
      <c r="B121" s="7"/>
      <c r="C121" s="8" t="s">
        <v>132</v>
      </c>
      <c r="D121" s="9"/>
      <c r="E121" s="47"/>
      <c r="F121" s="53"/>
      <c r="G121" s="10"/>
    </row>
    <row r="122" spans="1:7" ht="15" x14ac:dyDescent="0.25">
      <c r="A122" s="6"/>
      <c r="B122" s="7"/>
      <c r="C122" s="8" t="s">
        <v>107</v>
      </c>
      <c r="D122" s="25"/>
      <c r="E122" s="48"/>
      <c r="F122" s="54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8"/>
      <c r="G123" s="27"/>
    </row>
    <row r="124" spans="1:7" ht="25.5" x14ac:dyDescent="0.25">
      <c r="A124" s="6"/>
      <c r="B124" s="7"/>
      <c r="C124" s="29" t="s">
        <v>134</v>
      </c>
      <c r="D124" s="7"/>
      <c r="E124" s="46"/>
      <c r="F124" s="141">
        <v>-0.43792167999999998</v>
      </c>
      <c r="G124" s="142">
        <v>-9.3638511462518578E-5</v>
      </c>
    </row>
    <row r="125" spans="1:7" ht="15" x14ac:dyDescent="0.25">
      <c r="A125" s="6"/>
      <c r="B125" s="7"/>
      <c r="C125" s="30" t="s">
        <v>135</v>
      </c>
      <c r="D125" s="12"/>
      <c r="E125" s="48"/>
      <c r="F125" s="54">
        <v>4676.7262012200008</v>
      </c>
      <c r="G125" s="13">
        <v>1.0000000000000002</v>
      </c>
    </row>
    <row r="127" spans="1:7" ht="15" x14ac:dyDescent="0.25">
      <c r="B127" s="158"/>
      <c r="C127" s="158"/>
      <c r="D127" s="158"/>
      <c r="E127" s="158"/>
      <c r="F127" s="158"/>
    </row>
    <row r="128" spans="1:7" ht="15" x14ac:dyDescent="0.25">
      <c r="B128" s="158"/>
      <c r="C128" s="158"/>
      <c r="D128" s="158"/>
      <c r="E128" s="158"/>
      <c r="F128" s="158"/>
    </row>
    <row r="130" spans="2:4" ht="15" x14ac:dyDescent="0.25">
      <c r="B130" s="36" t="s">
        <v>137</v>
      </c>
      <c r="C130" s="37"/>
      <c r="D130" s="38"/>
    </row>
    <row r="131" spans="2:4" ht="15" x14ac:dyDescent="0.25">
      <c r="B131" s="39" t="s">
        <v>138</v>
      </c>
      <c r="C131" s="40"/>
      <c r="D131" s="64" t="s">
        <v>139</v>
      </c>
    </row>
    <row r="132" spans="2:4" ht="15" x14ac:dyDescent="0.25">
      <c r="B132" s="39" t="s">
        <v>140</v>
      </c>
      <c r="C132" s="40"/>
      <c r="D132" s="64" t="s">
        <v>139</v>
      </c>
    </row>
    <row r="133" spans="2:4" ht="15" x14ac:dyDescent="0.25">
      <c r="B133" s="41" t="s">
        <v>141</v>
      </c>
      <c r="C133" s="40"/>
      <c r="D133" s="42"/>
    </row>
    <row r="134" spans="2:4" ht="25.5" customHeight="1" x14ac:dyDescent="0.25">
      <c r="B134" s="42"/>
      <c r="C134" s="32" t="s">
        <v>142</v>
      </c>
      <c r="D134" s="33" t="s">
        <v>143</v>
      </c>
    </row>
    <row r="135" spans="2:4" ht="12.75" customHeight="1" x14ac:dyDescent="0.25">
      <c r="B135" s="59" t="s">
        <v>144</v>
      </c>
      <c r="C135" s="60" t="s">
        <v>145</v>
      </c>
      <c r="D135" s="60" t="s">
        <v>146</v>
      </c>
    </row>
    <row r="136" spans="2:4" ht="15" x14ac:dyDescent="0.25">
      <c r="B136" s="42" t="s">
        <v>147</v>
      </c>
      <c r="C136" s="43">
        <v>8.7363</v>
      </c>
      <c r="D136" s="43">
        <v>8.9680999999999997</v>
      </c>
    </row>
    <row r="137" spans="2:4" ht="15" x14ac:dyDescent="0.25">
      <c r="B137" s="42" t="s">
        <v>148</v>
      </c>
      <c r="C137" s="43">
        <v>8.7363</v>
      </c>
      <c r="D137" s="43">
        <v>8.9680999999999997</v>
      </c>
    </row>
    <row r="138" spans="2:4" ht="15" x14ac:dyDescent="0.25">
      <c r="B138" s="42" t="s">
        <v>149</v>
      </c>
      <c r="C138" s="43">
        <v>8.5808999999999997</v>
      </c>
      <c r="D138" s="43">
        <v>8.8071000000000002</v>
      </c>
    </row>
    <row r="139" spans="2:4" ht="15" x14ac:dyDescent="0.25">
      <c r="B139" s="42" t="s">
        <v>150</v>
      </c>
      <c r="C139" s="43">
        <v>8.5809999999999995</v>
      </c>
      <c r="D139" s="43">
        <v>8.8071000000000002</v>
      </c>
    </row>
    <row r="141" spans="2:4" ht="15" x14ac:dyDescent="0.25">
      <c r="B141" s="61" t="s">
        <v>151</v>
      </c>
      <c r="C141" s="44"/>
      <c r="D141" s="62" t="s">
        <v>139</v>
      </c>
    </row>
    <row r="142" spans="2:4" ht="24.75" customHeight="1" x14ac:dyDescent="0.25">
      <c r="B142" s="63"/>
      <c r="C142" s="63"/>
    </row>
    <row r="143" spans="2:4" ht="15" x14ac:dyDescent="0.25">
      <c r="B143" s="65"/>
      <c r="C143" s="67"/>
      <c r="D143"/>
    </row>
    <row r="145" spans="2:4" ht="15" x14ac:dyDescent="0.25">
      <c r="B145" s="41" t="s">
        <v>152</v>
      </c>
      <c r="C145" s="40"/>
      <c r="D145" s="66" t="s">
        <v>139</v>
      </c>
    </row>
    <row r="146" spans="2:4" ht="15" x14ac:dyDescent="0.25">
      <c r="B146" s="41" t="s">
        <v>153</v>
      </c>
      <c r="C146" s="40"/>
      <c r="D146" s="66" t="s">
        <v>139</v>
      </c>
    </row>
    <row r="147" spans="2:4" ht="15" x14ac:dyDescent="0.25">
      <c r="B147" s="41" t="s">
        <v>154</v>
      </c>
      <c r="C147" s="40"/>
      <c r="D147" s="45">
        <v>5.5361801549969059E-2</v>
      </c>
    </row>
    <row r="148" spans="2:4" ht="15" x14ac:dyDescent="0.25">
      <c r="B148" s="41" t="s">
        <v>155</v>
      </c>
      <c r="C148" s="40"/>
      <c r="D148" s="45" t="s">
        <v>139</v>
      </c>
    </row>
  </sheetData>
  <mergeCells count="5">
    <mergeCell ref="A1:G1"/>
    <mergeCell ref="A2:G2"/>
    <mergeCell ref="A3:G3"/>
    <mergeCell ref="B127:F127"/>
    <mergeCell ref="B128:F128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V13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505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190</v>
      </c>
      <c r="E7" s="46">
        <v>14004</v>
      </c>
      <c r="F7" s="52">
        <v>114.16761</v>
      </c>
      <c r="G7" s="5">
        <v>3.8241905999999999E-2</v>
      </c>
    </row>
    <row r="8" spans="1:7" ht="15" x14ac:dyDescent="0.25">
      <c r="A8" s="6">
        <v>2</v>
      </c>
      <c r="B8" s="7" t="s">
        <v>61</v>
      </c>
      <c r="C8" s="11" t="s">
        <v>62</v>
      </c>
      <c r="D8" s="2" t="s">
        <v>13</v>
      </c>
      <c r="E8" s="46">
        <v>10306</v>
      </c>
      <c r="F8" s="52">
        <v>107.49158</v>
      </c>
      <c r="G8" s="5">
        <v>3.6005684000000003E-2</v>
      </c>
    </row>
    <row r="9" spans="1:7" ht="25.5" x14ac:dyDescent="0.25">
      <c r="A9" s="6">
        <v>3</v>
      </c>
      <c r="B9" s="7" t="s">
        <v>94</v>
      </c>
      <c r="C9" s="11" t="s">
        <v>95</v>
      </c>
      <c r="D9" s="2" t="s">
        <v>22</v>
      </c>
      <c r="E9" s="46">
        <v>8759</v>
      </c>
      <c r="F9" s="52">
        <v>102.094904</v>
      </c>
      <c r="G9" s="5">
        <v>3.4197998E-2</v>
      </c>
    </row>
    <row r="10" spans="1:7" ht="25.5" x14ac:dyDescent="0.25">
      <c r="A10" s="6">
        <v>4</v>
      </c>
      <c r="B10" s="7" t="s">
        <v>440</v>
      </c>
      <c r="C10" s="11" t="s">
        <v>441</v>
      </c>
      <c r="D10" s="2" t="s">
        <v>53</v>
      </c>
      <c r="E10" s="46">
        <v>59341</v>
      </c>
      <c r="F10" s="52">
        <v>98.743424000000005</v>
      </c>
      <c r="G10" s="5">
        <v>3.3075377000000003E-2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22</v>
      </c>
      <c r="E11" s="46">
        <v>15634</v>
      </c>
      <c r="F11" s="52">
        <v>93.139555000000001</v>
      </c>
      <c r="G11" s="5">
        <v>3.1198289000000001E-2</v>
      </c>
    </row>
    <row r="12" spans="1:7" ht="25.5" x14ac:dyDescent="0.25">
      <c r="A12" s="6">
        <v>6</v>
      </c>
      <c r="B12" s="7" t="s">
        <v>66</v>
      </c>
      <c r="C12" s="11" t="s">
        <v>67</v>
      </c>
      <c r="D12" s="2" t="s">
        <v>16</v>
      </c>
      <c r="E12" s="46">
        <v>62965</v>
      </c>
      <c r="F12" s="52">
        <v>89.945502500000003</v>
      </c>
      <c r="G12" s="5">
        <v>3.01284E-2</v>
      </c>
    </row>
    <row r="13" spans="1:7" ht="15" x14ac:dyDescent="0.25">
      <c r="A13" s="6">
        <v>7</v>
      </c>
      <c r="B13" s="7" t="s">
        <v>160</v>
      </c>
      <c r="C13" s="11" t="s">
        <v>161</v>
      </c>
      <c r="D13" s="2" t="s">
        <v>13</v>
      </c>
      <c r="E13" s="46">
        <v>40648</v>
      </c>
      <c r="F13" s="52">
        <v>84.121036000000004</v>
      </c>
      <c r="G13" s="5">
        <v>2.8177420000000002E-2</v>
      </c>
    </row>
    <row r="14" spans="1:7" ht="15" x14ac:dyDescent="0.25">
      <c r="A14" s="6">
        <v>8</v>
      </c>
      <c r="B14" s="7" t="s">
        <v>265</v>
      </c>
      <c r="C14" s="11" t="s">
        <v>266</v>
      </c>
      <c r="D14" s="2" t="s">
        <v>169</v>
      </c>
      <c r="E14" s="46">
        <v>15923</v>
      </c>
      <c r="F14" s="52">
        <v>83.317097500000003</v>
      </c>
      <c r="G14" s="5">
        <v>2.7908130999999999E-2</v>
      </c>
    </row>
    <row r="15" spans="1:7" ht="25.5" x14ac:dyDescent="0.25">
      <c r="A15" s="6">
        <v>9</v>
      </c>
      <c r="B15" s="7" t="s">
        <v>173</v>
      </c>
      <c r="C15" s="11" t="s">
        <v>174</v>
      </c>
      <c r="D15" s="2" t="s">
        <v>22</v>
      </c>
      <c r="E15" s="46">
        <v>14991</v>
      </c>
      <c r="F15" s="52">
        <v>78.035650500000003</v>
      </c>
      <c r="G15" s="5">
        <v>2.6139042000000001E-2</v>
      </c>
    </row>
    <row r="16" spans="1:7" ht="25.5" x14ac:dyDescent="0.25">
      <c r="A16" s="6">
        <v>10</v>
      </c>
      <c r="B16" s="7" t="s">
        <v>96</v>
      </c>
      <c r="C16" s="11" t="s">
        <v>97</v>
      </c>
      <c r="D16" s="2" t="s">
        <v>22</v>
      </c>
      <c r="E16" s="46">
        <v>14577</v>
      </c>
      <c r="F16" s="52">
        <v>76.631288999999995</v>
      </c>
      <c r="G16" s="5">
        <v>2.5668633E-2</v>
      </c>
    </row>
    <row r="17" spans="1:7" ht="15" x14ac:dyDescent="0.25">
      <c r="A17" s="6">
        <v>11</v>
      </c>
      <c r="B17" s="7" t="s">
        <v>191</v>
      </c>
      <c r="C17" s="11" t="s">
        <v>192</v>
      </c>
      <c r="D17" s="2" t="s">
        <v>169</v>
      </c>
      <c r="E17" s="46">
        <v>6278</v>
      </c>
      <c r="F17" s="52">
        <v>76.5916</v>
      </c>
      <c r="G17" s="5">
        <v>2.5655338999999999E-2</v>
      </c>
    </row>
    <row r="18" spans="1:7" ht="25.5" x14ac:dyDescent="0.25">
      <c r="A18" s="6">
        <v>12</v>
      </c>
      <c r="B18" s="7" t="s">
        <v>68</v>
      </c>
      <c r="C18" s="11" t="s">
        <v>69</v>
      </c>
      <c r="D18" s="2" t="s">
        <v>22</v>
      </c>
      <c r="E18" s="46">
        <v>44521</v>
      </c>
      <c r="F18" s="52">
        <v>75.240489999999994</v>
      </c>
      <c r="G18" s="5">
        <v>2.5202767000000001E-2</v>
      </c>
    </row>
    <row r="19" spans="1:7" ht="25.5" x14ac:dyDescent="0.25">
      <c r="A19" s="6">
        <v>13</v>
      </c>
      <c r="B19" s="7" t="s">
        <v>157</v>
      </c>
      <c r="C19" s="11" t="s">
        <v>158</v>
      </c>
      <c r="D19" s="2" t="s">
        <v>159</v>
      </c>
      <c r="E19" s="46">
        <v>10021</v>
      </c>
      <c r="F19" s="52">
        <v>74.000074499999997</v>
      </c>
      <c r="G19" s="5">
        <v>2.4787274000000002E-2</v>
      </c>
    </row>
    <row r="20" spans="1:7" ht="25.5" x14ac:dyDescent="0.25">
      <c r="A20" s="6">
        <v>14</v>
      </c>
      <c r="B20" s="7" t="s">
        <v>182</v>
      </c>
      <c r="C20" s="11" t="s">
        <v>183</v>
      </c>
      <c r="D20" s="2" t="s">
        <v>22</v>
      </c>
      <c r="E20" s="46">
        <v>20151</v>
      </c>
      <c r="F20" s="52">
        <v>73.520923499999995</v>
      </c>
      <c r="G20" s="5">
        <v>2.4626776999999999E-2</v>
      </c>
    </row>
    <row r="21" spans="1:7" ht="25.5" x14ac:dyDescent="0.25">
      <c r="A21" s="6">
        <v>15</v>
      </c>
      <c r="B21" s="7" t="s">
        <v>193</v>
      </c>
      <c r="C21" s="11" t="s">
        <v>194</v>
      </c>
      <c r="D21" s="2" t="s">
        <v>172</v>
      </c>
      <c r="E21" s="46">
        <v>19259</v>
      </c>
      <c r="F21" s="52">
        <v>72.461987500000006</v>
      </c>
      <c r="G21" s="5">
        <v>2.4272071999999999E-2</v>
      </c>
    </row>
    <row r="22" spans="1:7" ht="25.5" x14ac:dyDescent="0.25">
      <c r="A22" s="6">
        <v>16</v>
      </c>
      <c r="B22" s="7" t="s">
        <v>199</v>
      </c>
      <c r="C22" s="11" t="s">
        <v>200</v>
      </c>
      <c r="D22" s="2" t="s">
        <v>166</v>
      </c>
      <c r="E22" s="46">
        <v>14765</v>
      </c>
      <c r="F22" s="52">
        <v>69.986099999999993</v>
      </c>
      <c r="G22" s="5">
        <v>2.3442741999999999E-2</v>
      </c>
    </row>
    <row r="23" spans="1:7" ht="15" x14ac:dyDescent="0.25">
      <c r="A23" s="6">
        <v>17</v>
      </c>
      <c r="B23" s="7" t="s">
        <v>444</v>
      </c>
      <c r="C23" s="11" t="s">
        <v>445</v>
      </c>
      <c r="D23" s="2" t="s">
        <v>169</v>
      </c>
      <c r="E23" s="46">
        <v>48902</v>
      </c>
      <c r="F23" s="52">
        <v>68.022682000000003</v>
      </c>
      <c r="G23" s="5">
        <v>2.2785070000000001E-2</v>
      </c>
    </row>
    <row r="24" spans="1:7" ht="15" x14ac:dyDescent="0.25">
      <c r="A24" s="6">
        <v>18</v>
      </c>
      <c r="B24" s="7" t="s">
        <v>195</v>
      </c>
      <c r="C24" s="11" t="s">
        <v>196</v>
      </c>
      <c r="D24" s="2" t="s">
        <v>169</v>
      </c>
      <c r="E24" s="46">
        <v>17000</v>
      </c>
      <c r="F24" s="52">
        <v>66.920500000000004</v>
      </c>
      <c r="G24" s="5">
        <v>2.2415879999999999E-2</v>
      </c>
    </row>
    <row r="25" spans="1:7" ht="15" x14ac:dyDescent="0.25">
      <c r="A25" s="6">
        <v>19</v>
      </c>
      <c r="B25" s="7" t="s">
        <v>294</v>
      </c>
      <c r="C25" s="11" t="s">
        <v>295</v>
      </c>
      <c r="D25" s="2" t="s">
        <v>177</v>
      </c>
      <c r="E25" s="46">
        <v>2551</v>
      </c>
      <c r="F25" s="52">
        <v>66.231612999999996</v>
      </c>
      <c r="G25" s="5">
        <v>2.2185127999999998E-2</v>
      </c>
    </row>
    <row r="26" spans="1:7" ht="25.5" x14ac:dyDescent="0.25">
      <c r="A26" s="6">
        <v>20</v>
      </c>
      <c r="B26" s="7" t="s">
        <v>47</v>
      </c>
      <c r="C26" s="11" t="s">
        <v>48</v>
      </c>
      <c r="D26" s="2" t="s">
        <v>22</v>
      </c>
      <c r="E26" s="46">
        <v>9615</v>
      </c>
      <c r="F26" s="52">
        <v>65.430075000000002</v>
      </c>
      <c r="G26" s="5">
        <v>2.1916643E-2</v>
      </c>
    </row>
    <row r="27" spans="1:7" ht="15" x14ac:dyDescent="0.25">
      <c r="A27" s="6">
        <v>21</v>
      </c>
      <c r="B27" s="7" t="s">
        <v>446</v>
      </c>
      <c r="C27" s="11" t="s">
        <v>447</v>
      </c>
      <c r="D27" s="2" t="s">
        <v>322</v>
      </c>
      <c r="E27" s="46">
        <v>27539</v>
      </c>
      <c r="F27" s="52">
        <v>64.482568499999999</v>
      </c>
      <c r="G27" s="5">
        <v>2.1599264E-2</v>
      </c>
    </row>
    <row r="28" spans="1:7" ht="15" x14ac:dyDescent="0.25">
      <c r="A28" s="6">
        <v>22</v>
      </c>
      <c r="B28" s="7" t="s">
        <v>178</v>
      </c>
      <c r="C28" s="11" t="s">
        <v>179</v>
      </c>
      <c r="D28" s="2" t="s">
        <v>13</v>
      </c>
      <c r="E28" s="46">
        <v>59961</v>
      </c>
      <c r="F28" s="52">
        <v>63.318815999999998</v>
      </c>
      <c r="G28" s="5">
        <v>2.1209450000000001E-2</v>
      </c>
    </row>
    <row r="29" spans="1:7" ht="15" x14ac:dyDescent="0.25">
      <c r="A29" s="6">
        <v>23</v>
      </c>
      <c r="B29" s="7" t="s">
        <v>468</v>
      </c>
      <c r="C29" s="11" t="s">
        <v>469</v>
      </c>
      <c r="D29" s="2" t="s">
        <v>251</v>
      </c>
      <c r="E29" s="46">
        <v>36279</v>
      </c>
      <c r="F29" s="52">
        <v>61.674300000000002</v>
      </c>
      <c r="G29" s="5">
        <v>2.0658598E-2</v>
      </c>
    </row>
    <row r="30" spans="1:7" ht="25.5" x14ac:dyDescent="0.25">
      <c r="A30" s="6">
        <v>24</v>
      </c>
      <c r="B30" s="7" t="s">
        <v>20</v>
      </c>
      <c r="C30" s="11" t="s">
        <v>21</v>
      </c>
      <c r="D30" s="2" t="s">
        <v>22</v>
      </c>
      <c r="E30" s="46">
        <v>8779</v>
      </c>
      <c r="F30" s="52">
        <v>59.605020500000002</v>
      </c>
      <c r="G30" s="5">
        <v>1.9965466000000001E-2</v>
      </c>
    </row>
    <row r="31" spans="1:7" ht="15" x14ac:dyDescent="0.25">
      <c r="A31" s="6">
        <v>25</v>
      </c>
      <c r="B31" s="7" t="s">
        <v>188</v>
      </c>
      <c r="C31" s="11" t="s">
        <v>189</v>
      </c>
      <c r="D31" s="2" t="s">
        <v>190</v>
      </c>
      <c r="E31" s="46">
        <v>29206</v>
      </c>
      <c r="F31" s="52">
        <v>57.681849999999997</v>
      </c>
      <c r="G31" s="5">
        <v>1.9321275999999998E-2</v>
      </c>
    </row>
    <row r="32" spans="1:7" ht="15" x14ac:dyDescent="0.25">
      <c r="A32" s="6">
        <v>26</v>
      </c>
      <c r="B32" s="7" t="s">
        <v>252</v>
      </c>
      <c r="C32" s="11" t="s">
        <v>253</v>
      </c>
      <c r="D32" s="2" t="s">
        <v>169</v>
      </c>
      <c r="E32" s="46">
        <v>39691</v>
      </c>
      <c r="F32" s="52">
        <v>52.034900999999998</v>
      </c>
      <c r="G32" s="5">
        <v>1.7429758E-2</v>
      </c>
    </row>
    <row r="33" spans="1:7" ht="15" x14ac:dyDescent="0.25">
      <c r="A33" s="6">
        <v>27</v>
      </c>
      <c r="B33" s="7" t="s">
        <v>274</v>
      </c>
      <c r="C33" s="11" t="s">
        <v>275</v>
      </c>
      <c r="D33" s="2" t="s">
        <v>177</v>
      </c>
      <c r="E33" s="46">
        <v>13715</v>
      </c>
      <c r="F33" s="52">
        <v>51.081517499999997</v>
      </c>
      <c r="G33" s="5">
        <v>1.711041E-2</v>
      </c>
    </row>
    <row r="34" spans="1:7" ht="25.5" x14ac:dyDescent="0.25">
      <c r="A34" s="6">
        <v>28</v>
      </c>
      <c r="B34" s="7" t="s">
        <v>448</v>
      </c>
      <c r="C34" s="11" t="s">
        <v>449</v>
      </c>
      <c r="D34" s="2" t="s">
        <v>81</v>
      </c>
      <c r="E34" s="46">
        <v>15500</v>
      </c>
      <c r="F34" s="52">
        <v>49.669750000000001</v>
      </c>
      <c r="G34" s="5">
        <v>1.6637519999999999E-2</v>
      </c>
    </row>
    <row r="35" spans="1:7" ht="15" x14ac:dyDescent="0.25">
      <c r="A35" s="6">
        <v>29</v>
      </c>
      <c r="B35" s="7" t="s">
        <v>459</v>
      </c>
      <c r="C35" s="11" t="s">
        <v>460</v>
      </c>
      <c r="D35" s="2" t="s">
        <v>177</v>
      </c>
      <c r="E35" s="46">
        <v>11015</v>
      </c>
      <c r="F35" s="52">
        <v>47.871189999999999</v>
      </c>
      <c r="G35" s="5">
        <v>1.6035068999999999E-2</v>
      </c>
    </row>
    <row r="36" spans="1:7" ht="15" x14ac:dyDescent="0.25">
      <c r="A36" s="6">
        <v>30</v>
      </c>
      <c r="B36" s="7" t="s">
        <v>412</v>
      </c>
      <c r="C36" s="11" t="s">
        <v>413</v>
      </c>
      <c r="D36" s="2" t="s">
        <v>211</v>
      </c>
      <c r="E36" s="46">
        <v>8052</v>
      </c>
      <c r="F36" s="52">
        <v>46.858614000000003</v>
      </c>
      <c r="G36" s="5">
        <v>1.5695893999999998E-2</v>
      </c>
    </row>
    <row r="37" spans="1:7" ht="25.5" x14ac:dyDescent="0.25">
      <c r="A37" s="6">
        <v>31</v>
      </c>
      <c r="B37" s="7" t="s">
        <v>89</v>
      </c>
      <c r="C37" s="11" t="s">
        <v>90</v>
      </c>
      <c r="D37" s="2" t="s">
        <v>22</v>
      </c>
      <c r="E37" s="46">
        <v>7097</v>
      </c>
      <c r="F37" s="52">
        <v>46.176630500000002</v>
      </c>
      <c r="G37" s="5">
        <v>1.5467455E-2</v>
      </c>
    </row>
    <row r="38" spans="1:7" ht="25.5" x14ac:dyDescent="0.25">
      <c r="A38" s="6">
        <v>32</v>
      </c>
      <c r="B38" s="7" t="s">
        <v>201</v>
      </c>
      <c r="C38" s="11" t="s">
        <v>202</v>
      </c>
      <c r="D38" s="2" t="s">
        <v>42</v>
      </c>
      <c r="E38" s="46">
        <v>11168</v>
      </c>
      <c r="F38" s="52">
        <v>46.045664000000002</v>
      </c>
      <c r="G38" s="5">
        <v>1.5423586E-2</v>
      </c>
    </row>
    <row r="39" spans="1:7" ht="25.5" x14ac:dyDescent="0.25">
      <c r="A39" s="6">
        <v>33</v>
      </c>
      <c r="B39" s="7" t="s">
        <v>354</v>
      </c>
      <c r="C39" s="11" t="s">
        <v>355</v>
      </c>
      <c r="D39" s="2" t="s">
        <v>22</v>
      </c>
      <c r="E39" s="46">
        <v>12191</v>
      </c>
      <c r="F39" s="52">
        <v>45.911306000000003</v>
      </c>
      <c r="G39" s="5">
        <v>1.5378581000000001E-2</v>
      </c>
    </row>
    <row r="40" spans="1:7" ht="15" x14ac:dyDescent="0.25">
      <c r="A40" s="6">
        <v>34</v>
      </c>
      <c r="B40" s="7" t="s">
        <v>269</v>
      </c>
      <c r="C40" s="11" t="s">
        <v>270</v>
      </c>
      <c r="D40" s="2" t="s">
        <v>271</v>
      </c>
      <c r="E40" s="46">
        <v>5153</v>
      </c>
      <c r="F40" s="52">
        <v>44.485849000000002</v>
      </c>
      <c r="G40" s="5">
        <v>1.4901106000000001E-2</v>
      </c>
    </row>
    <row r="41" spans="1:7" ht="25.5" x14ac:dyDescent="0.25">
      <c r="A41" s="6">
        <v>35</v>
      </c>
      <c r="B41" s="7" t="s">
        <v>184</v>
      </c>
      <c r="C41" s="11" t="s">
        <v>185</v>
      </c>
      <c r="D41" s="2" t="s">
        <v>30</v>
      </c>
      <c r="E41" s="46">
        <v>3915</v>
      </c>
      <c r="F41" s="52">
        <v>44.304097499999997</v>
      </c>
      <c r="G41" s="5">
        <v>1.4840226E-2</v>
      </c>
    </row>
    <row r="42" spans="1:7" ht="15" x14ac:dyDescent="0.25">
      <c r="A42" s="6">
        <v>36</v>
      </c>
      <c r="B42" s="7" t="s">
        <v>244</v>
      </c>
      <c r="C42" s="11" t="s">
        <v>245</v>
      </c>
      <c r="D42" s="2" t="s">
        <v>246</v>
      </c>
      <c r="E42" s="46">
        <v>5487</v>
      </c>
      <c r="F42" s="52">
        <v>43.945383</v>
      </c>
      <c r="G42" s="5">
        <v>1.472007E-2</v>
      </c>
    </row>
    <row r="43" spans="1:7" ht="25.5" x14ac:dyDescent="0.25">
      <c r="A43" s="6">
        <v>37</v>
      </c>
      <c r="B43" s="7" t="s">
        <v>214</v>
      </c>
      <c r="C43" s="11" t="s">
        <v>215</v>
      </c>
      <c r="D43" s="2" t="s">
        <v>30</v>
      </c>
      <c r="E43" s="46">
        <v>30148</v>
      </c>
      <c r="F43" s="52">
        <v>40.594282</v>
      </c>
      <c r="G43" s="5">
        <v>1.3597576E-2</v>
      </c>
    </row>
    <row r="44" spans="1:7" ht="15" x14ac:dyDescent="0.25">
      <c r="A44" s="6">
        <v>38</v>
      </c>
      <c r="B44" s="7" t="s">
        <v>63</v>
      </c>
      <c r="C44" s="11" t="s">
        <v>64</v>
      </c>
      <c r="D44" s="2" t="s">
        <v>65</v>
      </c>
      <c r="E44" s="46">
        <v>15271</v>
      </c>
      <c r="F44" s="52">
        <v>38.383658500000003</v>
      </c>
      <c r="G44" s="5">
        <v>1.2857099E-2</v>
      </c>
    </row>
    <row r="45" spans="1:7" ht="15" x14ac:dyDescent="0.25">
      <c r="A45" s="6">
        <v>39</v>
      </c>
      <c r="B45" s="7" t="s">
        <v>454</v>
      </c>
      <c r="C45" s="11" t="s">
        <v>455</v>
      </c>
      <c r="D45" s="2" t="s">
        <v>177</v>
      </c>
      <c r="E45" s="46">
        <v>32043</v>
      </c>
      <c r="F45" s="52">
        <v>37.233966000000002</v>
      </c>
      <c r="G45" s="5">
        <v>1.2471995E-2</v>
      </c>
    </row>
    <row r="46" spans="1:7" ht="25.5" x14ac:dyDescent="0.25">
      <c r="A46" s="6">
        <v>40</v>
      </c>
      <c r="B46" s="7" t="s">
        <v>43</v>
      </c>
      <c r="C46" s="11" t="s">
        <v>44</v>
      </c>
      <c r="D46" s="2" t="s">
        <v>16</v>
      </c>
      <c r="E46" s="46">
        <v>33709</v>
      </c>
      <c r="F46" s="52">
        <v>32.950547499999999</v>
      </c>
      <c r="G46" s="5">
        <v>1.1037208999999999E-2</v>
      </c>
    </row>
    <row r="47" spans="1:7" ht="51" x14ac:dyDescent="0.25">
      <c r="A47" s="6">
        <v>41</v>
      </c>
      <c r="B47" s="7" t="s">
        <v>237</v>
      </c>
      <c r="C47" s="11" t="s">
        <v>238</v>
      </c>
      <c r="D47" s="2" t="s">
        <v>239</v>
      </c>
      <c r="E47" s="46">
        <v>14184</v>
      </c>
      <c r="F47" s="52">
        <v>32.211863999999998</v>
      </c>
      <c r="G47" s="5">
        <v>1.0789777E-2</v>
      </c>
    </row>
    <row r="48" spans="1:7" ht="15" x14ac:dyDescent="0.25">
      <c r="A48" s="6">
        <v>42</v>
      </c>
      <c r="B48" s="7" t="s">
        <v>209</v>
      </c>
      <c r="C48" s="11" t="s">
        <v>210</v>
      </c>
      <c r="D48" s="2" t="s">
        <v>211</v>
      </c>
      <c r="E48" s="46">
        <v>21170</v>
      </c>
      <c r="F48" s="52">
        <v>32.199570000000001</v>
      </c>
      <c r="G48" s="5">
        <v>1.0785659E-2</v>
      </c>
    </row>
    <row r="49" spans="1:7" ht="15" x14ac:dyDescent="0.25">
      <c r="A49" s="6">
        <v>43</v>
      </c>
      <c r="B49" s="7" t="s">
        <v>254</v>
      </c>
      <c r="C49" s="11" t="s">
        <v>255</v>
      </c>
      <c r="D49" s="2" t="s">
        <v>211</v>
      </c>
      <c r="E49" s="46">
        <v>31755</v>
      </c>
      <c r="F49" s="52">
        <v>30.818227499999999</v>
      </c>
      <c r="G49" s="5">
        <v>1.0322961E-2</v>
      </c>
    </row>
    <row r="50" spans="1:7" ht="15" x14ac:dyDescent="0.25">
      <c r="A50" s="6">
        <v>44</v>
      </c>
      <c r="B50" s="7" t="s">
        <v>240</v>
      </c>
      <c r="C50" s="11" t="s">
        <v>241</v>
      </c>
      <c r="D50" s="2" t="s">
        <v>169</v>
      </c>
      <c r="E50" s="46">
        <v>4020</v>
      </c>
      <c r="F50" s="52">
        <v>30.135929999999998</v>
      </c>
      <c r="G50" s="5">
        <v>1.0094416E-2</v>
      </c>
    </row>
    <row r="51" spans="1:7" ht="15" x14ac:dyDescent="0.25">
      <c r="A51" s="6">
        <v>45</v>
      </c>
      <c r="B51" s="7" t="s">
        <v>450</v>
      </c>
      <c r="C51" s="11" t="s">
        <v>451</v>
      </c>
      <c r="D51" s="2" t="s">
        <v>190</v>
      </c>
      <c r="E51" s="46">
        <v>3545</v>
      </c>
      <c r="F51" s="52">
        <v>29.352599999999999</v>
      </c>
      <c r="G51" s="5">
        <v>9.8320300000000003E-3</v>
      </c>
    </row>
    <row r="52" spans="1:7" ht="25.5" x14ac:dyDescent="0.25">
      <c r="A52" s="6">
        <v>46</v>
      </c>
      <c r="B52" s="7" t="s">
        <v>464</v>
      </c>
      <c r="C52" s="11" t="s">
        <v>465</v>
      </c>
      <c r="D52" s="2" t="s">
        <v>53</v>
      </c>
      <c r="E52" s="46">
        <v>2633</v>
      </c>
      <c r="F52" s="52">
        <v>23.107208</v>
      </c>
      <c r="G52" s="5">
        <v>7.7400560000000004E-3</v>
      </c>
    </row>
    <row r="53" spans="1:7" ht="25.5" x14ac:dyDescent="0.25">
      <c r="A53" s="6">
        <v>47</v>
      </c>
      <c r="B53" s="7" t="s">
        <v>220</v>
      </c>
      <c r="C53" s="11" t="s">
        <v>221</v>
      </c>
      <c r="D53" s="2" t="s">
        <v>53</v>
      </c>
      <c r="E53" s="46">
        <v>6010</v>
      </c>
      <c r="F53" s="52">
        <v>20.527155</v>
      </c>
      <c r="G53" s="5">
        <v>6.8758339999999999E-3</v>
      </c>
    </row>
    <row r="54" spans="1:7" ht="15" x14ac:dyDescent="0.25">
      <c r="A54" s="1"/>
      <c r="B54" s="2"/>
      <c r="C54" s="8" t="s">
        <v>107</v>
      </c>
      <c r="D54" s="12"/>
      <c r="E54" s="48"/>
      <c r="F54" s="54">
        <v>2808.7561600000004</v>
      </c>
      <c r="G54" s="13">
        <v>0.94082891300000027</v>
      </c>
    </row>
    <row r="55" spans="1:7" ht="15" x14ac:dyDescent="0.25">
      <c r="A55" s="6"/>
      <c r="B55" s="7"/>
      <c r="C55" s="14"/>
      <c r="D55" s="15"/>
      <c r="E55" s="46"/>
      <c r="F55" s="52"/>
      <c r="G55" s="5"/>
    </row>
    <row r="56" spans="1:7" ht="15" x14ac:dyDescent="0.25">
      <c r="A56" s="1"/>
      <c r="B56" s="2"/>
      <c r="C56" s="8" t="s">
        <v>108</v>
      </c>
      <c r="D56" s="9"/>
      <c r="E56" s="47"/>
      <c r="F56" s="53"/>
      <c r="G56" s="10"/>
    </row>
    <row r="57" spans="1:7" ht="15" x14ac:dyDescent="0.25">
      <c r="A57" s="1"/>
      <c r="B57" s="2"/>
      <c r="C57" s="8" t="s">
        <v>107</v>
      </c>
      <c r="D57" s="12"/>
      <c r="E57" s="48"/>
      <c r="F57" s="54">
        <v>0</v>
      </c>
      <c r="G57" s="13">
        <v>0</v>
      </c>
    </row>
    <row r="58" spans="1:7" ht="15" x14ac:dyDescent="0.25">
      <c r="A58" s="6"/>
      <c r="B58" s="7"/>
      <c r="C58" s="14"/>
      <c r="D58" s="15"/>
      <c r="E58" s="46"/>
      <c r="F58" s="52"/>
      <c r="G58" s="5"/>
    </row>
    <row r="59" spans="1:7" ht="15" x14ac:dyDescent="0.25">
      <c r="A59" s="16"/>
      <c r="B59" s="17"/>
      <c r="C59" s="8" t="s">
        <v>109</v>
      </c>
      <c r="D59" s="9"/>
      <c r="E59" s="47"/>
      <c r="F59" s="53"/>
      <c r="G59" s="10"/>
    </row>
    <row r="60" spans="1:7" ht="15" x14ac:dyDescent="0.25">
      <c r="A60" s="18"/>
      <c r="B60" s="19"/>
      <c r="C60" s="8" t="s">
        <v>107</v>
      </c>
      <c r="D60" s="20"/>
      <c r="E60" s="49"/>
      <c r="F60" s="55">
        <v>0</v>
      </c>
      <c r="G60" s="21">
        <v>0</v>
      </c>
    </row>
    <row r="61" spans="1:7" ht="15" x14ac:dyDescent="0.25">
      <c r="A61" s="18"/>
      <c r="B61" s="19"/>
      <c r="C61" s="14"/>
      <c r="D61" s="22"/>
      <c r="E61" s="50"/>
      <c r="F61" s="56"/>
      <c r="G61" s="23"/>
    </row>
    <row r="62" spans="1:7" ht="15" x14ac:dyDescent="0.25">
      <c r="A62" s="1"/>
      <c r="B62" s="2"/>
      <c r="C62" s="8" t="s">
        <v>111</v>
      </c>
      <c r="D62" s="9"/>
      <c r="E62" s="47"/>
      <c r="F62" s="53"/>
      <c r="G62" s="10"/>
    </row>
    <row r="63" spans="1:7" ht="15" x14ac:dyDescent="0.25">
      <c r="A63" s="1"/>
      <c r="B63" s="2"/>
      <c r="C63" s="8" t="s">
        <v>107</v>
      </c>
      <c r="D63" s="12"/>
      <c r="E63" s="48"/>
      <c r="F63" s="54">
        <v>0</v>
      </c>
      <c r="G63" s="13">
        <v>0</v>
      </c>
    </row>
    <row r="64" spans="1:7" ht="15" x14ac:dyDescent="0.25">
      <c r="A64" s="1"/>
      <c r="B64" s="2"/>
      <c r="C64" s="14"/>
      <c r="D64" s="4"/>
      <c r="E64" s="46"/>
      <c r="F64" s="52"/>
      <c r="G64" s="5"/>
    </row>
    <row r="65" spans="1:7" ht="15" x14ac:dyDescent="0.25">
      <c r="A65" s="1"/>
      <c r="B65" s="2"/>
      <c r="C65" s="8" t="s">
        <v>112</v>
      </c>
      <c r="D65" s="9"/>
      <c r="E65" s="47"/>
      <c r="F65" s="53"/>
      <c r="G65" s="10"/>
    </row>
    <row r="66" spans="1:7" ht="15" x14ac:dyDescent="0.25">
      <c r="A66" s="1"/>
      <c r="B66" s="2"/>
      <c r="C66" s="8" t="s">
        <v>107</v>
      </c>
      <c r="D66" s="12"/>
      <c r="E66" s="48"/>
      <c r="F66" s="54">
        <v>0</v>
      </c>
      <c r="G66" s="13">
        <v>0</v>
      </c>
    </row>
    <row r="67" spans="1:7" ht="15" x14ac:dyDescent="0.25">
      <c r="A67" s="1"/>
      <c r="B67" s="2"/>
      <c r="C67" s="14"/>
      <c r="D67" s="4"/>
      <c r="E67" s="46"/>
      <c r="F67" s="52"/>
      <c r="G67" s="5"/>
    </row>
    <row r="68" spans="1:7" ht="15" x14ac:dyDescent="0.25">
      <c r="A68" s="1"/>
      <c r="B68" s="2"/>
      <c r="C68" s="8" t="s">
        <v>113</v>
      </c>
      <c r="D68" s="9"/>
      <c r="E68" s="47"/>
      <c r="F68" s="53"/>
      <c r="G68" s="10"/>
    </row>
    <row r="69" spans="1:7" ht="15" x14ac:dyDescent="0.25">
      <c r="A69" s="1"/>
      <c r="B69" s="2"/>
      <c r="C69" s="8" t="s">
        <v>107</v>
      </c>
      <c r="D69" s="12"/>
      <c r="E69" s="48"/>
      <c r="F69" s="54">
        <v>0</v>
      </c>
      <c r="G69" s="13">
        <v>0</v>
      </c>
    </row>
    <row r="70" spans="1:7" ht="15" x14ac:dyDescent="0.25">
      <c r="A70" s="1"/>
      <c r="B70" s="2"/>
      <c r="C70" s="14"/>
      <c r="D70" s="4"/>
      <c r="E70" s="46"/>
      <c r="F70" s="52"/>
      <c r="G70" s="5"/>
    </row>
    <row r="71" spans="1:7" ht="25.5" x14ac:dyDescent="0.25">
      <c r="A71" s="6"/>
      <c r="B71" s="7"/>
      <c r="C71" s="24" t="s">
        <v>115</v>
      </c>
      <c r="D71" s="25"/>
      <c r="E71" s="48"/>
      <c r="F71" s="54">
        <v>2808.7561600000004</v>
      </c>
      <c r="G71" s="13">
        <v>0.94082891300000027</v>
      </c>
    </row>
    <row r="72" spans="1:7" ht="15" x14ac:dyDescent="0.25">
      <c r="A72" s="1"/>
      <c r="B72" s="2"/>
      <c r="C72" s="11"/>
      <c r="D72" s="4"/>
      <c r="E72" s="46"/>
      <c r="F72" s="52"/>
      <c r="G72" s="5"/>
    </row>
    <row r="73" spans="1:7" ht="15" x14ac:dyDescent="0.25">
      <c r="A73" s="1"/>
      <c r="B73" s="2"/>
      <c r="C73" s="3" t="s">
        <v>116</v>
      </c>
      <c r="D73" s="4"/>
      <c r="E73" s="46"/>
      <c r="F73" s="52"/>
      <c r="G73" s="5"/>
    </row>
    <row r="74" spans="1:7" ht="25.5" x14ac:dyDescent="0.25">
      <c r="A74" s="1"/>
      <c r="B74" s="2"/>
      <c r="C74" s="8" t="s">
        <v>10</v>
      </c>
      <c r="D74" s="9"/>
      <c r="E74" s="47"/>
      <c r="F74" s="53"/>
      <c r="G74" s="10"/>
    </row>
    <row r="75" spans="1:7" ht="15" x14ac:dyDescent="0.25">
      <c r="A75" s="6"/>
      <c r="B75" s="7"/>
      <c r="C75" s="8" t="s">
        <v>107</v>
      </c>
      <c r="D75" s="12"/>
      <c r="E75" s="48"/>
      <c r="F75" s="54">
        <v>0</v>
      </c>
      <c r="G75" s="13">
        <v>0</v>
      </c>
    </row>
    <row r="76" spans="1:7" ht="15" x14ac:dyDescent="0.25">
      <c r="A76" s="6"/>
      <c r="B76" s="7"/>
      <c r="C76" s="14"/>
      <c r="D76" s="4"/>
      <c r="E76" s="46"/>
      <c r="F76" s="52"/>
      <c r="G76" s="5"/>
    </row>
    <row r="77" spans="1:7" ht="15" x14ac:dyDescent="0.25">
      <c r="A77" s="1"/>
      <c r="B77" s="26"/>
      <c r="C77" s="8" t="s">
        <v>117</v>
      </c>
      <c r="D77" s="9"/>
      <c r="E77" s="47"/>
      <c r="F77" s="53"/>
      <c r="G77" s="10"/>
    </row>
    <row r="78" spans="1:7" ht="15" x14ac:dyDescent="0.25">
      <c r="A78" s="6"/>
      <c r="B78" s="7"/>
      <c r="C78" s="8" t="s">
        <v>107</v>
      </c>
      <c r="D78" s="12"/>
      <c r="E78" s="48"/>
      <c r="F78" s="54">
        <v>0</v>
      </c>
      <c r="G78" s="13">
        <v>0</v>
      </c>
    </row>
    <row r="79" spans="1:7" ht="15" x14ac:dyDescent="0.25">
      <c r="A79" s="6"/>
      <c r="B79" s="7"/>
      <c r="C79" s="14"/>
      <c r="D79" s="4"/>
      <c r="E79" s="46"/>
      <c r="F79" s="58"/>
      <c r="G79" s="27"/>
    </row>
    <row r="80" spans="1:7" ht="15" x14ac:dyDescent="0.25">
      <c r="A80" s="1"/>
      <c r="B80" s="2"/>
      <c r="C80" s="8" t="s">
        <v>118</v>
      </c>
      <c r="D80" s="9"/>
      <c r="E80" s="47"/>
      <c r="F80" s="53"/>
      <c r="G80" s="10"/>
    </row>
    <row r="81" spans="1:7" ht="15" x14ac:dyDescent="0.25">
      <c r="A81" s="6"/>
      <c r="B81" s="7"/>
      <c r="C81" s="8" t="s">
        <v>107</v>
      </c>
      <c r="D81" s="12"/>
      <c r="E81" s="48"/>
      <c r="F81" s="54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2"/>
      <c r="G82" s="5"/>
    </row>
    <row r="83" spans="1:7" ht="25.5" x14ac:dyDescent="0.25">
      <c r="A83" s="1"/>
      <c r="B83" s="26"/>
      <c r="C83" s="8" t="s">
        <v>119</v>
      </c>
      <c r="D83" s="9"/>
      <c r="E83" s="47"/>
      <c r="F83" s="53"/>
      <c r="G83" s="10"/>
    </row>
    <row r="84" spans="1:7" ht="15" x14ac:dyDescent="0.25">
      <c r="A84" s="6"/>
      <c r="B84" s="7"/>
      <c r="C84" s="8" t="s">
        <v>107</v>
      </c>
      <c r="D84" s="12"/>
      <c r="E84" s="48"/>
      <c r="F84" s="54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2"/>
      <c r="G85" s="5"/>
    </row>
    <row r="86" spans="1:7" ht="15" x14ac:dyDescent="0.25">
      <c r="A86" s="6"/>
      <c r="B86" s="7"/>
      <c r="C86" s="28" t="s">
        <v>120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1"/>
      <c r="D87" s="4"/>
      <c r="E87" s="46"/>
      <c r="F87" s="52"/>
      <c r="G87" s="5"/>
    </row>
    <row r="88" spans="1:7" ht="15" x14ac:dyDescent="0.25">
      <c r="A88" s="1"/>
      <c r="B88" s="2"/>
      <c r="C88" s="3" t="s">
        <v>121</v>
      </c>
      <c r="D88" s="4"/>
      <c r="E88" s="46"/>
      <c r="F88" s="52"/>
      <c r="G88" s="5"/>
    </row>
    <row r="89" spans="1:7" ht="15" x14ac:dyDescent="0.25">
      <c r="A89" s="6"/>
      <c r="B89" s="7"/>
      <c r="C89" s="8" t="s">
        <v>122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2"/>
      <c r="G91" s="5"/>
    </row>
    <row r="92" spans="1:7" ht="15" x14ac:dyDescent="0.25">
      <c r="A92" s="6"/>
      <c r="B92" s="7"/>
      <c r="C92" s="8" t="s">
        <v>123</v>
      </c>
      <c r="D92" s="9"/>
      <c r="E92" s="47"/>
      <c r="F92" s="53"/>
      <c r="G92" s="10"/>
    </row>
    <row r="93" spans="1:7" ht="15" x14ac:dyDescent="0.25">
      <c r="A93" s="6"/>
      <c r="B93" s="7"/>
      <c r="C93" s="8" t="s">
        <v>107</v>
      </c>
      <c r="D93" s="25"/>
      <c r="E93" s="48"/>
      <c r="F93" s="54">
        <v>0</v>
      </c>
      <c r="G93" s="13">
        <v>0</v>
      </c>
    </row>
    <row r="94" spans="1:7" ht="15" x14ac:dyDescent="0.25">
      <c r="A94" s="6"/>
      <c r="B94" s="7"/>
      <c r="C94" s="14"/>
      <c r="D94" s="7"/>
      <c r="E94" s="46"/>
      <c r="F94" s="52"/>
      <c r="G94" s="5"/>
    </row>
    <row r="95" spans="1:7" ht="15" x14ac:dyDescent="0.25">
      <c r="A95" s="6"/>
      <c r="B95" s="7"/>
      <c r="C95" s="8" t="s">
        <v>124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2"/>
      <c r="G97" s="5"/>
    </row>
    <row r="98" spans="1:7" ht="15" x14ac:dyDescent="0.25">
      <c r="A98" s="6"/>
      <c r="B98" s="7"/>
      <c r="C98" s="8" t="s">
        <v>125</v>
      </c>
      <c r="D98" s="9"/>
      <c r="E98" s="47"/>
      <c r="F98" s="53"/>
      <c r="G98" s="10"/>
    </row>
    <row r="99" spans="1:7" ht="15" x14ac:dyDescent="0.25">
      <c r="A99" s="6">
        <v>1</v>
      </c>
      <c r="B99" s="7"/>
      <c r="C99" s="11" t="s">
        <v>126</v>
      </c>
      <c r="D99" s="15"/>
      <c r="E99" s="46"/>
      <c r="F99" s="52">
        <v>182.91175140000001</v>
      </c>
      <c r="G99" s="5">
        <v>6.1268638E-2</v>
      </c>
    </row>
    <row r="100" spans="1:7" ht="15" x14ac:dyDescent="0.25">
      <c r="A100" s="6"/>
      <c r="B100" s="7"/>
      <c r="C100" s="8" t="s">
        <v>107</v>
      </c>
      <c r="D100" s="25"/>
      <c r="E100" s="48"/>
      <c r="F100" s="54">
        <v>182.91175140000001</v>
      </c>
      <c r="G100" s="13">
        <v>6.1268638E-2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25.5" x14ac:dyDescent="0.25">
      <c r="A102" s="6"/>
      <c r="B102" s="7"/>
      <c r="C102" s="24" t="s">
        <v>127</v>
      </c>
      <c r="D102" s="25"/>
      <c r="E102" s="48"/>
      <c r="F102" s="54">
        <v>182.91175140000001</v>
      </c>
      <c r="G102" s="13">
        <v>6.1268638E-2</v>
      </c>
    </row>
    <row r="103" spans="1:7" ht="15" x14ac:dyDescent="0.25">
      <c r="A103" s="6"/>
      <c r="B103" s="7"/>
      <c r="C103" s="29"/>
      <c r="D103" s="7"/>
      <c r="E103" s="46"/>
      <c r="F103" s="52"/>
      <c r="G103" s="5"/>
    </row>
    <row r="104" spans="1:7" ht="15" x14ac:dyDescent="0.25">
      <c r="A104" s="1"/>
      <c r="B104" s="2"/>
      <c r="C104" s="3" t="s">
        <v>128</v>
      </c>
      <c r="D104" s="4"/>
      <c r="E104" s="46"/>
      <c r="F104" s="52"/>
      <c r="G104" s="5"/>
    </row>
    <row r="105" spans="1:7" ht="25.5" x14ac:dyDescent="0.25">
      <c r="A105" s="6"/>
      <c r="B105" s="7"/>
      <c r="C105" s="8" t="s">
        <v>129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1"/>
      <c r="B108" s="2"/>
      <c r="C108" s="3" t="s">
        <v>130</v>
      </c>
      <c r="D108" s="4"/>
      <c r="E108" s="46"/>
      <c r="F108" s="52"/>
      <c r="G108" s="5"/>
    </row>
    <row r="109" spans="1:7" ht="25.5" x14ac:dyDescent="0.25">
      <c r="A109" s="6"/>
      <c r="B109" s="7"/>
      <c r="C109" s="8" t="s">
        <v>131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25.5" x14ac:dyDescent="0.25">
      <c r="A112" s="6"/>
      <c r="B112" s="7"/>
      <c r="C112" s="8" t="s">
        <v>132</v>
      </c>
      <c r="D112" s="9"/>
      <c r="E112" s="47"/>
      <c r="F112" s="53"/>
      <c r="G112" s="10"/>
    </row>
    <row r="113" spans="1:7" ht="15" x14ac:dyDescent="0.25">
      <c r="A113" s="6"/>
      <c r="B113" s="7"/>
      <c r="C113" s="8" t="s">
        <v>107</v>
      </c>
      <c r="D113" s="25"/>
      <c r="E113" s="48"/>
      <c r="F113" s="54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6"/>
      <c r="F114" s="58"/>
      <c r="G114" s="27"/>
    </row>
    <row r="115" spans="1:7" ht="25.5" x14ac:dyDescent="0.25">
      <c r="A115" s="6"/>
      <c r="B115" s="7"/>
      <c r="C115" s="29" t="s">
        <v>134</v>
      </c>
      <c r="D115" s="7"/>
      <c r="E115" s="46"/>
      <c r="F115" s="143">
        <v>-6.2620315900000003</v>
      </c>
      <c r="G115" s="144">
        <v>-2.0975478183216192E-3</v>
      </c>
    </row>
    <row r="116" spans="1:7" ht="15" x14ac:dyDescent="0.25">
      <c r="A116" s="6"/>
      <c r="B116" s="7"/>
      <c r="C116" s="30" t="s">
        <v>135</v>
      </c>
      <c r="D116" s="12"/>
      <c r="E116" s="48"/>
      <c r="F116" s="54">
        <v>2985.4058798100004</v>
      </c>
      <c r="G116" s="13">
        <v>1.0000000030000002</v>
      </c>
    </row>
    <row r="118" spans="1:7" ht="15" x14ac:dyDescent="0.25">
      <c r="B118" s="158"/>
      <c r="C118" s="158"/>
      <c r="D118" s="158"/>
      <c r="E118" s="158"/>
      <c r="F118" s="158"/>
    </row>
    <row r="119" spans="1:7" ht="15" x14ac:dyDescent="0.25">
      <c r="B119" s="158"/>
      <c r="C119" s="158"/>
      <c r="D119" s="158"/>
      <c r="E119" s="158"/>
      <c r="F119" s="158"/>
    </row>
    <row r="121" spans="1:7" ht="15" x14ac:dyDescent="0.25">
      <c r="B121" s="36" t="s">
        <v>137</v>
      </c>
      <c r="C121" s="37"/>
      <c r="D121" s="38"/>
    </row>
    <row r="122" spans="1:7" ht="15" x14ac:dyDescent="0.25">
      <c r="B122" s="39" t="s">
        <v>138</v>
      </c>
      <c r="C122" s="40"/>
      <c r="D122" s="64" t="s">
        <v>139</v>
      </c>
    </row>
    <row r="123" spans="1:7" ht="15" x14ac:dyDescent="0.25">
      <c r="B123" s="39" t="s">
        <v>140</v>
      </c>
      <c r="C123" s="40"/>
      <c r="D123" s="64" t="s">
        <v>139</v>
      </c>
    </row>
    <row r="124" spans="1:7" ht="15" x14ac:dyDescent="0.25">
      <c r="B124" s="41" t="s">
        <v>141</v>
      </c>
      <c r="C124" s="40"/>
      <c r="D124" s="42"/>
    </row>
    <row r="125" spans="1:7" ht="25.5" customHeight="1" x14ac:dyDescent="0.25">
      <c r="B125" s="42"/>
      <c r="C125" s="32" t="s">
        <v>142</v>
      </c>
      <c r="D125" s="33" t="s">
        <v>143</v>
      </c>
    </row>
    <row r="126" spans="1:7" ht="12.75" customHeight="1" x14ac:dyDescent="0.25">
      <c r="B126" s="59" t="s">
        <v>144</v>
      </c>
      <c r="C126" s="60" t="s">
        <v>145</v>
      </c>
      <c r="D126" s="60" t="s">
        <v>146</v>
      </c>
    </row>
    <row r="127" spans="1:7" ht="15" x14ac:dyDescent="0.25">
      <c r="B127" s="42" t="s">
        <v>147</v>
      </c>
      <c r="C127" s="43">
        <v>10.0121</v>
      </c>
      <c r="D127" s="43">
        <v>10.2281</v>
      </c>
    </row>
    <row r="128" spans="1:7" ht="15" x14ac:dyDescent="0.25">
      <c r="B128" s="42" t="s">
        <v>148</v>
      </c>
      <c r="C128" s="43">
        <v>10.0121</v>
      </c>
      <c r="D128" s="43">
        <v>10.2281</v>
      </c>
    </row>
    <row r="129" spans="2:4" ht="15" x14ac:dyDescent="0.25">
      <c r="B129" s="42" t="s">
        <v>149</v>
      </c>
      <c r="C129" s="43">
        <v>9.9659999999999993</v>
      </c>
      <c r="D129" s="43">
        <v>10.1785</v>
      </c>
    </row>
    <row r="130" spans="2:4" ht="15" x14ac:dyDescent="0.25">
      <c r="B130" s="42" t="s">
        <v>150</v>
      </c>
      <c r="C130" s="43">
        <v>9.9659999999999993</v>
      </c>
      <c r="D130" s="43">
        <v>10.1785</v>
      </c>
    </row>
    <row r="132" spans="2:4" ht="15" x14ac:dyDescent="0.25">
      <c r="B132" s="61" t="s">
        <v>151</v>
      </c>
      <c r="C132" s="44"/>
      <c r="D132" s="62" t="s">
        <v>139</v>
      </c>
    </row>
    <row r="133" spans="2:4" ht="24.75" customHeight="1" x14ac:dyDescent="0.25">
      <c r="B133" s="63"/>
      <c r="C133" s="63"/>
    </row>
    <row r="134" spans="2:4" ht="15" x14ac:dyDescent="0.25">
      <c r="B134" s="65"/>
      <c r="C134" s="67"/>
      <c r="D134"/>
    </row>
    <row r="136" spans="2:4" ht="15" x14ac:dyDescent="0.25">
      <c r="B136" s="41" t="s">
        <v>152</v>
      </c>
      <c r="C136" s="40"/>
      <c r="D136" s="66" t="s">
        <v>139</v>
      </c>
    </row>
    <row r="137" spans="2:4" ht="15" x14ac:dyDescent="0.25">
      <c r="B137" s="41" t="s">
        <v>153</v>
      </c>
      <c r="C137" s="40"/>
      <c r="D137" s="66" t="s">
        <v>139</v>
      </c>
    </row>
    <row r="138" spans="2:4" ht="15" x14ac:dyDescent="0.25">
      <c r="B138" s="41" t="s">
        <v>154</v>
      </c>
      <c r="C138" s="40"/>
      <c r="D138" s="45">
        <v>4.0174448898386741E-2</v>
      </c>
    </row>
    <row r="139" spans="2:4" ht="15" x14ac:dyDescent="0.25">
      <c r="B139" s="41" t="s">
        <v>155</v>
      </c>
      <c r="C139" s="40"/>
      <c r="D139" s="45" t="s">
        <v>139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V13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843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26270</v>
      </c>
      <c r="F7" s="52">
        <v>111.30598999999999</v>
      </c>
      <c r="G7" s="5">
        <v>5.6101036E-2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19</v>
      </c>
      <c r="E8" s="46">
        <v>4440</v>
      </c>
      <c r="F8" s="52">
        <v>107.68554</v>
      </c>
      <c r="G8" s="5">
        <v>5.4276236999999998E-2</v>
      </c>
    </row>
    <row r="9" spans="1:7" ht="15" x14ac:dyDescent="0.25">
      <c r="A9" s="6">
        <v>3</v>
      </c>
      <c r="B9" s="7" t="s">
        <v>489</v>
      </c>
      <c r="C9" s="11" t="s">
        <v>490</v>
      </c>
      <c r="D9" s="2" t="s">
        <v>211</v>
      </c>
      <c r="E9" s="46">
        <v>13320</v>
      </c>
      <c r="F9" s="52">
        <v>98.268299999999996</v>
      </c>
      <c r="G9" s="5">
        <v>4.9529709999999998E-2</v>
      </c>
    </row>
    <row r="10" spans="1:7" ht="15" x14ac:dyDescent="0.25">
      <c r="A10" s="6">
        <v>4</v>
      </c>
      <c r="B10" s="7" t="s">
        <v>57</v>
      </c>
      <c r="C10" s="11" t="s">
        <v>58</v>
      </c>
      <c r="D10" s="2" t="s">
        <v>19</v>
      </c>
      <c r="E10" s="46">
        <v>26762</v>
      </c>
      <c r="F10" s="52">
        <v>94.33605</v>
      </c>
      <c r="G10" s="5">
        <v>4.7547757000000003E-2</v>
      </c>
    </row>
    <row r="11" spans="1:7" ht="25.5" x14ac:dyDescent="0.25">
      <c r="A11" s="6">
        <v>5</v>
      </c>
      <c r="B11" s="7" t="s">
        <v>396</v>
      </c>
      <c r="C11" s="11" t="s">
        <v>397</v>
      </c>
      <c r="D11" s="2" t="s">
        <v>42</v>
      </c>
      <c r="E11" s="46">
        <v>29249</v>
      </c>
      <c r="F11" s="52">
        <v>81.4730895</v>
      </c>
      <c r="G11" s="5">
        <v>4.1064498999999997E-2</v>
      </c>
    </row>
    <row r="12" spans="1:7" ht="25.5" x14ac:dyDescent="0.25">
      <c r="A12" s="6">
        <v>6</v>
      </c>
      <c r="B12" s="7" t="s">
        <v>37</v>
      </c>
      <c r="C12" s="11" t="s">
        <v>38</v>
      </c>
      <c r="D12" s="2" t="s">
        <v>39</v>
      </c>
      <c r="E12" s="46">
        <v>6049</v>
      </c>
      <c r="F12" s="52">
        <v>80.460773500000002</v>
      </c>
      <c r="G12" s="5">
        <v>4.0554265999999999E-2</v>
      </c>
    </row>
    <row r="13" spans="1:7" ht="15" x14ac:dyDescent="0.25">
      <c r="A13" s="6">
        <v>7</v>
      </c>
      <c r="B13" s="7" t="s">
        <v>400</v>
      </c>
      <c r="C13" s="11" t="s">
        <v>401</v>
      </c>
      <c r="D13" s="2" t="s">
        <v>211</v>
      </c>
      <c r="E13" s="46">
        <v>9208</v>
      </c>
      <c r="F13" s="52">
        <v>70.013028000000006</v>
      </c>
      <c r="G13" s="5">
        <v>3.5288338000000002E-2</v>
      </c>
    </row>
    <row r="14" spans="1:7" ht="25.5" x14ac:dyDescent="0.25">
      <c r="A14" s="6">
        <v>8</v>
      </c>
      <c r="B14" s="7" t="s">
        <v>14</v>
      </c>
      <c r="C14" s="11" t="s">
        <v>15</v>
      </c>
      <c r="D14" s="2" t="s">
        <v>16</v>
      </c>
      <c r="E14" s="46">
        <v>4468</v>
      </c>
      <c r="F14" s="52">
        <v>69.591334000000003</v>
      </c>
      <c r="G14" s="5">
        <v>3.5075793000000001E-2</v>
      </c>
    </row>
    <row r="15" spans="1:7" ht="15" x14ac:dyDescent="0.25">
      <c r="A15" s="6">
        <v>9</v>
      </c>
      <c r="B15" s="7" t="s">
        <v>390</v>
      </c>
      <c r="C15" s="11" t="s">
        <v>391</v>
      </c>
      <c r="D15" s="2" t="s">
        <v>19</v>
      </c>
      <c r="E15" s="46">
        <v>7735</v>
      </c>
      <c r="F15" s="52">
        <v>62.522005</v>
      </c>
      <c r="G15" s="5">
        <v>3.1512672999999998E-2</v>
      </c>
    </row>
    <row r="16" spans="1:7" ht="25.5" x14ac:dyDescent="0.25">
      <c r="A16" s="6">
        <v>10</v>
      </c>
      <c r="B16" s="7" t="s">
        <v>318</v>
      </c>
      <c r="C16" s="11" t="s">
        <v>319</v>
      </c>
      <c r="D16" s="2" t="s">
        <v>42</v>
      </c>
      <c r="E16" s="46">
        <v>6264</v>
      </c>
      <c r="F16" s="52">
        <v>58.44312</v>
      </c>
      <c r="G16" s="5">
        <v>2.9456810999999999E-2</v>
      </c>
    </row>
    <row r="17" spans="1:7" ht="15" x14ac:dyDescent="0.25">
      <c r="A17" s="6">
        <v>11</v>
      </c>
      <c r="B17" s="7" t="s">
        <v>506</v>
      </c>
      <c r="C17" s="11" t="s">
        <v>507</v>
      </c>
      <c r="D17" s="2" t="s">
        <v>13</v>
      </c>
      <c r="E17" s="46">
        <v>6519</v>
      </c>
      <c r="F17" s="52">
        <v>57.764859000000001</v>
      </c>
      <c r="G17" s="5">
        <v>2.9114951E-2</v>
      </c>
    </row>
    <row r="18" spans="1:7" ht="25.5" x14ac:dyDescent="0.25">
      <c r="A18" s="6">
        <v>12</v>
      </c>
      <c r="B18" s="7" t="s">
        <v>422</v>
      </c>
      <c r="C18" s="11" t="s">
        <v>423</v>
      </c>
      <c r="D18" s="2" t="s">
        <v>42</v>
      </c>
      <c r="E18" s="46">
        <v>16802</v>
      </c>
      <c r="F18" s="52">
        <v>55.497005999999999</v>
      </c>
      <c r="G18" s="5">
        <v>2.7971895E-2</v>
      </c>
    </row>
    <row r="19" spans="1:7" ht="15" x14ac:dyDescent="0.25">
      <c r="A19" s="6">
        <v>13</v>
      </c>
      <c r="B19" s="7" t="s">
        <v>485</v>
      </c>
      <c r="C19" s="11" t="s">
        <v>486</v>
      </c>
      <c r="D19" s="2" t="s">
        <v>19</v>
      </c>
      <c r="E19" s="46">
        <v>3640</v>
      </c>
      <c r="F19" s="52">
        <v>55.406260000000003</v>
      </c>
      <c r="G19" s="5">
        <v>2.7926157E-2</v>
      </c>
    </row>
    <row r="20" spans="1:7" ht="25.5" x14ac:dyDescent="0.25">
      <c r="A20" s="6">
        <v>14</v>
      </c>
      <c r="B20" s="7" t="s">
        <v>487</v>
      </c>
      <c r="C20" s="11" t="s">
        <v>488</v>
      </c>
      <c r="D20" s="2" t="s">
        <v>169</v>
      </c>
      <c r="E20" s="46">
        <v>2206</v>
      </c>
      <c r="F20" s="52">
        <v>48.149259000000001</v>
      </c>
      <c r="G20" s="5">
        <v>2.4268445E-2</v>
      </c>
    </row>
    <row r="21" spans="1:7" ht="15" x14ac:dyDescent="0.25">
      <c r="A21" s="6">
        <v>15</v>
      </c>
      <c r="B21" s="7" t="s">
        <v>333</v>
      </c>
      <c r="C21" s="11" t="s">
        <v>334</v>
      </c>
      <c r="D21" s="2" t="s">
        <v>159</v>
      </c>
      <c r="E21" s="46">
        <v>6023</v>
      </c>
      <c r="F21" s="52">
        <v>38.011153</v>
      </c>
      <c r="G21" s="5">
        <v>1.9158583E-2</v>
      </c>
    </row>
    <row r="22" spans="1:7" ht="25.5" x14ac:dyDescent="0.25">
      <c r="A22" s="6">
        <v>16</v>
      </c>
      <c r="B22" s="7" t="s">
        <v>508</v>
      </c>
      <c r="C22" s="11" t="s">
        <v>509</v>
      </c>
      <c r="D22" s="2" t="s">
        <v>42</v>
      </c>
      <c r="E22" s="46">
        <v>23308</v>
      </c>
      <c r="F22" s="52">
        <v>35.89432</v>
      </c>
      <c r="G22" s="5">
        <v>1.8091645999999999E-2</v>
      </c>
    </row>
    <row r="23" spans="1:7" ht="25.5" x14ac:dyDescent="0.25">
      <c r="A23" s="6">
        <v>17</v>
      </c>
      <c r="B23" s="7" t="s">
        <v>296</v>
      </c>
      <c r="C23" s="11" t="s">
        <v>297</v>
      </c>
      <c r="D23" s="2" t="s">
        <v>246</v>
      </c>
      <c r="E23" s="46">
        <v>16744</v>
      </c>
      <c r="F23" s="52">
        <v>35.321468000000003</v>
      </c>
      <c r="G23" s="5">
        <v>1.7802914E-2</v>
      </c>
    </row>
    <row r="24" spans="1:7" ht="15" x14ac:dyDescent="0.25">
      <c r="A24" s="6">
        <v>18</v>
      </c>
      <c r="B24" s="7" t="s">
        <v>510</v>
      </c>
      <c r="C24" s="11" t="s">
        <v>511</v>
      </c>
      <c r="D24" s="2" t="s">
        <v>271</v>
      </c>
      <c r="E24" s="46">
        <v>3229</v>
      </c>
      <c r="F24" s="52">
        <v>35.1751115</v>
      </c>
      <c r="G24" s="5">
        <v>1.7729146000000001E-2</v>
      </c>
    </row>
    <row r="25" spans="1:7" ht="25.5" x14ac:dyDescent="0.25">
      <c r="A25" s="6">
        <v>19</v>
      </c>
      <c r="B25" s="7" t="s">
        <v>43</v>
      </c>
      <c r="C25" s="11" t="s">
        <v>44</v>
      </c>
      <c r="D25" s="2" t="s">
        <v>16</v>
      </c>
      <c r="E25" s="46">
        <v>35343</v>
      </c>
      <c r="F25" s="52">
        <v>34.547782499999997</v>
      </c>
      <c r="G25" s="5">
        <v>1.7412957E-2</v>
      </c>
    </row>
    <row r="26" spans="1:7" ht="25.5" x14ac:dyDescent="0.25">
      <c r="A26" s="6">
        <v>20</v>
      </c>
      <c r="B26" s="7" t="s">
        <v>327</v>
      </c>
      <c r="C26" s="11" t="s">
        <v>328</v>
      </c>
      <c r="D26" s="2" t="s">
        <v>42</v>
      </c>
      <c r="E26" s="46">
        <v>14145</v>
      </c>
      <c r="F26" s="52">
        <v>34.513800000000003</v>
      </c>
      <c r="G26" s="5">
        <v>1.7395829000000002E-2</v>
      </c>
    </row>
    <row r="27" spans="1:7" ht="15" x14ac:dyDescent="0.25">
      <c r="A27" s="6">
        <v>21</v>
      </c>
      <c r="B27" s="7" t="s">
        <v>104</v>
      </c>
      <c r="C27" s="11" t="s">
        <v>105</v>
      </c>
      <c r="D27" s="2" t="s">
        <v>106</v>
      </c>
      <c r="E27" s="46">
        <v>9522</v>
      </c>
      <c r="F27" s="52">
        <v>34.374420000000001</v>
      </c>
      <c r="G27" s="5">
        <v>1.7325578000000001E-2</v>
      </c>
    </row>
    <row r="28" spans="1:7" ht="15" x14ac:dyDescent="0.25">
      <c r="A28" s="6">
        <v>22</v>
      </c>
      <c r="B28" s="7" t="s">
        <v>512</v>
      </c>
      <c r="C28" s="11" t="s">
        <v>513</v>
      </c>
      <c r="D28" s="2" t="s">
        <v>514</v>
      </c>
      <c r="E28" s="46">
        <v>13529</v>
      </c>
      <c r="F28" s="52">
        <v>34.296014999999997</v>
      </c>
      <c r="G28" s="5">
        <v>1.7286058999999999E-2</v>
      </c>
    </row>
    <row r="29" spans="1:7" ht="15" x14ac:dyDescent="0.25">
      <c r="A29" s="6">
        <v>23</v>
      </c>
      <c r="B29" s="7" t="s">
        <v>418</v>
      </c>
      <c r="C29" s="11" t="s">
        <v>419</v>
      </c>
      <c r="D29" s="2" t="s">
        <v>226</v>
      </c>
      <c r="E29" s="46">
        <v>5179</v>
      </c>
      <c r="F29" s="52">
        <v>33.5107195</v>
      </c>
      <c r="G29" s="5">
        <v>1.6890250999999998E-2</v>
      </c>
    </row>
    <row r="30" spans="1:7" ht="15" x14ac:dyDescent="0.25">
      <c r="A30" s="6">
        <v>24</v>
      </c>
      <c r="B30" s="7" t="s">
        <v>515</v>
      </c>
      <c r="C30" s="11" t="s">
        <v>516</v>
      </c>
      <c r="D30" s="2" t="s">
        <v>211</v>
      </c>
      <c r="E30" s="46">
        <v>1511</v>
      </c>
      <c r="F30" s="52">
        <v>33.189870499999998</v>
      </c>
      <c r="G30" s="5">
        <v>1.6728534999999999E-2</v>
      </c>
    </row>
    <row r="31" spans="1:7" ht="15" x14ac:dyDescent="0.25">
      <c r="A31" s="6">
        <v>25</v>
      </c>
      <c r="B31" s="7" t="s">
        <v>468</v>
      </c>
      <c r="C31" s="11" t="s">
        <v>469</v>
      </c>
      <c r="D31" s="2" t="s">
        <v>251</v>
      </c>
      <c r="E31" s="46">
        <v>19460</v>
      </c>
      <c r="F31" s="52">
        <v>33.082000000000001</v>
      </c>
      <c r="G31" s="5">
        <v>1.6674165000000001E-2</v>
      </c>
    </row>
    <row r="32" spans="1:7" ht="25.5" x14ac:dyDescent="0.25">
      <c r="A32" s="6">
        <v>26</v>
      </c>
      <c r="B32" s="7" t="s">
        <v>517</v>
      </c>
      <c r="C32" s="11" t="s">
        <v>518</v>
      </c>
      <c r="D32" s="2" t="s">
        <v>42</v>
      </c>
      <c r="E32" s="46">
        <v>1844</v>
      </c>
      <c r="F32" s="52">
        <v>32.979939999999999</v>
      </c>
      <c r="G32" s="5">
        <v>1.6622723999999998E-2</v>
      </c>
    </row>
    <row r="33" spans="1:7" ht="25.5" x14ac:dyDescent="0.25">
      <c r="A33" s="6">
        <v>27</v>
      </c>
      <c r="B33" s="7" t="s">
        <v>398</v>
      </c>
      <c r="C33" s="11" t="s">
        <v>399</v>
      </c>
      <c r="D33" s="2" t="s">
        <v>169</v>
      </c>
      <c r="E33" s="46">
        <v>4566</v>
      </c>
      <c r="F33" s="52">
        <v>31.699455</v>
      </c>
      <c r="G33" s="5">
        <v>1.5977327999999999E-2</v>
      </c>
    </row>
    <row r="34" spans="1:7" ht="25.5" x14ac:dyDescent="0.25">
      <c r="A34" s="6">
        <v>28</v>
      </c>
      <c r="B34" s="7" t="s">
        <v>164</v>
      </c>
      <c r="C34" s="11" t="s">
        <v>165</v>
      </c>
      <c r="D34" s="2" t="s">
        <v>166</v>
      </c>
      <c r="E34" s="46">
        <v>16688</v>
      </c>
      <c r="F34" s="52">
        <v>31.548663999999999</v>
      </c>
      <c r="G34" s="5">
        <v>1.5901325000000001E-2</v>
      </c>
    </row>
    <row r="35" spans="1:7" ht="15" x14ac:dyDescent="0.25">
      <c r="A35" s="6">
        <v>29</v>
      </c>
      <c r="B35" s="7" t="s">
        <v>320</v>
      </c>
      <c r="C35" s="11" t="s">
        <v>321</v>
      </c>
      <c r="D35" s="2" t="s">
        <v>322</v>
      </c>
      <c r="E35" s="46">
        <v>4850</v>
      </c>
      <c r="F35" s="52">
        <v>31.532274999999998</v>
      </c>
      <c r="G35" s="5">
        <v>1.5893065000000001E-2</v>
      </c>
    </row>
    <row r="36" spans="1:7" ht="15" x14ac:dyDescent="0.25">
      <c r="A36" s="6">
        <v>30</v>
      </c>
      <c r="B36" s="7" t="s">
        <v>218</v>
      </c>
      <c r="C36" s="11" t="s">
        <v>219</v>
      </c>
      <c r="D36" s="2" t="s">
        <v>159</v>
      </c>
      <c r="E36" s="46">
        <v>13000</v>
      </c>
      <c r="F36" s="52">
        <v>27.2545</v>
      </c>
      <c r="G36" s="5">
        <v>1.3736958000000001E-2</v>
      </c>
    </row>
    <row r="37" spans="1:7" ht="25.5" x14ac:dyDescent="0.25">
      <c r="A37" s="6">
        <v>31</v>
      </c>
      <c r="B37" s="7" t="s">
        <v>68</v>
      </c>
      <c r="C37" s="11" t="s">
        <v>69</v>
      </c>
      <c r="D37" s="2" t="s">
        <v>22</v>
      </c>
      <c r="E37" s="46">
        <v>15886</v>
      </c>
      <c r="F37" s="52">
        <v>26.847339999999999</v>
      </c>
      <c r="G37" s="5">
        <v>1.3531738999999999E-2</v>
      </c>
    </row>
    <row r="38" spans="1:7" ht="25.5" x14ac:dyDescent="0.25">
      <c r="A38" s="6">
        <v>32</v>
      </c>
      <c r="B38" s="7" t="s">
        <v>519</v>
      </c>
      <c r="C38" s="11" t="s">
        <v>520</v>
      </c>
      <c r="D38" s="2" t="s">
        <v>42</v>
      </c>
      <c r="E38" s="46">
        <v>2100</v>
      </c>
      <c r="F38" s="52">
        <v>24.199349999999999</v>
      </c>
      <c r="G38" s="5">
        <v>1.2197085E-2</v>
      </c>
    </row>
    <row r="39" spans="1:7" ht="25.5" x14ac:dyDescent="0.25">
      <c r="A39" s="6">
        <v>33</v>
      </c>
      <c r="B39" s="7" t="s">
        <v>157</v>
      </c>
      <c r="C39" s="11" t="s">
        <v>158</v>
      </c>
      <c r="D39" s="2" t="s">
        <v>159</v>
      </c>
      <c r="E39" s="46">
        <v>3275</v>
      </c>
      <c r="F39" s="52">
        <v>24.184237499999998</v>
      </c>
      <c r="G39" s="5">
        <v>1.2189468E-2</v>
      </c>
    </row>
    <row r="40" spans="1:7" ht="15" x14ac:dyDescent="0.25">
      <c r="A40" s="6">
        <v>34</v>
      </c>
      <c r="B40" s="7" t="s">
        <v>521</v>
      </c>
      <c r="C40" s="11" t="s">
        <v>522</v>
      </c>
      <c r="D40" s="2" t="s">
        <v>211</v>
      </c>
      <c r="E40" s="46">
        <v>2161</v>
      </c>
      <c r="F40" s="52">
        <v>23.6100055</v>
      </c>
      <c r="G40" s="5">
        <v>1.1900040000000001E-2</v>
      </c>
    </row>
    <row r="41" spans="1:7" ht="15" x14ac:dyDescent="0.25">
      <c r="A41" s="6">
        <v>35</v>
      </c>
      <c r="B41" s="7" t="s">
        <v>523</v>
      </c>
      <c r="C41" s="11" t="s">
        <v>524</v>
      </c>
      <c r="D41" s="2" t="s">
        <v>19</v>
      </c>
      <c r="E41" s="46">
        <v>17664</v>
      </c>
      <c r="F41" s="52">
        <v>23.537279999999999</v>
      </c>
      <c r="G41" s="5">
        <v>1.1863385000000001E-2</v>
      </c>
    </row>
    <row r="42" spans="1:7" ht="25.5" x14ac:dyDescent="0.25">
      <c r="A42" s="6">
        <v>36</v>
      </c>
      <c r="B42" s="7" t="s">
        <v>308</v>
      </c>
      <c r="C42" s="11" t="s">
        <v>309</v>
      </c>
      <c r="D42" s="2" t="s">
        <v>22</v>
      </c>
      <c r="E42" s="46">
        <v>2896</v>
      </c>
      <c r="F42" s="52">
        <v>22.879847999999999</v>
      </c>
      <c r="G42" s="5">
        <v>1.1532021999999999E-2</v>
      </c>
    </row>
    <row r="43" spans="1:7" ht="25.5" x14ac:dyDescent="0.25">
      <c r="A43" s="6">
        <v>37</v>
      </c>
      <c r="B43" s="7" t="s">
        <v>448</v>
      </c>
      <c r="C43" s="11" t="s">
        <v>449</v>
      </c>
      <c r="D43" s="2" t="s">
        <v>81</v>
      </c>
      <c r="E43" s="46">
        <v>6711</v>
      </c>
      <c r="F43" s="52">
        <v>21.505399499999999</v>
      </c>
      <c r="G43" s="5">
        <v>1.0839266E-2</v>
      </c>
    </row>
    <row r="44" spans="1:7" ht="25.5" x14ac:dyDescent="0.25">
      <c r="A44" s="6">
        <v>38</v>
      </c>
      <c r="B44" s="7" t="s">
        <v>525</v>
      </c>
      <c r="C44" s="11" t="s">
        <v>526</v>
      </c>
      <c r="D44" s="2" t="s">
        <v>39</v>
      </c>
      <c r="E44" s="46">
        <v>12040</v>
      </c>
      <c r="F44" s="52">
        <v>19.932220000000001</v>
      </c>
      <c r="G44" s="5">
        <v>1.0046342999999999E-2</v>
      </c>
    </row>
    <row r="45" spans="1:7" ht="15" x14ac:dyDescent="0.25">
      <c r="A45" s="6">
        <v>39</v>
      </c>
      <c r="B45" s="7" t="s">
        <v>500</v>
      </c>
      <c r="C45" s="11" t="s">
        <v>501</v>
      </c>
      <c r="D45" s="2" t="s">
        <v>226</v>
      </c>
      <c r="E45" s="46">
        <v>286</v>
      </c>
      <c r="F45" s="52">
        <v>19.647770999999999</v>
      </c>
      <c r="G45" s="5">
        <v>9.9029740000000002E-3</v>
      </c>
    </row>
    <row r="46" spans="1:7" ht="25.5" x14ac:dyDescent="0.25">
      <c r="A46" s="6">
        <v>40</v>
      </c>
      <c r="B46" s="7" t="s">
        <v>527</v>
      </c>
      <c r="C46" s="11" t="s">
        <v>528</v>
      </c>
      <c r="D46" s="2" t="s">
        <v>42</v>
      </c>
      <c r="E46" s="46">
        <v>2091</v>
      </c>
      <c r="F46" s="52">
        <v>19.564441500000001</v>
      </c>
      <c r="G46" s="5">
        <v>9.8609739999999998E-3</v>
      </c>
    </row>
    <row r="47" spans="1:7" ht="38.25" x14ac:dyDescent="0.25">
      <c r="A47" s="6">
        <v>41</v>
      </c>
      <c r="B47" s="7" t="s">
        <v>262</v>
      </c>
      <c r="C47" s="11" t="s">
        <v>263</v>
      </c>
      <c r="D47" s="2" t="s">
        <v>264</v>
      </c>
      <c r="E47" s="46">
        <v>16393</v>
      </c>
      <c r="F47" s="52">
        <v>18.253605499999999</v>
      </c>
      <c r="G47" s="5">
        <v>9.2002790000000004E-3</v>
      </c>
    </row>
    <row r="48" spans="1:7" ht="25.5" x14ac:dyDescent="0.25">
      <c r="A48" s="6">
        <v>42</v>
      </c>
      <c r="B48" s="7" t="s">
        <v>276</v>
      </c>
      <c r="C48" s="11" t="s">
        <v>277</v>
      </c>
      <c r="D48" s="2" t="s">
        <v>22</v>
      </c>
      <c r="E48" s="46">
        <v>3700</v>
      </c>
      <c r="F48" s="52">
        <v>18.20955</v>
      </c>
      <c r="G48" s="5">
        <v>9.1780739999999996E-3</v>
      </c>
    </row>
    <row r="49" spans="1:7" ht="25.5" x14ac:dyDescent="0.25">
      <c r="A49" s="6">
        <v>43</v>
      </c>
      <c r="B49" s="7" t="s">
        <v>100</v>
      </c>
      <c r="C49" s="11" t="s">
        <v>101</v>
      </c>
      <c r="D49" s="2" t="s">
        <v>30</v>
      </c>
      <c r="E49" s="46">
        <v>25245</v>
      </c>
      <c r="F49" s="52">
        <v>17.721990000000002</v>
      </c>
      <c r="G49" s="5">
        <v>8.932331E-3</v>
      </c>
    </row>
    <row r="50" spans="1:7" ht="15" x14ac:dyDescent="0.25">
      <c r="A50" s="6">
        <v>44</v>
      </c>
      <c r="B50" s="7" t="s">
        <v>54</v>
      </c>
      <c r="C50" s="11" t="s">
        <v>55</v>
      </c>
      <c r="D50" s="2" t="s">
        <v>56</v>
      </c>
      <c r="E50" s="46">
        <v>10839</v>
      </c>
      <c r="F50" s="52">
        <v>17.3478195</v>
      </c>
      <c r="G50" s="5">
        <v>8.7437399999999998E-3</v>
      </c>
    </row>
    <row r="51" spans="1:7" ht="25.5" x14ac:dyDescent="0.25">
      <c r="A51" s="6">
        <v>45</v>
      </c>
      <c r="B51" s="7" t="s">
        <v>302</v>
      </c>
      <c r="C51" s="11" t="s">
        <v>303</v>
      </c>
      <c r="D51" s="2" t="s">
        <v>166</v>
      </c>
      <c r="E51" s="46">
        <v>1298</v>
      </c>
      <c r="F51" s="52">
        <v>16.079623999999999</v>
      </c>
      <c r="G51" s="5">
        <v>8.1045370000000002E-3</v>
      </c>
    </row>
    <row r="52" spans="1:7" ht="25.5" x14ac:dyDescent="0.25">
      <c r="A52" s="6">
        <v>46</v>
      </c>
      <c r="B52" s="7" t="s">
        <v>529</v>
      </c>
      <c r="C52" s="11" t="s">
        <v>530</v>
      </c>
      <c r="D52" s="2" t="s">
        <v>39</v>
      </c>
      <c r="E52" s="46">
        <v>3828</v>
      </c>
      <c r="F52" s="52">
        <v>15.669917999999999</v>
      </c>
      <c r="G52" s="5">
        <v>7.8980349999999994E-3</v>
      </c>
    </row>
    <row r="53" spans="1:7" ht="15" x14ac:dyDescent="0.25">
      <c r="A53" s="6">
        <v>47</v>
      </c>
      <c r="B53" s="7" t="s">
        <v>298</v>
      </c>
      <c r="C53" s="11" t="s">
        <v>299</v>
      </c>
      <c r="D53" s="2" t="s">
        <v>19</v>
      </c>
      <c r="E53" s="46">
        <v>14008</v>
      </c>
      <c r="F53" s="52">
        <v>15.037588</v>
      </c>
      <c r="G53" s="5">
        <v>7.5793249999999996E-3</v>
      </c>
    </row>
    <row r="54" spans="1:7" ht="15" x14ac:dyDescent="0.25">
      <c r="A54" s="1"/>
      <c r="B54" s="2"/>
      <c r="C54" s="8" t="s">
        <v>107</v>
      </c>
      <c r="D54" s="12"/>
      <c r="E54" s="48"/>
      <c r="F54" s="54">
        <v>1932.0760960000002</v>
      </c>
      <c r="G54" s="13">
        <v>0.97381524799999986</v>
      </c>
    </row>
    <row r="55" spans="1:7" ht="15" x14ac:dyDescent="0.25">
      <c r="A55" s="6"/>
      <c r="B55" s="7"/>
      <c r="C55" s="14"/>
      <c r="D55" s="15"/>
      <c r="E55" s="46"/>
      <c r="F55" s="52"/>
      <c r="G55" s="5"/>
    </row>
    <row r="56" spans="1:7" ht="15" x14ac:dyDescent="0.25">
      <c r="A56" s="1"/>
      <c r="B56" s="2"/>
      <c r="C56" s="8" t="s">
        <v>108</v>
      </c>
      <c r="D56" s="9"/>
      <c r="E56" s="47"/>
      <c r="F56" s="53"/>
      <c r="G56" s="10"/>
    </row>
    <row r="57" spans="1:7" ht="15" x14ac:dyDescent="0.25">
      <c r="A57" s="1"/>
      <c r="B57" s="2"/>
      <c r="C57" s="8" t="s">
        <v>107</v>
      </c>
      <c r="D57" s="12"/>
      <c r="E57" s="48"/>
      <c r="F57" s="54">
        <v>0</v>
      </c>
      <c r="G57" s="13">
        <v>0</v>
      </c>
    </row>
    <row r="58" spans="1:7" ht="15" x14ac:dyDescent="0.25">
      <c r="A58" s="6"/>
      <c r="B58" s="7"/>
      <c r="C58" s="14"/>
      <c r="D58" s="15"/>
      <c r="E58" s="46"/>
      <c r="F58" s="52"/>
      <c r="G58" s="5"/>
    </row>
    <row r="59" spans="1:7" ht="15" x14ac:dyDescent="0.25">
      <c r="A59" s="16"/>
      <c r="B59" s="17"/>
      <c r="C59" s="8" t="s">
        <v>109</v>
      </c>
      <c r="D59" s="9"/>
      <c r="E59" s="47"/>
      <c r="F59" s="53"/>
      <c r="G59" s="10"/>
    </row>
    <row r="60" spans="1:7" ht="15" x14ac:dyDescent="0.25">
      <c r="A60" s="18"/>
      <c r="B60" s="19"/>
      <c r="C60" s="8" t="s">
        <v>107</v>
      </c>
      <c r="D60" s="20"/>
      <c r="E60" s="49"/>
      <c r="F60" s="55">
        <v>0</v>
      </c>
      <c r="G60" s="21">
        <v>0</v>
      </c>
    </row>
    <row r="61" spans="1:7" ht="15" x14ac:dyDescent="0.25">
      <c r="A61" s="18"/>
      <c r="B61" s="19"/>
      <c r="C61" s="14"/>
      <c r="D61" s="22"/>
      <c r="E61" s="50"/>
      <c r="F61" s="56"/>
      <c r="G61" s="23"/>
    </row>
    <row r="62" spans="1:7" ht="15" x14ac:dyDescent="0.25">
      <c r="A62" s="1"/>
      <c r="B62" s="2"/>
      <c r="C62" s="8" t="s">
        <v>111</v>
      </c>
      <c r="D62" s="9"/>
      <c r="E62" s="47"/>
      <c r="F62" s="53"/>
      <c r="G62" s="10"/>
    </row>
    <row r="63" spans="1:7" ht="15" x14ac:dyDescent="0.25">
      <c r="A63" s="1"/>
      <c r="B63" s="2"/>
      <c r="C63" s="8" t="s">
        <v>107</v>
      </c>
      <c r="D63" s="12"/>
      <c r="E63" s="48"/>
      <c r="F63" s="54">
        <v>0</v>
      </c>
      <c r="G63" s="13">
        <v>0</v>
      </c>
    </row>
    <row r="64" spans="1:7" ht="15" x14ac:dyDescent="0.25">
      <c r="A64" s="1"/>
      <c r="B64" s="2"/>
      <c r="C64" s="14"/>
      <c r="D64" s="4"/>
      <c r="E64" s="46"/>
      <c r="F64" s="52"/>
      <c r="G64" s="5"/>
    </row>
    <row r="65" spans="1:7" ht="15" x14ac:dyDescent="0.25">
      <c r="A65" s="1"/>
      <c r="B65" s="2"/>
      <c r="C65" s="8" t="s">
        <v>112</v>
      </c>
      <c r="D65" s="9"/>
      <c r="E65" s="47"/>
      <c r="F65" s="53"/>
      <c r="G65" s="10"/>
    </row>
    <row r="66" spans="1:7" ht="15" x14ac:dyDescent="0.25">
      <c r="A66" s="1"/>
      <c r="B66" s="2"/>
      <c r="C66" s="8" t="s">
        <v>107</v>
      </c>
      <c r="D66" s="12"/>
      <c r="E66" s="48"/>
      <c r="F66" s="54">
        <v>0</v>
      </c>
      <c r="G66" s="13">
        <v>0</v>
      </c>
    </row>
    <row r="67" spans="1:7" ht="15" x14ac:dyDescent="0.25">
      <c r="A67" s="1"/>
      <c r="B67" s="2"/>
      <c r="C67" s="14"/>
      <c r="D67" s="4"/>
      <c r="E67" s="46"/>
      <c r="F67" s="52"/>
      <c r="G67" s="5"/>
    </row>
    <row r="68" spans="1:7" ht="15" x14ac:dyDescent="0.25">
      <c r="A68" s="1"/>
      <c r="B68" s="2"/>
      <c r="C68" s="8" t="s">
        <v>113</v>
      </c>
      <c r="D68" s="9"/>
      <c r="E68" s="47"/>
      <c r="F68" s="53"/>
      <c r="G68" s="10"/>
    </row>
    <row r="69" spans="1:7" ht="15" x14ac:dyDescent="0.25">
      <c r="A69" s="1"/>
      <c r="B69" s="2"/>
      <c r="C69" s="8" t="s">
        <v>107</v>
      </c>
      <c r="D69" s="12"/>
      <c r="E69" s="48"/>
      <c r="F69" s="54">
        <v>0</v>
      </c>
      <c r="G69" s="13">
        <v>0</v>
      </c>
    </row>
    <row r="70" spans="1:7" ht="15" x14ac:dyDescent="0.25">
      <c r="A70" s="1"/>
      <c r="B70" s="2"/>
      <c r="C70" s="14"/>
      <c r="D70" s="4"/>
      <c r="E70" s="46"/>
      <c r="F70" s="52"/>
      <c r="G70" s="5"/>
    </row>
    <row r="71" spans="1:7" ht="25.5" x14ac:dyDescent="0.25">
      <c r="A71" s="6"/>
      <c r="B71" s="7"/>
      <c r="C71" s="24" t="s">
        <v>115</v>
      </c>
      <c r="D71" s="25"/>
      <c r="E71" s="48"/>
      <c r="F71" s="54">
        <v>1932.0760960000002</v>
      </c>
      <c r="G71" s="13">
        <v>0.97381524799999986</v>
      </c>
    </row>
    <row r="72" spans="1:7" ht="15" x14ac:dyDescent="0.25">
      <c r="A72" s="1"/>
      <c r="B72" s="2"/>
      <c r="C72" s="11"/>
      <c r="D72" s="4"/>
      <c r="E72" s="46"/>
      <c r="F72" s="52"/>
      <c r="G72" s="5"/>
    </row>
    <row r="73" spans="1:7" ht="15" x14ac:dyDescent="0.25">
      <c r="A73" s="1"/>
      <c r="B73" s="2"/>
      <c r="C73" s="3" t="s">
        <v>116</v>
      </c>
      <c r="D73" s="4"/>
      <c r="E73" s="46"/>
      <c r="F73" s="52"/>
      <c r="G73" s="5"/>
    </row>
    <row r="74" spans="1:7" ht="25.5" x14ac:dyDescent="0.25">
      <c r="A74" s="1"/>
      <c r="B74" s="2"/>
      <c r="C74" s="8" t="s">
        <v>10</v>
      </c>
      <c r="D74" s="9"/>
      <c r="E74" s="47"/>
      <c r="F74" s="53"/>
      <c r="G74" s="10"/>
    </row>
    <row r="75" spans="1:7" ht="15" x14ac:dyDescent="0.25">
      <c r="A75" s="6"/>
      <c r="B75" s="7"/>
      <c r="C75" s="8" t="s">
        <v>107</v>
      </c>
      <c r="D75" s="12"/>
      <c r="E75" s="48"/>
      <c r="F75" s="54">
        <v>0</v>
      </c>
      <c r="G75" s="13">
        <v>0</v>
      </c>
    </row>
    <row r="76" spans="1:7" ht="15" x14ac:dyDescent="0.25">
      <c r="A76" s="6"/>
      <c r="B76" s="7"/>
      <c r="C76" s="14"/>
      <c r="D76" s="4"/>
      <c r="E76" s="46"/>
      <c r="F76" s="52"/>
      <c r="G76" s="5"/>
    </row>
    <row r="77" spans="1:7" ht="15" x14ac:dyDescent="0.25">
      <c r="A77" s="1"/>
      <c r="B77" s="26"/>
      <c r="C77" s="8" t="s">
        <v>117</v>
      </c>
      <c r="D77" s="9"/>
      <c r="E77" s="47"/>
      <c r="F77" s="53"/>
      <c r="G77" s="10"/>
    </row>
    <row r="78" spans="1:7" ht="15" x14ac:dyDescent="0.25">
      <c r="A78" s="6"/>
      <c r="B78" s="7"/>
      <c r="C78" s="8" t="s">
        <v>107</v>
      </c>
      <c r="D78" s="12"/>
      <c r="E78" s="48"/>
      <c r="F78" s="54">
        <v>0</v>
      </c>
      <c r="G78" s="13">
        <v>0</v>
      </c>
    </row>
    <row r="79" spans="1:7" ht="15" x14ac:dyDescent="0.25">
      <c r="A79" s="6"/>
      <c r="B79" s="7"/>
      <c r="C79" s="14"/>
      <c r="D79" s="4"/>
      <c r="E79" s="46"/>
      <c r="F79" s="58"/>
      <c r="G79" s="27"/>
    </row>
    <row r="80" spans="1:7" ht="15" x14ac:dyDescent="0.25">
      <c r="A80" s="1"/>
      <c r="B80" s="2"/>
      <c r="C80" s="8" t="s">
        <v>118</v>
      </c>
      <c r="D80" s="9"/>
      <c r="E80" s="47"/>
      <c r="F80" s="53"/>
      <c r="G80" s="10"/>
    </row>
    <row r="81" spans="1:7" ht="15" x14ac:dyDescent="0.25">
      <c r="A81" s="6"/>
      <c r="B81" s="7"/>
      <c r="C81" s="8" t="s">
        <v>107</v>
      </c>
      <c r="D81" s="12"/>
      <c r="E81" s="48"/>
      <c r="F81" s="54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2"/>
      <c r="G82" s="5"/>
    </row>
    <row r="83" spans="1:7" ht="25.5" x14ac:dyDescent="0.25">
      <c r="A83" s="1"/>
      <c r="B83" s="26"/>
      <c r="C83" s="8" t="s">
        <v>119</v>
      </c>
      <c r="D83" s="9"/>
      <c r="E83" s="47"/>
      <c r="F83" s="53"/>
      <c r="G83" s="10"/>
    </row>
    <row r="84" spans="1:7" ht="15" x14ac:dyDescent="0.25">
      <c r="A84" s="6"/>
      <c r="B84" s="7"/>
      <c r="C84" s="8" t="s">
        <v>107</v>
      </c>
      <c r="D84" s="12"/>
      <c r="E84" s="48"/>
      <c r="F84" s="54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2"/>
      <c r="G85" s="5"/>
    </row>
    <row r="86" spans="1:7" ht="15" x14ac:dyDescent="0.25">
      <c r="A86" s="6"/>
      <c r="B86" s="7"/>
      <c r="C86" s="28" t="s">
        <v>120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1"/>
      <c r="D87" s="4"/>
      <c r="E87" s="46"/>
      <c r="F87" s="52"/>
      <c r="G87" s="5"/>
    </row>
    <row r="88" spans="1:7" ht="15" x14ac:dyDescent="0.25">
      <c r="A88" s="1"/>
      <c r="B88" s="2"/>
      <c r="C88" s="3" t="s">
        <v>121</v>
      </c>
      <c r="D88" s="4"/>
      <c r="E88" s="46"/>
      <c r="F88" s="52"/>
      <c r="G88" s="5"/>
    </row>
    <row r="89" spans="1:7" ht="15" x14ac:dyDescent="0.25">
      <c r="A89" s="6"/>
      <c r="B89" s="7"/>
      <c r="C89" s="8" t="s">
        <v>122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2"/>
      <c r="G91" s="5"/>
    </row>
    <row r="92" spans="1:7" ht="15" x14ac:dyDescent="0.25">
      <c r="A92" s="6"/>
      <c r="B92" s="7"/>
      <c r="C92" s="8" t="s">
        <v>123</v>
      </c>
      <c r="D92" s="9"/>
      <c r="E92" s="47"/>
      <c r="F92" s="53"/>
      <c r="G92" s="10"/>
    </row>
    <row r="93" spans="1:7" ht="15" x14ac:dyDescent="0.25">
      <c r="A93" s="6"/>
      <c r="B93" s="7"/>
      <c r="C93" s="8" t="s">
        <v>107</v>
      </c>
      <c r="D93" s="25"/>
      <c r="E93" s="48"/>
      <c r="F93" s="54">
        <v>0</v>
      </c>
      <c r="G93" s="13">
        <v>0</v>
      </c>
    </row>
    <row r="94" spans="1:7" ht="15" x14ac:dyDescent="0.25">
      <c r="A94" s="6"/>
      <c r="B94" s="7"/>
      <c r="C94" s="14"/>
      <c r="D94" s="7"/>
      <c r="E94" s="46"/>
      <c r="F94" s="52"/>
      <c r="G94" s="5"/>
    </row>
    <row r="95" spans="1:7" ht="15" x14ac:dyDescent="0.25">
      <c r="A95" s="6"/>
      <c r="B95" s="7"/>
      <c r="C95" s="8" t="s">
        <v>124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2"/>
      <c r="G97" s="5"/>
    </row>
    <row r="98" spans="1:7" ht="15" x14ac:dyDescent="0.25">
      <c r="A98" s="6"/>
      <c r="B98" s="7"/>
      <c r="C98" s="8" t="s">
        <v>125</v>
      </c>
      <c r="D98" s="9"/>
      <c r="E98" s="47"/>
      <c r="F98" s="53"/>
      <c r="G98" s="10"/>
    </row>
    <row r="99" spans="1:7" ht="15" x14ac:dyDescent="0.25">
      <c r="A99" s="6">
        <v>1</v>
      </c>
      <c r="B99" s="7"/>
      <c r="C99" s="11" t="s">
        <v>126</v>
      </c>
      <c r="D99" s="15"/>
      <c r="E99" s="46"/>
      <c r="F99" s="52">
        <v>28.985943800000001</v>
      </c>
      <c r="G99" s="5">
        <v>1.4609649000000001E-2</v>
      </c>
    </row>
    <row r="100" spans="1:7" ht="15" x14ac:dyDescent="0.25">
      <c r="A100" s="6"/>
      <c r="B100" s="7"/>
      <c r="C100" s="8" t="s">
        <v>107</v>
      </c>
      <c r="D100" s="25"/>
      <c r="E100" s="48"/>
      <c r="F100" s="54">
        <v>28.985943800000001</v>
      </c>
      <c r="G100" s="13">
        <v>1.4609649000000001E-2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25.5" x14ac:dyDescent="0.25">
      <c r="A102" s="6"/>
      <c r="B102" s="7"/>
      <c r="C102" s="24" t="s">
        <v>127</v>
      </c>
      <c r="D102" s="25"/>
      <c r="E102" s="48"/>
      <c r="F102" s="54">
        <v>28.985943800000001</v>
      </c>
      <c r="G102" s="13">
        <v>1.4609649000000001E-2</v>
      </c>
    </row>
    <row r="103" spans="1:7" ht="15" x14ac:dyDescent="0.25">
      <c r="A103" s="6"/>
      <c r="B103" s="7"/>
      <c r="C103" s="29"/>
      <c r="D103" s="7"/>
      <c r="E103" s="46"/>
      <c r="F103" s="52"/>
      <c r="G103" s="5"/>
    </row>
    <row r="104" spans="1:7" ht="15" x14ac:dyDescent="0.25">
      <c r="A104" s="1"/>
      <c r="B104" s="2"/>
      <c r="C104" s="3" t="s">
        <v>128</v>
      </c>
      <c r="D104" s="4"/>
      <c r="E104" s="46"/>
      <c r="F104" s="52"/>
      <c r="G104" s="5"/>
    </row>
    <row r="105" spans="1:7" ht="25.5" x14ac:dyDescent="0.25">
      <c r="A105" s="6"/>
      <c r="B105" s="7"/>
      <c r="C105" s="8" t="s">
        <v>129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1"/>
      <c r="B108" s="2"/>
      <c r="C108" s="3" t="s">
        <v>130</v>
      </c>
      <c r="D108" s="4"/>
      <c r="E108" s="46"/>
      <c r="F108" s="52"/>
      <c r="G108" s="5"/>
    </row>
    <row r="109" spans="1:7" ht="25.5" x14ac:dyDescent="0.25">
      <c r="A109" s="6"/>
      <c r="B109" s="7"/>
      <c r="C109" s="8" t="s">
        <v>131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25.5" x14ac:dyDescent="0.25">
      <c r="A112" s="6"/>
      <c r="B112" s="7"/>
      <c r="C112" s="8" t="s">
        <v>132</v>
      </c>
      <c r="D112" s="9"/>
      <c r="E112" s="47"/>
      <c r="F112" s="53"/>
      <c r="G112" s="10"/>
    </row>
    <row r="113" spans="1:7" ht="15" x14ac:dyDescent="0.25">
      <c r="A113" s="6"/>
      <c r="B113" s="7"/>
      <c r="C113" s="8" t="s">
        <v>107</v>
      </c>
      <c r="D113" s="25"/>
      <c r="E113" s="48"/>
      <c r="F113" s="54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6"/>
      <c r="F114" s="58"/>
      <c r="G114" s="27"/>
    </row>
    <row r="115" spans="1:7" ht="25.5" x14ac:dyDescent="0.25">
      <c r="A115" s="6"/>
      <c r="B115" s="7"/>
      <c r="C115" s="29" t="s">
        <v>134</v>
      </c>
      <c r="D115" s="7"/>
      <c r="E115" s="46"/>
      <c r="F115" s="58">
        <v>22.96532178</v>
      </c>
      <c r="G115" s="27">
        <v>1.1575103E-2</v>
      </c>
    </row>
    <row r="116" spans="1:7" ht="15" x14ac:dyDescent="0.25">
      <c r="A116" s="6"/>
      <c r="B116" s="7"/>
      <c r="C116" s="30" t="s">
        <v>135</v>
      </c>
      <c r="D116" s="12"/>
      <c r="E116" s="48"/>
      <c r="F116" s="54">
        <v>1984.0273615800002</v>
      </c>
      <c r="G116" s="13">
        <v>0.99999999999999978</v>
      </c>
    </row>
    <row r="118" spans="1:7" ht="15" x14ac:dyDescent="0.25">
      <c r="B118" s="158"/>
      <c r="C118" s="158"/>
      <c r="D118" s="158"/>
      <c r="E118" s="158"/>
      <c r="F118" s="158"/>
    </row>
    <row r="119" spans="1:7" ht="15" x14ac:dyDescent="0.25">
      <c r="B119" s="158"/>
      <c r="C119" s="158"/>
      <c r="D119" s="158"/>
      <c r="E119" s="158"/>
      <c r="F119" s="158"/>
    </row>
    <row r="121" spans="1:7" ht="15" x14ac:dyDescent="0.25">
      <c r="B121" s="36" t="s">
        <v>137</v>
      </c>
      <c r="C121" s="37"/>
      <c r="D121" s="38"/>
    </row>
    <row r="122" spans="1:7" ht="15" x14ac:dyDescent="0.25">
      <c r="B122" s="39" t="s">
        <v>138</v>
      </c>
      <c r="C122" s="40"/>
      <c r="D122" s="64" t="s">
        <v>139</v>
      </c>
    </row>
    <row r="123" spans="1:7" ht="15" x14ac:dyDescent="0.25">
      <c r="B123" s="39" t="s">
        <v>140</v>
      </c>
      <c r="C123" s="40"/>
      <c r="D123" s="64" t="s">
        <v>139</v>
      </c>
    </row>
    <row r="124" spans="1:7" ht="15" x14ac:dyDescent="0.25">
      <c r="B124" s="41" t="s">
        <v>141</v>
      </c>
      <c r="C124" s="40"/>
      <c r="D124" s="42"/>
    </row>
    <row r="125" spans="1:7" ht="25.5" customHeight="1" x14ac:dyDescent="0.25">
      <c r="B125" s="42"/>
      <c r="C125" s="32" t="s">
        <v>142</v>
      </c>
      <c r="D125" s="33" t="s">
        <v>143</v>
      </c>
    </row>
    <row r="126" spans="1:7" ht="12.75" customHeight="1" x14ac:dyDescent="0.25">
      <c r="B126" s="59" t="s">
        <v>144</v>
      </c>
      <c r="C126" s="60" t="s">
        <v>145</v>
      </c>
      <c r="D126" s="60" t="s">
        <v>146</v>
      </c>
    </row>
    <row r="127" spans="1:7" ht="15" x14ac:dyDescent="0.25">
      <c r="B127" s="42" t="s">
        <v>147</v>
      </c>
      <c r="C127" s="43">
        <v>13.9717</v>
      </c>
      <c r="D127" s="43">
        <v>14.1136</v>
      </c>
    </row>
    <row r="128" spans="1:7" ht="15" x14ac:dyDescent="0.25">
      <c r="B128" s="42" t="s">
        <v>148</v>
      </c>
      <c r="C128" s="43">
        <v>12.887</v>
      </c>
      <c r="D128" s="43">
        <v>13.017799999999999</v>
      </c>
    </row>
    <row r="129" spans="2:4" ht="15" x14ac:dyDescent="0.25">
      <c r="B129" s="42" t="s">
        <v>149</v>
      </c>
      <c r="C129" s="43">
        <v>13.734</v>
      </c>
      <c r="D129" s="43">
        <v>13.868499999999999</v>
      </c>
    </row>
    <row r="130" spans="2:4" ht="15" x14ac:dyDescent="0.25">
      <c r="B130" s="42" t="s">
        <v>150</v>
      </c>
      <c r="C130" s="43">
        <v>12.654999999999999</v>
      </c>
      <c r="D130" s="43">
        <v>12.7789</v>
      </c>
    </row>
    <row r="132" spans="2:4" ht="15" x14ac:dyDescent="0.25">
      <c r="B132" s="61" t="s">
        <v>151</v>
      </c>
      <c r="C132" s="44"/>
      <c r="D132" s="62" t="s">
        <v>139</v>
      </c>
    </row>
    <row r="133" spans="2:4" ht="24.75" customHeight="1" x14ac:dyDescent="0.25">
      <c r="B133" s="63"/>
      <c r="C133" s="63"/>
    </row>
    <row r="134" spans="2:4" ht="15" x14ac:dyDescent="0.25">
      <c r="B134" s="65"/>
      <c r="C134" s="67"/>
      <c r="D134"/>
    </row>
    <row r="136" spans="2:4" ht="15" x14ac:dyDescent="0.25">
      <c r="B136" s="41" t="s">
        <v>152</v>
      </c>
      <c r="C136" s="40"/>
      <c r="D136" s="66" t="s">
        <v>139</v>
      </c>
    </row>
    <row r="137" spans="2:4" ht="15" x14ac:dyDescent="0.25">
      <c r="B137" s="41" t="s">
        <v>153</v>
      </c>
      <c r="C137" s="40"/>
      <c r="D137" s="66" t="s">
        <v>139</v>
      </c>
    </row>
    <row r="138" spans="2:4" ht="15" x14ac:dyDescent="0.25">
      <c r="B138" s="41" t="s">
        <v>154</v>
      </c>
      <c r="C138" s="40"/>
      <c r="D138" s="45">
        <v>0.19899052739438261</v>
      </c>
    </row>
    <row r="139" spans="2:4" ht="15" x14ac:dyDescent="0.25">
      <c r="B139" s="41" t="s">
        <v>155</v>
      </c>
      <c r="C139" s="40"/>
      <c r="D139" s="45" t="s">
        <v>139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V13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844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23735</v>
      </c>
      <c r="F7" s="52">
        <v>100.565195</v>
      </c>
      <c r="G7" s="5">
        <v>5.5592409000000002E-2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19</v>
      </c>
      <c r="E8" s="46">
        <v>4076</v>
      </c>
      <c r="F8" s="52">
        <v>98.857265999999996</v>
      </c>
      <c r="G8" s="5">
        <v>5.4648266000000001E-2</v>
      </c>
    </row>
    <row r="9" spans="1:7" ht="15" x14ac:dyDescent="0.25">
      <c r="A9" s="6">
        <v>3</v>
      </c>
      <c r="B9" s="7" t="s">
        <v>489</v>
      </c>
      <c r="C9" s="11" t="s">
        <v>490</v>
      </c>
      <c r="D9" s="2" t="s">
        <v>211</v>
      </c>
      <c r="E9" s="46">
        <v>11954</v>
      </c>
      <c r="F9" s="52">
        <v>88.190635</v>
      </c>
      <c r="G9" s="5">
        <v>4.8751756E-2</v>
      </c>
    </row>
    <row r="10" spans="1:7" ht="15" x14ac:dyDescent="0.25">
      <c r="A10" s="6">
        <v>4</v>
      </c>
      <c r="B10" s="7" t="s">
        <v>57</v>
      </c>
      <c r="C10" s="11" t="s">
        <v>58</v>
      </c>
      <c r="D10" s="2" t="s">
        <v>19</v>
      </c>
      <c r="E10" s="46">
        <v>23893</v>
      </c>
      <c r="F10" s="52">
        <v>84.222825</v>
      </c>
      <c r="G10" s="5">
        <v>4.6558351999999997E-2</v>
      </c>
    </row>
    <row r="11" spans="1:7" ht="25.5" x14ac:dyDescent="0.25">
      <c r="A11" s="6">
        <v>5</v>
      </c>
      <c r="B11" s="7" t="s">
        <v>37</v>
      </c>
      <c r="C11" s="11" t="s">
        <v>38</v>
      </c>
      <c r="D11" s="2" t="s">
        <v>39</v>
      </c>
      <c r="E11" s="46">
        <v>5606</v>
      </c>
      <c r="F11" s="52">
        <v>74.568208999999996</v>
      </c>
      <c r="G11" s="5">
        <v>4.1221282999999997E-2</v>
      </c>
    </row>
    <row r="12" spans="1:7" ht="25.5" x14ac:dyDescent="0.25">
      <c r="A12" s="6">
        <v>6</v>
      </c>
      <c r="B12" s="7" t="s">
        <v>396</v>
      </c>
      <c r="C12" s="11" t="s">
        <v>397</v>
      </c>
      <c r="D12" s="2" t="s">
        <v>42</v>
      </c>
      <c r="E12" s="46">
        <v>26437</v>
      </c>
      <c r="F12" s="52">
        <v>73.640263500000003</v>
      </c>
      <c r="G12" s="5">
        <v>4.0708315000000002E-2</v>
      </c>
    </row>
    <row r="13" spans="1:7" ht="25.5" x14ac:dyDescent="0.25">
      <c r="A13" s="6">
        <v>7</v>
      </c>
      <c r="B13" s="7" t="s">
        <v>14</v>
      </c>
      <c r="C13" s="11" t="s">
        <v>15</v>
      </c>
      <c r="D13" s="2" t="s">
        <v>16</v>
      </c>
      <c r="E13" s="46">
        <v>4637</v>
      </c>
      <c r="F13" s="52">
        <v>72.223593500000007</v>
      </c>
      <c r="G13" s="5">
        <v>3.9925179999999998E-2</v>
      </c>
    </row>
    <row r="14" spans="1:7" ht="15" x14ac:dyDescent="0.25">
      <c r="A14" s="6">
        <v>8</v>
      </c>
      <c r="B14" s="7" t="s">
        <v>400</v>
      </c>
      <c r="C14" s="11" t="s">
        <v>401</v>
      </c>
      <c r="D14" s="2" t="s">
        <v>211</v>
      </c>
      <c r="E14" s="46">
        <v>8372</v>
      </c>
      <c r="F14" s="52">
        <v>63.656502000000003</v>
      </c>
      <c r="G14" s="5">
        <v>3.5189295000000002E-2</v>
      </c>
    </row>
    <row r="15" spans="1:7" ht="15" x14ac:dyDescent="0.25">
      <c r="A15" s="6">
        <v>9</v>
      </c>
      <c r="B15" s="7" t="s">
        <v>390</v>
      </c>
      <c r="C15" s="11" t="s">
        <v>391</v>
      </c>
      <c r="D15" s="2" t="s">
        <v>19</v>
      </c>
      <c r="E15" s="46">
        <v>6913</v>
      </c>
      <c r="F15" s="52">
        <v>55.877778999999997</v>
      </c>
      <c r="G15" s="5">
        <v>3.0889218999999999E-2</v>
      </c>
    </row>
    <row r="16" spans="1:7" ht="25.5" x14ac:dyDescent="0.25">
      <c r="A16" s="6">
        <v>10</v>
      </c>
      <c r="B16" s="7" t="s">
        <v>422</v>
      </c>
      <c r="C16" s="11" t="s">
        <v>423</v>
      </c>
      <c r="D16" s="2" t="s">
        <v>42</v>
      </c>
      <c r="E16" s="46">
        <v>16230</v>
      </c>
      <c r="F16" s="52">
        <v>53.607689999999998</v>
      </c>
      <c r="G16" s="5">
        <v>2.9634315000000001E-2</v>
      </c>
    </row>
    <row r="17" spans="1:7" ht="15" x14ac:dyDescent="0.25">
      <c r="A17" s="6">
        <v>11</v>
      </c>
      <c r="B17" s="7" t="s">
        <v>506</v>
      </c>
      <c r="C17" s="11" t="s">
        <v>507</v>
      </c>
      <c r="D17" s="2" t="s">
        <v>13</v>
      </c>
      <c r="E17" s="46">
        <v>5964</v>
      </c>
      <c r="F17" s="52">
        <v>52.847003999999998</v>
      </c>
      <c r="G17" s="5">
        <v>2.9213808000000001E-2</v>
      </c>
    </row>
    <row r="18" spans="1:7" ht="15" x14ac:dyDescent="0.25">
      <c r="A18" s="6">
        <v>12</v>
      </c>
      <c r="B18" s="7" t="s">
        <v>485</v>
      </c>
      <c r="C18" s="11" t="s">
        <v>486</v>
      </c>
      <c r="D18" s="2" t="s">
        <v>19</v>
      </c>
      <c r="E18" s="46">
        <v>3222</v>
      </c>
      <c r="F18" s="52">
        <v>49.043672999999998</v>
      </c>
      <c r="G18" s="5">
        <v>2.7111327000000001E-2</v>
      </c>
    </row>
    <row r="19" spans="1:7" ht="25.5" x14ac:dyDescent="0.25">
      <c r="A19" s="6">
        <v>13</v>
      </c>
      <c r="B19" s="7" t="s">
        <v>318</v>
      </c>
      <c r="C19" s="11" t="s">
        <v>319</v>
      </c>
      <c r="D19" s="2" t="s">
        <v>42</v>
      </c>
      <c r="E19" s="46">
        <v>5166</v>
      </c>
      <c r="F19" s="52">
        <v>48.198779999999999</v>
      </c>
      <c r="G19" s="5">
        <v>2.6644271000000001E-2</v>
      </c>
    </row>
    <row r="20" spans="1:7" ht="25.5" x14ac:dyDescent="0.25">
      <c r="A20" s="6">
        <v>14</v>
      </c>
      <c r="B20" s="7" t="s">
        <v>66</v>
      </c>
      <c r="C20" s="11" t="s">
        <v>67</v>
      </c>
      <c r="D20" s="2" t="s">
        <v>16</v>
      </c>
      <c r="E20" s="46">
        <v>30149</v>
      </c>
      <c r="F20" s="52">
        <v>43.067846500000002</v>
      </c>
      <c r="G20" s="5">
        <v>2.3807892000000001E-2</v>
      </c>
    </row>
    <row r="21" spans="1:7" ht="25.5" x14ac:dyDescent="0.25">
      <c r="A21" s="6">
        <v>15</v>
      </c>
      <c r="B21" s="7" t="s">
        <v>487</v>
      </c>
      <c r="C21" s="11" t="s">
        <v>488</v>
      </c>
      <c r="D21" s="2" t="s">
        <v>169</v>
      </c>
      <c r="E21" s="46">
        <v>1927</v>
      </c>
      <c r="F21" s="52">
        <v>42.059665500000001</v>
      </c>
      <c r="G21" s="5">
        <v>2.3250570000000002E-2</v>
      </c>
    </row>
    <row r="22" spans="1:7" ht="15" x14ac:dyDescent="0.25">
      <c r="A22" s="6">
        <v>16</v>
      </c>
      <c r="B22" s="7" t="s">
        <v>468</v>
      </c>
      <c r="C22" s="11" t="s">
        <v>469</v>
      </c>
      <c r="D22" s="2" t="s">
        <v>251</v>
      </c>
      <c r="E22" s="46">
        <v>19531</v>
      </c>
      <c r="F22" s="52">
        <v>33.2027</v>
      </c>
      <c r="G22" s="5">
        <v>1.8354441999999999E-2</v>
      </c>
    </row>
    <row r="23" spans="1:7" ht="25.5" x14ac:dyDescent="0.25">
      <c r="A23" s="6">
        <v>17</v>
      </c>
      <c r="B23" s="7" t="s">
        <v>296</v>
      </c>
      <c r="C23" s="11" t="s">
        <v>297</v>
      </c>
      <c r="D23" s="2" t="s">
        <v>246</v>
      </c>
      <c r="E23" s="46">
        <v>15506</v>
      </c>
      <c r="F23" s="52">
        <v>32.709907000000001</v>
      </c>
      <c r="G23" s="5">
        <v>1.8082027000000001E-2</v>
      </c>
    </row>
    <row r="24" spans="1:7" ht="25.5" x14ac:dyDescent="0.25">
      <c r="A24" s="6">
        <v>18</v>
      </c>
      <c r="B24" s="7" t="s">
        <v>508</v>
      </c>
      <c r="C24" s="11" t="s">
        <v>509</v>
      </c>
      <c r="D24" s="2" t="s">
        <v>42</v>
      </c>
      <c r="E24" s="46">
        <v>21096</v>
      </c>
      <c r="F24" s="52">
        <v>32.487839999999998</v>
      </c>
      <c r="G24" s="5">
        <v>1.7959268E-2</v>
      </c>
    </row>
    <row r="25" spans="1:7" ht="25.5" x14ac:dyDescent="0.25">
      <c r="A25" s="6">
        <v>19</v>
      </c>
      <c r="B25" s="7" t="s">
        <v>43</v>
      </c>
      <c r="C25" s="11" t="s">
        <v>44</v>
      </c>
      <c r="D25" s="2" t="s">
        <v>16</v>
      </c>
      <c r="E25" s="46">
        <v>32534</v>
      </c>
      <c r="F25" s="52">
        <v>31.801984999999998</v>
      </c>
      <c r="G25" s="5">
        <v>1.7580128E-2</v>
      </c>
    </row>
    <row r="26" spans="1:7" ht="15" x14ac:dyDescent="0.25">
      <c r="A26" s="6">
        <v>20</v>
      </c>
      <c r="B26" s="7" t="s">
        <v>510</v>
      </c>
      <c r="C26" s="11" t="s">
        <v>511</v>
      </c>
      <c r="D26" s="2" t="s">
        <v>271</v>
      </c>
      <c r="E26" s="46">
        <v>2897</v>
      </c>
      <c r="F26" s="52">
        <v>31.558469500000001</v>
      </c>
      <c r="G26" s="5">
        <v>1.7445512E-2</v>
      </c>
    </row>
    <row r="27" spans="1:7" ht="15" x14ac:dyDescent="0.25">
      <c r="A27" s="6">
        <v>21</v>
      </c>
      <c r="B27" s="7" t="s">
        <v>515</v>
      </c>
      <c r="C27" s="11" t="s">
        <v>516</v>
      </c>
      <c r="D27" s="2" t="s">
        <v>211</v>
      </c>
      <c r="E27" s="46">
        <v>1426</v>
      </c>
      <c r="F27" s="52">
        <v>31.322803</v>
      </c>
      <c r="G27" s="5">
        <v>1.7315236000000001E-2</v>
      </c>
    </row>
    <row r="28" spans="1:7" ht="25.5" x14ac:dyDescent="0.25">
      <c r="A28" s="6">
        <v>22</v>
      </c>
      <c r="B28" s="7" t="s">
        <v>327</v>
      </c>
      <c r="C28" s="11" t="s">
        <v>328</v>
      </c>
      <c r="D28" s="2" t="s">
        <v>42</v>
      </c>
      <c r="E28" s="46">
        <v>12786</v>
      </c>
      <c r="F28" s="52">
        <v>31.197839999999999</v>
      </c>
      <c r="G28" s="5">
        <v>1.7246155999999999E-2</v>
      </c>
    </row>
    <row r="29" spans="1:7" ht="15" x14ac:dyDescent="0.25">
      <c r="A29" s="6">
        <v>23</v>
      </c>
      <c r="B29" s="7" t="s">
        <v>418</v>
      </c>
      <c r="C29" s="11" t="s">
        <v>419</v>
      </c>
      <c r="D29" s="2" t="s">
        <v>226</v>
      </c>
      <c r="E29" s="46">
        <v>4757</v>
      </c>
      <c r="F29" s="52">
        <v>30.780168499999998</v>
      </c>
      <c r="G29" s="5">
        <v>1.7015268E-2</v>
      </c>
    </row>
    <row r="30" spans="1:7" ht="25.5" x14ac:dyDescent="0.25">
      <c r="A30" s="6">
        <v>24</v>
      </c>
      <c r="B30" s="7" t="s">
        <v>517</v>
      </c>
      <c r="C30" s="11" t="s">
        <v>518</v>
      </c>
      <c r="D30" s="2" t="s">
        <v>42</v>
      </c>
      <c r="E30" s="46">
        <v>1716</v>
      </c>
      <c r="F30" s="52">
        <v>30.690660000000001</v>
      </c>
      <c r="G30" s="5">
        <v>1.6965787E-2</v>
      </c>
    </row>
    <row r="31" spans="1:7" ht="15" x14ac:dyDescent="0.25">
      <c r="A31" s="6">
        <v>25</v>
      </c>
      <c r="B31" s="7" t="s">
        <v>104</v>
      </c>
      <c r="C31" s="11" t="s">
        <v>105</v>
      </c>
      <c r="D31" s="2" t="s">
        <v>106</v>
      </c>
      <c r="E31" s="46">
        <v>8449</v>
      </c>
      <c r="F31" s="52">
        <v>30.500889999999998</v>
      </c>
      <c r="G31" s="5">
        <v>1.6860883E-2</v>
      </c>
    </row>
    <row r="32" spans="1:7" ht="15" x14ac:dyDescent="0.25">
      <c r="A32" s="6">
        <v>26</v>
      </c>
      <c r="B32" s="7" t="s">
        <v>512</v>
      </c>
      <c r="C32" s="11" t="s">
        <v>513</v>
      </c>
      <c r="D32" s="2" t="s">
        <v>514</v>
      </c>
      <c r="E32" s="46">
        <v>12021</v>
      </c>
      <c r="F32" s="52">
        <v>30.473234999999999</v>
      </c>
      <c r="G32" s="5">
        <v>1.6845595000000001E-2</v>
      </c>
    </row>
    <row r="33" spans="1:7" ht="15" x14ac:dyDescent="0.25">
      <c r="A33" s="6">
        <v>27</v>
      </c>
      <c r="B33" s="7" t="s">
        <v>333</v>
      </c>
      <c r="C33" s="11" t="s">
        <v>334</v>
      </c>
      <c r="D33" s="2" t="s">
        <v>159</v>
      </c>
      <c r="E33" s="46">
        <v>4654</v>
      </c>
      <c r="F33" s="52">
        <v>29.371393999999999</v>
      </c>
      <c r="G33" s="5">
        <v>1.6236497999999999E-2</v>
      </c>
    </row>
    <row r="34" spans="1:7" ht="25.5" x14ac:dyDescent="0.25">
      <c r="A34" s="6">
        <v>28</v>
      </c>
      <c r="B34" s="7" t="s">
        <v>398</v>
      </c>
      <c r="C34" s="11" t="s">
        <v>399</v>
      </c>
      <c r="D34" s="2" t="s">
        <v>169</v>
      </c>
      <c r="E34" s="46">
        <v>4052</v>
      </c>
      <c r="F34" s="52">
        <v>28.13101</v>
      </c>
      <c r="G34" s="5">
        <v>1.5550814E-2</v>
      </c>
    </row>
    <row r="35" spans="1:7" ht="25.5" x14ac:dyDescent="0.25">
      <c r="A35" s="6">
        <v>29</v>
      </c>
      <c r="B35" s="7" t="s">
        <v>68</v>
      </c>
      <c r="C35" s="11" t="s">
        <v>69</v>
      </c>
      <c r="D35" s="2" t="s">
        <v>22</v>
      </c>
      <c r="E35" s="46">
        <v>15077</v>
      </c>
      <c r="F35" s="52">
        <v>25.480129999999999</v>
      </c>
      <c r="G35" s="5">
        <v>1.4085408000000001E-2</v>
      </c>
    </row>
    <row r="36" spans="1:7" ht="15" x14ac:dyDescent="0.25">
      <c r="A36" s="6">
        <v>30</v>
      </c>
      <c r="B36" s="7" t="s">
        <v>320</v>
      </c>
      <c r="C36" s="11" t="s">
        <v>321</v>
      </c>
      <c r="D36" s="2" t="s">
        <v>322</v>
      </c>
      <c r="E36" s="46">
        <v>3892</v>
      </c>
      <c r="F36" s="52">
        <v>25.303837999999999</v>
      </c>
      <c r="G36" s="5">
        <v>1.3987954E-2</v>
      </c>
    </row>
    <row r="37" spans="1:7" ht="25.5" x14ac:dyDescent="0.25">
      <c r="A37" s="6">
        <v>31</v>
      </c>
      <c r="B37" s="7" t="s">
        <v>164</v>
      </c>
      <c r="C37" s="11" t="s">
        <v>165</v>
      </c>
      <c r="D37" s="2" t="s">
        <v>166</v>
      </c>
      <c r="E37" s="46">
        <v>12662</v>
      </c>
      <c r="F37" s="52">
        <v>23.937511000000001</v>
      </c>
      <c r="G37" s="5">
        <v>1.3232649000000001E-2</v>
      </c>
    </row>
    <row r="38" spans="1:7" ht="15" x14ac:dyDescent="0.25">
      <c r="A38" s="6">
        <v>32</v>
      </c>
      <c r="B38" s="7" t="s">
        <v>521</v>
      </c>
      <c r="C38" s="11" t="s">
        <v>522</v>
      </c>
      <c r="D38" s="2" t="s">
        <v>211</v>
      </c>
      <c r="E38" s="46">
        <v>2132</v>
      </c>
      <c r="F38" s="52">
        <v>23.293165999999999</v>
      </c>
      <c r="G38" s="5">
        <v>1.2876455E-2</v>
      </c>
    </row>
    <row r="39" spans="1:7" ht="15" x14ac:dyDescent="0.25">
      <c r="A39" s="6">
        <v>33</v>
      </c>
      <c r="B39" s="7" t="s">
        <v>523</v>
      </c>
      <c r="C39" s="11" t="s">
        <v>524</v>
      </c>
      <c r="D39" s="2" t="s">
        <v>19</v>
      </c>
      <c r="E39" s="46">
        <v>16651</v>
      </c>
      <c r="F39" s="52">
        <v>22.187457500000001</v>
      </c>
      <c r="G39" s="5">
        <v>1.226522E-2</v>
      </c>
    </row>
    <row r="40" spans="1:7" ht="25.5" x14ac:dyDescent="0.25">
      <c r="A40" s="6">
        <v>34</v>
      </c>
      <c r="B40" s="7" t="s">
        <v>308</v>
      </c>
      <c r="C40" s="11" t="s">
        <v>309</v>
      </c>
      <c r="D40" s="2" t="s">
        <v>22</v>
      </c>
      <c r="E40" s="46">
        <v>2710</v>
      </c>
      <c r="F40" s="52">
        <v>21.410354999999999</v>
      </c>
      <c r="G40" s="5">
        <v>1.1835638000000001E-2</v>
      </c>
    </row>
    <row r="41" spans="1:7" ht="25.5" x14ac:dyDescent="0.25">
      <c r="A41" s="6">
        <v>35</v>
      </c>
      <c r="B41" s="7" t="s">
        <v>448</v>
      </c>
      <c r="C41" s="11" t="s">
        <v>449</v>
      </c>
      <c r="D41" s="2" t="s">
        <v>81</v>
      </c>
      <c r="E41" s="46">
        <v>6616</v>
      </c>
      <c r="F41" s="52">
        <v>21.200972</v>
      </c>
      <c r="G41" s="5">
        <v>1.1719891E-2</v>
      </c>
    </row>
    <row r="42" spans="1:7" ht="25.5" x14ac:dyDescent="0.25">
      <c r="A42" s="6">
        <v>36</v>
      </c>
      <c r="B42" s="7" t="s">
        <v>519</v>
      </c>
      <c r="C42" s="11" t="s">
        <v>520</v>
      </c>
      <c r="D42" s="2" t="s">
        <v>42</v>
      </c>
      <c r="E42" s="46">
        <v>1832</v>
      </c>
      <c r="F42" s="52">
        <v>21.111052000000001</v>
      </c>
      <c r="G42" s="5">
        <v>1.1670183000000001E-2</v>
      </c>
    </row>
    <row r="43" spans="1:7" ht="25.5" x14ac:dyDescent="0.25">
      <c r="A43" s="6">
        <v>37</v>
      </c>
      <c r="B43" s="7" t="s">
        <v>157</v>
      </c>
      <c r="C43" s="11" t="s">
        <v>158</v>
      </c>
      <c r="D43" s="2" t="s">
        <v>159</v>
      </c>
      <c r="E43" s="46">
        <v>2858</v>
      </c>
      <c r="F43" s="52">
        <v>21.104901000000002</v>
      </c>
      <c r="G43" s="5">
        <v>1.1666783E-2</v>
      </c>
    </row>
    <row r="44" spans="1:7" ht="25.5" x14ac:dyDescent="0.25">
      <c r="A44" s="6">
        <v>38</v>
      </c>
      <c r="B44" s="7" t="s">
        <v>525</v>
      </c>
      <c r="C44" s="11" t="s">
        <v>526</v>
      </c>
      <c r="D44" s="2" t="s">
        <v>39</v>
      </c>
      <c r="E44" s="46">
        <v>11385</v>
      </c>
      <c r="F44" s="52">
        <v>18.8478675</v>
      </c>
      <c r="G44" s="5">
        <v>1.0419095E-2</v>
      </c>
    </row>
    <row r="45" spans="1:7" ht="15" x14ac:dyDescent="0.25">
      <c r="A45" s="6">
        <v>39</v>
      </c>
      <c r="B45" s="7" t="s">
        <v>500</v>
      </c>
      <c r="C45" s="11" t="s">
        <v>501</v>
      </c>
      <c r="D45" s="2" t="s">
        <v>226</v>
      </c>
      <c r="E45" s="46">
        <v>265</v>
      </c>
      <c r="F45" s="52">
        <v>18.205102499999999</v>
      </c>
      <c r="G45" s="5">
        <v>1.0063775E-2</v>
      </c>
    </row>
    <row r="46" spans="1:7" ht="15" x14ac:dyDescent="0.25">
      <c r="A46" s="6">
        <v>40</v>
      </c>
      <c r="B46" s="7" t="s">
        <v>531</v>
      </c>
      <c r="C46" s="11" t="s">
        <v>532</v>
      </c>
      <c r="D46" s="2" t="s">
        <v>106</v>
      </c>
      <c r="E46" s="46">
        <v>7254</v>
      </c>
      <c r="F46" s="52">
        <v>17.921006999999999</v>
      </c>
      <c r="G46" s="5">
        <v>9.9067270000000006E-3</v>
      </c>
    </row>
    <row r="47" spans="1:7" ht="25.5" x14ac:dyDescent="0.25">
      <c r="A47" s="6">
        <v>41</v>
      </c>
      <c r="B47" s="7" t="s">
        <v>100</v>
      </c>
      <c r="C47" s="11" t="s">
        <v>101</v>
      </c>
      <c r="D47" s="2" t="s">
        <v>30</v>
      </c>
      <c r="E47" s="46">
        <v>23098</v>
      </c>
      <c r="F47" s="52">
        <v>16.214796</v>
      </c>
      <c r="G47" s="5">
        <v>8.9635340000000004E-3</v>
      </c>
    </row>
    <row r="48" spans="1:7" ht="15" x14ac:dyDescent="0.25">
      <c r="A48" s="6">
        <v>42</v>
      </c>
      <c r="B48" s="7" t="s">
        <v>54</v>
      </c>
      <c r="C48" s="11" t="s">
        <v>55</v>
      </c>
      <c r="D48" s="2" t="s">
        <v>56</v>
      </c>
      <c r="E48" s="46">
        <v>9939</v>
      </c>
      <c r="F48" s="52">
        <v>15.9073695</v>
      </c>
      <c r="G48" s="5">
        <v>8.7935889999999992E-3</v>
      </c>
    </row>
    <row r="49" spans="1:7" ht="25.5" x14ac:dyDescent="0.25">
      <c r="A49" s="6">
        <v>43</v>
      </c>
      <c r="B49" s="7" t="s">
        <v>302</v>
      </c>
      <c r="C49" s="11" t="s">
        <v>303</v>
      </c>
      <c r="D49" s="2" t="s">
        <v>166</v>
      </c>
      <c r="E49" s="46">
        <v>1227</v>
      </c>
      <c r="F49" s="52">
        <v>15.200075999999999</v>
      </c>
      <c r="G49" s="5">
        <v>8.4025969999999995E-3</v>
      </c>
    </row>
    <row r="50" spans="1:7" ht="25.5" x14ac:dyDescent="0.25">
      <c r="A50" s="6">
        <v>44</v>
      </c>
      <c r="B50" s="7" t="s">
        <v>529</v>
      </c>
      <c r="C50" s="11" t="s">
        <v>530</v>
      </c>
      <c r="D50" s="2" t="s">
        <v>39</v>
      </c>
      <c r="E50" s="46">
        <v>3555</v>
      </c>
      <c r="F50" s="52">
        <v>14.5523925</v>
      </c>
      <c r="G50" s="5">
        <v>8.0445580000000003E-3</v>
      </c>
    </row>
    <row r="51" spans="1:7" ht="15" x14ac:dyDescent="0.25">
      <c r="A51" s="6">
        <v>45</v>
      </c>
      <c r="B51" s="7" t="s">
        <v>298</v>
      </c>
      <c r="C51" s="11" t="s">
        <v>299</v>
      </c>
      <c r="D51" s="2" t="s">
        <v>19</v>
      </c>
      <c r="E51" s="46">
        <v>12642</v>
      </c>
      <c r="F51" s="52">
        <v>13.571187</v>
      </c>
      <c r="G51" s="5">
        <v>7.5021480000000001E-3</v>
      </c>
    </row>
    <row r="52" spans="1:7" ht="38.25" x14ac:dyDescent="0.25">
      <c r="A52" s="6">
        <v>46</v>
      </c>
      <c r="B52" s="7" t="s">
        <v>262</v>
      </c>
      <c r="C52" s="11" t="s">
        <v>263</v>
      </c>
      <c r="D52" s="2" t="s">
        <v>264</v>
      </c>
      <c r="E52" s="46">
        <v>10016</v>
      </c>
      <c r="F52" s="52">
        <v>11.152816</v>
      </c>
      <c r="G52" s="5">
        <v>6.1652729999999998E-3</v>
      </c>
    </row>
    <row r="53" spans="1:7" ht="25.5" x14ac:dyDescent="0.25">
      <c r="A53" s="6">
        <v>47</v>
      </c>
      <c r="B53" s="7" t="s">
        <v>276</v>
      </c>
      <c r="C53" s="11" t="s">
        <v>277</v>
      </c>
      <c r="D53" s="2" t="s">
        <v>22</v>
      </c>
      <c r="E53" s="46">
        <v>2180</v>
      </c>
      <c r="F53" s="52">
        <v>10.728870000000001</v>
      </c>
      <c r="G53" s="5">
        <v>5.9309159999999996E-3</v>
      </c>
    </row>
    <row r="54" spans="1:7" ht="15" x14ac:dyDescent="0.25">
      <c r="A54" s="1"/>
      <c r="B54" s="2"/>
      <c r="C54" s="8" t="s">
        <v>107</v>
      </c>
      <c r="D54" s="12"/>
      <c r="E54" s="48"/>
      <c r="F54" s="54">
        <v>1762.1866955</v>
      </c>
      <c r="G54" s="13">
        <v>0.97413626500000017</v>
      </c>
    </row>
    <row r="55" spans="1:7" ht="15" x14ac:dyDescent="0.25">
      <c r="A55" s="6"/>
      <c r="B55" s="7"/>
      <c r="C55" s="14"/>
      <c r="D55" s="15"/>
      <c r="E55" s="46"/>
      <c r="F55" s="52"/>
      <c r="G55" s="5"/>
    </row>
    <row r="56" spans="1:7" ht="15" x14ac:dyDescent="0.25">
      <c r="A56" s="1"/>
      <c r="B56" s="2"/>
      <c r="C56" s="8" t="s">
        <v>108</v>
      </c>
      <c r="D56" s="9"/>
      <c r="E56" s="47"/>
      <c r="F56" s="53"/>
      <c r="G56" s="10"/>
    </row>
    <row r="57" spans="1:7" ht="15" x14ac:dyDescent="0.25">
      <c r="A57" s="1"/>
      <c r="B57" s="2"/>
      <c r="C57" s="8" t="s">
        <v>107</v>
      </c>
      <c r="D57" s="12"/>
      <c r="E57" s="48"/>
      <c r="F57" s="54">
        <v>0</v>
      </c>
      <c r="G57" s="13">
        <v>0</v>
      </c>
    </row>
    <row r="58" spans="1:7" ht="15" x14ac:dyDescent="0.25">
      <c r="A58" s="6"/>
      <c r="B58" s="7"/>
      <c r="C58" s="14"/>
      <c r="D58" s="15"/>
      <c r="E58" s="46"/>
      <c r="F58" s="52"/>
      <c r="G58" s="5"/>
    </row>
    <row r="59" spans="1:7" ht="15" x14ac:dyDescent="0.25">
      <c r="A59" s="16"/>
      <c r="B59" s="17"/>
      <c r="C59" s="8" t="s">
        <v>109</v>
      </c>
      <c r="D59" s="9"/>
      <c r="E59" s="47"/>
      <c r="F59" s="53"/>
      <c r="G59" s="10"/>
    </row>
    <row r="60" spans="1:7" ht="15" x14ac:dyDescent="0.25">
      <c r="A60" s="18"/>
      <c r="B60" s="19"/>
      <c r="C60" s="8" t="s">
        <v>107</v>
      </c>
      <c r="D60" s="20"/>
      <c r="E60" s="49"/>
      <c r="F60" s="55">
        <v>0</v>
      </c>
      <c r="G60" s="21">
        <v>0</v>
      </c>
    </row>
    <row r="61" spans="1:7" ht="15" x14ac:dyDescent="0.25">
      <c r="A61" s="18"/>
      <c r="B61" s="19"/>
      <c r="C61" s="14"/>
      <c r="D61" s="22"/>
      <c r="E61" s="50"/>
      <c r="F61" s="56"/>
      <c r="G61" s="23"/>
    </row>
    <row r="62" spans="1:7" ht="15" x14ac:dyDescent="0.25">
      <c r="A62" s="1"/>
      <c r="B62" s="2"/>
      <c r="C62" s="8" t="s">
        <v>111</v>
      </c>
      <c r="D62" s="9"/>
      <c r="E62" s="47"/>
      <c r="F62" s="53"/>
      <c r="G62" s="10"/>
    </row>
    <row r="63" spans="1:7" ht="15" x14ac:dyDescent="0.25">
      <c r="A63" s="1"/>
      <c r="B63" s="2"/>
      <c r="C63" s="8" t="s">
        <v>107</v>
      </c>
      <c r="D63" s="12"/>
      <c r="E63" s="48"/>
      <c r="F63" s="54">
        <v>0</v>
      </c>
      <c r="G63" s="13">
        <v>0</v>
      </c>
    </row>
    <row r="64" spans="1:7" ht="15" x14ac:dyDescent="0.25">
      <c r="A64" s="1"/>
      <c r="B64" s="2"/>
      <c r="C64" s="14"/>
      <c r="D64" s="4"/>
      <c r="E64" s="46"/>
      <c r="F64" s="52"/>
      <c r="G64" s="5"/>
    </row>
    <row r="65" spans="1:7" ht="15" x14ac:dyDescent="0.25">
      <c r="A65" s="1"/>
      <c r="B65" s="2"/>
      <c r="C65" s="8" t="s">
        <v>112</v>
      </c>
      <c r="D65" s="9"/>
      <c r="E65" s="47"/>
      <c r="F65" s="53"/>
      <c r="G65" s="10"/>
    </row>
    <row r="66" spans="1:7" ht="15" x14ac:dyDescent="0.25">
      <c r="A66" s="1"/>
      <c r="B66" s="2"/>
      <c r="C66" s="8" t="s">
        <v>107</v>
      </c>
      <c r="D66" s="12"/>
      <c r="E66" s="48"/>
      <c r="F66" s="54">
        <v>0</v>
      </c>
      <c r="G66" s="13">
        <v>0</v>
      </c>
    </row>
    <row r="67" spans="1:7" ht="15" x14ac:dyDescent="0.25">
      <c r="A67" s="1"/>
      <c r="B67" s="2"/>
      <c r="C67" s="14"/>
      <c r="D67" s="4"/>
      <c r="E67" s="46"/>
      <c r="F67" s="52"/>
      <c r="G67" s="5"/>
    </row>
    <row r="68" spans="1:7" ht="15" x14ac:dyDescent="0.25">
      <c r="A68" s="1"/>
      <c r="B68" s="2"/>
      <c r="C68" s="8" t="s">
        <v>113</v>
      </c>
      <c r="D68" s="9"/>
      <c r="E68" s="47"/>
      <c r="F68" s="53"/>
      <c r="G68" s="10"/>
    </row>
    <row r="69" spans="1:7" ht="15" x14ac:dyDescent="0.25">
      <c r="A69" s="1"/>
      <c r="B69" s="2"/>
      <c r="C69" s="8" t="s">
        <v>107</v>
      </c>
      <c r="D69" s="12"/>
      <c r="E69" s="48"/>
      <c r="F69" s="54">
        <v>0</v>
      </c>
      <c r="G69" s="13">
        <v>0</v>
      </c>
    </row>
    <row r="70" spans="1:7" ht="15" x14ac:dyDescent="0.25">
      <c r="A70" s="1"/>
      <c r="B70" s="2"/>
      <c r="C70" s="14"/>
      <c r="D70" s="4"/>
      <c r="E70" s="46"/>
      <c r="F70" s="52"/>
      <c r="G70" s="5"/>
    </row>
    <row r="71" spans="1:7" ht="25.5" x14ac:dyDescent="0.25">
      <c r="A71" s="6"/>
      <c r="B71" s="7"/>
      <c r="C71" s="24" t="s">
        <v>115</v>
      </c>
      <c r="D71" s="25"/>
      <c r="E71" s="48"/>
      <c r="F71" s="54">
        <v>1762.1866955</v>
      </c>
      <c r="G71" s="13">
        <v>0.97413626500000017</v>
      </c>
    </row>
    <row r="72" spans="1:7" ht="15" x14ac:dyDescent="0.25">
      <c r="A72" s="1"/>
      <c r="B72" s="2"/>
      <c r="C72" s="11"/>
      <c r="D72" s="4"/>
      <c r="E72" s="46"/>
      <c r="F72" s="52"/>
      <c r="G72" s="5"/>
    </row>
    <row r="73" spans="1:7" ht="15" x14ac:dyDescent="0.25">
      <c r="A73" s="1"/>
      <c r="B73" s="2"/>
      <c r="C73" s="3" t="s">
        <v>116</v>
      </c>
      <c r="D73" s="4"/>
      <c r="E73" s="46"/>
      <c r="F73" s="52"/>
      <c r="G73" s="5"/>
    </row>
    <row r="74" spans="1:7" ht="25.5" x14ac:dyDescent="0.25">
      <c r="A74" s="1"/>
      <c r="B74" s="2"/>
      <c r="C74" s="8" t="s">
        <v>10</v>
      </c>
      <c r="D74" s="9"/>
      <c r="E74" s="47"/>
      <c r="F74" s="53"/>
      <c r="G74" s="10"/>
    </row>
    <row r="75" spans="1:7" ht="15" x14ac:dyDescent="0.25">
      <c r="A75" s="6"/>
      <c r="B75" s="7"/>
      <c r="C75" s="8" t="s">
        <v>107</v>
      </c>
      <c r="D75" s="12"/>
      <c r="E75" s="48"/>
      <c r="F75" s="54">
        <v>0</v>
      </c>
      <c r="G75" s="13">
        <v>0</v>
      </c>
    </row>
    <row r="76" spans="1:7" ht="15" x14ac:dyDescent="0.25">
      <c r="A76" s="6"/>
      <c r="B76" s="7"/>
      <c r="C76" s="14"/>
      <c r="D76" s="4"/>
      <c r="E76" s="46"/>
      <c r="F76" s="52"/>
      <c r="G76" s="5"/>
    </row>
    <row r="77" spans="1:7" ht="15" x14ac:dyDescent="0.25">
      <c r="A77" s="1"/>
      <c r="B77" s="26"/>
      <c r="C77" s="8" t="s">
        <v>117</v>
      </c>
      <c r="D77" s="9"/>
      <c r="E77" s="47"/>
      <c r="F77" s="53"/>
      <c r="G77" s="10"/>
    </row>
    <row r="78" spans="1:7" ht="15" x14ac:dyDescent="0.25">
      <c r="A78" s="6"/>
      <c r="B78" s="7"/>
      <c r="C78" s="8" t="s">
        <v>107</v>
      </c>
      <c r="D78" s="12"/>
      <c r="E78" s="48"/>
      <c r="F78" s="54">
        <v>0</v>
      </c>
      <c r="G78" s="13">
        <v>0</v>
      </c>
    </row>
    <row r="79" spans="1:7" ht="15" x14ac:dyDescent="0.25">
      <c r="A79" s="6"/>
      <c r="B79" s="7"/>
      <c r="C79" s="14"/>
      <c r="D79" s="4"/>
      <c r="E79" s="46"/>
      <c r="F79" s="58"/>
      <c r="G79" s="27"/>
    </row>
    <row r="80" spans="1:7" ht="15" x14ac:dyDescent="0.25">
      <c r="A80" s="1"/>
      <c r="B80" s="2"/>
      <c r="C80" s="8" t="s">
        <v>118</v>
      </c>
      <c r="D80" s="9"/>
      <c r="E80" s="47"/>
      <c r="F80" s="53"/>
      <c r="G80" s="10"/>
    </row>
    <row r="81" spans="1:7" ht="15" x14ac:dyDescent="0.25">
      <c r="A81" s="6"/>
      <c r="B81" s="7"/>
      <c r="C81" s="8" t="s">
        <v>107</v>
      </c>
      <c r="D81" s="12"/>
      <c r="E81" s="48"/>
      <c r="F81" s="54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2"/>
      <c r="G82" s="5"/>
    </row>
    <row r="83" spans="1:7" ht="25.5" x14ac:dyDescent="0.25">
      <c r="A83" s="1"/>
      <c r="B83" s="26"/>
      <c r="C83" s="8" t="s">
        <v>119</v>
      </c>
      <c r="D83" s="9"/>
      <c r="E83" s="47"/>
      <c r="F83" s="53"/>
      <c r="G83" s="10"/>
    </row>
    <row r="84" spans="1:7" ht="15" x14ac:dyDescent="0.25">
      <c r="A84" s="6"/>
      <c r="B84" s="7"/>
      <c r="C84" s="8" t="s">
        <v>107</v>
      </c>
      <c r="D84" s="12"/>
      <c r="E84" s="48"/>
      <c r="F84" s="54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2"/>
      <c r="G85" s="5"/>
    </row>
    <row r="86" spans="1:7" ht="15" x14ac:dyDescent="0.25">
      <c r="A86" s="6"/>
      <c r="B86" s="7"/>
      <c r="C86" s="28" t="s">
        <v>120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1"/>
      <c r="D87" s="4"/>
      <c r="E87" s="46"/>
      <c r="F87" s="52"/>
      <c r="G87" s="5"/>
    </row>
    <row r="88" spans="1:7" ht="15" x14ac:dyDescent="0.25">
      <c r="A88" s="1"/>
      <c r="B88" s="2"/>
      <c r="C88" s="3" t="s">
        <v>121</v>
      </c>
      <c r="D88" s="4"/>
      <c r="E88" s="46"/>
      <c r="F88" s="52"/>
      <c r="G88" s="5"/>
    </row>
    <row r="89" spans="1:7" ht="15" x14ac:dyDescent="0.25">
      <c r="A89" s="6"/>
      <c r="B89" s="7"/>
      <c r="C89" s="8" t="s">
        <v>122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2"/>
      <c r="G91" s="5"/>
    </row>
    <row r="92" spans="1:7" ht="15" x14ac:dyDescent="0.25">
      <c r="A92" s="6"/>
      <c r="B92" s="7"/>
      <c r="C92" s="8" t="s">
        <v>123</v>
      </c>
      <c r="D92" s="9"/>
      <c r="E92" s="47"/>
      <c r="F92" s="53"/>
      <c r="G92" s="10"/>
    </row>
    <row r="93" spans="1:7" ht="15" x14ac:dyDescent="0.25">
      <c r="A93" s="6"/>
      <c r="B93" s="7"/>
      <c r="C93" s="8" t="s">
        <v>107</v>
      </c>
      <c r="D93" s="25"/>
      <c r="E93" s="48"/>
      <c r="F93" s="54">
        <v>0</v>
      </c>
      <c r="G93" s="13">
        <v>0</v>
      </c>
    </row>
    <row r="94" spans="1:7" ht="15" x14ac:dyDescent="0.25">
      <c r="A94" s="6"/>
      <c r="B94" s="7"/>
      <c r="C94" s="14"/>
      <c r="D94" s="7"/>
      <c r="E94" s="46"/>
      <c r="F94" s="52"/>
      <c r="G94" s="5"/>
    </row>
    <row r="95" spans="1:7" ht="15" x14ac:dyDescent="0.25">
      <c r="A95" s="6"/>
      <c r="B95" s="7"/>
      <c r="C95" s="8" t="s">
        <v>124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2"/>
      <c r="G97" s="5"/>
    </row>
    <row r="98" spans="1:7" ht="15" x14ac:dyDescent="0.25">
      <c r="A98" s="6"/>
      <c r="B98" s="7"/>
      <c r="C98" s="8" t="s">
        <v>125</v>
      </c>
      <c r="D98" s="9"/>
      <c r="E98" s="47"/>
      <c r="F98" s="53"/>
      <c r="G98" s="10"/>
    </row>
    <row r="99" spans="1:7" ht="15" x14ac:dyDescent="0.25">
      <c r="A99" s="6">
        <v>1</v>
      </c>
      <c r="B99" s="7"/>
      <c r="C99" s="11" t="s">
        <v>126</v>
      </c>
      <c r="D99" s="15"/>
      <c r="E99" s="46"/>
      <c r="F99" s="52">
        <v>23.9883673</v>
      </c>
      <c r="G99" s="5">
        <v>1.3260762000000001E-2</v>
      </c>
    </row>
    <row r="100" spans="1:7" ht="15" x14ac:dyDescent="0.25">
      <c r="A100" s="6"/>
      <c r="B100" s="7"/>
      <c r="C100" s="8" t="s">
        <v>107</v>
      </c>
      <c r="D100" s="25"/>
      <c r="E100" s="48"/>
      <c r="F100" s="54">
        <v>23.9883673</v>
      </c>
      <c r="G100" s="13">
        <v>1.3260762000000001E-2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25.5" x14ac:dyDescent="0.25">
      <c r="A102" s="6"/>
      <c r="B102" s="7"/>
      <c r="C102" s="24" t="s">
        <v>127</v>
      </c>
      <c r="D102" s="25"/>
      <c r="E102" s="48"/>
      <c r="F102" s="54">
        <v>23.9883673</v>
      </c>
      <c r="G102" s="13">
        <v>1.3260762000000001E-2</v>
      </c>
    </row>
    <row r="103" spans="1:7" ht="15" x14ac:dyDescent="0.25">
      <c r="A103" s="6"/>
      <c r="B103" s="7"/>
      <c r="C103" s="29"/>
      <c r="D103" s="7"/>
      <c r="E103" s="46"/>
      <c r="F103" s="52"/>
      <c r="G103" s="5"/>
    </row>
    <row r="104" spans="1:7" ht="15" x14ac:dyDescent="0.25">
      <c r="A104" s="1"/>
      <c r="B104" s="2"/>
      <c r="C104" s="3" t="s">
        <v>128</v>
      </c>
      <c r="D104" s="4"/>
      <c r="E104" s="46"/>
      <c r="F104" s="52"/>
      <c r="G104" s="5"/>
    </row>
    <row r="105" spans="1:7" ht="25.5" x14ac:dyDescent="0.25">
      <c r="A105" s="6"/>
      <c r="B105" s="7"/>
      <c r="C105" s="8" t="s">
        <v>129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1"/>
      <c r="B108" s="2"/>
      <c r="C108" s="3" t="s">
        <v>130</v>
      </c>
      <c r="D108" s="4"/>
      <c r="E108" s="46"/>
      <c r="F108" s="52"/>
      <c r="G108" s="5"/>
    </row>
    <row r="109" spans="1:7" ht="25.5" x14ac:dyDescent="0.25">
      <c r="A109" s="6"/>
      <c r="B109" s="7"/>
      <c r="C109" s="8" t="s">
        <v>131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25.5" x14ac:dyDescent="0.25">
      <c r="A112" s="6"/>
      <c r="B112" s="7"/>
      <c r="C112" s="8" t="s">
        <v>132</v>
      </c>
      <c r="D112" s="9"/>
      <c r="E112" s="47"/>
      <c r="F112" s="53"/>
      <c r="G112" s="10"/>
    </row>
    <row r="113" spans="1:7" ht="15" x14ac:dyDescent="0.25">
      <c r="A113" s="6"/>
      <c r="B113" s="7"/>
      <c r="C113" s="8" t="s">
        <v>107</v>
      </c>
      <c r="D113" s="25"/>
      <c r="E113" s="48"/>
      <c r="F113" s="54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6"/>
      <c r="F114" s="58"/>
      <c r="G114" s="27"/>
    </row>
    <row r="115" spans="1:7" ht="25.5" x14ac:dyDescent="0.25">
      <c r="A115" s="6"/>
      <c r="B115" s="7"/>
      <c r="C115" s="29" t="s">
        <v>134</v>
      </c>
      <c r="D115" s="7"/>
      <c r="E115" s="46"/>
      <c r="F115" s="58">
        <v>22.79844791</v>
      </c>
      <c r="G115" s="27">
        <v>1.2602975000000001E-2</v>
      </c>
    </row>
    <row r="116" spans="1:7" ht="15" x14ac:dyDescent="0.25">
      <c r="A116" s="6"/>
      <c r="B116" s="7"/>
      <c r="C116" s="30" t="s">
        <v>135</v>
      </c>
      <c r="D116" s="12"/>
      <c r="E116" s="48"/>
      <c r="F116" s="54">
        <v>1808.9735107099998</v>
      </c>
      <c r="G116" s="13">
        <v>1.0000000020000002</v>
      </c>
    </row>
    <row r="118" spans="1:7" ht="15" x14ac:dyDescent="0.25">
      <c r="B118" s="158"/>
      <c r="C118" s="158"/>
      <c r="D118" s="158"/>
      <c r="E118" s="158"/>
      <c r="F118" s="158"/>
    </row>
    <row r="119" spans="1:7" ht="15" x14ac:dyDescent="0.25">
      <c r="B119" s="158"/>
      <c r="C119" s="158"/>
      <c r="D119" s="158"/>
      <c r="E119" s="158"/>
      <c r="F119" s="158"/>
    </row>
    <row r="121" spans="1:7" ht="15" x14ac:dyDescent="0.25">
      <c r="B121" s="36" t="s">
        <v>137</v>
      </c>
      <c r="C121" s="37"/>
      <c r="D121" s="38"/>
    </row>
    <row r="122" spans="1:7" ht="15" x14ac:dyDescent="0.25">
      <c r="B122" s="39" t="s">
        <v>138</v>
      </c>
      <c r="C122" s="40"/>
      <c r="D122" s="64" t="s">
        <v>139</v>
      </c>
    </row>
    <row r="123" spans="1:7" ht="15" x14ac:dyDescent="0.25">
      <c r="B123" s="39" t="s">
        <v>140</v>
      </c>
      <c r="C123" s="40"/>
      <c r="D123" s="64" t="s">
        <v>139</v>
      </c>
    </row>
    <row r="124" spans="1:7" ht="15" x14ac:dyDescent="0.25">
      <c r="B124" s="41" t="s">
        <v>141</v>
      </c>
      <c r="C124" s="40"/>
      <c r="D124" s="42"/>
    </row>
    <row r="125" spans="1:7" ht="25.5" customHeight="1" x14ac:dyDescent="0.25">
      <c r="B125" s="42"/>
      <c r="C125" s="32" t="s">
        <v>142</v>
      </c>
      <c r="D125" s="33" t="s">
        <v>143</v>
      </c>
    </row>
    <row r="126" spans="1:7" ht="12.75" customHeight="1" x14ac:dyDescent="0.25">
      <c r="B126" s="59" t="s">
        <v>144</v>
      </c>
      <c r="C126" s="60" t="s">
        <v>145</v>
      </c>
      <c r="D126" s="60" t="s">
        <v>146</v>
      </c>
    </row>
    <row r="127" spans="1:7" ht="15" x14ac:dyDescent="0.25">
      <c r="B127" s="42" t="s">
        <v>147</v>
      </c>
      <c r="C127" s="43">
        <v>15.0181</v>
      </c>
      <c r="D127" s="43">
        <v>15.285</v>
      </c>
    </row>
    <row r="128" spans="1:7" ht="15" x14ac:dyDescent="0.25">
      <c r="B128" s="42" t="s">
        <v>148</v>
      </c>
      <c r="C128" s="43">
        <v>13.923999999999999</v>
      </c>
      <c r="D128" s="43">
        <v>14.1714</v>
      </c>
    </row>
    <row r="129" spans="2:4" ht="15" x14ac:dyDescent="0.25">
      <c r="B129" s="42" t="s">
        <v>149</v>
      </c>
      <c r="C129" s="43">
        <v>14.754</v>
      </c>
      <c r="D129" s="43">
        <v>15.014099999999999</v>
      </c>
    </row>
    <row r="130" spans="2:4" ht="15" x14ac:dyDescent="0.25">
      <c r="B130" s="42" t="s">
        <v>150</v>
      </c>
      <c r="C130" s="43">
        <v>13.6716</v>
      </c>
      <c r="D130" s="43">
        <v>13.912599999999999</v>
      </c>
    </row>
    <row r="132" spans="2:4" ht="15" x14ac:dyDescent="0.25">
      <c r="B132" s="61" t="s">
        <v>151</v>
      </c>
      <c r="C132" s="44"/>
      <c r="D132" s="62" t="s">
        <v>139</v>
      </c>
    </row>
    <row r="133" spans="2:4" ht="24.75" customHeight="1" x14ac:dyDescent="0.25">
      <c r="B133" s="63"/>
      <c r="C133" s="63"/>
    </row>
    <row r="134" spans="2:4" ht="15" x14ac:dyDescent="0.25">
      <c r="B134" s="65"/>
      <c r="C134" s="67"/>
      <c r="D134"/>
    </row>
    <row r="136" spans="2:4" ht="15" x14ac:dyDescent="0.25">
      <c r="B136" s="41" t="s">
        <v>152</v>
      </c>
      <c r="C136" s="40"/>
      <c r="D136" s="66" t="s">
        <v>139</v>
      </c>
    </row>
    <row r="137" spans="2:4" ht="15" x14ac:dyDescent="0.25">
      <c r="B137" s="41" t="s">
        <v>153</v>
      </c>
      <c r="C137" s="40"/>
      <c r="D137" s="66" t="s">
        <v>139</v>
      </c>
    </row>
    <row r="138" spans="2:4" ht="15" x14ac:dyDescent="0.25">
      <c r="B138" s="41" t="s">
        <v>154</v>
      </c>
      <c r="C138" s="40"/>
      <c r="D138" s="45">
        <v>0.24751914393246074</v>
      </c>
    </row>
    <row r="139" spans="2:4" ht="15" x14ac:dyDescent="0.25">
      <c r="B139" s="41" t="s">
        <v>155</v>
      </c>
      <c r="C139" s="40"/>
      <c r="D139" s="45" t="s">
        <v>139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533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159</v>
      </c>
      <c r="E7" s="46">
        <v>68083</v>
      </c>
      <c r="F7" s="52">
        <v>502.75891350000001</v>
      </c>
      <c r="G7" s="5">
        <v>4.3217251999999998E-2</v>
      </c>
    </row>
    <row r="8" spans="1:7" ht="25.5" x14ac:dyDescent="0.25">
      <c r="A8" s="6">
        <v>2</v>
      </c>
      <c r="B8" s="7" t="s">
        <v>23</v>
      </c>
      <c r="C8" s="11" t="s">
        <v>24</v>
      </c>
      <c r="D8" s="2" t="s">
        <v>22</v>
      </c>
      <c r="E8" s="46">
        <v>78316</v>
      </c>
      <c r="F8" s="52">
        <v>466.56756999999999</v>
      </c>
      <c r="G8" s="5">
        <v>4.0106237000000003E-2</v>
      </c>
    </row>
    <row r="9" spans="1:7" ht="25.5" x14ac:dyDescent="0.25">
      <c r="A9" s="6">
        <v>3</v>
      </c>
      <c r="B9" s="7" t="s">
        <v>28</v>
      </c>
      <c r="C9" s="11" t="s">
        <v>29</v>
      </c>
      <c r="D9" s="2" t="s">
        <v>30</v>
      </c>
      <c r="E9" s="46">
        <v>293032</v>
      </c>
      <c r="F9" s="52">
        <v>425.48246399999999</v>
      </c>
      <c r="G9" s="5">
        <v>3.6574554000000002E-2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16</v>
      </c>
      <c r="E10" s="46">
        <v>286733</v>
      </c>
      <c r="F10" s="52">
        <v>409.59809050000001</v>
      </c>
      <c r="G10" s="5">
        <v>3.5209129999999998E-2</v>
      </c>
    </row>
    <row r="11" spans="1:7" ht="25.5" x14ac:dyDescent="0.25">
      <c r="A11" s="6">
        <v>5</v>
      </c>
      <c r="B11" s="7" t="s">
        <v>25</v>
      </c>
      <c r="C11" s="11" t="s">
        <v>26</v>
      </c>
      <c r="D11" s="2" t="s">
        <v>27</v>
      </c>
      <c r="E11" s="46">
        <v>72653</v>
      </c>
      <c r="F11" s="52">
        <v>366.89765</v>
      </c>
      <c r="G11" s="5">
        <v>3.1538591999999997E-2</v>
      </c>
    </row>
    <row r="12" spans="1:7" ht="25.5" x14ac:dyDescent="0.25">
      <c r="A12" s="6">
        <v>6</v>
      </c>
      <c r="B12" s="7" t="s">
        <v>258</v>
      </c>
      <c r="C12" s="11" t="s">
        <v>259</v>
      </c>
      <c r="D12" s="2" t="s">
        <v>30</v>
      </c>
      <c r="E12" s="46">
        <v>295852</v>
      </c>
      <c r="F12" s="52">
        <v>321.59112399999998</v>
      </c>
      <c r="G12" s="5">
        <v>2.7644034000000001E-2</v>
      </c>
    </row>
    <row r="13" spans="1:7" ht="15" x14ac:dyDescent="0.25">
      <c r="A13" s="6">
        <v>7</v>
      </c>
      <c r="B13" s="7" t="s">
        <v>160</v>
      </c>
      <c r="C13" s="11" t="s">
        <v>161</v>
      </c>
      <c r="D13" s="2" t="s">
        <v>13</v>
      </c>
      <c r="E13" s="46">
        <v>150969</v>
      </c>
      <c r="F13" s="52">
        <v>312.43034549999999</v>
      </c>
      <c r="G13" s="5">
        <v>2.6856571999999999E-2</v>
      </c>
    </row>
    <row r="14" spans="1:7" ht="15" x14ac:dyDescent="0.25">
      <c r="A14" s="6">
        <v>8</v>
      </c>
      <c r="B14" s="7" t="s">
        <v>167</v>
      </c>
      <c r="C14" s="11" t="s">
        <v>168</v>
      </c>
      <c r="D14" s="2" t="s">
        <v>169</v>
      </c>
      <c r="E14" s="46">
        <v>85995</v>
      </c>
      <c r="F14" s="52">
        <v>311.68887749999999</v>
      </c>
      <c r="G14" s="5">
        <v>2.6792835000000001E-2</v>
      </c>
    </row>
    <row r="15" spans="1:7" ht="25.5" x14ac:dyDescent="0.25">
      <c r="A15" s="6">
        <v>9</v>
      </c>
      <c r="B15" s="7" t="s">
        <v>96</v>
      </c>
      <c r="C15" s="11" t="s">
        <v>97</v>
      </c>
      <c r="D15" s="2" t="s">
        <v>22</v>
      </c>
      <c r="E15" s="46">
        <v>58266</v>
      </c>
      <c r="F15" s="52">
        <v>306.30436200000003</v>
      </c>
      <c r="G15" s="5">
        <v>2.6329980999999999E-2</v>
      </c>
    </row>
    <row r="16" spans="1:7" ht="25.5" x14ac:dyDescent="0.25">
      <c r="A16" s="6">
        <v>10</v>
      </c>
      <c r="B16" s="7" t="s">
        <v>173</v>
      </c>
      <c r="C16" s="11" t="s">
        <v>174</v>
      </c>
      <c r="D16" s="2" t="s">
        <v>22</v>
      </c>
      <c r="E16" s="46">
        <v>57658</v>
      </c>
      <c r="F16" s="52">
        <v>300.13871899999998</v>
      </c>
      <c r="G16" s="5">
        <v>2.5799981E-2</v>
      </c>
    </row>
    <row r="17" spans="1:7" ht="38.25" x14ac:dyDescent="0.25">
      <c r="A17" s="6">
        <v>11</v>
      </c>
      <c r="B17" s="7" t="s">
        <v>86</v>
      </c>
      <c r="C17" s="11" t="s">
        <v>87</v>
      </c>
      <c r="D17" s="2" t="s">
        <v>88</v>
      </c>
      <c r="E17" s="46">
        <v>325408</v>
      </c>
      <c r="F17" s="52">
        <v>286.19633599999997</v>
      </c>
      <c r="G17" s="5">
        <v>2.4601491999999999E-2</v>
      </c>
    </row>
    <row r="18" spans="1:7" ht="25.5" x14ac:dyDescent="0.25">
      <c r="A18" s="6">
        <v>12</v>
      </c>
      <c r="B18" s="7" t="s">
        <v>203</v>
      </c>
      <c r="C18" s="11" t="s">
        <v>204</v>
      </c>
      <c r="D18" s="2" t="s">
        <v>53</v>
      </c>
      <c r="E18" s="46">
        <v>14795</v>
      </c>
      <c r="F18" s="52">
        <v>272.67185000000001</v>
      </c>
      <c r="G18" s="5">
        <v>2.3438924E-2</v>
      </c>
    </row>
    <row r="19" spans="1:7" ht="25.5" x14ac:dyDescent="0.25">
      <c r="A19" s="6">
        <v>13</v>
      </c>
      <c r="B19" s="7" t="s">
        <v>164</v>
      </c>
      <c r="C19" s="11" t="s">
        <v>165</v>
      </c>
      <c r="D19" s="2" t="s">
        <v>166</v>
      </c>
      <c r="E19" s="46">
        <v>140881</v>
      </c>
      <c r="F19" s="52">
        <v>266.3355305</v>
      </c>
      <c r="G19" s="5">
        <v>2.2894253E-2</v>
      </c>
    </row>
    <row r="20" spans="1:7" ht="15" x14ac:dyDescent="0.25">
      <c r="A20" s="6">
        <v>14</v>
      </c>
      <c r="B20" s="7" t="s">
        <v>188</v>
      </c>
      <c r="C20" s="11" t="s">
        <v>189</v>
      </c>
      <c r="D20" s="2" t="s">
        <v>190</v>
      </c>
      <c r="E20" s="46">
        <v>131178</v>
      </c>
      <c r="F20" s="52">
        <v>259.07655</v>
      </c>
      <c r="G20" s="5">
        <v>2.2270270000000002E-2</v>
      </c>
    </row>
    <row r="21" spans="1:7" ht="25.5" x14ac:dyDescent="0.25">
      <c r="A21" s="6">
        <v>15</v>
      </c>
      <c r="B21" s="7" t="s">
        <v>193</v>
      </c>
      <c r="C21" s="11" t="s">
        <v>194</v>
      </c>
      <c r="D21" s="2" t="s">
        <v>172</v>
      </c>
      <c r="E21" s="46">
        <v>64047</v>
      </c>
      <c r="F21" s="52">
        <v>240.97683749999999</v>
      </c>
      <c r="G21" s="5">
        <v>2.0714415E-2</v>
      </c>
    </row>
    <row r="22" spans="1:7" ht="15" x14ac:dyDescent="0.25">
      <c r="A22" s="6">
        <v>16</v>
      </c>
      <c r="B22" s="7" t="s">
        <v>178</v>
      </c>
      <c r="C22" s="11" t="s">
        <v>179</v>
      </c>
      <c r="D22" s="2" t="s">
        <v>13</v>
      </c>
      <c r="E22" s="46">
        <v>225000</v>
      </c>
      <c r="F22" s="52">
        <v>237.6</v>
      </c>
      <c r="G22" s="5">
        <v>2.0424141E-2</v>
      </c>
    </row>
    <row r="23" spans="1:7" ht="25.5" x14ac:dyDescent="0.25">
      <c r="A23" s="6">
        <v>17</v>
      </c>
      <c r="B23" s="7" t="s">
        <v>94</v>
      </c>
      <c r="C23" s="11" t="s">
        <v>95</v>
      </c>
      <c r="D23" s="2" t="s">
        <v>22</v>
      </c>
      <c r="E23" s="46">
        <v>20270</v>
      </c>
      <c r="F23" s="52">
        <v>236.26712000000001</v>
      </c>
      <c r="G23" s="5">
        <v>2.0309567000000001E-2</v>
      </c>
    </row>
    <row r="24" spans="1:7" ht="25.5" x14ac:dyDescent="0.25">
      <c r="A24" s="6">
        <v>18</v>
      </c>
      <c r="B24" s="7" t="s">
        <v>49</v>
      </c>
      <c r="C24" s="11" t="s">
        <v>50</v>
      </c>
      <c r="D24" s="2" t="s">
        <v>30</v>
      </c>
      <c r="E24" s="46">
        <v>45390</v>
      </c>
      <c r="F24" s="52">
        <v>224.31738000000001</v>
      </c>
      <c r="G24" s="5">
        <v>1.9282364999999999E-2</v>
      </c>
    </row>
    <row r="25" spans="1:7" ht="25.5" x14ac:dyDescent="0.25">
      <c r="A25" s="6">
        <v>19</v>
      </c>
      <c r="B25" s="7" t="s">
        <v>91</v>
      </c>
      <c r="C25" s="11" t="s">
        <v>92</v>
      </c>
      <c r="D25" s="2" t="s">
        <v>93</v>
      </c>
      <c r="E25" s="46">
        <v>70000</v>
      </c>
      <c r="F25" s="52">
        <v>223.26499999999999</v>
      </c>
      <c r="G25" s="5">
        <v>1.9191902E-2</v>
      </c>
    </row>
    <row r="26" spans="1:7" ht="25.5" x14ac:dyDescent="0.25">
      <c r="A26" s="6">
        <v>20</v>
      </c>
      <c r="B26" s="7" t="s">
        <v>184</v>
      </c>
      <c r="C26" s="11" t="s">
        <v>185</v>
      </c>
      <c r="D26" s="2" t="s">
        <v>30</v>
      </c>
      <c r="E26" s="46">
        <v>19536</v>
      </c>
      <c r="F26" s="52">
        <v>221.07914400000001</v>
      </c>
      <c r="G26" s="5">
        <v>1.9004005000000001E-2</v>
      </c>
    </row>
    <row r="27" spans="1:7" ht="15" x14ac:dyDescent="0.25">
      <c r="A27" s="6">
        <v>21</v>
      </c>
      <c r="B27" s="7" t="s">
        <v>227</v>
      </c>
      <c r="C27" s="11" t="s">
        <v>228</v>
      </c>
      <c r="D27" s="2" t="s">
        <v>65</v>
      </c>
      <c r="E27" s="46">
        <v>87000</v>
      </c>
      <c r="F27" s="52">
        <v>220.023</v>
      </c>
      <c r="G27" s="5">
        <v>1.8913218999999998E-2</v>
      </c>
    </row>
    <row r="28" spans="1:7" ht="15" x14ac:dyDescent="0.25">
      <c r="A28" s="6">
        <v>22</v>
      </c>
      <c r="B28" s="7" t="s">
        <v>216</v>
      </c>
      <c r="C28" s="11" t="s">
        <v>217</v>
      </c>
      <c r="D28" s="2" t="s">
        <v>81</v>
      </c>
      <c r="E28" s="46">
        <v>218144</v>
      </c>
      <c r="F28" s="52">
        <v>218.471216</v>
      </c>
      <c r="G28" s="5">
        <v>1.8779826999999999E-2</v>
      </c>
    </row>
    <row r="29" spans="1:7" ht="25.5" x14ac:dyDescent="0.25">
      <c r="A29" s="6">
        <v>23</v>
      </c>
      <c r="B29" s="7" t="s">
        <v>68</v>
      </c>
      <c r="C29" s="11" t="s">
        <v>69</v>
      </c>
      <c r="D29" s="2" t="s">
        <v>22</v>
      </c>
      <c r="E29" s="46">
        <v>123924</v>
      </c>
      <c r="F29" s="52">
        <v>209.43155999999999</v>
      </c>
      <c r="G29" s="5">
        <v>1.8002777000000001E-2</v>
      </c>
    </row>
    <row r="30" spans="1:7" ht="25.5" x14ac:dyDescent="0.25">
      <c r="A30" s="6">
        <v>24</v>
      </c>
      <c r="B30" s="7" t="s">
        <v>43</v>
      </c>
      <c r="C30" s="11" t="s">
        <v>44</v>
      </c>
      <c r="D30" s="2" t="s">
        <v>16</v>
      </c>
      <c r="E30" s="46">
        <v>213143</v>
      </c>
      <c r="F30" s="52">
        <v>208.34728250000001</v>
      </c>
      <c r="G30" s="5">
        <v>1.7909571999999999E-2</v>
      </c>
    </row>
    <row r="31" spans="1:7" ht="15" x14ac:dyDescent="0.25">
      <c r="A31" s="6">
        <v>25</v>
      </c>
      <c r="B31" s="7" t="s">
        <v>63</v>
      </c>
      <c r="C31" s="11" t="s">
        <v>64</v>
      </c>
      <c r="D31" s="2" t="s">
        <v>65</v>
      </c>
      <c r="E31" s="46">
        <v>81983</v>
      </c>
      <c r="F31" s="52">
        <v>206.06427049999999</v>
      </c>
      <c r="G31" s="5">
        <v>1.7713323999999999E-2</v>
      </c>
    </row>
    <row r="32" spans="1:7" ht="25.5" x14ac:dyDescent="0.25">
      <c r="A32" s="6">
        <v>26</v>
      </c>
      <c r="B32" s="7" t="s">
        <v>199</v>
      </c>
      <c r="C32" s="11" t="s">
        <v>200</v>
      </c>
      <c r="D32" s="2" t="s">
        <v>166</v>
      </c>
      <c r="E32" s="46">
        <v>41115</v>
      </c>
      <c r="F32" s="52">
        <v>194.88509999999999</v>
      </c>
      <c r="G32" s="5">
        <v>1.6752360000000001E-2</v>
      </c>
    </row>
    <row r="33" spans="1:7" ht="15" x14ac:dyDescent="0.25">
      <c r="A33" s="6">
        <v>27</v>
      </c>
      <c r="B33" s="7" t="s">
        <v>191</v>
      </c>
      <c r="C33" s="11" t="s">
        <v>192</v>
      </c>
      <c r="D33" s="2" t="s">
        <v>169</v>
      </c>
      <c r="E33" s="46">
        <v>15871</v>
      </c>
      <c r="F33" s="52">
        <v>193.62620000000001</v>
      </c>
      <c r="G33" s="5">
        <v>1.6644144999999999E-2</v>
      </c>
    </row>
    <row r="34" spans="1:7" ht="15" x14ac:dyDescent="0.25">
      <c r="A34" s="6">
        <v>28</v>
      </c>
      <c r="B34" s="7" t="s">
        <v>205</v>
      </c>
      <c r="C34" s="11" t="s">
        <v>206</v>
      </c>
      <c r="D34" s="2" t="s">
        <v>27</v>
      </c>
      <c r="E34" s="46">
        <v>279679</v>
      </c>
      <c r="F34" s="52">
        <v>192.97851</v>
      </c>
      <c r="G34" s="5">
        <v>1.6588469000000002E-2</v>
      </c>
    </row>
    <row r="35" spans="1:7" ht="51" x14ac:dyDescent="0.25">
      <c r="A35" s="6">
        <v>29</v>
      </c>
      <c r="B35" s="7" t="s">
        <v>247</v>
      </c>
      <c r="C35" s="11" t="s">
        <v>248</v>
      </c>
      <c r="D35" s="2" t="s">
        <v>239</v>
      </c>
      <c r="E35" s="46">
        <v>91923</v>
      </c>
      <c r="F35" s="52">
        <v>189.63714899999999</v>
      </c>
      <c r="G35" s="5">
        <v>1.6301244999999999E-2</v>
      </c>
    </row>
    <row r="36" spans="1:7" ht="25.5" x14ac:dyDescent="0.25">
      <c r="A36" s="6">
        <v>30</v>
      </c>
      <c r="B36" s="7" t="s">
        <v>20</v>
      </c>
      <c r="C36" s="11" t="s">
        <v>21</v>
      </c>
      <c r="D36" s="2" t="s">
        <v>22</v>
      </c>
      <c r="E36" s="46">
        <v>27000</v>
      </c>
      <c r="F36" s="52">
        <v>183.31649999999999</v>
      </c>
      <c r="G36" s="5">
        <v>1.5757921000000001E-2</v>
      </c>
    </row>
    <row r="37" spans="1:7" ht="15" x14ac:dyDescent="0.25">
      <c r="A37" s="6">
        <v>31</v>
      </c>
      <c r="B37" s="7" t="s">
        <v>74</v>
      </c>
      <c r="C37" s="11" t="s">
        <v>75</v>
      </c>
      <c r="D37" s="2" t="s">
        <v>65</v>
      </c>
      <c r="E37" s="46">
        <v>60000</v>
      </c>
      <c r="F37" s="52">
        <v>170.37</v>
      </c>
      <c r="G37" s="5">
        <v>1.4645038000000001E-2</v>
      </c>
    </row>
    <row r="38" spans="1:7" ht="51" x14ac:dyDescent="0.25">
      <c r="A38" s="6">
        <v>32</v>
      </c>
      <c r="B38" s="7" t="s">
        <v>237</v>
      </c>
      <c r="C38" s="11" t="s">
        <v>238</v>
      </c>
      <c r="D38" s="2" t="s">
        <v>239</v>
      </c>
      <c r="E38" s="46">
        <v>72200</v>
      </c>
      <c r="F38" s="52">
        <v>163.96619999999999</v>
      </c>
      <c r="G38" s="5">
        <v>1.4094565999999999E-2</v>
      </c>
    </row>
    <row r="39" spans="1:7" ht="15" x14ac:dyDescent="0.25">
      <c r="A39" s="6">
        <v>33</v>
      </c>
      <c r="B39" s="7" t="s">
        <v>195</v>
      </c>
      <c r="C39" s="11" t="s">
        <v>196</v>
      </c>
      <c r="D39" s="2" t="s">
        <v>169</v>
      </c>
      <c r="E39" s="46">
        <v>41106</v>
      </c>
      <c r="F39" s="52">
        <v>161.81376900000001</v>
      </c>
      <c r="G39" s="5">
        <v>1.3909542E-2</v>
      </c>
    </row>
    <row r="40" spans="1:7" ht="15" x14ac:dyDescent="0.25">
      <c r="A40" s="6">
        <v>34</v>
      </c>
      <c r="B40" s="7" t="s">
        <v>59</v>
      </c>
      <c r="C40" s="11" t="s">
        <v>60</v>
      </c>
      <c r="D40" s="2" t="s">
        <v>13</v>
      </c>
      <c r="E40" s="46">
        <v>132970</v>
      </c>
      <c r="F40" s="52">
        <v>160.42830499999999</v>
      </c>
      <c r="G40" s="5">
        <v>1.3790448E-2</v>
      </c>
    </row>
    <row r="41" spans="1:7" ht="15" x14ac:dyDescent="0.25">
      <c r="A41" s="6">
        <v>35</v>
      </c>
      <c r="B41" s="7" t="s">
        <v>240</v>
      </c>
      <c r="C41" s="11" t="s">
        <v>241</v>
      </c>
      <c r="D41" s="2" t="s">
        <v>169</v>
      </c>
      <c r="E41" s="46">
        <v>21285</v>
      </c>
      <c r="F41" s="52">
        <v>159.56300250000001</v>
      </c>
      <c r="G41" s="5">
        <v>1.3716066000000001E-2</v>
      </c>
    </row>
    <row r="42" spans="1:7" ht="15" x14ac:dyDescent="0.25">
      <c r="A42" s="6">
        <v>36</v>
      </c>
      <c r="B42" s="7" t="s">
        <v>212</v>
      </c>
      <c r="C42" s="11" t="s">
        <v>213</v>
      </c>
      <c r="D42" s="2" t="s">
        <v>211</v>
      </c>
      <c r="E42" s="46">
        <v>28020</v>
      </c>
      <c r="F42" s="52">
        <v>157.24824000000001</v>
      </c>
      <c r="G42" s="5">
        <v>1.3517088999999999E-2</v>
      </c>
    </row>
    <row r="43" spans="1:7" ht="15" x14ac:dyDescent="0.25">
      <c r="A43" s="6">
        <v>37</v>
      </c>
      <c r="B43" s="7" t="s">
        <v>242</v>
      </c>
      <c r="C43" s="11" t="s">
        <v>243</v>
      </c>
      <c r="D43" s="2" t="s">
        <v>177</v>
      </c>
      <c r="E43" s="46">
        <v>47310</v>
      </c>
      <c r="F43" s="52">
        <v>142.42675500000001</v>
      </c>
      <c r="G43" s="5">
        <v>1.2243031E-2</v>
      </c>
    </row>
    <row r="44" spans="1:7" ht="15" x14ac:dyDescent="0.25">
      <c r="A44" s="6">
        <v>38</v>
      </c>
      <c r="B44" s="7" t="s">
        <v>61</v>
      </c>
      <c r="C44" s="11" t="s">
        <v>62</v>
      </c>
      <c r="D44" s="2" t="s">
        <v>13</v>
      </c>
      <c r="E44" s="46">
        <v>13225</v>
      </c>
      <c r="F44" s="52">
        <v>137.93674999999999</v>
      </c>
      <c r="G44" s="5">
        <v>1.1857069E-2</v>
      </c>
    </row>
    <row r="45" spans="1:7" ht="15" x14ac:dyDescent="0.25">
      <c r="A45" s="6">
        <v>39</v>
      </c>
      <c r="B45" s="7" t="s">
        <v>269</v>
      </c>
      <c r="C45" s="11" t="s">
        <v>270</v>
      </c>
      <c r="D45" s="2" t="s">
        <v>271</v>
      </c>
      <c r="E45" s="46">
        <v>15770</v>
      </c>
      <c r="F45" s="52">
        <v>136.14241000000001</v>
      </c>
      <c r="G45" s="5">
        <v>1.1702827000000001E-2</v>
      </c>
    </row>
    <row r="46" spans="1:7" ht="25.5" x14ac:dyDescent="0.25">
      <c r="A46" s="6">
        <v>40</v>
      </c>
      <c r="B46" s="7" t="s">
        <v>89</v>
      </c>
      <c r="C46" s="11" t="s">
        <v>90</v>
      </c>
      <c r="D46" s="2" t="s">
        <v>22</v>
      </c>
      <c r="E46" s="46">
        <v>20354</v>
      </c>
      <c r="F46" s="52">
        <v>132.433301</v>
      </c>
      <c r="G46" s="5">
        <v>1.1383992000000001E-2</v>
      </c>
    </row>
    <row r="47" spans="1:7" ht="25.5" x14ac:dyDescent="0.25">
      <c r="A47" s="6">
        <v>41</v>
      </c>
      <c r="B47" s="7" t="s">
        <v>207</v>
      </c>
      <c r="C47" s="11" t="s">
        <v>208</v>
      </c>
      <c r="D47" s="2" t="s">
        <v>172</v>
      </c>
      <c r="E47" s="46">
        <v>120007</v>
      </c>
      <c r="F47" s="52">
        <v>131.10764750000001</v>
      </c>
      <c r="G47" s="5">
        <v>1.1270038E-2</v>
      </c>
    </row>
    <row r="48" spans="1:7" ht="15" x14ac:dyDescent="0.25">
      <c r="A48" s="6">
        <v>42</v>
      </c>
      <c r="B48" s="7" t="s">
        <v>252</v>
      </c>
      <c r="C48" s="11" t="s">
        <v>253</v>
      </c>
      <c r="D48" s="2" t="s">
        <v>169</v>
      </c>
      <c r="E48" s="46">
        <v>90950</v>
      </c>
      <c r="F48" s="52">
        <v>119.23545</v>
      </c>
      <c r="G48" s="5">
        <v>1.0249502000000001E-2</v>
      </c>
    </row>
    <row r="49" spans="1:7" ht="15" x14ac:dyDescent="0.25">
      <c r="A49" s="6">
        <v>43</v>
      </c>
      <c r="B49" s="7" t="s">
        <v>468</v>
      </c>
      <c r="C49" s="11" t="s">
        <v>469</v>
      </c>
      <c r="D49" s="2" t="s">
        <v>251</v>
      </c>
      <c r="E49" s="46">
        <v>69001</v>
      </c>
      <c r="F49" s="52">
        <v>117.3017</v>
      </c>
      <c r="G49" s="5">
        <v>1.0083276E-2</v>
      </c>
    </row>
    <row r="50" spans="1:7" ht="15" x14ac:dyDescent="0.25">
      <c r="A50" s="6">
        <v>44</v>
      </c>
      <c r="B50" s="7" t="s">
        <v>76</v>
      </c>
      <c r="C50" s="11" t="s">
        <v>849</v>
      </c>
      <c r="D50" s="2" t="s">
        <v>65</v>
      </c>
      <c r="E50" s="46">
        <v>43175</v>
      </c>
      <c r="F50" s="52">
        <v>116.6804375</v>
      </c>
      <c r="G50" s="5">
        <v>1.0029873E-2</v>
      </c>
    </row>
    <row r="51" spans="1:7" ht="15" x14ac:dyDescent="0.25">
      <c r="A51" s="6">
        <v>45</v>
      </c>
      <c r="B51" s="7" t="s">
        <v>254</v>
      </c>
      <c r="C51" s="11" t="s">
        <v>255</v>
      </c>
      <c r="D51" s="2" t="s">
        <v>211</v>
      </c>
      <c r="E51" s="46">
        <v>115696</v>
      </c>
      <c r="F51" s="52">
        <v>112.282968</v>
      </c>
      <c r="G51" s="5">
        <v>9.6518650000000008E-3</v>
      </c>
    </row>
    <row r="52" spans="1:7" ht="15" x14ac:dyDescent="0.25">
      <c r="A52" s="6">
        <v>46</v>
      </c>
      <c r="B52" s="7" t="s">
        <v>180</v>
      </c>
      <c r="C52" s="11" t="s">
        <v>181</v>
      </c>
      <c r="D52" s="2" t="s">
        <v>19</v>
      </c>
      <c r="E52" s="46">
        <v>44625</v>
      </c>
      <c r="F52" s="52">
        <v>104.0431875</v>
      </c>
      <c r="G52" s="5">
        <v>8.9435720000000003E-3</v>
      </c>
    </row>
    <row r="53" spans="1:7" ht="15" x14ac:dyDescent="0.25">
      <c r="A53" s="6">
        <v>47</v>
      </c>
      <c r="B53" s="7" t="s">
        <v>244</v>
      </c>
      <c r="C53" s="11" t="s">
        <v>245</v>
      </c>
      <c r="D53" s="2" t="s">
        <v>246</v>
      </c>
      <c r="E53" s="46">
        <v>12454</v>
      </c>
      <c r="F53" s="52">
        <v>99.744085999999996</v>
      </c>
      <c r="G53" s="5">
        <v>8.5740209999999994E-3</v>
      </c>
    </row>
    <row r="54" spans="1:7" ht="25.5" x14ac:dyDescent="0.25">
      <c r="A54" s="6">
        <v>48</v>
      </c>
      <c r="B54" s="7" t="s">
        <v>220</v>
      </c>
      <c r="C54" s="11" t="s">
        <v>221</v>
      </c>
      <c r="D54" s="2" t="s">
        <v>53</v>
      </c>
      <c r="E54" s="46">
        <v>28807</v>
      </c>
      <c r="F54" s="52">
        <v>98.390308500000003</v>
      </c>
      <c r="G54" s="5">
        <v>8.4576500000000006E-3</v>
      </c>
    </row>
    <row r="55" spans="1:7" ht="15" x14ac:dyDescent="0.25">
      <c r="A55" s="6">
        <v>49</v>
      </c>
      <c r="B55" s="7" t="s">
        <v>222</v>
      </c>
      <c r="C55" s="11" t="s">
        <v>223</v>
      </c>
      <c r="D55" s="2" t="s">
        <v>190</v>
      </c>
      <c r="E55" s="46">
        <v>37995</v>
      </c>
      <c r="F55" s="52">
        <v>94.569554999999994</v>
      </c>
      <c r="G55" s="5">
        <v>8.1292169999999993E-3</v>
      </c>
    </row>
    <row r="56" spans="1:7" ht="38.25" x14ac:dyDescent="0.25">
      <c r="A56" s="6">
        <v>50</v>
      </c>
      <c r="B56" s="7" t="s">
        <v>262</v>
      </c>
      <c r="C56" s="11" t="s">
        <v>263</v>
      </c>
      <c r="D56" s="2" t="s">
        <v>264</v>
      </c>
      <c r="E56" s="46">
        <v>83954</v>
      </c>
      <c r="F56" s="52">
        <v>93.482778999999994</v>
      </c>
      <c r="G56" s="5">
        <v>8.0357970000000008E-3</v>
      </c>
    </row>
    <row r="57" spans="1:7" ht="15" x14ac:dyDescent="0.25">
      <c r="A57" s="6">
        <v>51</v>
      </c>
      <c r="B57" s="7" t="s">
        <v>224</v>
      </c>
      <c r="C57" s="11" t="s">
        <v>225</v>
      </c>
      <c r="D57" s="2" t="s">
        <v>226</v>
      </c>
      <c r="E57" s="46">
        <v>5500</v>
      </c>
      <c r="F57" s="52">
        <v>85.500249999999994</v>
      </c>
      <c r="G57" s="5">
        <v>7.3496179999999996E-3</v>
      </c>
    </row>
    <row r="58" spans="1:7" ht="15" x14ac:dyDescent="0.25">
      <c r="A58" s="6">
        <v>52</v>
      </c>
      <c r="B58" s="7" t="s">
        <v>218</v>
      </c>
      <c r="C58" s="11" t="s">
        <v>219</v>
      </c>
      <c r="D58" s="2" t="s">
        <v>159</v>
      </c>
      <c r="E58" s="46">
        <v>39495</v>
      </c>
      <c r="F58" s="52">
        <v>82.801267499999994</v>
      </c>
      <c r="G58" s="5">
        <v>7.1176130000000001E-3</v>
      </c>
    </row>
    <row r="59" spans="1:7" ht="25.5" x14ac:dyDescent="0.25">
      <c r="A59" s="6">
        <v>53</v>
      </c>
      <c r="B59" s="7" t="s">
        <v>186</v>
      </c>
      <c r="C59" s="11" t="s">
        <v>187</v>
      </c>
      <c r="D59" s="2" t="s">
        <v>53</v>
      </c>
      <c r="E59" s="46">
        <v>48452</v>
      </c>
      <c r="F59" s="52">
        <v>82.780242000000001</v>
      </c>
      <c r="G59" s="5">
        <v>7.1158050000000002E-3</v>
      </c>
    </row>
    <row r="60" spans="1:7" ht="15" x14ac:dyDescent="0.25">
      <c r="A60" s="6">
        <v>54</v>
      </c>
      <c r="B60" s="7" t="s">
        <v>260</v>
      </c>
      <c r="C60" s="11" t="s">
        <v>261</v>
      </c>
      <c r="D60" s="2" t="s">
        <v>190</v>
      </c>
      <c r="E60" s="46">
        <v>67579</v>
      </c>
      <c r="F60" s="52">
        <v>74.742373999999998</v>
      </c>
      <c r="G60" s="5">
        <v>6.4248689999999997E-3</v>
      </c>
    </row>
    <row r="61" spans="1:7" ht="25.5" x14ac:dyDescent="0.25">
      <c r="A61" s="6">
        <v>55</v>
      </c>
      <c r="B61" s="7" t="s">
        <v>276</v>
      </c>
      <c r="C61" s="11" t="s">
        <v>277</v>
      </c>
      <c r="D61" s="2" t="s">
        <v>22</v>
      </c>
      <c r="E61" s="46">
        <v>12589</v>
      </c>
      <c r="F61" s="52">
        <v>61.956763500000001</v>
      </c>
      <c r="G61" s="5">
        <v>5.3258150000000002E-3</v>
      </c>
    </row>
    <row r="62" spans="1:7" ht="15" x14ac:dyDescent="0.25">
      <c r="A62" s="6">
        <v>56</v>
      </c>
      <c r="B62" s="7" t="s">
        <v>98</v>
      </c>
      <c r="C62" s="11" t="s">
        <v>99</v>
      </c>
      <c r="D62" s="2" t="s">
        <v>65</v>
      </c>
      <c r="E62" s="46">
        <v>39001</v>
      </c>
      <c r="F62" s="52">
        <v>49.258262999999999</v>
      </c>
      <c r="G62" s="5">
        <v>4.2342500000000002E-3</v>
      </c>
    </row>
    <row r="63" spans="1:7" ht="25.5" x14ac:dyDescent="0.25">
      <c r="A63" s="6">
        <v>57</v>
      </c>
      <c r="B63" s="7" t="s">
        <v>229</v>
      </c>
      <c r="C63" s="11" t="s">
        <v>230</v>
      </c>
      <c r="D63" s="2" t="s">
        <v>42</v>
      </c>
      <c r="E63" s="46">
        <v>81375</v>
      </c>
      <c r="F63" s="52">
        <v>27.057187500000001</v>
      </c>
      <c r="G63" s="5">
        <v>2.3258409999999999E-3</v>
      </c>
    </row>
    <row r="64" spans="1:7" ht="25.5" x14ac:dyDescent="0.25">
      <c r="A64" s="6">
        <v>58</v>
      </c>
      <c r="B64" s="7" t="s">
        <v>231</v>
      </c>
      <c r="C64" s="11" t="s">
        <v>232</v>
      </c>
      <c r="D64" s="2" t="s">
        <v>172</v>
      </c>
      <c r="E64" s="46">
        <v>22595</v>
      </c>
      <c r="F64" s="52">
        <v>25.103045000000002</v>
      </c>
      <c r="G64" s="5">
        <v>2.1578629999999999E-3</v>
      </c>
    </row>
    <row r="65" spans="1:7" ht="15" x14ac:dyDescent="0.25">
      <c r="A65" s="1"/>
      <c r="B65" s="2"/>
      <c r="C65" s="8" t="s">
        <v>107</v>
      </c>
      <c r="D65" s="12"/>
      <c r="E65" s="48"/>
      <c r="F65" s="54">
        <v>11306.390896000003</v>
      </c>
      <c r="G65" s="13">
        <v>0.97189951400000019</v>
      </c>
    </row>
    <row r="66" spans="1:7" ht="15" x14ac:dyDescent="0.25">
      <c r="A66" s="6"/>
      <c r="B66" s="7"/>
      <c r="C66" s="14"/>
      <c r="D66" s="15"/>
      <c r="E66" s="46"/>
      <c r="F66" s="52"/>
      <c r="G66" s="5"/>
    </row>
    <row r="67" spans="1:7" ht="15" x14ac:dyDescent="0.25">
      <c r="A67" s="1"/>
      <c r="B67" s="2"/>
      <c r="C67" s="8" t="s">
        <v>108</v>
      </c>
      <c r="D67" s="9"/>
      <c r="E67" s="47"/>
      <c r="F67" s="53"/>
      <c r="G67" s="10"/>
    </row>
    <row r="68" spans="1:7" ht="15" x14ac:dyDescent="0.25">
      <c r="A68" s="1"/>
      <c r="B68" s="2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15"/>
      <c r="E69" s="46"/>
      <c r="F69" s="52"/>
      <c r="G69" s="5"/>
    </row>
    <row r="70" spans="1:7" ht="15" x14ac:dyDescent="0.25">
      <c r="A70" s="16"/>
      <c r="B70" s="17"/>
      <c r="C70" s="8" t="s">
        <v>109</v>
      </c>
      <c r="D70" s="9"/>
      <c r="E70" s="47"/>
      <c r="F70" s="53"/>
      <c r="G70" s="10"/>
    </row>
    <row r="71" spans="1:7" ht="15" x14ac:dyDescent="0.25">
      <c r="A71" s="18"/>
      <c r="B71" s="19"/>
      <c r="C71" s="8" t="s">
        <v>107</v>
      </c>
      <c r="D71" s="20"/>
      <c r="E71" s="49"/>
      <c r="F71" s="55">
        <v>0</v>
      </c>
      <c r="G71" s="21">
        <v>0</v>
      </c>
    </row>
    <row r="72" spans="1:7" ht="15" x14ac:dyDescent="0.25">
      <c r="A72" s="18"/>
      <c r="B72" s="19"/>
      <c r="C72" s="14"/>
      <c r="D72" s="22"/>
      <c r="E72" s="50"/>
      <c r="F72" s="56"/>
      <c r="G72" s="23"/>
    </row>
    <row r="73" spans="1:7" ht="15" x14ac:dyDescent="0.25">
      <c r="A73" s="1"/>
      <c r="B73" s="2"/>
      <c r="C73" s="8" t="s">
        <v>111</v>
      </c>
      <c r="D73" s="9"/>
      <c r="E73" s="47"/>
      <c r="F73" s="53"/>
      <c r="G73" s="10"/>
    </row>
    <row r="74" spans="1:7" ht="15" x14ac:dyDescent="0.25">
      <c r="A74" s="1"/>
      <c r="B74" s="2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2"/>
      <c r="G75" s="5"/>
    </row>
    <row r="76" spans="1:7" ht="15" x14ac:dyDescent="0.25">
      <c r="A76" s="1"/>
      <c r="B76" s="2"/>
      <c r="C76" s="8" t="s">
        <v>112</v>
      </c>
      <c r="D76" s="9"/>
      <c r="E76" s="47"/>
      <c r="F76" s="53"/>
      <c r="G76" s="10"/>
    </row>
    <row r="77" spans="1:7" ht="15" x14ac:dyDescent="0.25">
      <c r="A77" s="1"/>
      <c r="B77" s="2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2"/>
      <c r="G78" s="5"/>
    </row>
    <row r="79" spans="1:7" ht="15" x14ac:dyDescent="0.25">
      <c r="A79" s="1"/>
      <c r="B79" s="2"/>
      <c r="C79" s="8" t="s">
        <v>113</v>
      </c>
      <c r="D79" s="9"/>
      <c r="E79" s="47"/>
      <c r="F79" s="53"/>
      <c r="G79" s="10"/>
    </row>
    <row r="80" spans="1:7" ht="15" x14ac:dyDescent="0.25">
      <c r="A80" s="1"/>
      <c r="B80" s="2"/>
      <c r="C80" s="8" t="s">
        <v>107</v>
      </c>
      <c r="D80" s="12"/>
      <c r="E80" s="48"/>
      <c r="F80" s="54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2"/>
      <c r="G81" s="5"/>
    </row>
    <row r="82" spans="1:7" ht="25.5" x14ac:dyDescent="0.25">
      <c r="A82" s="6"/>
      <c r="B82" s="7"/>
      <c r="C82" s="24" t="s">
        <v>115</v>
      </c>
      <c r="D82" s="25"/>
      <c r="E82" s="48"/>
      <c r="F82" s="54">
        <v>11306.390896000003</v>
      </c>
      <c r="G82" s="13">
        <v>0.97189951400000019</v>
      </c>
    </row>
    <row r="83" spans="1:7" ht="15" x14ac:dyDescent="0.25">
      <c r="A83" s="1"/>
      <c r="B83" s="2"/>
      <c r="C83" s="11"/>
      <c r="D83" s="4"/>
      <c r="E83" s="46"/>
      <c r="F83" s="52"/>
      <c r="G83" s="5"/>
    </row>
    <row r="84" spans="1:7" ht="15" x14ac:dyDescent="0.25">
      <c r="A84" s="1"/>
      <c r="B84" s="2"/>
      <c r="C84" s="3" t="s">
        <v>116</v>
      </c>
      <c r="D84" s="4"/>
      <c r="E84" s="46"/>
      <c r="F84" s="52"/>
      <c r="G84" s="5"/>
    </row>
    <row r="85" spans="1:7" ht="25.5" x14ac:dyDescent="0.25">
      <c r="A85" s="1"/>
      <c r="B85" s="2"/>
      <c r="C85" s="8" t="s">
        <v>10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12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2"/>
      <c r="G87" s="5"/>
    </row>
    <row r="88" spans="1:7" ht="15" x14ac:dyDescent="0.25">
      <c r="A88" s="1"/>
      <c r="B88" s="26"/>
      <c r="C88" s="8" t="s">
        <v>117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12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8"/>
      <c r="G90" s="27"/>
    </row>
    <row r="91" spans="1:7" ht="15" x14ac:dyDescent="0.25">
      <c r="A91" s="1"/>
      <c r="B91" s="2"/>
      <c r="C91" s="8" t="s">
        <v>118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1"/>
      <c r="B93" s="2"/>
      <c r="C93" s="14"/>
      <c r="D93" s="4"/>
      <c r="E93" s="46"/>
      <c r="F93" s="52"/>
      <c r="G93" s="5"/>
    </row>
    <row r="94" spans="1:7" ht="25.5" x14ac:dyDescent="0.25">
      <c r="A94" s="1"/>
      <c r="B94" s="26"/>
      <c r="C94" s="8" t="s">
        <v>119</v>
      </c>
      <c r="D94" s="9"/>
      <c r="E94" s="47"/>
      <c r="F94" s="53"/>
      <c r="G94" s="10"/>
    </row>
    <row r="95" spans="1:7" ht="15" x14ac:dyDescent="0.25">
      <c r="A95" s="6"/>
      <c r="B95" s="7"/>
      <c r="C95" s="8" t="s">
        <v>107</v>
      </c>
      <c r="D95" s="12"/>
      <c r="E95" s="48"/>
      <c r="F95" s="54">
        <v>0</v>
      </c>
      <c r="G95" s="13">
        <v>0</v>
      </c>
    </row>
    <row r="96" spans="1:7" ht="15" x14ac:dyDescent="0.25">
      <c r="A96" s="6"/>
      <c r="B96" s="7"/>
      <c r="C96" s="14"/>
      <c r="D96" s="4"/>
      <c r="E96" s="46"/>
      <c r="F96" s="52"/>
      <c r="G96" s="5"/>
    </row>
    <row r="97" spans="1:7" ht="15" x14ac:dyDescent="0.25">
      <c r="A97" s="6"/>
      <c r="B97" s="7"/>
      <c r="C97" s="28" t="s">
        <v>120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1"/>
      <c r="D98" s="4"/>
      <c r="E98" s="46"/>
      <c r="F98" s="52"/>
      <c r="G98" s="5"/>
    </row>
    <row r="99" spans="1:7" ht="15" x14ac:dyDescent="0.25">
      <c r="A99" s="1"/>
      <c r="B99" s="2"/>
      <c r="C99" s="3" t="s">
        <v>121</v>
      </c>
      <c r="D99" s="4"/>
      <c r="E99" s="46"/>
      <c r="F99" s="52"/>
      <c r="G99" s="5"/>
    </row>
    <row r="100" spans="1:7" ht="15" x14ac:dyDescent="0.25">
      <c r="A100" s="6"/>
      <c r="B100" s="7"/>
      <c r="C100" s="8" t="s">
        <v>122</v>
      </c>
      <c r="D100" s="9"/>
      <c r="E100" s="47"/>
      <c r="F100" s="53"/>
      <c r="G100" s="10"/>
    </row>
    <row r="101" spans="1:7" ht="15" x14ac:dyDescent="0.25">
      <c r="A101" s="6"/>
      <c r="B101" s="7"/>
      <c r="C101" s="8" t="s">
        <v>107</v>
      </c>
      <c r="D101" s="25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15" x14ac:dyDescent="0.25">
      <c r="A103" s="6"/>
      <c r="B103" s="7"/>
      <c r="C103" s="8" t="s">
        <v>123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6"/>
      <c r="B106" s="7"/>
      <c r="C106" s="8" t="s">
        <v>124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6"/>
      <c r="B109" s="7"/>
      <c r="C109" s="8" t="s">
        <v>125</v>
      </c>
      <c r="D109" s="9"/>
      <c r="E109" s="47"/>
      <c r="F109" s="53"/>
      <c r="G109" s="10"/>
    </row>
    <row r="110" spans="1:7" ht="15" x14ac:dyDescent="0.25">
      <c r="A110" s="6">
        <v>1</v>
      </c>
      <c r="B110" s="7"/>
      <c r="C110" s="11" t="s">
        <v>126</v>
      </c>
      <c r="D110" s="15"/>
      <c r="E110" s="46"/>
      <c r="F110" s="52">
        <v>296.85604530000001</v>
      </c>
      <c r="G110" s="5">
        <v>2.5517801999999999E-2</v>
      </c>
    </row>
    <row r="111" spans="1:7" ht="15" x14ac:dyDescent="0.25">
      <c r="A111" s="6"/>
      <c r="B111" s="7"/>
      <c r="C111" s="8" t="s">
        <v>107</v>
      </c>
      <c r="D111" s="25"/>
      <c r="E111" s="48"/>
      <c r="F111" s="54">
        <v>296.85604530000001</v>
      </c>
      <c r="G111" s="13">
        <v>2.5517801999999999E-2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7" ht="25.5" x14ac:dyDescent="0.25">
      <c r="A113" s="6"/>
      <c r="B113" s="7"/>
      <c r="C113" s="24" t="s">
        <v>127</v>
      </c>
      <c r="D113" s="25"/>
      <c r="E113" s="48"/>
      <c r="F113" s="54">
        <v>296.85604530000001</v>
      </c>
      <c r="G113" s="13">
        <v>2.5517801999999999E-2</v>
      </c>
    </row>
    <row r="114" spans="1:7" ht="15" x14ac:dyDescent="0.25">
      <c r="A114" s="6"/>
      <c r="B114" s="7"/>
      <c r="C114" s="29"/>
      <c r="D114" s="7"/>
      <c r="E114" s="46"/>
      <c r="F114" s="52"/>
      <c r="G114" s="5"/>
    </row>
    <row r="115" spans="1:7" ht="15" x14ac:dyDescent="0.25">
      <c r="A115" s="1"/>
      <c r="B115" s="2"/>
      <c r="C115" s="3" t="s">
        <v>128</v>
      </c>
      <c r="D115" s="4"/>
      <c r="E115" s="46"/>
      <c r="F115" s="52"/>
      <c r="G115" s="5"/>
    </row>
    <row r="116" spans="1:7" ht="25.5" x14ac:dyDescent="0.25">
      <c r="A116" s="6"/>
      <c r="B116" s="7"/>
      <c r="C116" s="8" t="s">
        <v>129</v>
      </c>
      <c r="D116" s="9"/>
      <c r="E116" s="47"/>
      <c r="F116" s="53"/>
      <c r="G116" s="10"/>
    </row>
    <row r="117" spans="1:7" ht="15" x14ac:dyDescent="0.25">
      <c r="A117" s="6"/>
      <c r="B117" s="7"/>
      <c r="C117" s="8" t="s">
        <v>107</v>
      </c>
      <c r="D117" s="25"/>
      <c r="E117" s="48"/>
      <c r="F117" s="54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2"/>
      <c r="G118" s="5"/>
    </row>
    <row r="119" spans="1:7" ht="15" x14ac:dyDescent="0.25">
      <c r="A119" s="1"/>
      <c r="B119" s="2"/>
      <c r="C119" s="3" t="s">
        <v>130</v>
      </c>
      <c r="D119" s="4"/>
      <c r="E119" s="46"/>
      <c r="F119" s="52"/>
      <c r="G119" s="5"/>
    </row>
    <row r="120" spans="1:7" ht="25.5" x14ac:dyDescent="0.25">
      <c r="A120" s="6"/>
      <c r="B120" s="7"/>
      <c r="C120" s="8" t="s">
        <v>131</v>
      </c>
      <c r="D120" s="9"/>
      <c r="E120" s="47"/>
      <c r="F120" s="53"/>
      <c r="G120" s="10"/>
    </row>
    <row r="121" spans="1:7" ht="15" x14ac:dyDescent="0.25">
      <c r="A121" s="6"/>
      <c r="B121" s="7"/>
      <c r="C121" s="8" t="s">
        <v>107</v>
      </c>
      <c r="D121" s="25"/>
      <c r="E121" s="48"/>
      <c r="F121" s="54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2"/>
      <c r="G122" s="5"/>
    </row>
    <row r="123" spans="1:7" ht="25.5" x14ac:dyDescent="0.25">
      <c r="A123" s="6"/>
      <c r="B123" s="7"/>
      <c r="C123" s="8" t="s">
        <v>132</v>
      </c>
      <c r="D123" s="9"/>
      <c r="E123" s="47"/>
      <c r="F123" s="53"/>
      <c r="G123" s="10"/>
    </row>
    <row r="124" spans="1:7" ht="15" x14ac:dyDescent="0.25">
      <c r="A124" s="6"/>
      <c r="B124" s="7"/>
      <c r="C124" s="8" t="s">
        <v>107</v>
      </c>
      <c r="D124" s="25"/>
      <c r="E124" s="48"/>
      <c r="F124" s="54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8"/>
      <c r="G125" s="27"/>
    </row>
    <row r="126" spans="1:7" ht="25.5" x14ac:dyDescent="0.25">
      <c r="A126" s="6"/>
      <c r="B126" s="7"/>
      <c r="C126" s="29" t="s">
        <v>134</v>
      </c>
      <c r="D126" s="7"/>
      <c r="E126" s="46"/>
      <c r="F126" s="58">
        <v>30.04512931</v>
      </c>
      <c r="G126" s="27">
        <v>2.5826849999999999E-3</v>
      </c>
    </row>
    <row r="127" spans="1:7" ht="15" x14ac:dyDescent="0.25">
      <c r="A127" s="6"/>
      <c r="B127" s="7"/>
      <c r="C127" s="30" t="s">
        <v>135</v>
      </c>
      <c r="D127" s="12"/>
      <c r="E127" s="48"/>
      <c r="F127" s="54">
        <v>11633.292070610005</v>
      </c>
      <c r="G127" s="13">
        <v>1.0000000010000001</v>
      </c>
    </row>
    <row r="129" spans="2:6" ht="15" x14ac:dyDescent="0.25">
      <c r="B129" s="158"/>
      <c r="C129" s="158"/>
      <c r="D129" s="158"/>
      <c r="E129" s="158"/>
      <c r="F129" s="158"/>
    </row>
    <row r="130" spans="2:6" ht="15" x14ac:dyDescent="0.25">
      <c r="B130" s="158"/>
      <c r="C130" s="158"/>
      <c r="D130" s="158"/>
      <c r="E130" s="158"/>
      <c r="F130" s="158"/>
    </row>
    <row r="132" spans="2:6" ht="15" x14ac:dyDescent="0.25">
      <c r="B132" s="36" t="s">
        <v>137</v>
      </c>
      <c r="C132" s="37"/>
      <c r="D132" s="38"/>
    </row>
    <row r="133" spans="2:6" ht="15" x14ac:dyDescent="0.25">
      <c r="B133" s="39" t="s">
        <v>138</v>
      </c>
      <c r="C133" s="40"/>
      <c r="D133" s="64" t="s">
        <v>139</v>
      </c>
    </row>
    <row r="134" spans="2:6" ht="15" x14ac:dyDescent="0.25">
      <c r="B134" s="39" t="s">
        <v>140</v>
      </c>
      <c r="C134" s="40"/>
      <c r="D134" s="64" t="s">
        <v>139</v>
      </c>
    </row>
    <row r="135" spans="2:6" ht="15" x14ac:dyDescent="0.25">
      <c r="B135" s="41" t="s">
        <v>141</v>
      </c>
      <c r="C135" s="40"/>
      <c r="D135" s="42"/>
    </row>
    <row r="136" spans="2:6" ht="25.5" customHeight="1" x14ac:dyDescent="0.25">
      <c r="B136" s="42"/>
      <c r="C136" s="32" t="s">
        <v>142</v>
      </c>
      <c r="D136" s="33" t="s">
        <v>143</v>
      </c>
    </row>
    <row r="137" spans="2:6" ht="12.75" customHeight="1" x14ac:dyDescent="0.25">
      <c r="B137" s="59" t="s">
        <v>144</v>
      </c>
      <c r="C137" s="60" t="s">
        <v>145</v>
      </c>
      <c r="D137" s="60" t="s">
        <v>146</v>
      </c>
    </row>
    <row r="138" spans="2:6" ht="15" x14ac:dyDescent="0.25">
      <c r="B138" s="42" t="s">
        <v>147</v>
      </c>
      <c r="C138" s="43">
        <v>10.635300000000001</v>
      </c>
      <c r="D138" s="43">
        <v>10.883100000000001</v>
      </c>
    </row>
    <row r="139" spans="2:6" ht="15" x14ac:dyDescent="0.25">
      <c r="B139" s="42" t="s">
        <v>148</v>
      </c>
      <c r="C139" s="43">
        <v>9.7958999999999996</v>
      </c>
      <c r="D139" s="43">
        <v>10.024100000000001</v>
      </c>
    </row>
    <row r="140" spans="2:6" ht="15" x14ac:dyDescent="0.25">
      <c r="B140" s="42" t="s">
        <v>149</v>
      </c>
      <c r="C140" s="43">
        <v>10.4361</v>
      </c>
      <c r="D140" s="43">
        <v>10.677899999999999</v>
      </c>
    </row>
    <row r="141" spans="2:6" ht="15" x14ac:dyDescent="0.25">
      <c r="B141" s="42" t="s">
        <v>150</v>
      </c>
      <c r="C141" s="43">
        <v>9.6024999999999991</v>
      </c>
      <c r="D141" s="43">
        <v>9.8249999999999993</v>
      </c>
    </row>
    <row r="143" spans="2:6" ht="15" x14ac:dyDescent="0.25">
      <c r="B143" s="61" t="s">
        <v>151</v>
      </c>
      <c r="C143" s="44"/>
      <c r="D143" s="62" t="s">
        <v>139</v>
      </c>
    </row>
    <row r="144" spans="2:6" ht="24.75" customHeight="1" x14ac:dyDescent="0.25">
      <c r="B144" s="63"/>
      <c r="C144" s="63"/>
    </row>
    <row r="145" spans="2:4" ht="15" x14ac:dyDescent="0.25">
      <c r="B145" s="65"/>
      <c r="C145" s="67"/>
      <c r="D145"/>
    </row>
    <row r="147" spans="2:4" ht="15" x14ac:dyDescent="0.25">
      <c r="B147" s="41" t="s">
        <v>152</v>
      </c>
      <c r="C147" s="40"/>
      <c r="D147" s="66" t="s">
        <v>139</v>
      </c>
    </row>
    <row r="148" spans="2:4" ht="15" x14ac:dyDescent="0.25">
      <c r="B148" s="41" t="s">
        <v>153</v>
      </c>
      <c r="C148" s="40"/>
      <c r="D148" s="66" t="s">
        <v>139</v>
      </c>
    </row>
    <row r="149" spans="2:4" ht="15" x14ac:dyDescent="0.25">
      <c r="B149" s="41" t="s">
        <v>154</v>
      </c>
      <c r="C149" s="40"/>
      <c r="D149" s="45">
        <v>0.14633961299226134</v>
      </c>
    </row>
    <row r="150" spans="2:4" ht="15" x14ac:dyDescent="0.25">
      <c r="B150" s="41" t="s">
        <v>155</v>
      </c>
      <c r="C150" s="40"/>
      <c r="D150" s="45" t="s">
        <v>139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534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159</v>
      </c>
      <c r="E7" s="46">
        <v>27574</v>
      </c>
      <c r="F7" s="52">
        <v>203.620203</v>
      </c>
      <c r="G7" s="5">
        <v>4.2006679999999998E-2</v>
      </c>
    </row>
    <row r="8" spans="1:7" ht="25.5" x14ac:dyDescent="0.25">
      <c r="A8" s="6">
        <v>2</v>
      </c>
      <c r="B8" s="7" t="s">
        <v>23</v>
      </c>
      <c r="C8" s="11" t="s">
        <v>24</v>
      </c>
      <c r="D8" s="2" t="s">
        <v>22</v>
      </c>
      <c r="E8" s="46">
        <v>31152</v>
      </c>
      <c r="F8" s="52">
        <v>185.58804000000001</v>
      </c>
      <c r="G8" s="5">
        <v>3.8286659000000001E-2</v>
      </c>
    </row>
    <row r="9" spans="1:7" ht="25.5" x14ac:dyDescent="0.25">
      <c r="A9" s="6">
        <v>3</v>
      </c>
      <c r="B9" s="7" t="s">
        <v>28</v>
      </c>
      <c r="C9" s="11" t="s">
        <v>29</v>
      </c>
      <c r="D9" s="2" t="s">
        <v>30</v>
      </c>
      <c r="E9" s="46">
        <v>127383</v>
      </c>
      <c r="F9" s="52">
        <v>184.960116</v>
      </c>
      <c r="G9" s="5">
        <v>3.8157119000000003E-2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16</v>
      </c>
      <c r="E10" s="46">
        <v>117781</v>
      </c>
      <c r="F10" s="52">
        <v>168.2501585</v>
      </c>
      <c r="G10" s="5">
        <v>3.4709868999999997E-2</v>
      </c>
    </row>
    <row r="11" spans="1:7" ht="25.5" x14ac:dyDescent="0.25">
      <c r="A11" s="6">
        <v>5</v>
      </c>
      <c r="B11" s="7" t="s">
        <v>25</v>
      </c>
      <c r="C11" s="11" t="s">
        <v>26</v>
      </c>
      <c r="D11" s="2" t="s">
        <v>27</v>
      </c>
      <c r="E11" s="46">
        <v>29675</v>
      </c>
      <c r="F11" s="52">
        <v>149.85874999999999</v>
      </c>
      <c r="G11" s="5">
        <v>3.0915735999999999E-2</v>
      </c>
    </row>
    <row r="12" spans="1:7" ht="15" x14ac:dyDescent="0.25">
      <c r="A12" s="6">
        <v>6</v>
      </c>
      <c r="B12" s="7" t="s">
        <v>160</v>
      </c>
      <c r="C12" s="11" t="s">
        <v>161</v>
      </c>
      <c r="D12" s="2" t="s">
        <v>13</v>
      </c>
      <c r="E12" s="46">
        <v>65357</v>
      </c>
      <c r="F12" s="52">
        <v>135.25631150000001</v>
      </c>
      <c r="G12" s="5">
        <v>2.7903265E-2</v>
      </c>
    </row>
    <row r="13" spans="1:7" ht="25.5" x14ac:dyDescent="0.25">
      <c r="A13" s="6">
        <v>7</v>
      </c>
      <c r="B13" s="7" t="s">
        <v>173</v>
      </c>
      <c r="C13" s="11" t="s">
        <v>174</v>
      </c>
      <c r="D13" s="2" t="s">
        <v>22</v>
      </c>
      <c r="E13" s="46">
        <v>24826</v>
      </c>
      <c r="F13" s="52">
        <v>129.23174299999999</v>
      </c>
      <c r="G13" s="5">
        <v>2.6660402E-2</v>
      </c>
    </row>
    <row r="14" spans="1:7" ht="15" x14ac:dyDescent="0.25">
      <c r="A14" s="6">
        <v>8</v>
      </c>
      <c r="B14" s="7" t="s">
        <v>167</v>
      </c>
      <c r="C14" s="11" t="s">
        <v>168</v>
      </c>
      <c r="D14" s="2" t="s">
        <v>169</v>
      </c>
      <c r="E14" s="46">
        <v>34710</v>
      </c>
      <c r="F14" s="52">
        <v>125.80639499999999</v>
      </c>
      <c r="G14" s="5">
        <v>2.5953754999999998E-2</v>
      </c>
    </row>
    <row r="15" spans="1:7" ht="15" x14ac:dyDescent="0.25">
      <c r="A15" s="6">
        <v>9</v>
      </c>
      <c r="B15" s="7" t="s">
        <v>188</v>
      </c>
      <c r="C15" s="11" t="s">
        <v>189</v>
      </c>
      <c r="D15" s="2" t="s">
        <v>190</v>
      </c>
      <c r="E15" s="46">
        <v>61568</v>
      </c>
      <c r="F15" s="52">
        <v>121.5968</v>
      </c>
      <c r="G15" s="5">
        <v>2.5085318999999998E-2</v>
      </c>
    </row>
    <row r="16" spans="1:7" ht="38.25" x14ac:dyDescent="0.25">
      <c r="A16" s="6">
        <v>10</v>
      </c>
      <c r="B16" s="7" t="s">
        <v>86</v>
      </c>
      <c r="C16" s="11" t="s">
        <v>87</v>
      </c>
      <c r="D16" s="2" t="s">
        <v>88</v>
      </c>
      <c r="E16" s="46">
        <v>136511</v>
      </c>
      <c r="F16" s="52">
        <v>120.0614245</v>
      </c>
      <c r="G16" s="5">
        <v>2.4768572999999999E-2</v>
      </c>
    </row>
    <row r="17" spans="1:7" ht="25.5" x14ac:dyDescent="0.25">
      <c r="A17" s="6">
        <v>11</v>
      </c>
      <c r="B17" s="7" t="s">
        <v>203</v>
      </c>
      <c r="C17" s="11" t="s">
        <v>204</v>
      </c>
      <c r="D17" s="2" t="s">
        <v>53</v>
      </c>
      <c r="E17" s="46">
        <v>6223</v>
      </c>
      <c r="F17" s="52">
        <v>114.68989000000001</v>
      </c>
      <c r="G17" s="5">
        <v>2.366043E-2</v>
      </c>
    </row>
    <row r="18" spans="1:7" ht="25.5" x14ac:dyDescent="0.25">
      <c r="A18" s="6">
        <v>12</v>
      </c>
      <c r="B18" s="7" t="s">
        <v>193</v>
      </c>
      <c r="C18" s="11" t="s">
        <v>194</v>
      </c>
      <c r="D18" s="2" t="s">
        <v>172</v>
      </c>
      <c r="E18" s="46">
        <v>28776</v>
      </c>
      <c r="F18" s="52">
        <v>108.2697</v>
      </c>
      <c r="G18" s="5">
        <v>2.233595E-2</v>
      </c>
    </row>
    <row r="19" spans="1:7" ht="15" x14ac:dyDescent="0.25">
      <c r="A19" s="6">
        <v>13</v>
      </c>
      <c r="B19" s="7" t="s">
        <v>269</v>
      </c>
      <c r="C19" s="11" t="s">
        <v>270</v>
      </c>
      <c r="D19" s="2" t="s">
        <v>271</v>
      </c>
      <c r="E19" s="46">
        <v>11787</v>
      </c>
      <c r="F19" s="52">
        <v>101.757171</v>
      </c>
      <c r="G19" s="5">
        <v>2.0992420000000001E-2</v>
      </c>
    </row>
    <row r="20" spans="1:7" ht="15" x14ac:dyDescent="0.25">
      <c r="A20" s="6">
        <v>14</v>
      </c>
      <c r="B20" s="7" t="s">
        <v>59</v>
      </c>
      <c r="C20" s="11" t="s">
        <v>60</v>
      </c>
      <c r="D20" s="2" t="s">
        <v>13</v>
      </c>
      <c r="E20" s="46">
        <v>84304</v>
      </c>
      <c r="F20" s="52">
        <v>101.71277600000001</v>
      </c>
      <c r="G20" s="5">
        <v>2.0983261999999999E-2</v>
      </c>
    </row>
    <row r="21" spans="1:7" ht="15" x14ac:dyDescent="0.25">
      <c r="A21" s="6">
        <v>15</v>
      </c>
      <c r="B21" s="7" t="s">
        <v>178</v>
      </c>
      <c r="C21" s="11" t="s">
        <v>179</v>
      </c>
      <c r="D21" s="2" t="s">
        <v>13</v>
      </c>
      <c r="E21" s="46">
        <v>89778</v>
      </c>
      <c r="F21" s="52">
        <v>94.805567999999994</v>
      </c>
      <c r="G21" s="5">
        <v>1.9558309999999999E-2</v>
      </c>
    </row>
    <row r="22" spans="1:7" ht="25.5" x14ac:dyDescent="0.25">
      <c r="A22" s="6">
        <v>16</v>
      </c>
      <c r="B22" s="7" t="s">
        <v>184</v>
      </c>
      <c r="C22" s="11" t="s">
        <v>185</v>
      </c>
      <c r="D22" s="2" t="s">
        <v>30</v>
      </c>
      <c r="E22" s="46">
        <v>8188</v>
      </c>
      <c r="F22" s="52">
        <v>92.659502000000003</v>
      </c>
      <c r="G22" s="5">
        <v>1.9115579000000001E-2</v>
      </c>
    </row>
    <row r="23" spans="1:7" ht="25.5" x14ac:dyDescent="0.25">
      <c r="A23" s="6">
        <v>17</v>
      </c>
      <c r="B23" s="7" t="s">
        <v>49</v>
      </c>
      <c r="C23" s="11" t="s">
        <v>50</v>
      </c>
      <c r="D23" s="2" t="s">
        <v>30</v>
      </c>
      <c r="E23" s="46">
        <v>18720</v>
      </c>
      <c r="F23" s="52">
        <v>92.514240000000001</v>
      </c>
      <c r="G23" s="5">
        <v>1.9085610999999999E-2</v>
      </c>
    </row>
    <row r="24" spans="1:7" ht="25.5" x14ac:dyDescent="0.25">
      <c r="A24" s="6">
        <v>18</v>
      </c>
      <c r="B24" s="7" t="s">
        <v>91</v>
      </c>
      <c r="C24" s="11" t="s">
        <v>92</v>
      </c>
      <c r="D24" s="2" t="s">
        <v>93</v>
      </c>
      <c r="E24" s="46">
        <v>28994</v>
      </c>
      <c r="F24" s="52">
        <v>92.476363000000006</v>
      </c>
      <c r="G24" s="5">
        <v>1.9077797000000001E-2</v>
      </c>
    </row>
    <row r="25" spans="1:7" ht="15" x14ac:dyDescent="0.25">
      <c r="A25" s="6">
        <v>19</v>
      </c>
      <c r="B25" s="7" t="s">
        <v>272</v>
      </c>
      <c r="C25" s="11" t="s">
        <v>273</v>
      </c>
      <c r="D25" s="2" t="s">
        <v>13</v>
      </c>
      <c r="E25" s="46">
        <v>44231</v>
      </c>
      <c r="F25" s="52">
        <v>90.651434499999993</v>
      </c>
      <c r="G25" s="5">
        <v>1.8701315999999999E-2</v>
      </c>
    </row>
    <row r="26" spans="1:7" ht="25.5" x14ac:dyDescent="0.25">
      <c r="A26" s="6">
        <v>20</v>
      </c>
      <c r="B26" s="7" t="s">
        <v>96</v>
      </c>
      <c r="C26" s="11" t="s">
        <v>97</v>
      </c>
      <c r="D26" s="2" t="s">
        <v>22</v>
      </c>
      <c r="E26" s="46">
        <v>17109</v>
      </c>
      <c r="F26" s="52">
        <v>89.942013000000003</v>
      </c>
      <c r="G26" s="5">
        <v>1.8554963000000001E-2</v>
      </c>
    </row>
    <row r="27" spans="1:7" ht="25.5" x14ac:dyDescent="0.25">
      <c r="A27" s="6">
        <v>21</v>
      </c>
      <c r="B27" s="7" t="s">
        <v>68</v>
      </c>
      <c r="C27" s="11" t="s">
        <v>69</v>
      </c>
      <c r="D27" s="2" t="s">
        <v>22</v>
      </c>
      <c r="E27" s="46">
        <v>52586</v>
      </c>
      <c r="F27" s="52">
        <v>88.870339999999999</v>
      </c>
      <c r="G27" s="5">
        <v>1.8333878000000001E-2</v>
      </c>
    </row>
    <row r="28" spans="1:7" ht="15" x14ac:dyDescent="0.25">
      <c r="A28" s="6">
        <v>22</v>
      </c>
      <c r="B28" s="7" t="s">
        <v>216</v>
      </c>
      <c r="C28" s="11" t="s">
        <v>217</v>
      </c>
      <c r="D28" s="2" t="s">
        <v>81</v>
      </c>
      <c r="E28" s="46">
        <v>88653</v>
      </c>
      <c r="F28" s="52">
        <v>88.785979499999996</v>
      </c>
      <c r="G28" s="5">
        <v>1.8316473999999999E-2</v>
      </c>
    </row>
    <row r="29" spans="1:7" ht="15" x14ac:dyDescent="0.25">
      <c r="A29" s="6">
        <v>23</v>
      </c>
      <c r="B29" s="7" t="s">
        <v>227</v>
      </c>
      <c r="C29" s="11" t="s">
        <v>228</v>
      </c>
      <c r="D29" s="2" t="s">
        <v>65</v>
      </c>
      <c r="E29" s="46">
        <v>34131</v>
      </c>
      <c r="F29" s="52">
        <v>86.317299000000006</v>
      </c>
      <c r="G29" s="5">
        <v>1.7807188000000002E-2</v>
      </c>
    </row>
    <row r="30" spans="1:7" ht="15" x14ac:dyDescent="0.25">
      <c r="A30" s="6">
        <v>24</v>
      </c>
      <c r="B30" s="7" t="s">
        <v>63</v>
      </c>
      <c r="C30" s="11" t="s">
        <v>64</v>
      </c>
      <c r="D30" s="2" t="s">
        <v>65</v>
      </c>
      <c r="E30" s="46">
        <v>33804</v>
      </c>
      <c r="F30" s="52">
        <v>84.966353999999995</v>
      </c>
      <c r="G30" s="5">
        <v>1.7528489000000001E-2</v>
      </c>
    </row>
    <row r="31" spans="1:7" ht="51" x14ac:dyDescent="0.25">
      <c r="A31" s="6">
        <v>25</v>
      </c>
      <c r="B31" s="7" t="s">
        <v>237</v>
      </c>
      <c r="C31" s="11" t="s">
        <v>238</v>
      </c>
      <c r="D31" s="2" t="s">
        <v>239</v>
      </c>
      <c r="E31" s="46">
        <v>36912</v>
      </c>
      <c r="F31" s="52">
        <v>83.827151999999998</v>
      </c>
      <c r="G31" s="5">
        <v>1.7293472000000001E-2</v>
      </c>
    </row>
    <row r="32" spans="1:7" ht="25.5" x14ac:dyDescent="0.25">
      <c r="A32" s="6">
        <v>26</v>
      </c>
      <c r="B32" s="7" t="s">
        <v>199</v>
      </c>
      <c r="C32" s="11" t="s">
        <v>200</v>
      </c>
      <c r="D32" s="2" t="s">
        <v>166</v>
      </c>
      <c r="E32" s="46">
        <v>17188</v>
      </c>
      <c r="F32" s="52">
        <v>81.471119999999999</v>
      </c>
      <c r="G32" s="5">
        <v>1.6807425000000001E-2</v>
      </c>
    </row>
    <row r="33" spans="1:7" ht="51" x14ac:dyDescent="0.25">
      <c r="A33" s="6">
        <v>27</v>
      </c>
      <c r="B33" s="7" t="s">
        <v>247</v>
      </c>
      <c r="C33" s="11" t="s">
        <v>248</v>
      </c>
      <c r="D33" s="2" t="s">
        <v>239</v>
      </c>
      <c r="E33" s="46">
        <v>38990</v>
      </c>
      <c r="F33" s="52">
        <v>80.436369999999997</v>
      </c>
      <c r="G33" s="5">
        <v>1.6593956999999999E-2</v>
      </c>
    </row>
    <row r="34" spans="1:7" ht="25.5" x14ac:dyDescent="0.25">
      <c r="A34" s="6">
        <v>28</v>
      </c>
      <c r="B34" s="7" t="s">
        <v>258</v>
      </c>
      <c r="C34" s="11" t="s">
        <v>259</v>
      </c>
      <c r="D34" s="2" t="s">
        <v>30</v>
      </c>
      <c r="E34" s="46">
        <v>73828</v>
      </c>
      <c r="F34" s="52">
        <v>80.251035999999999</v>
      </c>
      <c r="G34" s="5">
        <v>1.6555721999999998E-2</v>
      </c>
    </row>
    <row r="35" spans="1:7" ht="15" x14ac:dyDescent="0.25">
      <c r="A35" s="6">
        <v>29</v>
      </c>
      <c r="B35" s="7" t="s">
        <v>191</v>
      </c>
      <c r="C35" s="11" t="s">
        <v>192</v>
      </c>
      <c r="D35" s="2" t="s">
        <v>169</v>
      </c>
      <c r="E35" s="46">
        <v>6320</v>
      </c>
      <c r="F35" s="52">
        <v>77.103999999999999</v>
      </c>
      <c r="G35" s="5">
        <v>1.5906492000000001E-2</v>
      </c>
    </row>
    <row r="36" spans="1:7" ht="25.5" x14ac:dyDescent="0.25">
      <c r="A36" s="6">
        <v>30</v>
      </c>
      <c r="B36" s="7" t="s">
        <v>43</v>
      </c>
      <c r="C36" s="11" t="s">
        <v>44</v>
      </c>
      <c r="D36" s="2" t="s">
        <v>16</v>
      </c>
      <c r="E36" s="46">
        <v>76425</v>
      </c>
      <c r="F36" s="52">
        <v>74.705437500000002</v>
      </c>
      <c r="G36" s="5">
        <v>1.5411670000000001E-2</v>
      </c>
    </row>
    <row r="37" spans="1:7" ht="25.5" x14ac:dyDescent="0.25">
      <c r="A37" s="6">
        <v>31</v>
      </c>
      <c r="B37" s="7" t="s">
        <v>20</v>
      </c>
      <c r="C37" s="11" t="s">
        <v>21</v>
      </c>
      <c r="D37" s="2" t="s">
        <v>22</v>
      </c>
      <c r="E37" s="46">
        <v>11000</v>
      </c>
      <c r="F37" s="52">
        <v>74.6845</v>
      </c>
      <c r="G37" s="5">
        <v>1.5407351E-2</v>
      </c>
    </row>
    <row r="38" spans="1:7" ht="15" x14ac:dyDescent="0.25">
      <c r="A38" s="6">
        <v>32</v>
      </c>
      <c r="B38" s="7" t="s">
        <v>205</v>
      </c>
      <c r="C38" s="11" t="s">
        <v>206</v>
      </c>
      <c r="D38" s="2" t="s">
        <v>27</v>
      </c>
      <c r="E38" s="46">
        <v>107902</v>
      </c>
      <c r="F38" s="52">
        <v>74.452380000000005</v>
      </c>
      <c r="G38" s="5">
        <v>1.5359464999999999E-2</v>
      </c>
    </row>
    <row r="39" spans="1:7" ht="15" x14ac:dyDescent="0.25">
      <c r="A39" s="6">
        <v>33</v>
      </c>
      <c r="B39" s="7" t="s">
        <v>240</v>
      </c>
      <c r="C39" s="11" t="s">
        <v>241</v>
      </c>
      <c r="D39" s="2" t="s">
        <v>169</v>
      </c>
      <c r="E39" s="46">
        <v>8894</v>
      </c>
      <c r="F39" s="52">
        <v>66.673871000000005</v>
      </c>
      <c r="G39" s="5">
        <v>1.3754765E-2</v>
      </c>
    </row>
    <row r="40" spans="1:7" ht="15" x14ac:dyDescent="0.25">
      <c r="A40" s="6">
        <v>34</v>
      </c>
      <c r="B40" s="7" t="s">
        <v>212</v>
      </c>
      <c r="C40" s="11" t="s">
        <v>213</v>
      </c>
      <c r="D40" s="2" t="s">
        <v>211</v>
      </c>
      <c r="E40" s="46">
        <v>11820</v>
      </c>
      <c r="F40" s="52">
        <v>66.333839999999995</v>
      </c>
      <c r="G40" s="5">
        <v>1.3684616E-2</v>
      </c>
    </row>
    <row r="41" spans="1:7" ht="25.5" x14ac:dyDescent="0.25">
      <c r="A41" s="6">
        <v>35</v>
      </c>
      <c r="B41" s="7" t="s">
        <v>164</v>
      </c>
      <c r="C41" s="11" t="s">
        <v>165</v>
      </c>
      <c r="D41" s="2" t="s">
        <v>166</v>
      </c>
      <c r="E41" s="46">
        <v>31955</v>
      </c>
      <c r="F41" s="52">
        <v>60.4109275</v>
      </c>
      <c r="G41" s="5">
        <v>1.2462724E-2</v>
      </c>
    </row>
    <row r="42" spans="1:7" ht="15" x14ac:dyDescent="0.25">
      <c r="A42" s="6">
        <v>36</v>
      </c>
      <c r="B42" s="7" t="s">
        <v>242</v>
      </c>
      <c r="C42" s="11" t="s">
        <v>243</v>
      </c>
      <c r="D42" s="2" t="s">
        <v>177</v>
      </c>
      <c r="E42" s="46">
        <v>20011</v>
      </c>
      <c r="F42" s="52">
        <v>60.243115500000002</v>
      </c>
      <c r="G42" s="5">
        <v>1.2428105E-2</v>
      </c>
    </row>
    <row r="43" spans="1:7" ht="15" x14ac:dyDescent="0.25">
      <c r="A43" s="6">
        <v>37</v>
      </c>
      <c r="B43" s="7" t="s">
        <v>260</v>
      </c>
      <c r="C43" s="11" t="s">
        <v>261</v>
      </c>
      <c r="D43" s="2" t="s">
        <v>190</v>
      </c>
      <c r="E43" s="46">
        <v>54056</v>
      </c>
      <c r="F43" s="52">
        <v>59.785936</v>
      </c>
      <c r="G43" s="5">
        <v>1.2333789E-2</v>
      </c>
    </row>
    <row r="44" spans="1:7" ht="15" x14ac:dyDescent="0.25">
      <c r="A44" s="6">
        <v>38</v>
      </c>
      <c r="B44" s="7" t="s">
        <v>274</v>
      </c>
      <c r="C44" s="11" t="s">
        <v>275</v>
      </c>
      <c r="D44" s="2" t="s">
        <v>177</v>
      </c>
      <c r="E44" s="46">
        <v>15604</v>
      </c>
      <c r="F44" s="52">
        <v>58.117097999999999</v>
      </c>
      <c r="G44" s="5">
        <v>1.1989509000000001E-2</v>
      </c>
    </row>
    <row r="45" spans="1:7" ht="15" x14ac:dyDescent="0.25">
      <c r="A45" s="6">
        <v>39</v>
      </c>
      <c r="B45" s="7" t="s">
        <v>61</v>
      </c>
      <c r="C45" s="11" t="s">
        <v>62</v>
      </c>
      <c r="D45" s="2" t="s">
        <v>13</v>
      </c>
      <c r="E45" s="46">
        <v>5523</v>
      </c>
      <c r="F45" s="52">
        <v>57.604889999999997</v>
      </c>
      <c r="G45" s="5">
        <v>1.1883840999999999E-2</v>
      </c>
    </row>
    <row r="46" spans="1:7" ht="25.5" x14ac:dyDescent="0.25">
      <c r="A46" s="6">
        <v>40</v>
      </c>
      <c r="B46" s="7" t="s">
        <v>207</v>
      </c>
      <c r="C46" s="11" t="s">
        <v>208</v>
      </c>
      <c r="D46" s="2" t="s">
        <v>172</v>
      </c>
      <c r="E46" s="46">
        <v>49363</v>
      </c>
      <c r="F46" s="52">
        <v>53.929077499999998</v>
      </c>
      <c r="G46" s="5">
        <v>1.1125523999999999E-2</v>
      </c>
    </row>
    <row r="47" spans="1:7" ht="25.5" x14ac:dyDescent="0.25">
      <c r="A47" s="6">
        <v>41</v>
      </c>
      <c r="B47" s="7" t="s">
        <v>89</v>
      </c>
      <c r="C47" s="11" t="s">
        <v>90</v>
      </c>
      <c r="D47" s="2" t="s">
        <v>22</v>
      </c>
      <c r="E47" s="46">
        <v>8046</v>
      </c>
      <c r="F47" s="52">
        <v>52.351298999999997</v>
      </c>
      <c r="G47" s="5">
        <v>1.080003E-2</v>
      </c>
    </row>
    <row r="48" spans="1:7" ht="15" x14ac:dyDescent="0.25">
      <c r="A48" s="6">
        <v>42</v>
      </c>
      <c r="B48" s="7" t="s">
        <v>252</v>
      </c>
      <c r="C48" s="11" t="s">
        <v>253</v>
      </c>
      <c r="D48" s="2" t="s">
        <v>169</v>
      </c>
      <c r="E48" s="46">
        <v>37889</v>
      </c>
      <c r="F48" s="52">
        <v>49.672479000000003</v>
      </c>
      <c r="G48" s="5">
        <v>1.0247391E-2</v>
      </c>
    </row>
    <row r="49" spans="1:7" ht="25.5" x14ac:dyDescent="0.25">
      <c r="A49" s="6">
        <v>43</v>
      </c>
      <c r="B49" s="7" t="s">
        <v>94</v>
      </c>
      <c r="C49" s="11" t="s">
        <v>95</v>
      </c>
      <c r="D49" s="2" t="s">
        <v>22</v>
      </c>
      <c r="E49" s="46">
        <v>4259</v>
      </c>
      <c r="F49" s="52">
        <v>49.642904000000001</v>
      </c>
      <c r="G49" s="5">
        <v>1.024129E-2</v>
      </c>
    </row>
    <row r="50" spans="1:7" ht="15" x14ac:dyDescent="0.25">
      <c r="A50" s="6">
        <v>44</v>
      </c>
      <c r="B50" s="7" t="s">
        <v>468</v>
      </c>
      <c r="C50" s="11" t="s">
        <v>469</v>
      </c>
      <c r="D50" s="2" t="s">
        <v>251</v>
      </c>
      <c r="E50" s="46">
        <v>28803</v>
      </c>
      <c r="F50" s="52">
        <v>48.9651</v>
      </c>
      <c r="G50" s="5">
        <v>1.010146E-2</v>
      </c>
    </row>
    <row r="51" spans="1:7" ht="15" x14ac:dyDescent="0.25">
      <c r="A51" s="6">
        <v>45</v>
      </c>
      <c r="B51" s="7" t="s">
        <v>76</v>
      </c>
      <c r="C51" s="11" t="s">
        <v>849</v>
      </c>
      <c r="D51" s="2" t="s">
        <v>65</v>
      </c>
      <c r="E51" s="46">
        <v>17708</v>
      </c>
      <c r="F51" s="52">
        <v>47.855870000000003</v>
      </c>
      <c r="G51" s="5">
        <v>9.8726260000000007E-3</v>
      </c>
    </row>
    <row r="52" spans="1:7" ht="15" x14ac:dyDescent="0.25">
      <c r="A52" s="6">
        <v>46</v>
      </c>
      <c r="B52" s="7" t="s">
        <v>254</v>
      </c>
      <c r="C52" s="11" t="s">
        <v>255</v>
      </c>
      <c r="D52" s="2" t="s">
        <v>211</v>
      </c>
      <c r="E52" s="46">
        <v>48341</v>
      </c>
      <c r="F52" s="52">
        <v>46.9149405</v>
      </c>
      <c r="G52" s="5">
        <v>9.6785129999999997E-3</v>
      </c>
    </row>
    <row r="53" spans="1:7" ht="15" x14ac:dyDescent="0.25">
      <c r="A53" s="6">
        <v>47</v>
      </c>
      <c r="B53" s="7" t="s">
        <v>244</v>
      </c>
      <c r="C53" s="11" t="s">
        <v>245</v>
      </c>
      <c r="D53" s="2" t="s">
        <v>246</v>
      </c>
      <c r="E53" s="46">
        <v>5845</v>
      </c>
      <c r="F53" s="52">
        <v>46.812604999999998</v>
      </c>
      <c r="G53" s="5">
        <v>9.6574020000000007E-3</v>
      </c>
    </row>
    <row r="54" spans="1:7" ht="15" x14ac:dyDescent="0.25">
      <c r="A54" s="6">
        <v>48</v>
      </c>
      <c r="B54" s="7" t="s">
        <v>180</v>
      </c>
      <c r="C54" s="11" t="s">
        <v>181</v>
      </c>
      <c r="D54" s="2" t="s">
        <v>19</v>
      </c>
      <c r="E54" s="46">
        <v>18205</v>
      </c>
      <c r="F54" s="52">
        <v>42.444957500000001</v>
      </c>
      <c r="G54" s="5">
        <v>8.7563599999999995E-3</v>
      </c>
    </row>
    <row r="55" spans="1:7" ht="25.5" x14ac:dyDescent="0.25">
      <c r="A55" s="6">
        <v>49</v>
      </c>
      <c r="B55" s="7" t="s">
        <v>278</v>
      </c>
      <c r="C55" s="11" t="s">
        <v>279</v>
      </c>
      <c r="D55" s="2" t="s">
        <v>42</v>
      </c>
      <c r="E55" s="46">
        <v>62529</v>
      </c>
      <c r="F55" s="52">
        <v>41.738107499999998</v>
      </c>
      <c r="G55" s="5">
        <v>8.6105369999999997E-3</v>
      </c>
    </row>
    <row r="56" spans="1:7" ht="15" x14ac:dyDescent="0.25">
      <c r="A56" s="6">
        <v>50</v>
      </c>
      <c r="B56" s="7" t="s">
        <v>222</v>
      </c>
      <c r="C56" s="11" t="s">
        <v>223</v>
      </c>
      <c r="D56" s="2" t="s">
        <v>190</v>
      </c>
      <c r="E56" s="46">
        <v>16540</v>
      </c>
      <c r="F56" s="52">
        <v>41.168059999999997</v>
      </c>
      <c r="G56" s="5">
        <v>8.4929370000000007E-3</v>
      </c>
    </row>
    <row r="57" spans="1:7" ht="25.5" x14ac:dyDescent="0.25">
      <c r="A57" s="6">
        <v>51</v>
      </c>
      <c r="B57" s="7" t="s">
        <v>276</v>
      </c>
      <c r="C57" s="11" t="s">
        <v>277</v>
      </c>
      <c r="D57" s="2" t="s">
        <v>22</v>
      </c>
      <c r="E57" s="46">
        <v>8207</v>
      </c>
      <c r="F57" s="52">
        <v>40.390750500000003</v>
      </c>
      <c r="G57" s="5">
        <v>8.3325780000000002E-3</v>
      </c>
    </row>
    <row r="58" spans="1:7" ht="25.5" x14ac:dyDescent="0.25">
      <c r="A58" s="6">
        <v>52</v>
      </c>
      <c r="B58" s="7" t="s">
        <v>220</v>
      </c>
      <c r="C58" s="11" t="s">
        <v>221</v>
      </c>
      <c r="D58" s="2" t="s">
        <v>53</v>
      </c>
      <c r="E58" s="46">
        <v>11760</v>
      </c>
      <c r="F58" s="52">
        <v>40.16628</v>
      </c>
      <c r="G58" s="5">
        <v>8.2862700000000001E-3</v>
      </c>
    </row>
    <row r="59" spans="1:7" ht="15" x14ac:dyDescent="0.25">
      <c r="A59" s="6">
        <v>53</v>
      </c>
      <c r="B59" s="7" t="s">
        <v>74</v>
      </c>
      <c r="C59" s="11" t="s">
        <v>75</v>
      </c>
      <c r="D59" s="2" t="s">
        <v>65</v>
      </c>
      <c r="E59" s="46">
        <v>14000</v>
      </c>
      <c r="F59" s="52">
        <v>39.753</v>
      </c>
      <c r="G59" s="5">
        <v>8.2010109999999994E-3</v>
      </c>
    </row>
    <row r="60" spans="1:7" ht="15" x14ac:dyDescent="0.25">
      <c r="A60" s="6">
        <v>54</v>
      </c>
      <c r="B60" s="7" t="s">
        <v>224</v>
      </c>
      <c r="C60" s="11" t="s">
        <v>225</v>
      </c>
      <c r="D60" s="2" t="s">
        <v>226</v>
      </c>
      <c r="E60" s="46">
        <v>2338</v>
      </c>
      <c r="F60" s="52">
        <v>36.345379000000001</v>
      </c>
      <c r="G60" s="5">
        <v>7.498022E-3</v>
      </c>
    </row>
    <row r="61" spans="1:7" ht="15" x14ac:dyDescent="0.25">
      <c r="A61" s="6">
        <v>55</v>
      </c>
      <c r="B61" s="7" t="s">
        <v>218</v>
      </c>
      <c r="C61" s="11" t="s">
        <v>219</v>
      </c>
      <c r="D61" s="2" t="s">
        <v>159</v>
      </c>
      <c r="E61" s="46">
        <v>16080</v>
      </c>
      <c r="F61" s="52">
        <v>33.71172</v>
      </c>
      <c r="G61" s="5">
        <v>6.9547000000000003E-3</v>
      </c>
    </row>
    <row r="62" spans="1:7" ht="38.25" x14ac:dyDescent="0.25">
      <c r="A62" s="6">
        <v>56</v>
      </c>
      <c r="B62" s="7" t="s">
        <v>262</v>
      </c>
      <c r="C62" s="11" t="s">
        <v>263</v>
      </c>
      <c r="D62" s="2" t="s">
        <v>264</v>
      </c>
      <c r="E62" s="46">
        <v>26155</v>
      </c>
      <c r="F62" s="52">
        <v>29.123592500000001</v>
      </c>
      <c r="G62" s="5">
        <v>6.0081730000000003E-3</v>
      </c>
    </row>
    <row r="63" spans="1:7" ht="15" x14ac:dyDescent="0.25">
      <c r="A63" s="6">
        <v>57</v>
      </c>
      <c r="B63" s="7" t="s">
        <v>98</v>
      </c>
      <c r="C63" s="11" t="s">
        <v>99</v>
      </c>
      <c r="D63" s="2" t="s">
        <v>65</v>
      </c>
      <c r="E63" s="46">
        <v>23034</v>
      </c>
      <c r="F63" s="52">
        <v>29.091942</v>
      </c>
      <c r="G63" s="5">
        <v>6.0016440000000004E-3</v>
      </c>
    </row>
    <row r="64" spans="1:7" ht="25.5" x14ac:dyDescent="0.25">
      <c r="A64" s="6">
        <v>58</v>
      </c>
      <c r="B64" s="7" t="s">
        <v>231</v>
      </c>
      <c r="C64" s="11" t="s">
        <v>232</v>
      </c>
      <c r="D64" s="2" t="s">
        <v>172</v>
      </c>
      <c r="E64" s="46">
        <v>13694</v>
      </c>
      <c r="F64" s="52">
        <v>15.214034</v>
      </c>
      <c r="G64" s="5">
        <v>3.138643E-3</v>
      </c>
    </row>
    <row r="65" spans="1:7" ht="15" x14ac:dyDescent="0.25">
      <c r="A65" s="6">
        <v>59</v>
      </c>
      <c r="B65" s="7" t="s">
        <v>450</v>
      </c>
      <c r="C65" s="11" t="s">
        <v>451</v>
      </c>
      <c r="D65" s="2" t="s">
        <v>190</v>
      </c>
      <c r="E65" s="46">
        <v>1761</v>
      </c>
      <c r="F65" s="52">
        <v>14.58108</v>
      </c>
      <c r="G65" s="5">
        <v>3.0080649999999999E-3</v>
      </c>
    </row>
    <row r="66" spans="1:7" ht="25.5" x14ac:dyDescent="0.25">
      <c r="A66" s="6">
        <v>60</v>
      </c>
      <c r="B66" s="7" t="s">
        <v>229</v>
      </c>
      <c r="C66" s="11" t="s">
        <v>230</v>
      </c>
      <c r="D66" s="2" t="s">
        <v>42</v>
      </c>
      <c r="E66" s="46">
        <v>32999</v>
      </c>
      <c r="F66" s="52">
        <v>10.972167499999999</v>
      </c>
      <c r="G66" s="5">
        <v>2.2635490000000001E-3</v>
      </c>
    </row>
    <row r="67" spans="1:7" ht="15" x14ac:dyDescent="0.25">
      <c r="A67" s="6">
        <v>61</v>
      </c>
      <c r="B67" s="7" t="s">
        <v>265</v>
      </c>
      <c r="C67" s="11" t="s">
        <v>266</v>
      </c>
      <c r="D67" s="2" t="s">
        <v>169</v>
      </c>
      <c r="E67" s="46">
        <v>210</v>
      </c>
      <c r="F67" s="52">
        <v>1.0988249999999999</v>
      </c>
      <c r="G67" s="5">
        <v>2.2668699999999999E-4</v>
      </c>
    </row>
    <row r="68" spans="1:7" ht="15" x14ac:dyDescent="0.25">
      <c r="A68" s="1"/>
      <c r="B68" s="2"/>
      <c r="C68" s="8" t="s">
        <v>107</v>
      </c>
      <c r="D68" s="12"/>
      <c r="E68" s="48"/>
      <c r="F68" s="54">
        <v>4720.694415500001</v>
      </c>
      <c r="G68" s="13">
        <v>0.97387535900000022</v>
      </c>
    </row>
    <row r="69" spans="1:7" ht="15" x14ac:dyDescent="0.25">
      <c r="A69" s="6"/>
      <c r="B69" s="7"/>
      <c r="C69" s="14"/>
      <c r="D69" s="15"/>
      <c r="E69" s="46"/>
      <c r="F69" s="52"/>
      <c r="G69" s="5"/>
    </row>
    <row r="70" spans="1:7" ht="15" x14ac:dyDescent="0.25">
      <c r="A70" s="1"/>
      <c r="B70" s="2"/>
      <c r="C70" s="8" t="s">
        <v>108</v>
      </c>
      <c r="D70" s="9"/>
      <c r="E70" s="47"/>
      <c r="F70" s="53"/>
      <c r="G70" s="10"/>
    </row>
    <row r="71" spans="1:7" ht="15" x14ac:dyDescent="0.25">
      <c r="A71" s="1"/>
      <c r="B71" s="2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6"/>
      <c r="B72" s="7"/>
      <c r="C72" s="14"/>
      <c r="D72" s="15"/>
      <c r="E72" s="46"/>
      <c r="F72" s="52"/>
      <c r="G72" s="5"/>
    </row>
    <row r="73" spans="1:7" ht="15" x14ac:dyDescent="0.25">
      <c r="A73" s="16"/>
      <c r="B73" s="17"/>
      <c r="C73" s="8" t="s">
        <v>109</v>
      </c>
      <c r="D73" s="9"/>
      <c r="E73" s="47"/>
      <c r="F73" s="53"/>
      <c r="G73" s="10"/>
    </row>
    <row r="74" spans="1:7" ht="15" x14ac:dyDescent="0.25">
      <c r="A74" s="18"/>
      <c r="B74" s="19"/>
      <c r="C74" s="8" t="s">
        <v>107</v>
      </c>
      <c r="D74" s="20"/>
      <c r="E74" s="49"/>
      <c r="F74" s="55">
        <v>0</v>
      </c>
      <c r="G74" s="21">
        <v>0</v>
      </c>
    </row>
    <row r="75" spans="1:7" ht="15" x14ac:dyDescent="0.25">
      <c r="A75" s="18"/>
      <c r="B75" s="19"/>
      <c r="C75" s="14"/>
      <c r="D75" s="22"/>
      <c r="E75" s="50"/>
      <c r="F75" s="56"/>
      <c r="G75" s="23"/>
    </row>
    <row r="76" spans="1:7" ht="15" x14ac:dyDescent="0.25">
      <c r="A76" s="1"/>
      <c r="B76" s="2"/>
      <c r="C76" s="8" t="s">
        <v>111</v>
      </c>
      <c r="D76" s="9"/>
      <c r="E76" s="47"/>
      <c r="F76" s="53"/>
      <c r="G76" s="10"/>
    </row>
    <row r="77" spans="1:7" ht="15" x14ac:dyDescent="0.25">
      <c r="A77" s="1"/>
      <c r="B77" s="2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2"/>
      <c r="G78" s="5"/>
    </row>
    <row r="79" spans="1:7" ht="15" x14ac:dyDescent="0.25">
      <c r="A79" s="1"/>
      <c r="B79" s="2"/>
      <c r="C79" s="8" t="s">
        <v>112</v>
      </c>
      <c r="D79" s="9"/>
      <c r="E79" s="47"/>
      <c r="F79" s="53"/>
      <c r="G79" s="10"/>
    </row>
    <row r="80" spans="1:7" ht="15" x14ac:dyDescent="0.25">
      <c r="A80" s="1"/>
      <c r="B80" s="2"/>
      <c r="C80" s="8" t="s">
        <v>107</v>
      </c>
      <c r="D80" s="12"/>
      <c r="E80" s="48"/>
      <c r="F80" s="54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2"/>
      <c r="G81" s="5"/>
    </row>
    <row r="82" spans="1:7" ht="15" x14ac:dyDescent="0.25">
      <c r="A82" s="1"/>
      <c r="B82" s="2"/>
      <c r="C82" s="8" t="s">
        <v>113</v>
      </c>
      <c r="D82" s="9"/>
      <c r="E82" s="47"/>
      <c r="F82" s="53"/>
      <c r="G82" s="10"/>
    </row>
    <row r="83" spans="1:7" ht="15" x14ac:dyDescent="0.25">
      <c r="A83" s="1"/>
      <c r="B83" s="2"/>
      <c r="C83" s="8" t="s">
        <v>107</v>
      </c>
      <c r="D83" s="12"/>
      <c r="E83" s="48"/>
      <c r="F83" s="54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2"/>
      <c r="G84" s="5"/>
    </row>
    <row r="85" spans="1:7" ht="25.5" x14ac:dyDescent="0.25">
      <c r="A85" s="6"/>
      <c r="B85" s="7"/>
      <c r="C85" s="24" t="s">
        <v>115</v>
      </c>
      <c r="D85" s="25"/>
      <c r="E85" s="48"/>
      <c r="F85" s="54">
        <v>4720.694415500001</v>
      </c>
      <c r="G85" s="13">
        <v>0.97387535900000022</v>
      </c>
    </row>
    <row r="86" spans="1:7" ht="15" x14ac:dyDescent="0.25">
      <c r="A86" s="1"/>
      <c r="B86" s="2"/>
      <c r="C86" s="11"/>
      <c r="D86" s="4"/>
      <c r="E86" s="46"/>
      <c r="F86" s="52"/>
      <c r="G86" s="5"/>
    </row>
    <row r="87" spans="1:7" ht="15" x14ac:dyDescent="0.25">
      <c r="A87" s="1"/>
      <c r="B87" s="2"/>
      <c r="C87" s="3" t="s">
        <v>116</v>
      </c>
      <c r="D87" s="4"/>
      <c r="E87" s="46"/>
      <c r="F87" s="52"/>
      <c r="G87" s="5"/>
    </row>
    <row r="88" spans="1:7" ht="25.5" x14ac:dyDescent="0.25">
      <c r="A88" s="1"/>
      <c r="B88" s="2"/>
      <c r="C88" s="8" t="s">
        <v>10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12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2"/>
      <c r="G90" s="5"/>
    </row>
    <row r="91" spans="1:7" ht="15" x14ac:dyDescent="0.25">
      <c r="A91" s="1"/>
      <c r="B91" s="26"/>
      <c r="C91" s="8" t="s">
        <v>117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8"/>
      <c r="G93" s="27"/>
    </row>
    <row r="94" spans="1:7" ht="15" x14ac:dyDescent="0.25">
      <c r="A94" s="1"/>
      <c r="B94" s="2"/>
      <c r="C94" s="8" t="s">
        <v>118</v>
      </c>
      <c r="D94" s="9"/>
      <c r="E94" s="47"/>
      <c r="F94" s="53"/>
      <c r="G94" s="10"/>
    </row>
    <row r="95" spans="1:7" ht="15" x14ac:dyDescent="0.25">
      <c r="A95" s="6"/>
      <c r="B95" s="7"/>
      <c r="C95" s="8" t="s">
        <v>107</v>
      </c>
      <c r="D95" s="12"/>
      <c r="E95" s="48"/>
      <c r="F95" s="54">
        <v>0</v>
      </c>
      <c r="G95" s="13">
        <v>0</v>
      </c>
    </row>
    <row r="96" spans="1:7" ht="15" x14ac:dyDescent="0.25">
      <c r="A96" s="1"/>
      <c r="B96" s="2"/>
      <c r="C96" s="14"/>
      <c r="D96" s="4"/>
      <c r="E96" s="46"/>
      <c r="F96" s="52"/>
      <c r="G96" s="5"/>
    </row>
    <row r="97" spans="1:7" ht="25.5" x14ac:dyDescent="0.25">
      <c r="A97" s="1"/>
      <c r="B97" s="26"/>
      <c r="C97" s="8" t="s">
        <v>119</v>
      </c>
      <c r="D97" s="9"/>
      <c r="E97" s="47"/>
      <c r="F97" s="53"/>
      <c r="G97" s="10"/>
    </row>
    <row r="98" spans="1:7" ht="15" x14ac:dyDescent="0.25">
      <c r="A98" s="6"/>
      <c r="B98" s="7"/>
      <c r="C98" s="8" t="s">
        <v>107</v>
      </c>
      <c r="D98" s="12"/>
      <c r="E98" s="48"/>
      <c r="F98" s="54">
        <v>0</v>
      </c>
      <c r="G98" s="13">
        <v>0</v>
      </c>
    </row>
    <row r="99" spans="1:7" ht="15" x14ac:dyDescent="0.25">
      <c r="A99" s="6"/>
      <c r="B99" s="7"/>
      <c r="C99" s="14"/>
      <c r="D99" s="4"/>
      <c r="E99" s="46"/>
      <c r="F99" s="52"/>
      <c r="G99" s="5"/>
    </row>
    <row r="100" spans="1:7" ht="15" x14ac:dyDescent="0.25">
      <c r="A100" s="6"/>
      <c r="B100" s="7"/>
      <c r="C100" s="28" t="s">
        <v>120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1"/>
      <c r="D101" s="4"/>
      <c r="E101" s="46"/>
      <c r="F101" s="52"/>
      <c r="G101" s="5"/>
    </row>
    <row r="102" spans="1:7" ht="15" x14ac:dyDescent="0.25">
      <c r="A102" s="1"/>
      <c r="B102" s="2"/>
      <c r="C102" s="3" t="s">
        <v>121</v>
      </c>
      <c r="D102" s="4"/>
      <c r="E102" s="46"/>
      <c r="F102" s="52"/>
      <c r="G102" s="5"/>
    </row>
    <row r="103" spans="1:7" ht="15" x14ac:dyDescent="0.25">
      <c r="A103" s="6"/>
      <c r="B103" s="7"/>
      <c r="C103" s="8" t="s">
        <v>122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6"/>
      <c r="B106" s="7"/>
      <c r="C106" s="8" t="s">
        <v>123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6"/>
      <c r="B109" s="7"/>
      <c r="C109" s="8" t="s">
        <v>124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15" x14ac:dyDescent="0.25">
      <c r="A112" s="6"/>
      <c r="B112" s="7"/>
      <c r="C112" s="8" t="s">
        <v>125</v>
      </c>
      <c r="D112" s="9"/>
      <c r="E112" s="47"/>
      <c r="F112" s="53"/>
      <c r="G112" s="10"/>
    </row>
    <row r="113" spans="1:7" ht="15" x14ac:dyDescent="0.25">
      <c r="A113" s="6">
        <v>1</v>
      </c>
      <c r="B113" s="7"/>
      <c r="C113" s="11" t="s">
        <v>126</v>
      </c>
      <c r="D113" s="15"/>
      <c r="E113" s="46"/>
      <c r="F113" s="52">
        <v>131.93602010000001</v>
      </c>
      <c r="G113" s="5">
        <v>2.7218292000000002E-2</v>
      </c>
    </row>
    <row r="114" spans="1:7" ht="15" x14ac:dyDescent="0.25">
      <c r="A114" s="6"/>
      <c r="B114" s="7"/>
      <c r="C114" s="8" t="s">
        <v>107</v>
      </c>
      <c r="D114" s="25"/>
      <c r="E114" s="48"/>
      <c r="F114" s="54">
        <v>131.93602010000001</v>
      </c>
      <c r="G114" s="13">
        <v>2.7218292000000002E-2</v>
      </c>
    </row>
    <row r="115" spans="1:7" ht="15" x14ac:dyDescent="0.25">
      <c r="A115" s="6"/>
      <c r="B115" s="7"/>
      <c r="C115" s="14"/>
      <c r="D115" s="7"/>
      <c r="E115" s="46"/>
      <c r="F115" s="52"/>
      <c r="G115" s="5"/>
    </row>
    <row r="116" spans="1:7" ht="25.5" x14ac:dyDescent="0.25">
      <c r="A116" s="6"/>
      <c r="B116" s="7"/>
      <c r="C116" s="24" t="s">
        <v>127</v>
      </c>
      <c r="D116" s="25"/>
      <c r="E116" s="48"/>
      <c r="F116" s="54">
        <v>131.93602010000001</v>
      </c>
      <c r="G116" s="13">
        <v>2.7218292000000002E-2</v>
      </c>
    </row>
    <row r="117" spans="1:7" ht="15" x14ac:dyDescent="0.25">
      <c r="A117" s="6"/>
      <c r="B117" s="7"/>
      <c r="C117" s="29"/>
      <c r="D117" s="7"/>
      <c r="E117" s="46"/>
      <c r="F117" s="52"/>
      <c r="G117" s="5"/>
    </row>
    <row r="118" spans="1:7" ht="15" x14ac:dyDescent="0.25">
      <c r="A118" s="1"/>
      <c r="B118" s="2"/>
      <c r="C118" s="3" t="s">
        <v>128</v>
      </c>
      <c r="D118" s="4"/>
      <c r="E118" s="46"/>
      <c r="F118" s="52"/>
      <c r="G118" s="5"/>
    </row>
    <row r="119" spans="1:7" ht="25.5" x14ac:dyDescent="0.25">
      <c r="A119" s="6"/>
      <c r="B119" s="7"/>
      <c r="C119" s="8" t="s">
        <v>129</v>
      </c>
      <c r="D119" s="9"/>
      <c r="E119" s="47"/>
      <c r="F119" s="53"/>
      <c r="G119" s="10"/>
    </row>
    <row r="120" spans="1:7" ht="15" x14ac:dyDescent="0.25">
      <c r="A120" s="6"/>
      <c r="B120" s="7"/>
      <c r="C120" s="8" t="s">
        <v>107</v>
      </c>
      <c r="D120" s="25"/>
      <c r="E120" s="48"/>
      <c r="F120" s="54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2"/>
      <c r="G121" s="5"/>
    </row>
    <row r="122" spans="1:7" ht="15" x14ac:dyDescent="0.25">
      <c r="A122" s="1"/>
      <c r="B122" s="2"/>
      <c r="C122" s="3" t="s">
        <v>130</v>
      </c>
      <c r="D122" s="4"/>
      <c r="E122" s="46"/>
      <c r="F122" s="52"/>
      <c r="G122" s="5"/>
    </row>
    <row r="123" spans="1:7" ht="25.5" x14ac:dyDescent="0.25">
      <c r="A123" s="6"/>
      <c r="B123" s="7"/>
      <c r="C123" s="8" t="s">
        <v>131</v>
      </c>
      <c r="D123" s="9"/>
      <c r="E123" s="47"/>
      <c r="F123" s="53"/>
      <c r="G123" s="10"/>
    </row>
    <row r="124" spans="1:7" ht="15" x14ac:dyDescent="0.25">
      <c r="A124" s="6"/>
      <c r="B124" s="7"/>
      <c r="C124" s="8" t="s">
        <v>107</v>
      </c>
      <c r="D124" s="25"/>
      <c r="E124" s="48"/>
      <c r="F124" s="54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2"/>
      <c r="G125" s="5"/>
    </row>
    <row r="126" spans="1:7" ht="25.5" x14ac:dyDescent="0.25">
      <c r="A126" s="6"/>
      <c r="B126" s="7"/>
      <c r="C126" s="8" t="s">
        <v>132</v>
      </c>
      <c r="D126" s="9"/>
      <c r="E126" s="47"/>
      <c r="F126" s="53"/>
      <c r="G126" s="10"/>
    </row>
    <row r="127" spans="1:7" ht="15" x14ac:dyDescent="0.25">
      <c r="A127" s="6"/>
      <c r="B127" s="7"/>
      <c r="C127" s="8" t="s">
        <v>107</v>
      </c>
      <c r="D127" s="25"/>
      <c r="E127" s="48"/>
      <c r="F127" s="54">
        <v>0</v>
      </c>
      <c r="G127" s="13">
        <v>0</v>
      </c>
    </row>
    <row r="128" spans="1:7" ht="15" x14ac:dyDescent="0.25">
      <c r="A128" s="6"/>
      <c r="B128" s="7"/>
      <c r="C128" s="14"/>
      <c r="D128" s="7"/>
      <c r="E128" s="46"/>
      <c r="F128" s="58"/>
      <c r="G128" s="27"/>
    </row>
    <row r="129" spans="1:7" ht="25.5" x14ac:dyDescent="0.25">
      <c r="A129" s="6"/>
      <c r="B129" s="7"/>
      <c r="C129" s="29" t="s">
        <v>134</v>
      </c>
      <c r="D129" s="7"/>
      <c r="E129" s="46"/>
      <c r="F129" s="143">
        <v>-5.3012975100000004</v>
      </c>
      <c r="G129" s="144">
        <v>-1.0936533004005742E-3</v>
      </c>
    </row>
    <row r="130" spans="1:7" ht="15" x14ac:dyDescent="0.25">
      <c r="A130" s="6"/>
      <c r="B130" s="7"/>
      <c r="C130" s="30" t="s">
        <v>135</v>
      </c>
      <c r="D130" s="12"/>
      <c r="E130" s="48"/>
      <c r="F130" s="54">
        <v>4847.3291380900009</v>
      </c>
      <c r="G130" s="13">
        <v>0.99999999800000017</v>
      </c>
    </row>
    <row r="132" spans="1:7" ht="15" x14ac:dyDescent="0.25">
      <c r="B132" s="158"/>
      <c r="C132" s="158"/>
      <c r="D132" s="158"/>
      <c r="E132" s="158"/>
      <c r="F132" s="158"/>
    </row>
    <row r="133" spans="1:7" ht="15" x14ac:dyDescent="0.25">
      <c r="B133" s="158"/>
      <c r="C133" s="158"/>
      <c r="D133" s="158"/>
      <c r="E133" s="158"/>
      <c r="F133" s="158"/>
    </row>
    <row r="135" spans="1:7" ht="15" x14ac:dyDescent="0.25">
      <c r="B135" s="36" t="s">
        <v>137</v>
      </c>
      <c r="C135" s="37"/>
      <c r="D135" s="38"/>
    </row>
    <row r="136" spans="1:7" ht="15" x14ac:dyDescent="0.25">
      <c r="B136" s="39" t="s">
        <v>138</v>
      </c>
      <c r="C136" s="40"/>
      <c r="D136" s="64" t="s">
        <v>139</v>
      </c>
    </row>
    <row r="137" spans="1:7" ht="15" x14ac:dyDescent="0.25">
      <c r="B137" s="39" t="s">
        <v>140</v>
      </c>
      <c r="C137" s="40"/>
      <c r="D137" s="64" t="s">
        <v>139</v>
      </c>
    </row>
    <row r="138" spans="1:7" ht="15" x14ac:dyDescent="0.25">
      <c r="B138" s="41" t="s">
        <v>141</v>
      </c>
      <c r="C138" s="40"/>
      <c r="D138" s="42"/>
    </row>
    <row r="139" spans="1:7" ht="25.5" customHeight="1" x14ac:dyDescent="0.25">
      <c r="B139" s="42"/>
      <c r="C139" s="32" t="s">
        <v>142</v>
      </c>
      <c r="D139" s="33" t="s">
        <v>143</v>
      </c>
    </row>
    <row r="140" spans="1:7" ht="12.75" customHeight="1" x14ac:dyDescent="0.25">
      <c r="B140" s="59" t="s">
        <v>144</v>
      </c>
      <c r="C140" s="60" t="s">
        <v>145</v>
      </c>
      <c r="D140" s="60" t="s">
        <v>146</v>
      </c>
    </row>
    <row r="141" spans="1:7" ht="15" x14ac:dyDescent="0.25">
      <c r="B141" s="42" t="s">
        <v>147</v>
      </c>
      <c r="C141" s="43">
        <v>8.9761000000000006</v>
      </c>
      <c r="D141" s="43">
        <v>9.1570999999999998</v>
      </c>
    </row>
    <row r="142" spans="1:7" ht="15" x14ac:dyDescent="0.25">
      <c r="B142" s="42" t="s">
        <v>148</v>
      </c>
      <c r="C142" s="43">
        <v>8.9761000000000006</v>
      </c>
      <c r="D142" s="43">
        <v>9.1570999999999998</v>
      </c>
    </row>
    <row r="143" spans="1:7" ht="15" x14ac:dyDescent="0.25">
      <c r="B143" s="42" t="s">
        <v>149</v>
      </c>
      <c r="C143" s="43">
        <v>8.8407</v>
      </c>
      <c r="D143" s="43">
        <v>9.0176999999999996</v>
      </c>
    </row>
    <row r="144" spans="1:7" ht="15" x14ac:dyDescent="0.25">
      <c r="B144" s="42" t="s">
        <v>150</v>
      </c>
      <c r="C144" s="43">
        <v>8.8407</v>
      </c>
      <c r="D144" s="43">
        <v>9.0176999999999996</v>
      </c>
    </row>
    <row r="146" spans="2:4" ht="15" x14ac:dyDescent="0.25">
      <c r="B146" s="61" t="s">
        <v>151</v>
      </c>
      <c r="C146" s="44"/>
      <c r="D146" s="62" t="s">
        <v>139</v>
      </c>
    </row>
    <row r="147" spans="2:4" ht="24.75" customHeight="1" x14ac:dyDescent="0.25">
      <c r="B147" s="63"/>
      <c r="C147" s="63"/>
    </row>
    <row r="148" spans="2:4" ht="15" x14ac:dyDescent="0.25">
      <c r="B148" s="65"/>
      <c r="C148" s="67"/>
      <c r="D148"/>
    </row>
    <row r="150" spans="2:4" ht="15" x14ac:dyDescent="0.25">
      <c r="B150" s="41" t="s">
        <v>152</v>
      </c>
      <c r="C150" s="40"/>
      <c r="D150" s="66" t="s">
        <v>139</v>
      </c>
    </row>
    <row r="151" spans="2:4" ht="15" x14ac:dyDescent="0.25">
      <c r="B151" s="41" t="s">
        <v>153</v>
      </c>
      <c r="C151" s="40"/>
      <c r="D151" s="66" t="s">
        <v>139</v>
      </c>
    </row>
    <row r="152" spans="2:4" ht="15" x14ac:dyDescent="0.25">
      <c r="B152" s="41" t="s">
        <v>154</v>
      </c>
      <c r="C152" s="40"/>
      <c r="D152" s="45">
        <v>0.14333824994789615</v>
      </c>
    </row>
    <row r="153" spans="2:4" ht="15" x14ac:dyDescent="0.25">
      <c r="B153" s="41" t="s">
        <v>155</v>
      </c>
      <c r="C153" s="40"/>
      <c r="D153" s="45" t="s">
        <v>139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V156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535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28</v>
      </c>
      <c r="C7" s="11" t="s">
        <v>29</v>
      </c>
      <c r="D7" s="2" t="s">
        <v>30</v>
      </c>
      <c r="E7" s="46">
        <v>128256</v>
      </c>
      <c r="F7" s="52">
        <v>186.227712</v>
      </c>
      <c r="G7" s="5">
        <v>3.8405495999999997E-2</v>
      </c>
    </row>
    <row r="8" spans="1:7" ht="25.5" x14ac:dyDescent="0.25">
      <c r="A8" s="6">
        <v>2</v>
      </c>
      <c r="B8" s="7" t="s">
        <v>157</v>
      </c>
      <c r="C8" s="11" t="s">
        <v>158</v>
      </c>
      <c r="D8" s="2" t="s">
        <v>159</v>
      </c>
      <c r="E8" s="46">
        <v>24906</v>
      </c>
      <c r="F8" s="52">
        <v>183.91835699999999</v>
      </c>
      <c r="G8" s="5">
        <v>3.7929241000000002E-2</v>
      </c>
    </row>
    <row r="9" spans="1:7" ht="25.5" x14ac:dyDescent="0.25">
      <c r="A9" s="6">
        <v>3</v>
      </c>
      <c r="B9" s="7" t="s">
        <v>66</v>
      </c>
      <c r="C9" s="11" t="s">
        <v>67</v>
      </c>
      <c r="D9" s="2" t="s">
        <v>16</v>
      </c>
      <c r="E9" s="46">
        <v>113678</v>
      </c>
      <c r="F9" s="52">
        <v>162.38902300000001</v>
      </c>
      <c r="G9" s="5">
        <v>3.3489274999999999E-2</v>
      </c>
    </row>
    <row r="10" spans="1:7" ht="25.5" x14ac:dyDescent="0.25">
      <c r="A10" s="6">
        <v>4</v>
      </c>
      <c r="B10" s="7" t="s">
        <v>25</v>
      </c>
      <c r="C10" s="11" t="s">
        <v>26</v>
      </c>
      <c r="D10" s="2" t="s">
        <v>27</v>
      </c>
      <c r="E10" s="46">
        <v>28281</v>
      </c>
      <c r="F10" s="52">
        <v>142.81905</v>
      </c>
      <c r="G10" s="5">
        <v>2.9453384999999999E-2</v>
      </c>
    </row>
    <row r="11" spans="1:7" ht="15" x14ac:dyDescent="0.25">
      <c r="A11" s="6">
        <v>5</v>
      </c>
      <c r="B11" s="7" t="s">
        <v>160</v>
      </c>
      <c r="C11" s="11" t="s">
        <v>161</v>
      </c>
      <c r="D11" s="2" t="s">
        <v>13</v>
      </c>
      <c r="E11" s="46">
        <v>65595</v>
      </c>
      <c r="F11" s="52">
        <v>135.7488525</v>
      </c>
      <c r="G11" s="5">
        <v>2.7995308E-2</v>
      </c>
    </row>
    <row r="12" spans="1:7" ht="15" x14ac:dyDescent="0.25">
      <c r="A12" s="6">
        <v>6</v>
      </c>
      <c r="B12" s="7" t="s">
        <v>282</v>
      </c>
      <c r="C12" s="11" t="s">
        <v>283</v>
      </c>
      <c r="D12" s="2" t="s">
        <v>56</v>
      </c>
      <c r="E12" s="46">
        <v>152417</v>
      </c>
      <c r="F12" s="52">
        <v>134.736628</v>
      </c>
      <c r="G12" s="5">
        <v>2.7786557999999999E-2</v>
      </c>
    </row>
    <row r="13" spans="1:7" ht="25.5" x14ac:dyDescent="0.25">
      <c r="A13" s="6">
        <v>7</v>
      </c>
      <c r="B13" s="7" t="s">
        <v>23</v>
      </c>
      <c r="C13" s="11" t="s">
        <v>24</v>
      </c>
      <c r="D13" s="2" t="s">
        <v>22</v>
      </c>
      <c r="E13" s="46">
        <v>22133</v>
      </c>
      <c r="F13" s="52">
        <v>131.8573475</v>
      </c>
      <c r="G13" s="5">
        <v>2.7192767999999999E-2</v>
      </c>
    </row>
    <row r="14" spans="1:7" ht="25.5" x14ac:dyDescent="0.25">
      <c r="A14" s="6">
        <v>8</v>
      </c>
      <c r="B14" s="7" t="s">
        <v>96</v>
      </c>
      <c r="C14" s="11" t="s">
        <v>97</v>
      </c>
      <c r="D14" s="2" t="s">
        <v>22</v>
      </c>
      <c r="E14" s="46">
        <v>24447</v>
      </c>
      <c r="F14" s="52">
        <v>128.51787899999999</v>
      </c>
      <c r="G14" s="5">
        <v>2.6504073E-2</v>
      </c>
    </row>
    <row r="15" spans="1:7" ht="25.5" x14ac:dyDescent="0.25">
      <c r="A15" s="6">
        <v>9</v>
      </c>
      <c r="B15" s="7" t="s">
        <v>173</v>
      </c>
      <c r="C15" s="11" t="s">
        <v>174</v>
      </c>
      <c r="D15" s="2" t="s">
        <v>22</v>
      </c>
      <c r="E15" s="46">
        <v>24546</v>
      </c>
      <c r="F15" s="52">
        <v>127.774203</v>
      </c>
      <c r="G15" s="5">
        <v>2.6350706000000002E-2</v>
      </c>
    </row>
    <row r="16" spans="1:7" ht="15" x14ac:dyDescent="0.25">
      <c r="A16" s="6">
        <v>10</v>
      </c>
      <c r="B16" s="7" t="s">
        <v>167</v>
      </c>
      <c r="C16" s="11" t="s">
        <v>168</v>
      </c>
      <c r="D16" s="2" t="s">
        <v>169</v>
      </c>
      <c r="E16" s="46">
        <v>33452</v>
      </c>
      <c r="F16" s="52">
        <v>121.246774</v>
      </c>
      <c r="G16" s="5">
        <v>2.5004563E-2</v>
      </c>
    </row>
    <row r="17" spans="1:7" ht="25.5" x14ac:dyDescent="0.25">
      <c r="A17" s="6">
        <v>11</v>
      </c>
      <c r="B17" s="7" t="s">
        <v>94</v>
      </c>
      <c r="C17" s="11" t="s">
        <v>95</v>
      </c>
      <c r="D17" s="2" t="s">
        <v>22</v>
      </c>
      <c r="E17" s="46">
        <v>10300</v>
      </c>
      <c r="F17" s="52">
        <v>120.0568</v>
      </c>
      <c r="G17" s="5">
        <v>2.4759156000000001E-2</v>
      </c>
    </row>
    <row r="18" spans="1:7" ht="15" x14ac:dyDescent="0.25">
      <c r="A18" s="6">
        <v>12</v>
      </c>
      <c r="B18" s="7" t="s">
        <v>227</v>
      </c>
      <c r="C18" s="11" t="s">
        <v>228</v>
      </c>
      <c r="D18" s="2" t="s">
        <v>65</v>
      </c>
      <c r="E18" s="46">
        <v>41124</v>
      </c>
      <c r="F18" s="52">
        <v>104.002596</v>
      </c>
      <c r="G18" s="5">
        <v>2.1448319E-2</v>
      </c>
    </row>
    <row r="19" spans="1:7" ht="25.5" x14ac:dyDescent="0.25">
      <c r="A19" s="6">
        <v>13</v>
      </c>
      <c r="B19" s="7" t="s">
        <v>398</v>
      </c>
      <c r="C19" s="11" t="s">
        <v>399</v>
      </c>
      <c r="D19" s="2" t="s">
        <v>169</v>
      </c>
      <c r="E19" s="46">
        <v>14649</v>
      </c>
      <c r="F19" s="52">
        <v>101.7006825</v>
      </c>
      <c r="G19" s="5">
        <v>2.0973598E-2</v>
      </c>
    </row>
    <row r="20" spans="1:7" ht="25.5" x14ac:dyDescent="0.25">
      <c r="A20" s="6">
        <v>14</v>
      </c>
      <c r="B20" s="7" t="s">
        <v>193</v>
      </c>
      <c r="C20" s="11" t="s">
        <v>194</v>
      </c>
      <c r="D20" s="2" t="s">
        <v>172</v>
      </c>
      <c r="E20" s="46">
        <v>26541</v>
      </c>
      <c r="F20" s="52">
        <v>99.860512499999999</v>
      </c>
      <c r="G20" s="5">
        <v>2.0594102E-2</v>
      </c>
    </row>
    <row r="21" spans="1:7" ht="15" x14ac:dyDescent="0.25">
      <c r="A21" s="6">
        <v>15</v>
      </c>
      <c r="B21" s="7" t="s">
        <v>175</v>
      </c>
      <c r="C21" s="11" t="s">
        <v>176</v>
      </c>
      <c r="D21" s="2" t="s">
        <v>177</v>
      </c>
      <c r="E21" s="46">
        <v>35220</v>
      </c>
      <c r="F21" s="52">
        <v>95.093999999999994</v>
      </c>
      <c r="G21" s="5">
        <v>1.9611111000000001E-2</v>
      </c>
    </row>
    <row r="22" spans="1:7" ht="25.5" x14ac:dyDescent="0.25">
      <c r="A22" s="6">
        <v>16</v>
      </c>
      <c r="B22" s="7" t="s">
        <v>184</v>
      </c>
      <c r="C22" s="11" t="s">
        <v>185</v>
      </c>
      <c r="D22" s="2" t="s">
        <v>30</v>
      </c>
      <c r="E22" s="46">
        <v>8318</v>
      </c>
      <c r="F22" s="52">
        <v>94.130646999999996</v>
      </c>
      <c r="G22" s="5">
        <v>1.941244E-2</v>
      </c>
    </row>
    <row r="23" spans="1:7" ht="15" x14ac:dyDescent="0.25">
      <c r="A23" s="6">
        <v>17</v>
      </c>
      <c r="B23" s="7" t="s">
        <v>59</v>
      </c>
      <c r="C23" s="11" t="s">
        <v>60</v>
      </c>
      <c r="D23" s="2" t="s">
        <v>13</v>
      </c>
      <c r="E23" s="46">
        <v>77859</v>
      </c>
      <c r="F23" s="52">
        <v>93.936883499999993</v>
      </c>
      <c r="G23" s="5">
        <v>1.9372480000000001E-2</v>
      </c>
    </row>
    <row r="24" spans="1:7" ht="25.5" x14ac:dyDescent="0.25">
      <c r="A24" s="6">
        <v>18</v>
      </c>
      <c r="B24" s="7" t="s">
        <v>49</v>
      </c>
      <c r="C24" s="11" t="s">
        <v>50</v>
      </c>
      <c r="D24" s="2" t="s">
        <v>30</v>
      </c>
      <c r="E24" s="46">
        <v>18340</v>
      </c>
      <c r="F24" s="52">
        <v>90.636279999999999</v>
      </c>
      <c r="G24" s="5">
        <v>1.8691801000000001E-2</v>
      </c>
    </row>
    <row r="25" spans="1:7" ht="15" x14ac:dyDescent="0.25">
      <c r="A25" s="6">
        <v>19</v>
      </c>
      <c r="B25" s="7" t="s">
        <v>269</v>
      </c>
      <c r="C25" s="11" t="s">
        <v>270</v>
      </c>
      <c r="D25" s="2" t="s">
        <v>271</v>
      </c>
      <c r="E25" s="46">
        <v>10405</v>
      </c>
      <c r="F25" s="52">
        <v>89.826364999999996</v>
      </c>
      <c r="G25" s="5">
        <v>1.8524773000000001E-2</v>
      </c>
    </row>
    <row r="26" spans="1:7" ht="25.5" x14ac:dyDescent="0.25">
      <c r="A26" s="6">
        <v>20</v>
      </c>
      <c r="B26" s="7" t="s">
        <v>68</v>
      </c>
      <c r="C26" s="11" t="s">
        <v>69</v>
      </c>
      <c r="D26" s="2" t="s">
        <v>22</v>
      </c>
      <c r="E26" s="46">
        <v>52177</v>
      </c>
      <c r="F26" s="52">
        <v>88.179130000000001</v>
      </c>
      <c r="G26" s="5">
        <v>1.8185066E-2</v>
      </c>
    </row>
    <row r="27" spans="1:7" ht="25.5" x14ac:dyDescent="0.25">
      <c r="A27" s="6">
        <v>21</v>
      </c>
      <c r="B27" s="7" t="s">
        <v>91</v>
      </c>
      <c r="C27" s="11" t="s">
        <v>92</v>
      </c>
      <c r="D27" s="2" t="s">
        <v>93</v>
      </c>
      <c r="E27" s="46">
        <v>27204</v>
      </c>
      <c r="F27" s="52">
        <v>86.767157999999995</v>
      </c>
      <c r="G27" s="5">
        <v>1.7893876999999999E-2</v>
      </c>
    </row>
    <row r="28" spans="1:7" ht="15" x14ac:dyDescent="0.25">
      <c r="A28" s="6">
        <v>22</v>
      </c>
      <c r="B28" s="7" t="s">
        <v>272</v>
      </c>
      <c r="C28" s="11" t="s">
        <v>273</v>
      </c>
      <c r="D28" s="2" t="s">
        <v>13</v>
      </c>
      <c r="E28" s="46">
        <v>41761</v>
      </c>
      <c r="F28" s="52">
        <v>85.589169499999997</v>
      </c>
      <c r="G28" s="5">
        <v>1.7650941999999999E-2</v>
      </c>
    </row>
    <row r="29" spans="1:7" ht="51" x14ac:dyDescent="0.25">
      <c r="A29" s="6">
        <v>23</v>
      </c>
      <c r="B29" s="7" t="s">
        <v>237</v>
      </c>
      <c r="C29" s="11" t="s">
        <v>238</v>
      </c>
      <c r="D29" s="2" t="s">
        <v>239</v>
      </c>
      <c r="E29" s="46">
        <v>36333</v>
      </c>
      <c r="F29" s="52">
        <v>82.512242999999998</v>
      </c>
      <c r="G29" s="5">
        <v>1.7016392000000002E-2</v>
      </c>
    </row>
    <row r="30" spans="1:7" ht="15" x14ac:dyDescent="0.25">
      <c r="A30" s="6">
        <v>24</v>
      </c>
      <c r="B30" s="7" t="s">
        <v>191</v>
      </c>
      <c r="C30" s="11" t="s">
        <v>192</v>
      </c>
      <c r="D30" s="2" t="s">
        <v>169</v>
      </c>
      <c r="E30" s="46">
        <v>6703</v>
      </c>
      <c r="F30" s="52">
        <v>81.776600000000002</v>
      </c>
      <c r="G30" s="5">
        <v>1.6864680999999999E-2</v>
      </c>
    </row>
    <row r="31" spans="1:7" ht="25.5" x14ac:dyDescent="0.25">
      <c r="A31" s="6">
        <v>25</v>
      </c>
      <c r="B31" s="7" t="s">
        <v>199</v>
      </c>
      <c r="C31" s="11" t="s">
        <v>200</v>
      </c>
      <c r="D31" s="2" t="s">
        <v>166</v>
      </c>
      <c r="E31" s="46">
        <v>17134</v>
      </c>
      <c r="F31" s="52">
        <v>81.215159999999997</v>
      </c>
      <c r="G31" s="5">
        <v>1.6748895999999999E-2</v>
      </c>
    </row>
    <row r="32" spans="1:7" ht="15" x14ac:dyDescent="0.25">
      <c r="A32" s="6">
        <v>26</v>
      </c>
      <c r="B32" s="7" t="s">
        <v>188</v>
      </c>
      <c r="C32" s="11" t="s">
        <v>189</v>
      </c>
      <c r="D32" s="2" t="s">
        <v>190</v>
      </c>
      <c r="E32" s="46">
        <v>40248</v>
      </c>
      <c r="F32" s="52">
        <v>79.489800000000002</v>
      </c>
      <c r="G32" s="5">
        <v>1.6393076999999999E-2</v>
      </c>
    </row>
    <row r="33" spans="1:7" ht="51" x14ac:dyDescent="0.25">
      <c r="A33" s="6">
        <v>27</v>
      </c>
      <c r="B33" s="7" t="s">
        <v>247</v>
      </c>
      <c r="C33" s="11" t="s">
        <v>248</v>
      </c>
      <c r="D33" s="2" t="s">
        <v>239</v>
      </c>
      <c r="E33" s="46">
        <v>36855</v>
      </c>
      <c r="F33" s="52">
        <v>76.031864999999996</v>
      </c>
      <c r="G33" s="5">
        <v>1.5679952E-2</v>
      </c>
    </row>
    <row r="34" spans="1:7" ht="25.5" x14ac:dyDescent="0.25">
      <c r="A34" s="6">
        <v>28</v>
      </c>
      <c r="B34" s="7" t="s">
        <v>43</v>
      </c>
      <c r="C34" s="11" t="s">
        <v>44</v>
      </c>
      <c r="D34" s="2" t="s">
        <v>16</v>
      </c>
      <c r="E34" s="46">
        <v>76923</v>
      </c>
      <c r="F34" s="52">
        <v>75.192232500000003</v>
      </c>
      <c r="G34" s="5">
        <v>1.5506795E-2</v>
      </c>
    </row>
    <row r="35" spans="1:7" ht="25.5" x14ac:dyDescent="0.25">
      <c r="A35" s="6">
        <v>29</v>
      </c>
      <c r="B35" s="7" t="s">
        <v>201</v>
      </c>
      <c r="C35" s="11" t="s">
        <v>202</v>
      </c>
      <c r="D35" s="2" t="s">
        <v>42</v>
      </c>
      <c r="E35" s="46">
        <v>17398</v>
      </c>
      <c r="F35" s="52">
        <v>71.731954000000002</v>
      </c>
      <c r="G35" s="5">
        <v>1.4793186999999999E-2</v>
      </c>
    </row>
    <row r="36" spans="1:7" ht="15" x14ac:dyDescent="0.25">
      <c r="A36" s="6">
        <v>30</v>
      </c>
      <c r="B36" s="7" t="s">
        <v>244</v>
      </c>
      <c r="C36" s="11" t="s">
        <v>245</v>
      </c>
      <c r="D36" s="2" t="s">
        <v>246</v>
      </c>
      <c r="E36" s="46">
        <v>8912</v>
      </c>
      <c r="F36" s="52">
        <v>71.376208000000005</v>
      </c>
      <c r="G36" s="5">
        <v>1.4719822E-2</v>
      </c>
    </row>
    <row r="37" spans="1:7" ht="15" x14ac:dyDescent="0.25">
      <c r="A37" s="6">
        <v>31</v>
      </c>
      <c r="B37" s="7" t="s">
        <v>468</v>
      </c>
      <c r="C37" s="11" t="s">
        <v>469</v>
      </c>
      <c r="D37" s="2" t="s">
        <v>251</v>
      </c>
      <c r="E37" s="46">
        <v>40937</v>
      </c>
      <c r="F37" s="52">
        <v>69.5929</v>
      </c>
      <c r="G37" s="5">
        <v>1.4352052000000001E-2</v>
      </c>
    </row>
    <row r="38" spans="1:7" ht="15" x14ac:dyDescent="0.25">
      <c r="A38" s="6">
        <v>32</v>
      </c>
      <c r="B38" s="7" t="s">
        <v>212</v>
      </c>
      <c r="C38" s="11" t="s">
        <v>213</v>
      </c>
      <c r="D38" s="2" t="s">
        <v>211</v>
      </c>
      <c r="E38" s="46">
        <v>11880</v>
      </c>
      <c r="F38" s="52">
        <v>66.670559999999995</v>
      </c>
      <c r="G38" s="5">
        <v>1.3749381999999999E-2</v>
      </c>
    </row>
    <row r="39" spans="1:7" ht="15" x14ac:dyDescent="0.25">
      <c r="A39" s="6">
        <v>33</v>
      </c>
      <c r="B39" s="7" t="s">
        <v>240</v>
      </c>
      <c r="C39" s="11" t="s">
        <v>241</v>
      </c>
      <c r="D39" s="2" t="s">
        <v>169</v>
      </c>
      <c r="E39" s="46">
        <v>8699</v>
      </c>
      <c r="F39" s="52">
        <v>65.212053499999996</v>
      </c>
      <c r="G39" s="5">
        <v>1.3448596E-2</v>
      </c>
    </row>
    <row r="40" spans="1:7" ht="25.5" x14ac:dyDescent="0.25">
      <c r="A40" s="6">
        <v>34</v>
      </c>
      <c r="B40" s="7" t="s">
        <v>220</v>
      </c>
      <c r="C40" s="11" t="s">
        <v>221</v>
      </c>
      <c r="D40" s="2" t="s">
        <v>53</v>
      </c>
      <c r="E40" s="46">
        <v>18315</v>
      </c>
      <c r="F40" s="52">
        <v>62.554882499999998</v>
      </c>
      <c r="G40" s="5">
        <v>1.2900610999999999E-2</v>
      </c>
    </row>
    <row r="41" spans="1:7" ht="15" x14ac:dyDescent="0.25">
      <c r="A41" s="6">
        <v>35</v>
      </c>
      <c r="B41" s="7" t="s">
        <v>242</v>
      </c>
      <c r="C41" s="11" t="s">
        <v>243</v>
      </c>
      <c r="D41" s="2" t="s">
        <v>177</v>
      </c>
      <c r="E41" s="46">
        <v>19619</v>
      </c>
      <c r="F41" s="52">
        <v>59.062999499999997</v>
      </c>
      <c r="G41" s="5">
        <v>1.2180485E-2</v>
      </c>
    </row>
    <row r="42" spans="1:7" ht="15" x14ac:dyDescent="0.25">
      <c r="A42" s="6">
        <v>36</v>
      </c>
      <c r="B42" s="7" t="s">
        <v>63</v>
      </c>
      <c r="C42" s="11" t="s">
        <v>64</v>
      </c>
      <c r="D42" s="2" t="s">
        <v>65</v>
      </c>
      <c r="E42" s="46">
        <v>23383</v>
      </c>
      <c r="F42" s="52">
        <v>58.773170499999999</v>
      </c>
      <c r="G42" s="5">
        <v>1.2120713999999999E-2</v>
      </c>
    </row>
    <row r="43" spans="1:7" ht="25.5" x14ac:dyDescent="0.25">
      <c r="A43" s="6">
        <v>37</v>
      </c>
      <c r="B43" s="7" t="s">
        <v>89</v>
      </c>
      <c r="C43" s="11" t="s">
        <v>90</v>
      </c>
      <c r="D43" s="2" t="s">
        <v>22</v>
      </c>
      <c r="E43" s="46">
        <v>8995</v>
      </c>
      <c r="F43" s="52">
        <v>58.5259675</v>
      </c>
      <c r="G43" s="5">
        <v>1.2069732999999999E-2</v>
      </c>
    </row>
    <row r="44" spans="1:7" ht="15" x14ac:dyDescent="0.25">
      <c r="A44" s="6">
        <v>38</v>
      </c>
      <c r="B44" s="7" t="s">
        <v>61</v>
      </c>
      <c r="C44" s="11" t="s">
        <v>62</v>
      </c>
      <c r="D44" s="2" t="s">
        <v>13</v>
      </c>
      <c r="E44" s="46">
        <v>5552</v>
      </c>
      <c r="F44" s="52">
        <v>57.907359999999997</v>
      </c>
      <c r="G44" s="5">
        <v>1.1942159000000001E-2</v>
      </c>
    </row>
    <row r="45" spans="1:7" ht="15" x14ac:dyDescent="0.25">
      <c r="A45" s="6">
        <v>39</v>
      </c>
      <c r="B45" s="7" t="s">
        <v>178</v>
      </c>
      <c r="C45" s="11" t="s">
        <v>179</v>
      </c>
      <c r="D45" s="2" t="s">
        <v>13</v>
      </c>
      <c r="E45" s="46">
        <v>52696</v>
      </c>
      <c r="F45" s="52">
        <v>55.646976000000002</v>
      </c>
      <c r="G45" s="5">
        <v>1.1476003E-2</v>
      </c>
    </row>
    <row r="46" spans="1:7" ht="15" x14ac:dyDescent="0.25">
      <c r="A46" s="6">
        <v>40</v>
      </c>
      <c r="B46" s="7" t="s">
        <v>274</v>
      </c>
      <c r="C46" s="11" t="s">
        <v>275</v>
      </c>
      <c r="D46" s="2" t="s">
        <v>177</v>
      </c>
      <c r="E46" s="46">
        <v>14676</v>
      </c>
      <c r="F46" s="52">
        <v>54.660761999999998</v>
      </c>
      <c r="G46" s="5">
        <v>1.1272617E-2</v>
      </c>
    </row>
    <row r="47" spans="1:7" ht="38.25" x14ac:dyDescent="0.25">
      <c r="A47" s="6">
        <v>41</v>
      </c>
      <c r="B47" s="7" t="s">
        <v>86</v>
      </c>
      <c r="C47" s="11" t="s">
        <v>87</v>
      </c>
      <c r="D47" s="2" t="s">
        <v>88</v>
      </c>
      <c r="E47" s="46">
        <v>59259</v>
      </c>
      <c r="F47" s="52">
        <v>52.118290500000001</v>
      </c>
      <c r="G47" s="5">
        <v>1.0748287E-2</v>
      </c>
    </row>
    <row r="48" spans="1:7" ht="15" x14ac:dyDescent="0.25">
      <c r="A48" s="6">
        <v>42</v>
      </c>
      <c r="B48" s="7" t="s">
        <v>252</v>
      </c>
      <c r="C48" s="11" t="s">
        <v>253</v>
      </c>
      <c r="D48" s="2" t="s">
        <v>169</v>
      </c>
      <c r="E48" s="46">
        <v>37882</v>
      </c>
      <c r="F48" s="52">
        <v>49.663302000000002</v>
      </c>
      <c r="G48" s="5">
        <v>1.0241998E-2</v>
      </c>
    </row>
    <row r="49" spans="1:7" ht="25.5" x14ac:dyDescent="0.25">
      <c r="A49" s="6">
        <v>43</v>
      </c>
      <c r="B49" s="7" t="s">
        <v>203</v>
      </c>
      <c r="C49" s="11" t="s">
        <v>204</v>
      </c>
      <c r="D49" s="2" t="s">
        <v>53</v>
      </c>
      <c r="E49" s="46">
        <v>2563</v>
      </c>
      <c r="F49" s="52">
        <v>47.236089999999997</v>
      </c>
      <c r="G49" s="5">
        <v>9.7414370000000004E-3</v>
      </c>
    </row>
    <row r="50" spans="1:7" ht="15" x14ac:dyDescent="0.25">
      <c r="A50" s="6">
        <v>44</v>
      </c>
      <c r="B50" s="7" t="s">
        <v>254</v>
      </c>
      <c r="C50" s="11" t="s">
        <v>255</v>
      </c>
      <c r="D50" s="2" t="s">
        <v>211</v>
      </c>
      <c r="E50" s="46">
        <v>48651</v>
      </c>
      <c r="F50" s="52">
        <v>47.215795499999999</v>
      </c>
      <c r="G50" s="5">
        <v>9.7372510000000006E-3</v>
      </c>
    </row>
    <row r="51" spans="1:7" ht="15" x14ac:dyDescent="0.25">
      <c r="A51" s="6">
        <v>45</v>
      </c>
      <c r="B51" s="7" t="s">
        <v>74</v>
      </c>
      <c r="C51" s="11" t="s">
        <v>75</v>
      </c>
      <c r="D51" s="2" t="s">
        <v>65</v>
      </c>
      <c r="E51" s="46">
        <v>16556</v>
      </c>
      <c r="F51" s="52">
        <v>47.010762</v>
      </c>
      <c r="G51" s="5">
        <v>9.694968E-3</v>
      </c>
    </row>
    <row r="52" spans="1:7" ht="25.5" x14ac:dyDescent="0.25">
      <c r="A52" s="6">
        <v>46</v>
      </c>
      <c r="B52" s="7" t="s">
        <v>47</v>
      </c>
      <c r="C52" s="11" t="s">
        <v>48</v>
      </c>
      <c r="D52" s="2" t="s">
        <v>22</v>
      </c>
      <c r="E52" s="46">
        <v>6884</v>
      </c>
      <c r="F52" s="52">
        <v>46.845619999999997</v>
      </c>
      <c r="G52" s="5">
        <v>9.6609109999999995E-3</v>
      </c>
    </row>
    <row r="53" spans="1:7" ht="15" x14ac:dyDescent="0.25">
      <c r="A53" s="6">
        <v>47</v>
      </c>
      <c r="B53" s="7" t="s">
        <v>450</v>
      </c>
      <c r="C53" s="11" t="s">
        <v>451</v>
      </c>
      <c r="D53" s="2" t="s">
        <v>190</v>
      </c>
      <c r="E53" s="46">
        <v>5619</v>
      </c>
      <c r="F53" s="52">
        <v>46.525320000000001</v>
      </c>
      <c r="G53" s="5">
        <v>9.5948560000000006E-3</v>
      </c>
    </row>
    <row r="54" spans="1:7" ht="15" x14ac:dyDescent="0.25">
      <c r="A54" s="6">
        <v>48</v>
      </c>
      <c r="B54" s="7" t="s">
        <v>76</v>
      </c>
      <c r="C54" s="11" t="s">
        <v>849</v>
      </c>
      <c r="D54" s="2" t="s">
        <v>65</v>
      </c>
      <c r="E54" s="46">
        <v>16933</v>
      </c>
      <c r="F54" s="52">
        <v>45.761432499999998</v>
      </c>
      <c r="G54" s="5">
        <v>9.4373200000000008E-3</v>
      </c>
    </row>
    <row r="55" spans="1:7" ht="15" x14ac:dyDescent="0.25">
      <c r="A55" s="6">
        <v>49</v>
      </c>
      <c r="B55" s="7" t="s">
        <v>216</v>
      </c>
      <c r="C55" s="11" t="s">
        <v>217</v>
      </c>
      <c r="D55" s="2" t="s">
        <v>81</v>
      </c>
      <c r="E55" s="46">
        <v>44190</v>
      </c>
      <c r="F55" s="52">
        <v>44.256284999999998</v>
      </c>
      <c r="G55" s="5">
        <v>9.1269160000000005E-3</v>
      </c>
    </row>
    <row r="56" spans="1:7" ht="15" x14ac:dyDescent="0.25">
      <c r="A56" s="6">
        <v>50</v>
      </c>
      <c r="B56" s="7" t="s">
        <v>180</v>
      </c>
      <c r="C56" s="11" t="s">
        <v>181</v>
      </c>
      <c r="D56" s="2" t="s">
        <v>19</v>
      </c>
      <c r="E56" s="46">
        <v>17764</v>
      </c>
      <c r="F56" s="52">
        <v>41.416766000000003</v>
      </c>
      <c r="G56" s="5">
        <v>8.5413250000000007E-3</v>
      </c>
    </row>
    <row r="57" spans="1:7" ht="15" x14ac:dyDescent="0.25">
      <c r="A57" s="6">
        <v>51</v>
      </c>
      <c r="B57" s="7" t="s">
        <v>205</v>
      </c>
      <c r="C57" s="11" t="s">
        <v>206</v>
      </c>
      <c r="D57" s="2" t="s">
        <v>27</v>
      </c>
      <c r="E57" s="46">
        <v>59449</v>
      </c>
      <c r="F57" s="52">
        <v>41.01981</v>
      </c>
      <c r="G57" s="5">
        <v>8.4594619999999992E-3</v>
      </c>
    </row>
    <row r="58" spans="1:7" ht="25.5" x14ac:dyDescent="0.25">
      <c r="A58" s="6">
        <v>52</v>
      </c>
      <c r="B58" s="7" t="s">
        <v>278</v>
      </c>
      <c r="C58" s="11" t="s">
        <v>279</v>
      </c>
      <c r="D58" s="2" t="s">
        <v>42</v>
      </c>
      <c r="E58" s="46">
        <v>60000</v>
      </c>
      <c r="F58" s="52">
        <v>40.049999999999997</v>
      </c>
      <c r="G58" s="5">
        <v>8.2594590000000002E-3</v>
      </c>
    </row>
    <row r="59" spans="1:7" ht="25.5" x14ac:dyDescent="0.25">
      <c r="A59" s="6">
        <v>53</v>
      </c>
      <c r="B59" s="7" t="s">
        <v>276</v>
      </c>
      <c r="C59" s="11" t="s">
        <v>277</v>
      </c>
      <c r="D59" s="2" t="s">
        <v>22</v>
      </c>
      <c r="E59" s="46">
        <v>7905</v>
      </c>
      <c r="F59" s="52">
        <v>38.904457499999999</v>
      </c>
      <c r="G59" s="5">
        <v>8.0232150000000002E-3</v>
      </c>
    </row>
    <row r="60" spans="1:7" ht="15" x14ac:dyDescent="0.25">
      <c r="A60" s="6">
        <v>54</v>
      </c>
      <c r="B60" s="7" t="s">
        <v>224</v>
      </c>
      <c r="C60" s="11" t="s">
        <v>225</v>
      </c>
      <c r="D60" s="2" t="s">
        <v>226</v>
      </c>
      <c r="E60" s="46">
        <v>2354</v>
      </c>
      <c r="F60" s="52">
        <v>36.594107000000001</v>
      </c>
      <c r="G60" s="5">
        <v>7.5467549999999996E-3</v>
      </c>
    </row>
    <row r="61" spans="1:7" ht="15" x14ac:dyDescent="0.25">
      <c r="A61" s="6">
        <v>55</v>
      </c>
      <c r="B61" s="7" t="s">
        <v>260</v>
      </c>
      <c r="C61" s="11" t="s">
        <v>261</v>
      </c>
      <c r="D61" s="2" t="s">
        <v>190</v>
      </c>
      <c r="E61" s="46">
        <v>32984</v>
      </c>
      <c r="F61" s="52">
        <v>36.480303999999997</v>
      </c>
      <c r="G61" s="5">
        <v>7.5232850000000002E-3</v>
      </c>
    </row>
    <row r="62" spans="1:7" ht="15" x14ac:dyDescent="0.25">
      <c r="A62" s="6">
        <v>56</v>
      </c>
      <c r="B62" s="7" t="s">
        <v>218</v>
      </c>
      <c r="C62" s="11" t="s">
        <v>219</v>
      </c>
      <c r="D62" s="2" t="s">
        <v>159</v>
      </c>
      <c r="E62" s="46">
        <v>15555</v>
      </c>
      <c r="F62" s="52">
        <v>32.611057500000001</v>
      </c>
      <c r="G62" s="5">
        <v>6.7253360000000002E-3</v>
      </c>
    </row>
    <row r="63" spans="1:7" ht="25.5" x14ac:dyDescent="0.25">
      <c r="A63" s="6">
        <v>57</v>
      </c>
      <c r="B63" s="7" t="s">
        <v>186</v>
      </c>
      <c r="C63" s="11" t="s">
        <v>187</v>
      </c>
      <c r="D63" s="2" t="s">
        <v>53</v>
      </c>
      <c r="E63" s="46">
        <v>18961</v>
      </c>
      <c r="F63" s="52">
        <v>32.394868500000001</v>
      </c>
      <c r="G63" s="5">
        <v>6.6807510000000004E-3</v>
      </c>
    </row>
    <row r="64" spans="1:7" ht="15" x14ac:dyDescent="0.25">
      <c r="A64" s="6">
        <v>58</v>
      </c>
      <c r="B64" s="7" t="s">
        <v>222</v>
      </c>
      <c r="C64" s="11" t="s">
        <v>223</v>
      </c>
      <c r="D64" s="2" t="s">
        <v>190</v>
      </c>
      <c r="E64" s="46">
        <v>11778</v>
      </c>
      <c r="F64" s="52">
        <v>29.315442000000001</v>
      </c>
      <c r="G64" s="5">
        <v>6.0456850000000003E-3</v>
      </c>
    </row>
    <row r="65" spans="1:7" ht="15" x14ac:dyDescent="0.25">
      <c r="A65" s="6">
        <v>59</v>
      </c>
      <c r="B65" s="7" t="s">
        <v>98</v>
      </c>
      <c r="C65" s="11" t="s">
        <v>99</v>
      </c>
      <c r="D65" s="2" t="s">
        <v>65</v>
      </c>
      <c r="E65" s="46">
        <v>19930</v>
      </c>
      <c r="F65" s="52">
        <v>25.171589999999998</v>
      </c>
      <c r="G65" s="5">
        <v>5.1911040000000002E-3</v>
      </c>
    </row>
    <row r="66" spans="1:7" ht="25.5" x14ac:dyDescent="0.25">
      <c r="A66" s="6">
        <v>60</v>
      </c>
      <c r="B66" s="7" t="s">
        <v>231</v>
      </c>
      <c r="C66" s="11" t="s">
        <v>232</v>
      </c>
      <c r="D66" s="2" t="s">
        <v>172</v>
      </c>
      <c r="E66" s="46">
        <v>12909</v>
      </c>
      <c r="F66" s="52">
        <v>14.341899</v>
      </c>
      <c r="G66" s="5">
        <v>2.957711E-3</v>
      </c>
    </row>
    <row r="67" spans="1:7" ht="25.5" x14ac:dyDescent="0.25">
      <c r="A67" s="6">
        <v>61</v>
      </c>
      <c r="B67" s="7" t="s">
        <v>229</v>
      </c>
      <c r="C67" s="11" t="s">
        <v>230</v>
      </c>
      <c r="D67" s="2" t="s">
        <v>42</v>
      </c>
      <c r="E67" s="46">
        <v>42928</v>
      </c>
      <c r="F67" s="52">
        <v>14.27356</v>
      </c>
      <c r="G67" s="5">
        <v>2.9436179999999998E-3</v>
      </c>
    </row>
    <row r="68" spans="1:7" ht="38.25" x14ac:dyDescent="0.25">
      <c r="A68" s="6">
        <v>62</v>
      </c>
      <c r="B68" s="7" t="s">
        <v>262</v>
      </c>
      <c r="C68" s="11" t="s">
        <v>263</v>
      </c>
      <c r="D68" s="2" t="s">
        <v>264</v>
      </c>
      <c r="E68" s="46">
        <v>11719</v>
      </c>
      <c r="F68" s="52">
        <v>13.049106500000001</v>
      </c>
      <c r="G68" s="5">
        <v>2.6911000000000001E-3</v>
      </c>
    </row>
    <row r="69" spans="1:7" ht="15" x14ac:dyDescent="0.25">
      <c r="A69" s="6">
        <v>63</v>
      </c>
      <c r="B69" s="7" t="s">
        <v>265</v>
      </c>
      <c r="C69" s="11" t="s">
        <v>266</v>
      </c>
      <c r="D69" s="2" t="s">
        <v>169</v>
      </c>
      <c r="E69" s="46">
        <v>212</v>
      </c>
      <c r="F69" s="52">
        <v>1.1092900000000001</v>
      </c>
      <c r="G69" s="5">
        <v>2.28767E-4</v>
      </c>
    </row>
    <row r="70" spans="1:7" ht="25.5" x14ac:dyDescent="0.25">
      <c r="A70" s="6">
        <v>64</v>
      </c>
      <c r="B70" s="7" t="s">
        <v>233</v>
      </c>
      <c r="C70" s="11" t="s">
        <v>234</v>
      </c>
      <c r="D70" s="2" t="s">
        <v>22</v>
      </c>
      <c r="E70" s="46">
        <v>19</v>
      </c>
      <c r="F70" s="52">
        <v>1.17705E-2</v>
      </c>
      <c r="G70" s="5"/>
    </row>
    <row r="71" spans="1:7" ht="15" x14ac:dyDescent="0.25">
      <c r="A71" s="1"/>
      <c r="B71" s="2"/>
      <c r="C71" s="8" t="s">
        <v>107</v>
      </c>
      <c r="D71" s="12"/>
      <c r="E71" s="48"/>
      <c r="F71" s="54">
        <v>4656.3266700000004</v>
      </c>
      <c r="G71" s="13">
        <v>0.96026813599999994</v>
      </c>
    </row>
    <row r="72" spans="1:7" ht="15" x14ac:dyDescent="0.25">
      <c r="A72" s="6"/>
      <c r="B72" s="7"/>
      <c r="C72" s="14"/>
      <c r="D72" s="15"/>
      <c r="E72" s="46"/>
      <c r="F72" s="52"/>
      <c r="G72" s="5"/>
    </row>
    <row r="73" spans="1:7" ht="15" x14ac:dyDescent="0.25">
      <c r="A73" s="1"/>
      <c r="B73" s="2"/>
      <c r="C73" s="8" t="s">
        <v>108</v>
      </c>
      <c r="D73" s="9"/>
      <c r="E73" s="47"/>
      <c r="F73" s="53"/>
      <c r="G73" s="10"/>
    </row>
    <row r="74" spans="1:7" ht="15" x14ac:dyDescent="0.25">
      <c r="A74" s="1"/>
      <c r="B74" s="2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6"/>
      <c r="B75" s="7"/>
      <c r="C75" s="14"/>
      <c r="D75" s="15"/>
      <c r="E75" s="46"/>
      <c r="F75" s="52"/>
      <c r="G75" s="5"/>
    </row>
    <row r="76" spans="1:7" ht="15" x14ac:dyDescent="0.25">
      <c r="A76" s="16"/>
      <c r="B76" s="17"/>
      <c r="C76" s="8" t="s">
        <v>109</v>
      </c>
      <c r="D76" s="9"/>
      <c r="E76" s="47"/>
      <c r="F76" s="53"/>
      <c r="G76" s="10"/>
    </row>
    <row r="77" spans="1:7" ht="15" x14ac:dyDescent="0.25">
      <c r="A77" s="18"/>
      <c r="B77" s="19"/>
      <c r="C77" s="8" t="s">
        <v>107</v>
      </c>
      <c r="D77" s="20"/>
      <c r="E77" s="49"/>
      <c r="F77" s="55">
        <v>0</v>
      </c>
      <c r="G77" s="21">
        <v>0</v>
      </c>
    </row>
    <row r="78" spans="1:7" ht="15" x14ac:dyDescent="0.25">
      <c r="A78" s="18"/>
      <c r="B78" s="19"/>
      <c r="C78" s="14"/>
      <c r="D78" s="22"/>
      <c r="E78" s="50"/>
      <c r="F78" s="56"/>
      <c r="G78" s="23"/>
    </row>
    <row r="79" spans="1:7" ht="15" x14ac:dyDescent="0.25">
      <c r="A79" s="1"/>
      <c r="B79" s="2"/>
      <c r="C79" s="8" t="s">
        <v>111</v>
      </c>
      <c r="D79" s="9"/>
      <c r="E79" s="47"/>
      <c r="F79" s="53"/>
      <c r="G79" s="10"/>
    </row>
    <row r="80" spans="1:7" ht="15" x14ac:dyDescent="0.25">
      <c r="A80" s="1"/>
      <c r="B80" s="2"/>
      <c r="C80" s="8" t="s">
        <v>107</v>
      </c>
      <c r="D80" s="12"/>
      <c r="E80" s="48"/>
      <c r="F80" s="54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2"/>
      <c r="G81" s="5"/>
    </row>
    <row r="82" spans="1:7" ht="15" x14ac:dyDescent="0.25">
      <c r="A82" s="1"/>
      <c r="B82" s="2"/>
      <c r="C82" s="8" t="s">
        <v>112</v>
      </c>
      <c r="D82" s="9"/>
      <c r="E82" s="47"/>
      <c r="F82" s="53"/>
      <c r="G82" s="10"/>
    </row>
    <row r="83" spans="1:7" ht="15" x14ac:dyDescent="0.25">
      <c r="A83" s="1"/>
      <c r="B83" s="2"/>
      <c r="C83" s="8" t="s">
        <v>107</v>
      </c>
      <c r="D83" s="12"/>
      <c r="E83" s="48"/>
      <c r="F83" s="54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2"/>
      <c r="G84" s="5"/>
    </row>
    <row r="85" spans="1:7" ht="15" x14ac:dyDescent="0.25">
      <c r="A85" s="1"/>
      <c r="B85" s="2"/>
      <c r="C85" s="8" t="s">
        <v>113</v>
      </c>
      <c r="D85" s="9"/>
      <c r="E85" s="47"/>
      <c r="F85" s="53"/>
      <c r="G85" s="10"/>
    </row>
    <row r="86" spans="1:7" ht="15" x14ac:dyDescent="0.25">
      <c r="A86" s="1"/>
      <c r="B86" s="2"/>
      <c r="C86" s="8" t="s">
        <v>107</v>
      </c>
      <c r="D86" s="12"/>
      <c r="E86" s="48"/>
      <c r="F86" s="54">
        <v>0</v>
      </c>
      <c r="G86" s="13">
        <v>0</v>
      </c>
    </row>
    <row r="87" spans="1:7" ht="15" x14ac:dyDescent="0.25">
      <c r="A87" s="1"/>
      <c r="B87" s="2"/>
      <c r="C87" s="14"/>
      <c r="D87" s="4"/>
      <c r="E87" s="46"/>
      <c r="F87" s="52"/>
      <c r="G87" s="5"/>
    </row>
    <row r="88" spans="1:7" ht="25.5" x14ac:dyDescent="0.25">
      <c r="A88" s="6"/>
      <c r="B88" s="7"/>
      <c r="C88" s="24" t="s">
        <v>115</v>
      </c>
      <c r="D88" s="25"/>
      <c r="E88" s="48"/>
      <c r="F88" s="54">
        <v>4656.3266700000004</v>
      </c>
      <c r="G88" s="13">
        <v>0.96026813599999994</v>
      </c>
    </row>
    <row r="89" spans="1:7" ht="15" x14ac:dyDescent="0.25">
      <c r="A89" s="1"/>
      <c r="B89" s="2"/>
      <c r="C89" s="11"/>
      <c r="D89" s="4"/>
      <c r="E89" s="46"/>
      <c r="F89" s="52"/>
      <c r="G89" s="5"/>
    </row>
    <row r="90" spans="1:7" ht="15" x14ac:dyDescent="0.25">
      <c r="A90" s="1"/>
      <c r="B90" s="2"/>
      <c r="C90" s="3" t="s">
        <v>116</v>
      </c>
      <c r="D90" s="4"/>
      <c r="E90" s="46"/>
      <c r="F90" s="52"/>
      <c r="G90" s="5"/>
    </row>
    <row r="91" spans="1:7" ht="25.5" x14ac:dyDescent="0.25">
      <c r="A91" s="1"/>
      <c r="B91" s="2"/>
      <c r="C91" s="8" t="s">
        <v>10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2"/>
      <c r="G93" s="5"/>
    </row>
    <row r="94" spans="1:7" ht="15" x14ac:dyDescent="0.25">
      <c r="A94" s="1"/>
      <c r="B94" s="26"/>
      <c r="C94" s="8" t="s">
        <v>117</v>
      </c>
      <c r="D94" s="9"/>
      <c r="E94" s="47"/>
      <c r="F94" s="53"/>
      <c r="G94" s="10"/>
    </row>
    <row r="95" spans="1:7" ht="15" x14ac:dyDescent="0.25">
      <c r="A95" s="6"/>
      <c r="B95" s="7"/>
      <c r="C95" s="8" t="s">
        <v>107</v>
      </c>
      <c r="D95" s="12"/>
      <c r="E95" s="48"/>
      <c r="F95" s="54">
        <v>0</v>
      </c>
      <c r="G95" s="13">
        <v>0</v>
      </c>
    </row>
    <row r="96" spans="1:7" ht="15" x14ac:dyDescent="0.25">
      <c r="A96" s="6"/>
      <c r="B96" s="7"/>
      <c r="C96" s="14"/>
      <c r="D96" s="4"/>
      <c r="E96" s="46"/>
      <c r="F96" s="58"/>
      <c r="G96" s="27"/>
    </row>
    <row r="97" spans="1:7" ht="15" x14ac:dyDescent="0.25">
      <c r="A97" s="1"/>
      <c r="B97" s="2"/>
      <c r="C97" s="8" t="s">
        <v>118</v>
      </c>
      <c r="D97" s="9"/>
      <c r="E97" s="47"/>
      <c r="F97" s="53"/>
      <c r="G97" s="10"/>
    </row>
    <row r="98" spans="1:7" ht="15" x14ac:dyDescent="0.25">
      <c r="A98" s="6"/>
      <c r="B98" s="7"/>
      <c r="C98" s="8" t="s">
        <v>107</v>
      </c>
      <c r="D98" s="12"/>
      <c r="E98" s="48"/>
      <c r="F98" s="54">
        <v>0</v>
      </c>
      <c r="G98" s="13">
        <v>0</v>
      </c>
    </row>
    <row r="99" spans="1:7" ht="15" x14ac:dyDescent="0.25">
      <c r="A99" s="1"/>
      <c r="B99" s="2"/>
      <c r="C99" s="14"/>
      <c r="D99" s="4"/>
      <c r="E99" s="46"/>
      <c r="F99" s="52"/>
      <c r="G99" s="5"/>
    </row>
    <row r="100" spans="1:7" ht="25.5" x14ac:dyDescent="0.25">
      <c r="A100" s="1"/>
      <c r="B100" s="26"/>
      <c r="C100" s="8" t="s">
        <v>119</v>
      </c>
      <c r="D100" s="9"/>
      <c r="E100" s="47"/>
      <c r="F100" s="53"/>
      <c r="G100" s="10"/>
    </row>
    <row r="101" spans="1:7" ht="15" x14ac:dyDescent="0.25">
      <c r="A101" s="6"/>
      <c r="B101" s="7"/>
      <c r="C101" s="8" t="s">
        <v>107</v>
      </c>
      <c r="D101" s="12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4"/>
      <c r="D102" s="4"/>
      <c r="E102" s="46"/>
      <c r="F102" s="52"/>
      <c r="G102" s="5"/>
    </row>
    <row r="103" spans="1:7" ht="15" x14ac:dyDescent="0.25">
      <c r="A103" s="6"/>
      <c r="B103" s="7"/>
      <c r="C103" s="28" t="s">
        <v>120</v>
      </c>
      <c r="D103" s="25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1"/>
      <c r="D104" s="4"/>
      <c r="E104" s="46"/>
      <c r="F104" s="52"/>
      <c r="G104" s="5"/>
    </row>
    <row r="105" spans="1:7" ht="15" x14ac:dyDescent="0.25">
      <c r="A105" s="1"/>
      <c r="B105" s="2"/>
      <c r="C105" s="3" t="s">
        <v>121</v>
      </c>
      <c r="D105" s="4"/>
      <c r="E105" s="46"/>
      <c r="F105" s="52"/>
      <c r="G105" s="5"/>
    </row>
    <row r="106" spans="1:7" ht="15" x14ac:dyDescent="0.25">
      <c r="A106" s="6"/>
      <c r="B106" s="7"/>
      <c r="C106" s="8" t="s">
        <v>122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6"/>
      <c r="B109" s="7"/>
      <c r="C109" s="8" t="s">
        <v>123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15" x14ac:dyDescent="0.25">
      <c r="A112" s="6"/>
      <c r="B112" s="7"/>
      <c r="C112" s="8" t="s">
        <v>124</v>
      </c>
      <c r="D112" s="9"/>
      <c r="E112" s="47"/>
      <c r="F112" s="53"/>
      <c r="G112" s="10"/>
    </row>
    <row r="113" spans="1:7" ht="15" x14ac:dyDescent="0.25">
      <c r="A113" s="6"/>
      <c r="B113" s="7"/>
      <c r="C113" s="8" t="s">
        <v>107</v>
      </c>
      <c r="D113" s="25"/>
      <c r="E113" s="48"/>
      <c r="F113" s="54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6"/>
      <c r="F114" s="52"/>
      <c r="G114" s="5"/>
    </row>
    <row r="115" spans="1:7" ht="15" x14ac:dyDescent="0.25">
      <c r="A115" s="6"/>
      <c r="B115" s="7"/>
      <c r="C115" s="8" t="s">
        <v>125</v>
      </c>
      <c r="D115" s="9"/>
      <c r="E115" s="47"/>
      <c r="F115" s="53"/>
      <c r="G115" s="10"/>
    </row>
    <row r="116" spans="1:7" ht="15" x14ac:dyDescent="0.25">
      <c r="A116" s="6">
        <v>1</v>
      </c>
      <c r="B116" s="7"/>
      <c r="C116" s="11" t="s">
        <v>126</v>
      </c>
      <c r="D116" s="15"/>
      <c r="E116" s="46"/>
      <c r="F116" s="52">
        <v>196.90451490000001</v>
      </c>
      <c r="G116" s="5">
        <v>4.0607359000000003E-2</v>
      </c>
    </row>
    <row r="117" spans="1:7" ht="15" x14ac:dyDescent="0.25">
      <c r="A117" s="6"/>
      <c r="B117" s="7"/>
      <c r="C117" s="8" t="s">
        <v>107</v>
      </c>
      <c r="D117" s="25"/>
      <c r="E117" s="48"/>
      <c r="F117" s="54">
        <v>196.90451490000001</v>
      </c>
      <c r="G117" s="13">
        <v>4.0607359000000003E-2</v>
      </c>
    </row>
    <row r="118" spans="1:7" ht="15" x14ac:dyDescent="0.25">
      <c r="A118" s="6"/>
      <c r="B118" s="7"/>
      <c r="C118" s="14"/>
      <c r="D118" s="7"/>
      <c r="E118" s="46"/>
      <c r="F118" s="52"/>
      <c r="G118" s="5"/>
    </row>
    <row r="119" spans="1:7" ht="25.5" x14ac:dyDescent="0.25">
      <c r="A119" s="6"/>
      <c r="B119" s="7"/>
      <c r="C119" s="24" t="s">
        <v>127</v>
      </c>
      <c r="D119" s="25"/>
      <c r="E119" s="48"/>
      <c r="F119" s="54">
        <v>196.90451490000001</v>
      </c>
      <c r="G119" s="13">
        <v>4.0607359000000003E-2</v>
      </c>
    </row>
    <row r="120" spans="1:7" ht="15" x14ac:dyDescent="0.25">
      <c r="A120" s="6"/>
      <c r="B120" s="7"/>
      <c r="C120" s="29"/>
      <c r="D120" s="7"/>
      <c r="E120" s="46"/>
      <c r="F120" s="52"/>
      <c r="G120" s="5"/>
    </row>
    <row r="121" spans="1:7" ht="15" x14ac:dyDescent="0.25">
      <c r="A121" s="1"/>
      <c r="B121" s="2"/>
      <c r="C121" s="3" t="s">
        <v>128</v>
      </c>
      <c r="D121" s="4"/>
      <c r="E121" s="46"/>
      <c r="F121" s="52"/>
      <c r="G121" s="5"/>
    </row>
    <row r="122" spans="1:7" ht="25.5" x14ac:dyDescent="0.25">
      <c r="A122" s="6"/>
      <c r="B122" s="7"/>
      <c r="C122" s="8" t="s">
        <v>129</v>
      </c>
      <c r="D122" s="9"/>
      <c r="E122" s="47"/>
      <c r="F122" s="53"/>
      <c r="G122" s="10"/>
    </row>
    <row r="123" spans="1:7" ht="15" x14ac:dyDescent="0.25">
      <c r="A123" s="6"/>
      <c r="B123" s="7"/>
      <c r="C123" s="8" t="s">
        <v>107</v>
      </c>
      <c r="D123" s="25"/>
      <c r="E123" s="48"/>
      <c r="F123" s="54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6"/>
      <c r="F124" s="52"/>
      <c r="G124" s="5"/>
    </row>
    <row r="125" spans="1:7" ht="15" x14ac:dyDescent="0.25">
      <c r="A125" s="1"/>
      <c r="B125" s="2"/>
      <c r="C125" s="3" t="s">
        <v>130</v>
      </c>
      <c r="D125" s="4"/>
      <c r="E125" s="46"/>
      <c r="F125" s="52"/>
      <c r="G125" s="5"/>
    </row>
    <row r="126" spans="1:7" ht="25.5" x14ac:dyDescent="0.25">
      <c r="A126" s="6"/>
      <c r="B126" s="7"/>
      <c r="C126" s="8" t="s">
        <v>131</v>
      </c>
      <c r="D126" s="9"/>
      <c r="E126" s="47"/>
      <c r="F126" s="53"/>
      <c r="G126" s="10"/>
    </row>
    <row r="127" spans="1:7" ht="15" x14ac:dyDescent="0.25">
      <c r="A127" s="6"/>
      <c r="B127" s="7"/>
      <c r="C127" s="8" t="s">
        <v>107</v>
      </c>
      <c r="D127" s="25"/>
      <c r="E127" s="48"/>
      <c r="F127" s="54">
        <v>0</v>
      </c>
      <c r="G127" s="13">
        <v>0</v>
      </c>
    </row>
    <row r="128" spans="1:7" ht="15" x14ac:dyDescent="0.25">
      <c r="A128" s="6"/>
      <c r="B128" s="7"/>
      <c r="C128" s="14"/>
      <c r="D128" s="7"/>
      <c r="E128" s="46"/>
      <c r="F128" s="52"/>
      <c r="G128" s="5"/>
    </row>
    <row r="129" spans="1:7" ht="25.5" x14ac:dyDescent="0.25">
      <c r="A129" s="6"/>
      <c r="B129" s="7"/>
      <c r="C129" s="8" t="s">
        <v>132</v>
      </c>
      <c r="D129" s="9"/>
      <c r="E129" s="47"/>
      <c r="F129" s="53"/>
      <c r="G129" s="10"/>
    </row>
    <row r="130" spans="1:7" ht="15" x14ac:dyDescent="0.25">
      <c r="A130" s="6"/>
      <c r="B130" s="7"/>
      <c r="C130" s="8" t="s">
        <v>107</v>
      </c>
      <c r="D130" s="25"/>
      <c r="E130" s="48"/>
      <c r="F130" s="54">
        <v>0</v>
      </c>
      <c r="G130" s="13">
        <v>0</v>
      </c>
    </row>
    <row r="131" spans="1:7" ht="15" x14ac:dyDescent="0.25">
      <c r="A131" s="6"/>
      <c r="B131" s="7"/>
      <c r="C131" s="14"/>
      <c r="D131" s="7"/>
      <c r="E131" s="46"/>
      <c r="F131" s="58"/>
      <c r="G131" s="27"/>
    </row>
    <row r="132" spans="1:7" ht="25.5" x14ac:dyDescent="0.25">
      <c r="A132" s="6"/>
      <c r="B132" s="7"/>
      <c r="C132" s="29" t="s">
        <v>134</v>
      </c>
      <c r="D132" s="7"/>
      <c r="E132" s="46"/>
      <c r="F132" s="143">
        <v>-4.2452530199999998</v>
      </c>
      <c r="G132" s="144">
        <v>-8.7549295453494378E-4</v>
      </c>
    </row>
    <row r="133" spans="1:7" ht="15" x14ac:dyDescent="0.25">
      <c r="A133" s="6"/>
      <c r="B133" s="7"/>
      <c r="C133" s="30" t="s">
        <v>135</v>
      </c>
      <c r="D133" s="12"/>
      <c r="E133" s="48"/>
      <c r="F133" s="54">
        <v>4848.9859318800009</v>
      </c>
      <c r="G133" s="13">
        <v>1.0000000019999999</v>
      </c>
    </row>
    <row r="135" spans="1:7" ht="15" x14ac:dyDescent="0.25">
      <c r="B135" s="158"/>
      <c r="C135" s="158"/>
      <c r="D135" s="158"/>
      <c r="E135" s="158"/>
      <c r="F135" s="158"/>
    </row>
    <row r="136" spans="1:7" ht="15" x14ac:dyDescent="0.25">
      <c r="B136" s="158"/>
      <c r="C136" s="158"/>
      <c r="D136" s="158"/>
      <c r="E136" s="158"/>
      <c r="F136" s="158"/>
    </row>
    <row r="138" spans="1:7" ht="15" x14ac:dyDescent="0.25">
      <c r="B138" s="36" t="s">
        <v>137</v>
      </c>
      <c r="C138" s="37"/>
      <c r="D138" s="38"/>
    </row>
    <row r="139" spans="1:7" ht="15" x14ac:dyDescent="0.25">
      <c r="B139" s="39" t="s">
        <v>138</v>
      </c>
      <c r="C139" s="40"/>
      <c r="D139" s="64" t="s">
        <v>139</v>
      </c>
    </row>
    <row r="140" spans="1:7" ht="15" x14ac:dyDescent="0.25">
      <c r="B140" s="39" t="s">
        <v>140</v>
      </c>
      <c r="C140" s="40"/>
      <c r="D140" s="64" t="s">
        <v>139</v>
      </c>
    </row>
    <row r="141" spans="1:7" ht="15" x14ac:dyDescent="0.25">
      <c r="B141" s="41" t="s">
        <v>141</v>
      </c>
      <c r="C141" s="40"/>
      <c r="D141" s="42"/>
    </row>
    <row r="142" spans="1:7" ht="25.5" customHeight="1" x14ac:dyDescent="0.25">
      <c r="B142" s="42"/>
      <c r="C142" s="32" t="s">
        <v>142</v>
      </c>
      <c r="D142" s="33" t="s">
        <v>143</v>
      </c>
    </row>
    <row r="143" spans="1:7" ht="12.75" customHeight="1" x14ac:dyDescent="0.25">
      <c r="B143" s="59" t="s">
        <v>144</v>
      </c>
      <c r="C143" s="60" t="s">
        <v>145</v>
      </c>
      <c r="D143" s="60" t="s">
        <v>146</v>
      </c>
    </row>
    <row r="144" spans="1:7" ht="15" x14ac:dyDescent="0.25">
      <c r="B144" s="42" t="s">
        <v>147</v>
      </c>
      <c r="C144" s="43">
        <v>8.7735000000000003</v>
      </c>
      <c r="D144" s="43">
        <v>8.9103999999999992</v>
      </c>
    </row>
    <row r="145" spans="2:4" ht="15" x14ac:dyDescent="0.25">
      <c r="B145" s="42" t="s">
        <v>148</v>
      </c>
      <c r="C145" s="43">
        <v>8.7735000000000003</v>
      </c>
      <c r="D145" s="43">
        <v>8.9103999999999992</v>
      </c>
    </row>
    <row r="146" spans="2:4" ht="15" x14ac:dyDescent="0.25">
      <c r="B146" s="42" t="s">
        <v>149</v>
      </c>
      <c r="C146" s="43">
        <v>8.6645000000000003</v>
      </c>
      <c r="D146" s="43">
        <v>8.7972999999999999</v>
      </c>
    </row>
    <row r="147" spans="2:4" ht="15" x14ac:dyDescent="0.25">
      <c r="B147" s="42" t="s">
        <v>150</v>
      </c>
      <c r="C147" s="43">
        <v>8.6645000000000003</v>
      </c>
      <c r="D147" s="43">
        <v>8.7972999999999999</v>
      </c>
    </row>
    <row r="149" spans="2:4" ht="15" x14ac:dyDescent="0.25">
      <c r="B149" s="61" t="s">
        <v>151</v>
      </c>
      <c r="C149" s="44"/>
      <c r="D149" s="62" t="s">
        <v>139</v>
      </c>
    </row>
    <row r="150" spans="2:4" ht="24.75" customHeight="1" x14ac:dyDescent="0.25">
      <c r="B150" s="63"/>
      <c r="C150" s="63"/>
    </row>
    <row r="151" spans="2:4" ht="15" x14ac:dyDescent="0.25">
      <c r="B151" s="65"/>
      <c r="C151" s="67"/>
      <c r="D151"/>
    </row>
    <row r="153" spans="2:4" ht="15" x14ac:dyDescent="0.25">
      <c r="B153" s="41" t="s">
        <v>152</v>
      </c>
      <c r="C153" s="40"/>
      <c r="D153" s="66" t="s">
        <v>139</v>
      </c>
    </row>
    <row r="154" spans="2:4" ht="15" x14ac:dyDescent="0.25">
      <c r="B154" s="41" t="s">
        <v>153</v>
      </c>
      <c r="C154" s="40"/>
      <c r="D154" s="66" t="s">
        <v>139</v>
      </c>
    </row>
    <row r="155" spans="2:4" ht="15" x14ac:dyDescent="0.25">
      <c r="B155" s="41" t="s">
        <v>154</v>
      </c>
      <c r="C155" s="40"/>
      <c r="D155" s="45">
        <v>0.14210011800841862</v>
      </c>
    </row>
    <row r="156" spans="2:4" ht="15" x14ac:dyDescent="0.25">
      <c r="B156" s="41" t="s">
        <v>155</v>
      </c>
      <c r="C156" s="40"/>
      <c r="D156" s="45" t="s">
        <v>139</v>
      </c>
    </row>
  </sheetData>
  <mergeCells count="5">
    <mergeCell ref="A1:G1"/>
    <mergeCell ref="A2:G2"/>
    <mergeCell ref="A3:G3"/>
    <mergeCell ref="B135:F135"/>
    <mergeCell ref="B136:F1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842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159</v>
      </c>
      <c r="E7" s="46">
        <v>53370</v>
      </c>
      <c r="F7" s="52">
        <v>394.11076500000001</v>
      </c>
      <c r="G7" s="5">
        <v>4.0122403000000001E-2</v>
      </c>
    </row>
    <row r="8" spans="1:7" ht="25.5" x14ac:dyDescent="0.25">
      <c r="A8" s="6">
        <v>2</v>
      </c>
      <c r="B8" s="7" t="s">
        <v>28</v>
      </c>
      <c r="C8" s="11" t="s">
        <v>29</v>
      </c>
      <c r="D8" s="2" t="s">
        <v>30</v>
      </c>
      <c r="E8" s="46">
        <v>269606</v>
      </c>
      <c r="F8" s="52">
        <v>391.46791200000001</v>
      </c>
      <c r="G8" s="5">
        <v>3.9853347999999997E-2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22</v>
      </c>
      <c r="E9" s="46">
        <v>62599</v>
      </c>
      <c r="F9" s="52">
        <v>372.93354249999999</v>
      </c>
      <c r="G9" s="5">
        <v>3.7966458000000002E-2</v>
      </c>
    </row>
    <row r="10" spans="1:7" ht="15" x14ac:dyDescent="0.25">
      <c r="A10" s="6">
        <v>4</v>
      </c>
      <c r="B10" s="7" t="s">
        <v>160</v>
      </c>
      <c r="C10" s="11" t="s">
        <v>161</v>
      </c>
      <c r="D10" s="2" t="s">
        <v>13</v>
      </c>
      <c r="E10" s="46">
        <v>168666</v>
      </c>
      <c r="F10" s="52">
        <v>349.05428699999999</v>
      </c>
      <c r="G10" s="5">
        <v>3.5535432999999998E-2</v>
      </c>
    </row>
    <row r="11" spans="1:7" ht="25.5" x14ac:dyDescent="0.25">
      <c r="A11" s="6">
        <v>5</v>
      </c>
      <c r="B11" s="7" t="s">
        <v>25</v>
      </c>
      <c r="C11" s="11" t="s">
        <v>26</v>
      </c>
      <c r="D11" s="2" t="s">
        <v>27</v>
      </c>
      <c r="E11" s="46">
        <v>68617</v>
      </c>
      <c r="F11" s="52">
        <v>346.51585</v>
      </c>
      <c r="G11" s="5">
        <v>3.5277007999999999E-2</v>
      </c>
    </row>
    <row r="12" spans="1:7" ht="25.5" x14ac:dyDescent="0.25">
      <c r="A12" s="6">
        <v>6</v>
      </c>
      <c r="B12" s="7" t="s">
        <v>66</v>
      </c>
      <c r="C12" s="11" t="s">
        <v>67</v>
      </c>
      <c r="D12" s="2" t="s">
        <v>16</v>
      </c>
      <c r="E12" s="46">
        <v>223545</v>
      </c>
      <c r="F12" s="52">
        <v>319.33403249999998</v>
      </c>
      <c r="G12" s="5">
        <v>3.2509766000000002E-2</v>
      </c>
    </row>
    <row r="13" spans="1:7" ht="25.5" x14ac:dyDescent="0.25">
      <c r="A13" s="6">
        <v>7</v>
      </c>
      <c r="B13" s="7" t="s">
        <v>164</v>
      </c>
      <c r="C13" s="11" t="s">
        <v>165</v>
      </c>
      <c r="D13" s="2" t="s">
        <v>166</v>
      </c>
      <c r="E13" s="46">
        <v>143787</v>
      </c>
      <c r="F13" s="52">
        <v>271.82932349999999</v>
      </c>
      <c r="G13" s="5">
        <v>2.7673554E-2</v>
      </c>
    </row>
    <row r="14" spans="1:7" ht="15" x14ac:dyDescent="0.25">
      <c r="A14" s="6">
        <v>8</v>
      </c>
      <c r="B14" s="7" t="s">
        <v>61</v>
      </c>
      <c r="C14" s="11" t="s">
        <v>62</v>
      </c>
      <c r="D14" s="2" t="s">
        <v>13</v>
      </c>
      <c r="E14" s="46">
        <v>26041</v>
      </c>
      <c r="F14" s="52">
        <v>271.60762999999997</v>
      </c>
      <c r="G14" s="5">
        <v>2.7650984999999999E-2</v>
      </c>
    </row>
    <row r="15" spans="1:7" ht="25.5" x14ac:dyDescent="0.25">
      <c r="A15" s="6">
        <v>9</v>
      </c>
      <c r="B15" s="7" t="s">
        <v>96</v>
      </c>
      <c r="C15" s="11" t="s">
        <v>97</v>
      </c>
      <c r="D15" s="2" t="s">
        <v>22</v>
      </c>
      <c r="E15" s="46">
        <v>50612</v>
      </c>
      <c r="F15" s="52">
        <v>266.06728399999997</v>
      </c>
      <c r="G15" s="5">
        <v>2.7086951000000001E-2</v>
      </c>
    </row>
    <row r="16" spans="1:7" ht="25.5" x14ac:dyDescent="0.25">
      <c r="A16" s="6">
        <v>10</v>
      </c>
      <c r="B16" s="7" t="s">
        <v>173</v>
      </c>
      <c r="C16" s="11" t="s">
        <v>174</v>
      </c>
      <c r="D16" s="2" t="s">
        <v>22</v>
      </c>
      <c r="E16" s="46">
        <v>48050</v>
      </c>
      <c r="F16" s="52">
        <v>250.12427500000001</v>
      </c>
      <c r="G16" s="5">
        <v>2.5463874000000001E-2</v>
      </c>
    </row>
    <row r="17" spans="1:7" ht="15" x14ac:dyDescent="0.25">
      <c r="A17" s="6">
        <v>11</v>
      </c>
      <c r="B17" s="7" t="s">
        <v>167</v>
      </c>
      <c r="C17" s="11" t="s">
        <v>168</v>
      </c>
      <c r="D17" s="2" t="s">
        <v>169</v>
      </c>
      <c r="E17" s="46">
        <v>66756</v>
      </c>
      <c r="F17" s="52">
        <v>241.957122</v>
      </c>
      <c r="G17" s="5">
        <v>2.4632418E-2</v>
      </c>
    </row>
    <row r="18" spans="1:7" ht="38.25" x14ac:dyDescent="0.25">
      <c r="A18" s="6">
        <v>12</v>
      </c>
      <c r="B18" s="7" t="s">
        <v>86</v>
      </c>
      <c r="C18" s="11" t="s">
        <v>87</v>
      </c>
      <c r="D18" s="2" t="s">
        <v>88</v>
      </c>
      <c r="E18" s="46">
        <v>263281</v>
      </c>
      <c r="F18" s="52">
        <v>231.55563950000001</v>
      </c>
      <c r="G18" s="5">
        <v>2.3573496999999999E-2</v>
      </c>
    </row>
    <row r="19" spans="1:7" ht="15" x14ac:dyDescent="0.25">
      <c r="A19" s="6">
        <v>13</v>
      </c>
      <c r="B19" s="7" t="s">
        <v>175</v>
      </c>
      <c r="C19" s="11" t="s">
        <v>176</v>
      </c>
      <c r="D19" s="2" t="s">
        <v>177</v>
      </c>
      <c r="E19" s="46">
        <v>71650</v>
      </c>
      <c r="F19" s="52">
        <v>193.45500000000001</v>
      </c>
      <c r="G19" s="5">
        <v>1.9694665E-2</v>
      </c>
    </row>
    <row r="20" spans="1:7" ht="15" x14ac:dyDescent="0.25">
      <c r="A20" s="6">
        <v>14</v>
      </c>
      <c r="B20" s="7" t="s">
        <v>235</v>
      </c>
      <c r="C20" s="11" t="s">
        <v>236</v>
      </c>
      <c r="D20" s="2" t="s">
        <v>177</v>
      </c>
      <c r="E20" s="46">
        <v>49065</v>
      </c>
      <c r="F20" s="52">
        <v>191.05911</v>
      </c>
      <c r="G20" s="5">
        <v>1.9450752000000002E-2</v>
      </c>
    </row>
    <row r="21" spans="1:7" ht="15" x14ac:dyDescent="0.25">
      <c r="A21" s="6">
        <v>15</v>
      </c>
      <c r="B21" s="7" t="s">
        <v>178</v>
      </c>
      <c r="C21" s="11" t="s">
        <v>179</v>
      </c>
      <c r="D21" s="2" t="s">
        <v>13</v>
      </c>
      <c r="E21" s="46">
        <v>177089</v>
      </c>
      <c r="F21" s="52">
        <v>187.00598400000001</v>
      </c>
      <c r="G21" s="5">
        <v>1.9038124E-2</v>
      </c>
    </row>
    <row r="22" spans="1:7" ht="25.5" x14ac:dyDescent="0.25">
      <c r="A22" s="6">
        <v>16</v>
      </c>
      <c r="B22" s="7" t="s">
        <v>199</v>
      </c>
      <c r="C22" s="11" t="s">
        <v>200</v>
      </c>
      <c r="D22" s="2" t="s">
        <v>166</v>
      </c>
      <c r="E22" s="46">
        <v>38949</v>
      </c>
      <c r="F22" s="52">
        <v>184.61825999999999</v>
      </c>
      <c r="G22" s="5">
        <v>1.8795042000000001E-2</v>
      </c>
    </row>
    <row r="23" spans="1:7" ht="25.5" x14ac:dyDescent="0.25">
      <c r="A23" s="6">
        <v>17</v>
      </c>
      <c r="B23" s="7" t="s">
        <v>91</v>
      </c>
      <c r="C23" s="11" t="s">
        <v>92</v>
      </c>
      <c r="D23" s="2" t="s">
        <v>93</v>
      </c>
      <c r="E23" s="46">
        <v>55900</v>
      </c>
      <c r="F23" s="52">
        <v>178.29304999999999</v>
      </c>
      <c r="G23" s="5">
        <v>1.8151104000000001E-2</v>
      </c>
    </row>
    <row r="24" spans="1:7" ht="25.5" x14ac:dyDescent="0.25">
      <c r="A24" s="6">
        <v>18</v>
      </c>
      <c r="B24" s="7" t="s">
        <v>68</v>
      </c>
      <c r="C24" s="11" t="s">
        <v>69</v>
      </c>
      <c r="D24" s="2" t="s">
        <v>22</v>
      </c>
      <c r="E24" s="46">
        <v>104415</v>
      </c>
      <c r="F24" s="52">
        <v>176.46135000000001</v>
      </c>
      <c r="G24" s="5">
        <v>1.7964628E-2</v>
      </c>
    </row>
    <row r="25" spans="1:7" ht="25.5" x14ac:dyDescent="0.25">
      <c r="A25" s="6">
        <v>19</v>
      </c>
      <c r="B25" s="7" t="s">
        <v>193</v>
      </c>
      <c r="C25" s="11" t="s">
        <v>194</v>
      </c>
      <c r="D25" s="2" t="s">
        <v>172</v>
      </c>
      <c r="E25" s="46">
        <v>46280</v>
      </c>
      <c r="F25" s="52">
        <v>174.1285</v>
      </c>
      <c r="G25" s="5">
        <v>1.7727132999999999E-2</v>
      </c>
    </row>
    <row r="26" spans="1:7" ht="15" x14ac:dyDescent="0.25">
      <c r="A26" s="6">
        <v>20</v>
      </c>
      <c r="B26" s="7" t="s">
        <v>59</v>
      </c>
      <c r="C26" s="11" t="s">
        <v>60</v>
      </c>
      <c r="D26" s="2" t="s">
        <v>13</v>
      </c>
      <c r="E26" s="46">
        <v>143909</v>
      </c>
      <c r="F26" s="52">
        <v>173.62620849999999</v>
      </c>
      <c r="G26" s="5">
        <v>1.7675996999999999E-2</v>
      </c>
    </row>
    <row r="27" spans="1:7" ht="15" x14ac:dyDescent="0.25">
      <c r="A27" s="6">
        <v>21</v>
      </c>
      <c r="B27" s="7" t="s">
        <v>227</v>
      </c>
      <c r="C27" s="11" t="s">
        <v>228</v>
      </c>
      <c r="D27" s="2" t="s">
        <v>65</v>
      </c>
      <c r="E27" s="46">
        <v>68000</v>
      </c>
      <c r="F27" s="52">
        <v>171.97200000000001</v>
      </c>
      <c r="G27" s="5">
        <v>1.7507590999999999E-2</v>
      </c>
    </row>
    <row r="28" spans="1:7" ht="15" x14ac:dyDescent="0.25">
      <c r="A28" s="6">
        <v>22</v>
      </c>
      <c r="B28" s="7" t="s">
        <v>216</v>
      </c>
      <c r="C28" s="11" t="s">
        <v>217</v>
      </c>
      <c r="D28" s="2" t="s">
        <v>81</v>
      </c>
      <c r="E28" s="46">
        <v>170987</v>
      </c>
      <c r="F28" s="52">
        <v>171.2434805</v>
      </c>
      <c r="G28" s="5">
        <v>1.7433423999999999E-2</v>
      </c>
    </row>
    <row r="29" spans="1:7" ht="15" x14ac:dyDescent="0.25">
      <c r="A29" s="6">
        <v>23</v>
      </c>
      <c r="B29" s="7" t="s">
        <v>180</v>
      </c>
      <c r="C29" s="11" t="s">
        <v>181</v>
      </c>
      <c r="D29" s="2" t="s">
        <v>19</v>
      </c>
      <c r="E29" s="46">
        <v>72068</v>
      </c>
      <c r="F29" s="52">
        <v>168.02654200000001</v>
      </c>
      <c r="G29" s="5">
        <v>1.7105924000000002E-2</v>
      </c>
    </row>
    <row r="30" spans="1:7" ht="15" x14ac:dyDescent="0.25">
      <c r="A30" s="6">
        <v>24</v>
      </c>
      <c r="B30" s="7" t="s">
        <v>63</v>
      </c>
      <c r="C30" s="11" t="s">
        <v>64</v>
      </c>
      <c r="D30" s="2" t="s">
        <v>65</v>
      </c>
      <c r="E30" s="46">
        <v>65517</v>
      </c>
      <c r="F30" s="52">
        <v>164.67697949999999</v>
      </c>
      <c r="G30" s="5">
        <v>1.6764922000000002E-2</v>
      </c>
    </row>
    <row r="31" spans="1:7" ht="51" x14ac:dyDescent="0.25">
      <c r="A31" s="6">
        <v>25</v>
      </c>
      <c r="B31" s="7" t="s">
        <v>237</v>
      </c>
      <c r="C31" s="11" t="s">
        <v>238</v>
      </c>
      <c r="D31" s="2" t="s">
        <v>239</v>
      </c>
      <c r="E31" s="46">
        <v>71211</v>
      </c>
      <c r="F31" s="52">
        <v>161.720181</v>
      </c>
      <c r="G31" s="5">
        <v>1.6463905000000001E-2</v>
      </c>
    </row>
    <row r="32" spans="1:7" ht="15" x14ac:dyDescent="0.25">
      <c r="A32" s="6">
        <v>26</v>
      </c>
      <c r="B32" s="7" t="s">
        <v>188</v>
      </c>
      <c r="C32" s="11" t="s">
        <v>189</v>
      </c>
      <c r="D32" s="2" t="s">
        <v>190</v>
      </c>
      <c r="E32" s="46">
        <v>81743</v>
      </c>
      <c r="F32" s="52">
        <v>161.44242499999999</v>
      </c>
      <c r="G32" s="5">
        <v>1.6435628000000001E-2</v>
      </c>
    </row>
    <row r="33" spans="1:7" ht="25.5" x14ac:dyDescent="0.25">
      <c r="A33" s="6">
        <v>27</v>
      </c>
      <c r="B33" s="7" t="s">
        <v>207</v>
      </c>
      <c r="C33" s="11" t="s">
        <v>208</v>
      </c>
      <c r="D33" s="2" t="s">
        <v>172</v>
      </c>
      <c r="E33" s="46">
        <v>147088</v>
      </c>
      <c r="F33" s="52">
        <v>160.69363999999999</v>
      </c>
      <c r="G33" s="5">
        <v>1.6359398000000001E-2</v>
      </c>
    </row>
    <row r="34" spans="1:7" ht="25.5" x14ac:dyDescent="0.25">
      <c r="A34" s="6">
        <v>28</v>
      </c>
      <c r="B34" s="7" t="s">
        <v>203</v>
      </c>
      <c r="C34" s="11" t="s">
        <v>204</v>
      </c>
      <c r="D34" s="2" t="s">
        <v>53</v>
      </c>
      <c r="E34" s="46">
        <v>8701</v>
      </c>
      <c r="F34" s="52">
        <v>160.35943</v>
      </c>
      <c r="G34" s="5">
        <v>1.6325374E-2</v>
      </c>
    </row>
    <row r="35" spans="1:7" ht="15" x14ac:dyDescent="0.25">
      <c r="A35" s="6">
        <v>29</v>
      </c>
      <c r="B35" s="7" t="s">
        <v>191</v>
      </c>
      <c r="C35" s="11" t="s">
        <v>192</v>
      </c>
      <c r="D35" s="2" t="s">
        <v>169</v>
      </c>
      <c r="E35" s="46">
        <v>12389</v>
      </c>
      <c r="F35" s="52">
        <v>151.14580000000001</v>
      </c>
      <c r="G35" s="5">
        <v>1.5387382E-2</v>
      </c>
    </row>
    <row r="36" spans="1:7" ht="15" x14ac:dyDescent="0.25">
      <c r="A36" s="6">
        <v>30</v>
      </c>
      <c r="B36" s="7" t="s">
        <v>205</v>
      </c>
      <c r="C36" s="11" t="s">
        <v>206</v>
      </c>
      <c r="D36" s="2" t="s">
        <v>27</v>
      </c>
      <c r="E36" s="46">
        <v>217259</v>
      </c>
      <c r="F36" s="52">
        <v>149.90871000000001</v>
      </c>
      <c r="G36" s="5">
        <v>1.5261439999999999E-2</v>
      </c>
    </row>
    <row r="37" spans="1:7" ht="25.5" x14ac:dyDescent="0.25">
      <c r="A37" s="6">
        <v>31</v>
      </c>
      <c r="B37" s="7" t="s">
        <v>20</v>
      </c>
      <c r="C37" s="11" t="s">
        <v>21</v>
      </c>
      <c r="D37" s="2" t="s">
        <v>22</v>
      </c>
      <c r="E37" s="46">
        <v>22079</v>
      </c>
      <c r="F37" s="52">
        <v>149.9053705</v>
      </c>
      <c r="G37" s="5">
        <v>1.52611E-2</v>
      </c>
    </row>
    <row r="38" spans="1:7" ht="25.5" x14ac:dyDescent="0.25">
      <c r="A38" s="6">
        <v>32</v>
      </c>
      <c r="B38" s="7" t="s">
        <v>43</v>
      </c>
      <c r="C38" s="11" t="s">
        <v>44</v>
      </c>
      <c r="D38" s="2" t="s">
        <v>16</v>
      </c>
      <c r="E38" s="46">
        <v>144741</v>
      </c>
      <c r="F38" s="52">
        <v>141.48432750000001</v>
      </c>
      <c r="G38" s="5">
        <v>1.4403796E-2</v>
      </c>
    </row>
    <row r="39" spans="1:7" ht="25.5" x14ac:dyDescent="0.25">
      <c r="A39" s="6">
        <v>33</v>
      </c>
      <c r="B39" s="7" t="s">
        <v>49</v>
      </c>
      <c r="C39" s="11" t="s">
        <v>50</v>
      </c>
      <c r="D39" s="2" t="s">
        <v>30</v>
      </c>
      <c r="E39" s="46">
        <v>27590</v>
      </c>
      <c r="F39" s="52">
        <v>136.34978000000001</v>
      </c>
      <c r="G39" s="5">
        <v>1.3881074E-2</v>
      </c>
    </row>
    <row r="40" spans="1:7" ht="15" x14ac:dyDescent="0.25">
      <c r="A40" s="6">
        <v>34</v>
      </c>
      <c r="B40" s="7" t="s">
        <v>240</v>
      </c>
      <c r="C40" s="11" t="s">
        <v>241</v>
      </c>
      <c r="D40" s="2" t="s">
        <v>169</v>
      </c>
      <c r="E40" s="46">
        <v>17507</v>
      </c>
      <c r="F40" s="52">
        <v>131.24122550000001</v>
      </c>
      <c r="G40" s="5">
        <v>1.3360999E-2</v>
      </c>
    </row>
    <row r="41" spans="1:7" ht="25.5" x14ac:dyDescent="0.25">
      <c r="A41" s="6">
        <v>35</v>
      </c>
      <c r="B41" s="7" t="s">
        <v>201</v>
      </c>
      <c r="C41" s="11" t="s">
        <v>202</v>
      </c>
      <c r="D41" s="2" t="s">
        <v>42</v>
      </c>
      <c r="E41" s="46">
        <v>30455</v>
      </c>
      <c r="F41" s="52">
        <v>125.56596500000001</v>
      </c>
      <c r="G41" s="5">
        <v>1.2783229E-2</v>
      </c>
    </row>
    <row r="42" spans="1:7" ht="15" x14ac:dyDescent="0.25">
      <c r="A42" s="6">
        <v>36</v>
      </c>
      <c r="B42" s="7" t="s">
        <v>242</v>
      </c>
      <c r="C42" s="11" t="s">
        <v>243</v>
      </c>
      <c r="D42" s="2" t="s">
        <v>177</v>
      </c>
      <c r="E42" s="46">
        <v>39319</v>
      </c>
      <c r="F42" s="52">
        <v>118.3698495</v>
      </c>
      <c r="G42" s="5">
        <v>1.205063E-2</v>
      </c>
    </row>
    <row r="43" spans="1:7" ht="15" x14ac:dyDescent="0.25">
      <c r="A43" s="6">
        <v>37</v>
      </c>
      <c r="B43" s="7" t="s">
        <v>244</v>
      </c>
      <c r="C43" s="11" t="s">
        <v>245</v>
      </c>
      <c r="D43" s="2" t="s">
        <v>246</v>
      </c>
      <c r="E43" s="46">
        <v>14758</v>
      </c>
      <c r="F43" s="52">
        <v>118.196822</v>
      </c>
      <c r="G43" s="5">
        <v>1.2033014999999999E-2</v>
      </c>
    </row>
    <row r="44" spans="1:7" ht="15" x14ac:dyDescent="0.25">
      <c r="A44" s="6">
        <v>38</v>
      </c>
      <c r="B44" s="7" t="s">
        <v>218</v>
      </c>
      <c r="C44" s="11" t="s">
        <v>219</v>
      </c>
      <c r="D44" s="2" t="s">
        <v>159</v>
      </c>
      <c r="E44" s="46">
        <v>51136</v>
      </c>
      <c r="F44" s="52">
        <v>107.20662400000001</v>
      </c>
      <c r="G44" s="5">
        <v>1.0914159E-2</v>
      </c>
    </row>
    <row r="45" spans="1:7" ht="51" x14ac:dyDescent="0.25">
      <c r="A45" s="6">
        <v>39</v>
      </c>
      <c r="B45" s="7" t="s">
        <v>247</v>
      </c>
      <c r="C45" s="11" t="s">
        <v>248</v>
      </c>
      <c r="D45" s="2" t="s">
        <v>239</v>
      </c>
      <c r="E45" s="46">
        <v>51490</v>
      </c>
      <c r="F45" s="52">
        <v>106.22387000000001</v>
      </c>
      <c r="G45" s="5">
        <v>1.0814109000000001E-2</v>
      </c>
    </row>
    <row r="46" spans="1:7" ht="25.5" x14ac:dyDescent="0.25">
      <c r="A46" s="6">
        <v>40</v>
      </c>
      <c r="B46" s="7" t="s">
        <v>249</v>
      </c>
      <c r="C46" s="11" t="s">
        <v>250</v>
      </c>
      <c r="D46" s="2" t="s">
        <v>251</v>
      </c>
      <c r="E46" s="46">
        <v>28224</v>
      </c>
      <c r="F46" s="52">
        <v>105.84</v>
      </c>
      <c r="G46" s="5">
        <v>1.077503E-2</v>
      </c>
    </row>
    <row r="47" spans="1:7" ht="15" x14ac:dyDescent="0.25">
      <c r="A47" s="6">
        <v>41</v>
      </c>
      <c r="B47" s="7" t="s">
        <v>252</v>
      </c>
      <c r="C47" s="11" t="s">
        <v>253</v>
      </c>
      <c r="D47" s="2" t="s">
        <v>169</v>
      </c>
      <c r="E47" s="46">
        <v>76827</v>
      </c>
      <c r="F47" s="52">
        <v>100.720197</v>
      </c>
      <c r="G47" s="5">
        <v>1.0253808999999999E-2</v>
      </c>
    </row>
    <row r="48" spans="1:7" ht="15" x14ac:dyDescent="0.25">
      <c r="A48" s="6">
        <v>42</v>
      </c>
      <c r="B48" s="7" t="s">
        <v>195</v>
      </c>
      <c r="C48" s="11" t="s">
        <v>196</v>
      </c>
      <c r="D48" s="2" t="s">
        <v>169</v>
      </c>
      <c r="E48" s="46">
        <v>25584</v>
      </c>
      <c r="F48" s="52">
        <v>100.711416</v>
      </c>
      <c r="G48" s="5">
        <v>1.0252915E-2</v>
      </c>
    </row>
    <row r="49" spans="1:7" ht="15" x14ac:dyDescent="0.25">
      <c r="A49" s="6">
        <v>43</v>
      </c>
      <c r="B49" s="7" t="s">
        <v>76</v>
      </c>
      <c r="C49" s="11" t="s">
        <v>849</v>
      </c>
      <c r="D49" s="2" t="s">
        <v>65</v>
      </c>
      <c r="E49" s="46">
        <v>36786</v>
      </c>
      <c r="F49" s="52">
        <v>99.414164999999997</v>
      </c>
      <c r="G49" s="5">
        <v>1.0120848E-2</v>
      </c>
    </row>
    <row r="50" spans="1:7" ht="25.5" x14ac:dyDescent="0.25">
      <c r="A50" s="6">
        <v>44</v>
      </c>
      <c r="B50" s="7" t="s">
        <v>186</v>
      </c>
      <c r="C50" s="11" t="s">
        <v>187</v>
      </c>
      <c r="D50" s="2" t="s">
        <v>53</v>
      </c>
      <c r="E50" s="46">
        <v>57498</v>
      </c>
      <c r="F50" s="52">
        <v>98.235332999999997</v>
      </c>
      <c r="G50" s="5">
        <v>1.0000837E-2</v>
      </c>
    </row>
    <row r="51" spans="1:7" ht="25.5" x14ac:dyDescent="0.25">
      <c r="A51" s="6">
        <v>45</v>
      </c>
      <c r="B51" s="7" t="s">
        <v>47</v>
      </c>
      <c r="C51" s="11" t="s">
        <v>48</v>
      </c>
      <c r="D51" s="2" t="s">
        <v>22</v>
      </c>
      <c r="E51" s="46">
        <v>13985</v>
      </c>
      <c r="F51" s="52">
        <v>95.167924999999997</v>
      </c>
      <c r="G51" s="5">
        <v>9.6885600000000006E-3</v>
      </c>
    </row>
    <row r="52" spans="1:7" ht="15" x14ac:dyDescent="0.25">
      <c r="A52" s="6">
        <v>46</v>
      </c>
      <c r="B52" s="7" t="s">
        <v>254</v>
      </c>
      <c r="C52" s="11" t="s">
        <v>255</v>
      </c>
      <c r="D52" s="2" t="s">
        <v>211</v>
      </c>
      <c r="E52" s="46">
        <v>97299</v>
      </c>
      <c r="F52" s="52">
        <v>94.428679500000001</v>
      </c>
      <c r="G52" s="5">
        <v>9.6133009999999994E-3</v>
      </c>
    </row>
    <row r="53" spans="1:7" ht="15" x14ac:dyDescent="0.25">
      <c r="A53" s="6">
        <v>47</v>
      </c>
      <c r="B53" s="7" t="s">
        <v>256</v>
      </c>
      <c r="C53" s="11" t="s">
        <v>257</v>
      </c>
      <c r="D53" s="2" t="s">
        <v>211</v>
      </c>
      <c r="E53" s="46">
        <v>10200</v>
      </c>
      <c r="F53" s="52">
        <v>91.774500000000003</v>
      </c>
      <c r="G53" s="5">
        <v>9.3430930000000002E-3</v>
      </c>
    </row>
    <row r="54" spans="1:7" ht="15" x14ac:dyDescent="0.25">
      <c r="A54" s="6">
        <v>48</v>
      </c>
      <c r="B54" s="7" t="s">
        <v>212</v>
      </c>
      <c r="C54" s="11" t="s">
        <v>213</v>
      </c>
      <c r="D54" s="2" t="s">
        <v>211</v>
      </c>
      <c r="E54" s="46">
        <v>15907</v>
      </c>
      <c r="F54" s="52">
        <v>89.270083999999997</v>
      </c>
      <c r="G54" s="5">
        <v>9.0881309999999993E-3</v>
      </c>
    </row>
    <row r="55" spans="1:7" ht="25.5" x14ac:dyDescent="0.25">
      <c r="A55" s="6">
        <v>49</v>
      </c>
      <c r="B55" s="7" t="s">
        <v>258</v>
      </c>
      <c r="C55" s="11" t="s">
        <v>259</v>
      </c>
      <c r="D55" s="2" t="s">
        <v>30</v>
      </c>
      <c r="E55" s="46">
        <v>80992</v>
      </c>
      <c r="F55" s="52">
        <v>88.038303999999997</v>
      </c>
      <c r="G55" s="5">
        <v>8.9627300000000003E-3</v>
      </c>
    </row>
    <row r="56" spans="1:7" ht="15" x14ac:dyDescent="0.25">
      <c r="A56" s="6">
        <v>50</v>
      </c>
      <c r="B56" s="7" t="s">
        <v>74</v>
      </c>
      <c r="C56" s="11" t="s">
        <v>75</v>
      </c>
      <c r="D56" s="2" t="s">
        <v>65</v>
      </c>
      <c r="E56" s="46">
        <v>30749</v>
      </c>
      <c r="F56" s="52">
        <v>87.311785499999999</v>
      </c>
      <c r="G56" s="5">
        <v>8.8887670000000005E-3</v>
      </c>
    </row>
    <row r="57" spans="1:7" ht="25.5" x14ac:dyDescent="0.25">
      <c r="A57" s="6">
        <v>51</v>
      </c>
      <c r="B57" s="7" t="s">
        <v>220</v>
      </c>
      <c r="C57" s="11" t="s">
        <v>221</v>
      </c>
      <c r="D57" s="2" t="s">
        <v>53</v>
      </c>
      <c r="E57" s="46">
        <v>23172</v>
      </c>
      <c r="F57" s="52">
        <v>79.143966000000006</v>
      </c>
      <c r="G57" s="5">
        <v>8.0572430000000004E-3</v>
      </c>
    </row>
    <row r="58" spans="1:7" ht="15" x14ac:dyDescent="0.25">
      <c r="A58" s="6">
        <v>52</v>
      </c>
      <c r="B58" s="7" t="s">
        <v>260</v>
      </c>
      <c r="C58" s="11" t="s">
        <v>261</v>
      </c>
      <c r="D58" s="2" t="s">
        <v>190</v>
      </c>
      <c r="E58" s="46">
        <v>69172</v>
      </c>
      <c r="F58" s="52">
        <v>76.504232000000002</v>
      </c>
      <c r="G58" s="5">
        <v>7.7885050000000003E-3</v>
      </c>
    </row>
    <row r="59" spans="1:7" ht="25.5" x14ac:dyDescent="0.25">
      <c r="A59" s="6">
        <v>53</v>
      </c>
      <c r="B59" s="7" t="s">
        <v>84</v>
      </c>
      <c r="C59" s="11" t="s">
        <v>85</v>
      </c>
      <c r="D59" s="2" t="s">
        <v>30</v>
      </c>
      <c r="E59" s="46">
        <v>45515</v>
      </c>
      <c r="F59" s="52">
        <v>69.501405000000005</v>
      </c>
      <c r="G59" s="5">
        <v>7.0755829999999999E-3</v>
      </c>
    </row>
    <row r="60" spans="1:7" ht="15" x14ac:dyDescent="0.25">
      <c r="A60" s="6">
        <v>54</v>
      </c>
      <c r="B60" s="7" t="s">
        <v>222</v>
      </c>
      <c r="C60" s="11" t="s">
        <v>223</v>
      </c>
      <c r="D60" s="2" t="s">
        <v>190</v>
      </c>
      <c r="E60" s="46">
        <v>25925</v>
      </c>
      <c r="F60" s="52">
        <v>64.527325000000005</v>
      </c>
      <c r="G60" s="5">
        <v>6.5691969999999997E-3</v>
      </c>
    </row>
    <row r="61" spans="1:7" ht="15" x14ac:dyDescent="0.25">
      <c r="A61" s="6">
        <v>55</v>
      </c>
      <c r="B61" s="7" t="s">
        <v>224</v>
      </c>
      <c r="C61" s="11" t="s">
        <v>225</v>
      </c>
      <c r="D61" s="2" t="s">
        <v>226</v>
      </c>
      <c r="E61" s="46">
        <v>4100</v>
      </c>
      <c r="F61" s="52">
        <v>63.736550000000001</v>
      </c>
      <c r="G61" s="5">
        <v>6.4886919999999999E-3</v>
      </c>
    </row>
    <row r="62" spans="1:7" ht="38.25" x14ac:dyDescent="0.25">
      <c r="A62" s="6">
        <v>56</v>
      </c>
      <c r="B62" s="7" t="s">
        <v>262</v>
      </c>
      <c r="C62" s="11" t="s">
        <v>263</v>
      </c>
      <c r="D62" s="2" t="s">
        <v>264</v>
      </c>
      <c r="E62" s="46">
        <v>49101</v>
      </c>
      <c r="F62" s="52">
        <v>54.673963499999999</v>
      </c>
      <c r="G62" s="5">
        <v>5.566077E-3</v>
      </c>
    </row>
    <row r="63" spans="1:7" ht="15" x14ac:dyDescent="0.25">
      <c r="A63" s="6">
        <v>57</v>
      </c>
      <c r="B63" s="7" t="s">
        <v>98</v>
      </c>
      <c r="C63" s="11" t="s">
        <v>99</v>
      </c>
      <c r="D63" s="2" t="s">
        <v>65</v>
      </c>
      <c r="E63" s="46">
        <v>30589</v>
      </c>
      <c r="F63" s="52">
        <v>38.633907000000001</v>
      </c>
      <c r="G63" s="5">
        <v>3.9331210000000004E-3</v>
      </c>
    </row>
    <row r="64" spans="1:7" ht="25.5" x14ac:dyDescent="0.25">
      <c r="A64" s="6">
        <v>58</v>
      </c>
      <c r="B64" s="7" t="s">
        <v>229</v>
      </c>
      <c r="C64" s="11" t="s">
        <v>230</v>
      </c>
      <c r="D64" s="2" t="s">
        <v>42</v>
      </c>
      <c r="E64" s="46">
        <v>92478</v>
      </c>
      <c r="F64" s="52">
        <v>30.748934999999999</v>
      </c>
      <c r="G64" s="5">
        <v>3.1303920000000001E-3</v>
      </c>
    </row>
    <row r="65" spans="1:7" ht="25.5" x14ac:dyDescent="0.25">
      <c r="A65" s="6">
        <v>59</v>
      </c>
      <c r="B65" s="7" t="s">
        <v>231</v>
      </c>
      <c r="C65" s="11" t="s">
        <v>232</v>
      </c>
      <c r="D65" s="2" t="s">
        <v>172</v>
      </c>
      <c r="E65" s="46">
        <v>26621</v>
      </c>
      <c r="F65" s="52">
        <v>29.575931000000001</v>
      </c>
      <c r="G65" s="5">
        <v>3.010974E-3</v>
      </c>
    </row>
    <row r="66" spans="1:7" ht="25.5" x14ac:dyDescent="0.25">
      <c r="A66" s="6">
        <v>60</v>
      </c>
      <c r="B66" s="7" t="s">
        <v>233</v>
      </c>
      <c r="C66" s="11" t="s">
        <v>234</v>
      </c>
      <c r="D66" s="2" t="s">
        <v>22</v>
      </c>
      <c r="E66" s="46">
        <v>15121</v>
      </c>
      <c r="F66" s="52">
        <v>9.3674595000000007</v>
      </c>
      <c r="G66" s="5">
        <v>9.5365300000000005E-4</v>
      </c>
    </row>
    <row r="67" spans="1:7" ht="15" x14ac:dyDescent="0.25">
      <c r="A67" s="6">
        <v>61</v>
      </c>
      <c r="B67" s="7" t="s">
        <v>265</v>
      </c>
      <c r="C67" s="11" t="s">
        <v>266</v>
      </c>
      <c r="D67" s="2" t="s">
        <v>169</v>
      </c>
      <c r="E67" s="46">
        <v>424</v>
      </c>
      <c r="F67" s="52">
        <v>2.2185800000000002</v>
      </c>
      <c r="G67" s="5">
        <v>2.2586199999999999E-4</v>
      </c>
    </row>
    <row r="68" spans="1:7" ht="15" x14ac:dyDescent="0.25">
      <c r="A68" s="1"/>
      <c r="B68" s="2"/>
      <c r="C68" s="8" t="s">
        <v>107</v>
      </c>
      <c r="D68" s="12"/>
      <c r="E68" s="48"/>
      <c r="F68" s="54">
        <v>9490.4827904999966</v>
      </c>
      <c r="G68" s="13">
        <v>0.96617755899999991</v>
      </c>
    </row>
    <row r="69" spans="1:7" ht="15" x14ac:dyDescent="0.25">
      <c r="A69" s="6"/>
      <c r="B69" s="7"/>
      <c r="C69" s="14"/>
      <c r="D69" s="15"/>
      <c r="E69" s="46"/>
      <c r="F69" s="52"/>
      <c r="G69" s="5"/>
    </row>
    <row r="70" spans="1:7" ht="15" x14ac:dyDescent="0.25">
      <c r="A70" s="1"/>
      <c r="B70" s="2"/>
      <c r="C70" s="8" t="s">
        <v>108</v>
      </c>
      <c r="D70" s="9"/>
      <c r="E70" s="47"/>
      <c r="F70" s="53"/>
      <c r="G70" s="10"/>
    </row>
    <row r="71" spans="1:7" ht="15" x14ac:dyDescent="0.25">
      <c r="A71" s="1"/>
      <c r="B71" s="2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6"/>
      <c r="B72" s="7"/>
      <c r="C72" s="14"/>
      <c r="D72" s="15"/>
      <c r="E72" s="46"/>
      <c r="F72" s="52"/>
      <c r="G72" s="5"/>
    </row>
    <row r="73" spans="1:7" ht="15" x14ac:dyDescent="0.25">
      <c r="A73" s="16"/>
      <c r="B73" s="17"/>
      <c r="C73" s="8" t="s">
        <v>109</v>
      </c>
      <c r="D73" s="9"/>
      <c r="E73" s="47"/>
      <c r="F73" s="53"/>
      <c r="G73" s="10"/>
    </row>
    <row r="74" spans="1:7" ht="15" x14ac:dyDescent="0.25">
      <c r="A74" s="18"/>
      <c r="B74" s="19"/>
      <c r="C74" s="8" t="s">
        <v>107</v>
      </c>
      <c r="D74" s="20"/>
      <c r="E74" s="49"/>
      <c r="F74" s="55">
        <v>0</v>
      </c>
      <c r="G74" s="21">
        <v>0</v>
      </c>
    </row>
    <row r="75" spans="1:7" ht="15" x14ac:dyDescent="0.25">
      <c r="A75" s="18"/>
      <c r="B75" s="19"/>
      <c r="C75" s="14"/>
      <c r="D75" s="22"/>
      <c r="E75" s="50"/>
      <c r="F75" s="56"/>
      <c r="G75" s="23"/>
    </row>
    <row r="76" spans="1:7" ht="15" x14ac:dyDescent="0.25">
      <c r="A76" s="1"/>
      <c r="B76" s="2"/>
      <c r="C76" s="8" t="s">
        <v>111</v>
      </c>
      <c r="D76" s="9"/>
      <c r="E76" s="47"/>
      <c r="F76" s="53"/>
      <c r="G76" s="10"/>
    </row>
    <row r="77" spans="1:7" ht="15" x14ac:dyDescent="0.25">
      <c r="A77" s="1"/>
      <c r="B77" s="2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2"/>
      <c r="G78" s="5"/>
    </row>
    <row r="79" spans="1:7" ht="15" x14ac:dyDescent="0.25">
      <c r="A79" s="1"/>
      <c r="B79" s="2"/>
      <c r="C79" s="8" t="s">
        <v>112</v>
      </c>
      <c r="D79" s="9"/>
      <c r="E79" s="47"/>
      <c r="F79" s="53"/>
      <c r="G79" s="10"/>
    </row>
    <row r="80" spans="1:7" ht="15" x14ac:dyDescent="0.25">
      <c r="A80" s="1"/>
      <c r="B80" s="2"/>
      <c r="C80" s="8" t="s">
        <v>107</v>
      </c>
      <c r="D80" s="12"/>
      <c r="E80" s="48"/>
      <c r="F80" s="54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2"/>
      <c r="G81" s="5"/>
    </row>
    <row r="82" spans="1:7" ht="15" x14ac:dyDescent="0.25">
      <c r="A82" s="1"/>
      <c r="B82" s="2"/>
      <c r="C82" s="8" t="s">
        <v>113</v>
      </c>
      <c r="D82" s="9"/>
      <c r="E82" s="47"/>
      <c r="F82" s="53"/>
      <c r="G82" s="10"/>
    </row>
    <row r="83" spans="1:7" ht="15" x14ac:dyDescent="0.25">
      <c r="A83" s="1"/>
      <c r="B83" s="2"/>
      <c r="C83" s="8" t="s">
        <v>107</v>
      </c>
      <c r="D83" s="12"/>
      <c r="E83" s="48"/>
      <c r="F83" s="54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2"/>
      <c r="G84" s="5"/>
    </row>
    <row r="85" spans="1:7" ht="25.5" x14ac:dyDescent="0.25">
      <c r="A85" s="6"/>
      <c r="B85" s="7"/>
      <c r="C85" s="24" t="s">
        <v>115</v>
      </c>
      <c r="D85" s="25"/>
      <c r="E85" s="48"/>
      <c r="F85" s="54">
        <v>9490.4827904999966</v>
      </c>
      <c r="G85" s="13">
        <v>0.96617755899999991</v>
      </c>
    </row>
    <row r="86" spans="1:7" ht="15" x14ac:dyDescent="0.25">
      <c r="A86" s="1"/>
      <c r="B86" s="2"/>
      <c r="C86" s="11"/>
      <c r="D86" s="4"/>
      <c r="E86" s="46"/>
      <c r="F86" s="52"/>
      <c r="G86" s="5"/>
    </row>
    <row r="87" spans="1:7" ht="15" x14ac:dyDescent="0.25">
      <c r="A87" s="1"/>
      <c r="B87" s="2"/>
      <c r="C87" s="3" t="s">
        <v>116</v>
      </c>
      <c r="D87" s="4"/>
      <c r="E87" s="46"/>
      <c r="F87" s="52"/>
      <c r="G87" s="5"/>
    </row>
    <row r="88" spans="1:7" ht="25.5" x14ac:dyDescent="0.25">
      <c r="A88" s="1"/>
      <c r="B88" s="2"/>
      <c r="C88" s="8" t="s">
        <v>10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12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2"/>
      <c r="G90" s="5"/>
    </row>
    <row r="91" spans="1:7" ht="15" x14ac:dyDescent="0.25">
      <c r="A91" s="1"/>
      <c r="B91" s="26"/>
      <c r="C91" s="8" t="s">
        <v>117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8"/>
      <c r="G93" s="27"/>
    </row>
    <row r="94" spans="1:7" ht="15" x14ac:dyDescent="0.25">
      <c r="A94" s="1"/>
      <c r="B94" s="2"/>
      <c r="C94" s="8" t="s">
        <v>118</v>
      </c>
      <c r="D94" s="9"/>
      <c r="E94" s="47"/>
      <c r="F94" s="53"/>
      <c r="G94" s="10"/>
    </row>
    <row r="95" spans="1:7" ht="15" x14ac:dyDescent="0.25">
      <c r="A95" s="6"/>
      <c r="B95" s="7"/>
      <c r="C95" s="8" t="s">
        <v>107</v>
      </c>
      <c r="D95" s="12"/>
      <c r="E95" s="48"/>
      <c r="F95" s="54">
        <v>0</v>
      </c>
      <c r="G95" s="13">
        <v>0</v>
      </c>
    </row>
    <row r="96" spans="1:7" ht="15" x14ac:dyDescent="0.25">
      <c r="A96" s="1"/>
      <c r="B96" s="2"/>
      <c r="C96" s="14"/>
      <c r="D96" s="4"/>
      <c r="E96" s="46"/>
      <c r="F96" s="52"/>
      <c r="G96" s="5"/>
    </row>
    <row r="97" spans="1:7" ht="25.5" x14ac:dyDescent="0.25">
      <c r="A97" s="1"/>
      <c r="B97" s="26"/>
      <c r="C97" s="8" t="s">
        <v>119</v>
      </c>
      <c r="D97" s="9"/>
      <c r="E97" s="47"/>
      <c r="F97" s="53"/>
      <c r="G97" s="10"/>
    </row>
    <row r="98" spans="1:7" ht="15" x14ac:dyDescent="0.25">
      <c r="A98" s="6"/>
      <c r="B98" s="7"/>
      <c r="C98" s="8" t="s">
        <v>107</v>
      </c>
      <c r="D98" s="12"/>
      <c r="E98" s="48"/>
      <c r="F98" s="54">
        <v>0</v>
      </c>
      <c r="G98" s="13">
        <v>0</v>
      </c>
    </row>
    <row r="99" spans="1:7" ht="15" x14ac:dyDescent="0.25">
      <c r="A99" s="6"/>
      <c r="B99" s="7"/>
      <c r="C99" s="14"/>
      <c r="D99" s="4"/>
      <c r="E99" s="46"/>
      <c r="F99" s="52"/>
      <c r="G99" s="5"/>
    </row>
    <row r="100" spans="1:7" ht="15" x14ac:dyDescent="0.25">
      <c r="A100" s="6"/>
      <c r="B100" s="7"/>
      <c r="C100" s="28" t="s">
        <v>120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1"/>
      <c r="D101" s="4"/>
      <c r="E101" s="46"/>
      <c r="F101" s="52"/>
      <c r="G101" s="5"/>
    </row>
    <row r="102" spans="1:7" ht="15" x14ac:dyDescent="0.25">
      <c r="A102" s="1"/>
      <c r="B102" s="2"/>
      <c r="C102" s="3" t="s">
        <v>121</v>
      </c>
      <c r="D102" s="4"/>
      <c r="E102" s="46"/>
      <c r="F102" s="52"/>
      <c r="G102" s="5"/>
    </row>
    <row r="103" spans="1:7" ht="15" x14ac:dyDescent="0.25">
      <c r="A103" s="6"/>
      <c r="B103" s="7"/>
      <c r="C103" s="8" t="s">
        <v>122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6"/>
      <c r="B106" s="7"/>
      <c r="C106" s="8" t="s">
        <v>123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6"/>
      <c r="B109" s="7"/>
      <c r="C109" s="8" t="s">
        <v>124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15" x14ac:dyDescent="0.25">
      <c r="A112" s="6"/>
      <c r="B112" s="7"/>
      <c r="C112" s="8" t="s">
        <v>125</v>
      </c>
      <c r="D112" s="9"/>
      <c r="E112" s="47"/>
      <c r="F112" s="53"/>
      <c r="G112" s="10"/>
    </row>
    <row r="113" spans="1:7" ht="15" x14ac:dyDescent="0.25">
      <c r="A113" s="6">
        <v>1</v>
      </c>
      <c r="B113" s="7"/>
      <c r="C113" s="11" t="s">
        <v>126</v>
      </c>
      <c r="D113" s="15"/>
      <c r="E113" s="46"/>
      <c r="F113" s="52">
        <v>264.87155560000002</v>
      </c>
      <c r="G113" s="5">
        <v>2.6965220000000002E-2</v>
      </c>
    </row>
    <row r="114" spans="1:7" ht="15" x14ac:dyDescent="0.25">
      <c r="A114" s="6"/>
      <c r="B114" s="7"/>
      <c r="C114" s="8" t="s">
        <v>107</v>
      </c>
      <c r="D114" s="25"/>
      <c r="E114" s="48"/>
      <c r="F114" s="54">
        <v>264.87155560000002</v>
      </c>
      <c r="G114" s="13">
        <v>2.6965220000000002E-2</v>
      </c>
    </row>
    <row r="115" spans="1:7" ht="15" x14ac:dyDescent="0.25">
      <c r="A115" s="6"/>
      <c r="B115" s="7"/>
      <c r="C115" s="14"/>
      <c r="D115" s="7"/>
      <c r="E115" s="46"/>
      <c r="F115" s="52"/>
      <c r="G115" s="5"/>
    </row>
    <row r="116" spans="1:7" ht="25.5" x14ac:dyDescent="0.25">
      <c r="A116" s="6"/>
      <c r="B116" s="7"/>
      <c r="C116" s="24" t="s">
        <v>127</v>
      </c>
      <c r="D116" s="25"/>
      <c r="E116" s="48"/>
      <c r="F116" s="54">
        <v>264.87155560000002</v>
      </c>
      <c r="G116" s="13">
        <v>2.6965220000000002E-2</v>
      </c>
    </row>
    <row r="117" spans="1:7" ht="15" x14ac:dyDescent="0.25">
      <c r="A117" s="6"/>
      <c r="B117" s="7"/>
      <c r="C117" s="29"/>
      <c r="D117" s="7"/>
      <c r="E117" s="46"/>
      <c r="F117" s="52"/>
      <c r="G117" s="5"/>
    </row>
    <row r="118" spans="1:7" ht="15" x14ac:dyDescent="0.25">
      <c r="A118" s="1"/>
      <c r="B118" s="2"/>
      <c r="C118" s="3" t="s">
        <v>128</v>
      </c>
      <c r="D118" s="4"/>
      <c r="E118" s="46"/>
      <c r="F118" s="52"/>
      <c r="G118" s="5"/>
    </row>
    <row r="119" spans="1:7" ht="25.5" x14ac:dyDescent="0.25">
      <c r="A119" s="6"/>
      <c r="B119" s="7"/>
      <c r="C119" s="8" t="s">
        <v>129</v>
      </c>
      <c r="D119" s="9"/>
      <c r="E119" s="47"/>
      <c r="F119" s="53"/>
      <c r="G119" s="10"/>
    </row>
    <row r="120" spans="1:7" ht="15" x14ac:dyDescent="0.25">
      <c r="A120" s="6"/>
      <c r="B120" s="7"/>
      <c r="C120" s="8" t="s">
        <v>107</v>
      </c>
      <c r="D120" s="25"/>
      <c r="E120" s="48"/>
      <c r="F120" s="54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2"/>
      <c r="G121" s="5"/>
    </row>
    <row r="122" spans="1:7" ht="15" x14ac:dyDescent="0.25">
      <c r="A122" s="1"/>
      <c r="B122" s="2"/>
      <c r="C122" s="3" t="s">
        <v>130</v>
      </c>
      <c r="D122" s="4"/>
      <c r="E122" s="46"/>
      <c r="F122" s="52"/>
      <c r="G122" s="5"/>
    </row>
    <row r="123" spans="1:7" ht="25.5" x14ac:dyDescent="0.25">
      <c r="A123" s="6"/>
      <c r="B123" s="7"/>
      <c r="C123" s="8" t="s">
        <v>131</v>
      </c>
      <c r="D123" s="9"/>
      <c r="E123" s="47"/>
      <c r="F123" s="53"/>
      <c r="G123" s="10"/>
    </row>
    <row r="124" spans="1:7" ht="15" x14ac:dyDescent="0.25">
      <c r="A124" s="6"/>
      <c r="B124" s="7"/>
      <c r="C124" s="8" t="s">
        <v>107</v>
      </c>
      <c r="D124" s="25"/>
      <c r="E124" s="48"/>
      <c r="F124" s="54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2"/>
      <c r="G125" s="5"/>
    </row>
    <row r="126" spans="1:7" ht="25.5" x14ac:dyDescent="0.25">
      <c r="A126" s="6"/>
      <c r="B126" s="7"/>
      <c r="C126" s="8" t="s">
        <v>132</v>
      </c>
      <c r="D126" s="9"/>
      <c r="E126" s="47"/>
      <c r="F126" s="53"/>
      <c r="G126" s="10"/>
    </row>
    <row r="127" spans="1:7" ht="15" x14ac:dyDescent="0.25">
      <c r="A127" s="6"/>
      <c r="B127" s="7"/>
      <c r="C127" s="8" t="s">
        <v>107</v>
      </c>
      <c r="D127" s="25"/>
      <c r="E127" s="48"/>
      <c r="F127" s="54">
        <v>0</v>
      </c>
      <c r="G127" s="13">
        <v>0</v>
      </c>
    </row>
    <row r="128" spans="1:7" ht="15" x14ac:dyDescent="0.25">
      <c r="A128" s="6"/>
      <c r="B128" s="7"/>
      <c r="C128" s="14"/>
      <c r="D128" s="7"/>
      <c r="E128" s="46"/>
      <c r="F128" s="58"/>
      <c r="G128" s="27"/>
    </row>
    <row r="129" spans="1:7" ht="25.5" x14ac:dyDescent="0.25">
      <c r="A129" s="6"/>
      <c r="B129" s="7"/>
      <c r="C129" s="29" t="s">
        <v>134</v>
      </c>
      <c r="D129" s="7"/>
      <c r="E129" s="46"/>
      <c r="F129" s="58">
        <v>67.356488979999995</v>
      </c>
      <c r="G129" s="27">
        <v>6.8572199999999998E-3</v>
      </c>
    </row>
    <row r="130" spans="1:7" ht="15" x14ac:dyDescent="0.25">
      <c r="A130" s="6"/>
      <c r="B130" s="7"/>
      <c r="C130" s="30" t="s">
        <v>135</v>
      </c>
      <c r="D130" s="12"/>
      <c r="E130" s="48"/>
      <c r="F130" s="54">
        <v>9822.7108350799972</v>
      </c>
      <c r="G130" s="13">
        <v>0.99999999900000003</v>
      </c>
    </row>
    <row r="132" spans="1:7" ht="15" x14ac:dyDescent="0.25">
      <c r="B132" s="158"/>
      <c r="C132" s="158"/>
      <c r="D132" s="158"/>
      <c r="E132" s="158"/>
      <c r="F132" s="158"/>
    </row>
    <row r="133" spans="1:7" ht="15" x14ac:dyDescent="0.25">
      <c r="B133" s="158"/>
      <c r="C133" s="158"/>
      <c r="D133" s="158"/>
      <c r="E133" s="158"/>
      <c r="F133" s="158"/>
    </row>
    <row r="135" spans="1:7" ht="15" x14ac:dyDescent="0.25">
      <c r="B135" s="36" t="s">
        <v>137</v>
      </c>
      <c r="C135" s="37"/>
      <c r="D135" s="38"/>
    </row>
    <row r="136" spans="1:7" ht="15" x14ac:dyDescent="0.25">
      <c r="B136" s="39" t="s">
        <v>138</v>
      </c>
      <c r="C136" s="40"/>
      <c r="D136" s="64" t="s">
        <v>139</v>
      </c>
    </row>
    <row r="137" spans="1:7" ht="15" x14ac:dyDescent="0.25">
      <c r="B137" s="39" t="s">
        <v>140</v>
      </c>
      <c r="C137" s="40"/>
      <c r="D137" s="64" t="s">
        <v>139</v>
      </c>
    </row>
    <row r="138" spans="1:7" ht="15" x14ac:dyDescent="0.25">
      <c r="B138" s="41" t="s">
        <v>141</v>
      </c>
      <c r="C138" s="40"/>
      <c r="D138" s="42"/>
    </row>
    <row r="139" spans="1:7" ht="25.5" customHeight="1" x14ac:dyDescent="0.25">
      <c r="B139" s="42"/>
      <c r="C139" s="32" t="s">
        <v>142</v>
      </c>
      <c r="D139" s="33" t="s">
        <v>143</v>
      </c>
    </row>
    <row r="140" spans="1:7" ht="12.75" customHeight="1" x14ac:dyDescent="0.25">
      <c r="B140" s="59" t="s">
        <v>144</v>
      </c>
      <c r="C140" s="60" t="s">
        <v>145</v>
      </c>
      <c r="D140" s="60" t="s">
        <v>146</v>
      </c>
    </row>
    <row r="141" spans="1:7" ht="15" x14ac:dyDescent="0.25">
      <c r="B141" s="42" t="s">
        <v>147</v>
      </c>
      <c r="C141" s="43">
        <v>10.307600000000001</v>
      </c>
      <c r="D141" s="43">
        <v>10.553000000000001</v>
      </c>
    </row>
    <row r="142" spans="1:7" ht="15" x14ac:dyDescent="0.25">
      <c r="B142" s="42" t="s">
        <v>148</v>
      </c>
      <c r="C142" s="43">
        <v>10.307600000000001</v>
      </c>
      <c r="D142" s="43">
        <v>10.553000000000001</v>
      </c>
    </row>
    <row r="143" spans="1:7" ht="15" x14ac:dyDescent="0.25">
      <c r="B143" s="42" t="s">
        <v>149</v>
      </c>
      <c r="C143" s="43">
        <v>10.1272</v>
      </c>
      <c r="D143" s="43">
        <v>10.3651</v>
      </c>
    </row>
    <row r="144" spans="1:7" ht="15" x14ac:dyDescent="0.25">
      <c r="B144" s="42" t="s">
        <v>150</v>
      </c>
      <c r="C144" s="43">
        <v>10.1272</v>
      </c>
      <c r="D144" s="43">
        <v>10.3651</v>
      </c>
    </row>
    <row r="146" spans="2:4" ht="15" x14ac:dyDescent="0.25">
      <c r="B146" s="61" t="s">
        <v>151</v>
      </c>
      <c r="C146" s="44"/>
      <c r="D146" s="62" t="s">
        <v>139</v>
      </c>
    </row>
    <row r="147" spans="2:4" ht="24.75" customHeight="1" x14ac:dyDescent="0.25">
      <c r="B147" s="63"/>
      <c r="C147" s="63"/>
    </row>
    <row r="148" spans="2:4" ht="15" x14ac:dyDescent="0.25">
      <c r="B148" s="65"/>
      <c r="C148" s="67"/>
      <c r="D148"/>
    </row>
    <row r="150" spans="2:4" ht="15" x14ac:dyDescent="0.25">
      <c r="B150" s="41" t="s">
        <v>152</v>
      </c>
      <c r="C150" s="40"/>
      <c r="D150" s="66" t="s">
        <v>139</v>
      </c>
    </row>
    <row r="151" spans="2:4" ht="15" x14ac:dyDescent="0.25">
      <c r="B151" s="41" t="s">
        <v>153</v>
      </c>
      <c r="C151" s="40"/>
      <c r="D151" s="66" t="s">
        <v>139</v>
      </c>
    </row>
    <row r="152" spans="2:4" ht="15" x14ac:dyDescent="0.25">
      <c r="B152" s="41" t="s">
        <v>154</v>
      </c>
      <c r="C152" s="40"/>
      <c r="D152" s="45">
        <v>0.14635555054684907</v>
      </c>
    </row>
    <row r="153" spans="2:4" ht="15" x14ac:dyDescent="0.25">
      <c r="B153" s="41" t="s">
        <v>155</v>
      </c>
      <c r="C153" s="40"/>
      <c r="D153" s="45" t="s">
        <v>139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536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159</v>
      </c>
      <c r="E7" s="46">
        <v>22952</v>
      </c>
      <c r="F7" s="52">
        <v>169.48904400000001</v>
      </c>
      <c r="G7" s="5">
        <v>3.9481754000000001E-2</v>
      </c>
    </row>
    <row r="8" spans="1:7" ht="25.5" x14ac:dyDescent="0.25">
      <c r="A8" s="6">
        <v>2</v>
      </c>
      <c r="B8" s="7" t="s">
        <v>28</v>
      </c>
      <c r="C8" s="11" t="s">
        <v>29</v>
      </c>
      <c r="D8" s="2" t="s">
        <v>30</v>
      </c>
      <c r="E8" s="46">
        <v>114440</v>
      </c>
      <c r="F8" s="52">
        <v>166.16687999999999</v>
      </c>
      <c r="G8" s="5">
        <v>3.8707869999999998E-2</v>
      </c>
    </row>
    <row r="9" spans="1:7" ht="25.5" x14ac:dyDescent="0.25">
      <c r="A9" s="6">
        <v>3</v>
      </c>
      <c r="B9" s="7" t="s">
        <v>25</v>
      </c>
      <c r="C9" s="11" t="s">
        <v>26</v>
      </c>
      <c r="D9" s="2" t="s">
        <v>27</v>
      </c>
      <c r="E9" s="46">
        <v>29129</v>
      </c>
      <c r="F9" s="52">
        <v>147.10145</v>
      </c>
      <c r="G9" s="5">
        <v>3.4266658999999998E-2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16</v>
      </c>
      <c r="E10" s="46">
        <v>101250</v>
      </c>
      <c r="F10" s="52">
        <v>144.635625</v>
      </c>
      <c r="G10" s="5">
        <v>3.3692254999999997E-2</v>
      </c>
    </row>
    <row r="11" spans="1:7" ht="25.5" x14ac:dyDescent="0.25">
      <c r="A11" s="6">
        <v>5</v>
      </c>
      <c r="B11" s="7" t="s">
        <v>276</v>
      </c>
      <c r="C11" s="11" t="s">
        <v>277</v>
      </c>
      <c r="D11" s="2" t="s">
        <v>22</v>
      </c>
      <c r="E11" s="46">
        <v>25568</v>
      </c>
      <c r="F11" s="52">
        <v>125.83291199999999</v>
      </c>
      <c r="G11" s="5">
        <v>2.9312243000000002E-2</v>
      </c>
    </row>
    <row r="12" spans="1:7" ht="15" x14ac:dyDescent="0.25">
      <c r="A12" s="6">
        <v>6</v>
      </c>
      <c r="B12" s="7" t="s">
        <v>282</v>
      </c>
      <c r="C12" s="11" t="s">
        <v>283</v>
      </c>
      <c r="D12" s="2" t="s">
        <v>56</v>
      </c>
      <c r="E12" s="46">
        <v>136241</v>
      </c>
      <c r="F12" s="52">
        <v>120.437044</v>
      </c>
      <c r="G12" s="5">
        <v>2.8055297999999999E-2</v>
      </c>
    </row>
    <row r="13" spans="1:7" ht="15" x14ac:dyDescent="0.25">
      <c r="A13" s="6">
        <v>7</v>
      </c>
      <c r="B13" s="7" t="s">
        <v>160</v>
      </c>
      <c r="C13" s="11" t="s">
        <v>161</v>
      </c>
      <c r="D13" s="2" t="s">
        <v>13</v>
      </c>
      <c r="E13" s="46">
        <v>57947</v>
      </c>
      <c r="F13" s="52">
        <v>119.9213165</v>
      </c>
      <c r="G13" s="5">
        <v>2.7935161999999999E-2</v>
      </c>
    </row>
    <row r="14" spans="1:7" ht="25.5" x14ac:dyDescent="0.25">
      <c r="A14" s="6">
        <v>8</v>
      </c>
      <c r="B14" s="7" t="s">
        <v>96</v>
      </c>
      <c r="C14" s="11" t="s">
        <v>97</v>
      </c>
      <c r="D14" s="2" t="s">
        <v>22</v>
      </c>
      <c r="E14" s="46">
        <v>22423</v>
      </c>
      <c r="F14" s="52">
        <v>117.87771100000001</v>
      </c>
      <c r="G14" s="5">
        <v>2.7459113E-2</v>
      </c>
    </row>
    <row r="15" spans="1:7" ht="25.5" x14ac:dyDescent="0.25">
      <c r="A15" s="6">
        <v>9</v>
      </c>
      <c r="B15" s="7" t="s">
        <v>173</v>
      </c>
      <c r="C15" s="11" t="s">
        <v>174</v>
      </c>
      <c r="D15" s="2" t="s">
        <v>22</v>
      </c>
      <c r="E15" s="46">
        <v>22018</v>
      </c>
      <c r="F15" s="52">
        <v>114.614699</v>
      </c>
      <c r="G15" s="5">
        <v>2.6699008E-2</v>
      </c>
    </row>
    <row r="16" spans="1:7" ht="15" x14ac:dyDescent="0.25">
      <c r="A16" s="6">
        <v>10</v>
      </c>
      <c r="B16" s="7" t="s">
        <v>167</v>
      </c>
      <c r="C16" s="11" t="s">
        <v>168</v>
      </c>
      <c r="D16" s="2" t="s">
        <v>169</v>
      </c>
      <c r="E16" s="46">
        <v>30344</v>
      </c>
      <c r="F16" s="52">
        <v>109.98182799999999</v>
      </c>
      <c r="G16" s="5">
        <v>2.5619800000000002E-2</v>
      </c>
    </row>
    <row r="17" spans="1:7" ht="25.5" x14ac:dyDescent="0.25">
      <c r="A17" s="6">
        <v>11</v>
      </c>
      <c r="B17" s="7" t="s">
        <v>94</v>
      </c>
      <c r="C17" s="11" t="s">
        <v>95</v>
      </c>
      <c r="D17" s="2" t="s">
        <v>22</v>
      </c>
      <c r="E17" s="46">
        <v>9300</v>
      </c>
      <c r="F17" s="52">
        <v>108.4008</v>
      </c>
      <c r="G17" s="5">
        <v>2.5251506E-2</v>
      </c>
    </row>
    <row r="18" spans="1:7" ht="15" x14ac:dyDescent="0.25">
      <c r="A18" s="6">
        <v>12</v>
      </c>
      <c r="B18" s="7" t="s">
        <v>227</v>
      </c>
      <c r="C18" s="11" t="s">
        <v>228</v>
      </c>
      <c r="D18" s="2" t="s">
        <v>65</v>
      </c>
      <c r="E18" s="46">
        <v>37163</v>
      </c>
      <c r="F18" s="52">
        <v>93.985226999999995</v>
      </c>
      <c r="G18" s="5">
        <v>2.189346E-2</v>
      </c>
    </row>
    <row r="19" spans="1:7" ht="25.5" x14ac:dyDescent="0.25">
      <c r="A19" s="6">
        <v>13</v>
      </c>
      <c r="B19" s="7" t="s">
        <v>193</v>
      </c>
      <c r="C19" s="11" t="s">
        <v>194</v>
      </c>
      <c r="D19" s="2" t="s">
        <v>172</v>
      </c>
      <c r="E19" s="46">
        <v>24335</v>
      </c>
      <c r="F19" s="52">
        <v>91.560437500000006</v>
      </c>
      <c r="G19" s="5">
        <v>2.1328614999999999E-2</v>
      </c>
    </row>
    <row r="20" spans="1:7" ht="25.5" x14ac:dyDescent="0.25">
      <c r="A20" s="6">
        <v>14</v>
      </c>
      <c r="B20" s="7" t="s">
        <v>182</v>
      </c>
      <c r="C20" s="11" t="s">
        <v>183</v>
      </c>
      <c r="D20" s="2" t="s">
        <v>22</v>
      </c>
      <c r="E20" s="46">
        <v>25078</v>
      </c>
      <c r="F20" s="52">
        <v>91.497083000000003</v>
      </c>
      <c r="G20" s="5">
        <v>2.1313856999999999E-2</v>
      </c>
    </row>
    <row r="21" spans="1:7" ht="15" x14ac:dyDescent="0.25">
      <c r="A21" s="6">
        <v>15</v>
      </c>
      <c r="B21" s="7" t="s">
        <v>175</v>
      </c>
      <c r="C21" s="11" t="s">
        <v>176</v>
      </c>
      <c r="D21" s="2" t="s">
        <v>177</v>
      </c>
      <c r="E21" s="46">
        <v>31940</v>
      </c>
      <c r="F21" s="52">
        <v>86.238</v>
      </c>
      <c r="G21" s="5">
        <v>2.0088775999999999E-2</v>
      </c>
    </row>
    <row r="22" spans="1:7" ht="15" x14ac:dyDescent="0.25">
      <c r="A22" s="6">
        <v>16</v>
      </c>
      <c r="B22" s="7" t="s">
        <v>59</v>
      </c>
      <c r="C22" s="11" t="s">
        <v>60</v>
      </c>
      <c r="D22" s="2" t="s">
        <v>13</v>
      </c>
      <c r="E22" s="46">
        <v>69927</v>
      </c>
      <c r="F22" s="52">
        <v>84.366925499999994</v>
      </c>
      <c r="G22" s="5">
        <v>1.9652916999999999E-2</v>
      </c>
    </row>
    <row r="23" spans="1:7" ht="25.5" x14ac:dyDescent="0.25">
      <c r="A23" s="6">
        <v>17</v>
      </c>
      <c r="B23" s="7" t="s">
        <v>184</v>
      </c>
      <c r="C23" s="11" t="s">
        <v>185</v>
      </c>
      <c r="D23" s="2" t="s">
        <v>30</v>
      </c>
      <c r="E23" s="46">
        <v>7360</v>
      </c>
      <c r="F23" s="52">
        <v>83.289439999999999</v>
      </c>
      <c r="G23" s="5">
        <v>1.9401921999999999E-2</v>
      </c>
    </row>
    <row r="24" spans="1:7" ht="25.5" x14ac:dyDescent="0.25">
      <c r="A24" s="6">
        <v>18</v>
      </c>
      <c r="B24" s="7" t="s">
        <v>49</v>
      </c>
      <c r="C24" s="11" t="s">
        <v>50</v>
      </c>
      <c r="D24" s="2" t="s">
        <v>30</v>
      </c>
      <c r="E24" s="46">
        <v>16700</v>
      </c>
      <c r="F24" s="52">
        <v>82.531400000000005</v>
      </c>
      <c r="G24" s="5">
        <v>1.9225339000000001E-2</v>
      </c>
    </row>
    <row r="25" spans="1:7" ht="25.5" x14ac:dyDescent="0.25">
      <c r="A25" s="6">
        <v>19</v>
      </c>
      <c r="B25" s="7" t="s">
        <v>68</v>
      </c>
      <c r="C25" s="11" t="s">
        <v>69</v>
      </c>
      <c r="D25" s="2" t="s">
        <v>22</v>
      </c>
      <c r="E25" s="46">
        <v>48130</v>
      </c>
      <c r="F25" s="52">
        <v>81.339699999999993</v>
      </c>
      <c r="G25" s="5">
        <v>1.8947737999999999E-2</v>
      </c>
    </row>
    <row r="26" spans="1:7" ht="15" x14ac:dyDescent="0.25">
      <c r="A26" s="6">
        <v>20</v>
      </c>
      <c r="B26" s="7" t="s">
        <v>272</v>
      </c>
      <c r="C26" s="11" t="s">
        <v>273</v>
      </c>
      <c r="D26" s="2" t="s">
        <v>13</v>
      </c>
      <c r="E26" s="46">
        <v>38196</v>
      </c>
      <c r="F26" s="52">
        <v>78.282702</v>
      </c>
      <c r="G26" s="5">
        <v>1.8235622999999999E-2</v>
      </c>
    </row>
    <row r="27" spans="1:7" ht="15" x14ac:dyDescent="0.25">
      <c r="A27" s="6">
        <v>21</v>
      </c>
      <c r="B27" s="7" t="s">
        <v>191</v>
      </c>
      <c r="C27" s="11" t="s">
        <v>192</v>
      </c>
      <c r="D27" s="2" t="s">
        <v>169</v>
      </c>
      <c r="E27" s="46">
        <v>6229</v>
      </c>
      <c r="F27" s="52">
        <v>75.993799999999993</v>
      </c>
      <c r="G27" s="5">
        <v>1.7702433E-2</v>
      </c>
    </row>
    <row r="28" spans="1:7" ht="15" x14ac:dyDescent="0.25">
      <c r="A28" s="6">
        <v>22</v>
      </c>
      <c r="B28" s="7" t="s">
        <v>180</v>
      </c>
      <c r="C28" s="11" t="s">
        <v>181</v>
      </c>
      <c r="D28" s="2" t="s">
        <v>19</v>
      </c>
      <c r="E28" s="46">
        <v>32083</v>
      </c>
      <c r="F28" s="52">
        <v>74.801514499999996</v>
      </c>
      <c r="G28" s="5">
        <v>1.7424695E-2</v>
      </c>
    </row>
    <row r="29" spans="1:7" ht="15" x14ac:dyDescent="0.25">
      <c r="A29" s="6">
        <v>23</v>
      </c>
      <c r="B29" s="7" t="s">
        <v>188</v>
      </c>
      <c r="C29" s="11" t="s">
        <v>189</v>
      </c>
      <c r="D29" s="2" t="s">
        <v>190</v>
      </c>
      <c r="E29" s="46">
        <v>37187</v>
      </c>
      <c r="F29" s="52">
        <v>73.444325000000006</v>
      </c>
      <c r="G29" s="5">
        <v>1.7108544E-2</v>
      </c>
    </row>
    <row r="30" spans="1:7" ht="25.5" x14ac:dyDescent="0.25">
      <c r="A30" s="6">
        <v>24</v>
      </c>
      <c r="B30" s="7" t="s">
        <v>91</v>
      </c>
      <c r="C30" s="11" t="s">
        <v>92</v>
      </c>
      <c r="D30" s="2" t="s">
        <v>93</v>
      </c>
      <c r="E30" s="46">
        <v>23000</v>
      </c>
      <c r="F30" s="52">
        <v>73.358500000000006</v>
      </c>
      <c r="G30" s="5">
        <v>1.7088551E-2</v>
      </c>
    </row>
    <row r="31" spans="1:7" ht="51" x14ac:dyDescent="0.25">
      <c r="A31" s="6">
        <v>25</v>
      </c>
      <c r="B31" s="7" t="s">
        <v>237</v>
      </c>
      <c r="C31" s="11" t="s">
        <v>238</v>
      </c>
      <c r="D31" s="2" t="s">
        <v>239</v>
      </c>
      <c r="E31" s="46">
        <v>31833</v>
      </c>
      <c r="F31" s="52">
        <v>72.292743000000002</v>
      </c>
      <c r="G31" s="5">
        <v>1.6840287999999998E-2</v>
      </c>
    </row>
    <row r="32" spans="1:7" ht="25.5" x14ac:dyDescent="0.25">
      <c r="A32" s="6">
        <v>26</v>
      </c>
      <c r="B32" s="7" t="s">
        <v>199</v>
      </c>
      <c r="C32" s="11" t="s">
        <v>200</v>
      </c>
      <c r="D32" s="2" t="s">
        <v>166</v>
      </c>
      <c r="E32" s="46">
        <v>15130</v>
      </c>
      <c r="F32" s="52">
        <v>71.716200000000001</v>
      </c>
      <c r="G32" s="5">
        <v>1.6705985E-2</v>
      </c>
    </row>
    <row r="33" spans="1:7" ht="25.5" x14ac:dyDescent="0.25">
      <c r="A33" s="6">
        <v>27</v>
      </c>
      <c r="B33" s="7" t="s">
        <v>43</v>
      </c>
      <c r="C33" s="11" t="s">
        <v>44</v>
      </c>
      <c r="D33" s="2" t="s">
        <v>16</v>
      </c>
      <c r="E33" s="46">
        <v>69312</v>
      </c>
      <c r="F33" s="52">
        <v>67.752480000000006</v>
      </c>
      <c r="G33" s="5">
        <v>1.5782653000000001E-2</v>
      </c>
    </row>
    <row r="34" spans="1:7" ht="51" x14ac:dyDescent="0.25">
      <c r="A34" s="6">
        <v>28</v>
      </c>
      <c r="B34" s="7" t="s">
        <v>247</v>
      </c>
      <c r="C34" s="11" t="s">
        <v>248</v>
      </c>
      <c r="D34" s="2" t="s">
        <v>239</v>
      </c>
      <c r="E34" s="46">
        <v>32152</v>
      </c>
      <c r="F34" s="52">
        <v>66.329576000000003</v>
      </c>
      <c r="G34" s="5">
        <v>1.5451193E-2</v>
      </c>
    </row>
    <row r="35" spans="1:7" ht="15" x14ac:dyDescent="0.25">
      <c r="A35" s="6">
        <v>29</v>
      </c>
      <c r="B35" s="7" t="s">
        <v>244</v>
      </c>
      <c r="C35" s="11" t="s">
        <v>245</v>
      </c>
      <c r="D35" s="2" t="s">
        <v>246</v>
      </c>
      <c r="E35" s="46">
        <v>7886</v>
      </c>
      <c r="F35" s="52">
        <v>63.158974000000001</v>
      </c>
      <c r="G35" s="5">
        <v>1.4712615E-2</v>
      </c>
    </row>
    <row r="36" spans="1:7" ht="15" x14ac:dyDescent="0.25">
      <c r="A36" s="6">
        <v>30</v>
      </c>
      <c r="B36" s="7" t="s">
        <v>468</v>
      </c>
      <c r="C36" s="11" t="s">
        <v>469</v>
      </c>
      <c r="D36" s="2" t="s">
        <v>251</v>
      </c>
      <c r="E36" s="46">
        <v>36209</v>
      </c>
      <c r="F36" s="52">
        <v>61.555300000000003</v>
      </c>
      <c r="G36" s="5">
        <v>1.4339045999999999E-2</v>
      </c>
    </row>
    <row r="37" spans="1:7" ht="15" x14ac:dyDescent="0.25">
      <c r="A37" s="6">
        <v>31</v>
      </c>
      <c r="B37" s="7" t="s">
        <v>240</v>
      </c>
      <c r="C37" s="11" t="s">
        <v>241</v>
      </c>
      <c r="D37" s="2" t="s">
        <v>169</v>
      </c>
      <c r="E37" s="46">
        <v>7964</v>
      </c>
      <c r="F37" s="52">
        <v>59.702126</v>
      </c>
      <c r="G37" s="5">
        <v>1.3907357E-2</v>
      </c>
    </row>
    <row r="38" spans="1:7" ht="15" x14ac:dyDescent="0.25">
      <c r="A38" s="6">
        <v>32</v>
      </c>
      <c r="B38" s="7" t="s">
        <v>212</v>
      </c>
      <c r="C38" s="11" t="s">
        <v>213</v>
      </c>
      <c r="D38" s="2" t="s">
        <v>211</v>
      </c>
      <c r="E38" s="46">
        <v>10517</v>
      </c>
      <c r="F38" s="52">
        <v>59.021403999999997</v>
      </c>
      <c r="G38" s="5">
        <v>1.3748786000000001E-2</v>
      </c>
    </row>
    <row r="39" spans="1:7" ht="25.5" x14ac:dyDescent="0.25">
      <c r="A39" s="6">
        <v>33</v>
      </c>
      <c r="B39" s="7" t="s">
        <v>201</v>
      </c>
      <c r="C39" s="11" t="s">
        <v>202</v>
      </c>
      <c r="D39" s="2" t="s">
        <v>42</v>
      </c>
      <c r="E39" s="46">
        <v>14229</v>
      </c>
      <c r="F39" s="52">
        <v>58.666167000000002</v>
      </c>
      <c r="G39" s="5">
        <v>1.3666035E-2</v>
      </c>
    </row>
    <row r="40" spans="1:7" ht="25.5" x14ac:dyDescent="0.25">
      <c r="A40" s="6">
        <v>34</v>
      </c>
      <c r="B40" s="7" t="s">
        <v>220</v>
      </c>
      <c r="C40" s="11" t="s">
        <v>221</v>
      </c>
      <c r="D40" s="2" t="s">
        <v>53</v>
      </c>
      <c r="E40" s="46">
        <v>16672</v>
      </c>
      <c r="F40" s="52">
        <v>56.943216</v>
      </c>
      <c r="G40" s="5">
        <v>1.3264681E-2</v>
      </c>
    </row>
    <row r="41" spans="1:7" ht="15" x14ac:dyDescent="0.25">
      <c r="A41" s="6">
        <v>35</v>
      </c>
      <c r="B41" s="7" t="s">
        <v>195</v>
      </c>
      <c r="C41" s="11" t="s">
        <v>196</v>
      </c>
      <c r="D41" s="2" t="s">
        <v>169</v>
      </c>
      <c r="E41" s="46">
        <v>14456</v>
      </c>
      <c r="F41" s="52">
        <v>56.906044000000001</v>
      </c>
      <c r="G41" s="5">
        <v>1.3256021999999999E-2</v>
      </c>
    </row>
    <row r="42" spans="1:7" ht="15" x14ac:dyDescent="0.25">
      <c r="A42" s="6">
        <v>36</v>
      </c>
      <c r="B42" s="7" t="s">
        <v>63</v>
      </c>
      <c r="C42" s="11" t="s">
        <v>64</v>
      </c>
      <c r="D42" s="2" t="s">
        <v>65</v>
      </c>
      <c r="E42" s="46">
        <v>21686</v>
      </c>
      <c r="F42" s="52">
        <v>54.507761000000002</v>
      </c>
      <c r="G42" s="5">
        <v>1.2697352E-2</v>
      </c>
    </row>
    <row r="43" spans="1:7" ht="25.5" x14ac:dyDescent="0.25">
      <c r="A43" s="6">
        <v>37</v>
      </c>
      <c r="B43" s="7" t="s">
        <v>89</v>
      </c>
      <c r="C43" s="11" t="s">
        <v>90</v>
      </c>
      <c r="D43" s="2" t="s">
        <v>22</v>
      </c>
      <c r="E43" s="46">
        <v>8247</v>
      </c>
      <c r="F43" s="52">
        <v>53.659105500000003</v>
      </c>
      <c r="G43" s="5">
        <v>1.2499661E-2</v>
      </c>
    </row>
    <row r="44" spans="1:7" ht="15" x14ac:dyDescent="0.25">
      <c r="A44" s="6">
        <v>38</v>
      </c>
      <c r="B44" s="7" t="s">
        <v>242</v>
      </c>
      <c r="C44" s="11" t="s">
        <v>243</v>
      </c>
      <c r="D44" s="2" t="s">
        <v>177</v>
      </c>
      <c r="E44" s="46">
        <v>17672</v>
      </c>
      <c r="F44" s="52">
        <v>53.201555999999997</v>
      </c>
      <c r="G44" s="5">
        <v>1.2393077000000001E-2</v>
      </c>
    </row>
    <row r="45" spans="1:7" ht="15" x14ac:dyDescent="0.25">
      <c r="A45" s="6">
        <v>39</v>
      </c>
      <c r="B45" s="7" t="s">
        <v>61</v>
      </c>
      <c r="C45" s="11" t="s">
        <v>62</v>
      </c>
      <c r="D45" s="2" t="s">
        <v>13</v>
      </c>
      <c r="E45" s="46">
        <v>4900</v>
      </c>
      <c r="F45" s="52">
        <v>51.106999999999999</v>
      </c>
      <c r="G45" s="5">
        <v>1.1905159E-2</v>
      </c>
    </row>
    <row r="46" spans="1:7" ht="15" x14ac:dyDescent="0.25">
      <c r="A46" s="6">
        <v>40</v>
      </c>
      <c r="B46" s="7" t="s">
        <v>274</v>
      </c>
      <c r="C46" s="11" t="s">
        <v>275</v>
      </c>
      <c r="D46" s="2" t="s">
        <v>177</v>
      </c>
      <c r="E46" s="46">
        <v>13432</v>
      </c>
      <c r="F46" s="52">
        <v>50.027484000000001</v>
      </c>
      <c r="G46" s="5">
        <v>1.165369E-2</v>
      </c>
    </row>
    <row r="47" spans="1:7" ht="25.5" x14ac:dyDescent="0.25">
      <c r="A47" s="6">
        <v>41</v>
      </c>
      <c r="B47" s="7" t="s">
        <v>20</v>
      </c>
      <c r="C47" s="11" t="s">
        <v>21</v>
      </c>
      <c r="D47" s="2" t="s">
        <v>22</v>
      </c>
      <c r="E47" s="46">
        <v>6946</v>
      </c>
      <c r="F47" s="52">
        <v>47.159866999999998</v>
      </c>
      <c r="G47" s="5">
        <v>1.0985691000000001E-2</v>
      </c>
    </row>
    <row r="48" spans="1:7" ht="38.25" x14ac:dyDescent="0.25">
      <c r="A48" s="6">
        <v>42</v>
      </c>
      <c r="B48" s="7" t="s">
        <v>86</v>
      </c>
      <c r="C48" s="11" t="s">
        <v>87</v>
      </c>
      <c r="D48" s="2" t="s">
        <v>88</v>
      </c>
      <c r="E48" s="46">
        <v>52000</v>
      </c>
      <c r="F48" s="52">
        <v>45.734000000000002</v>
      </c>
      <c r="G48" s="5">
        <v>1.0653541000000001E-2</v>
      </c>
    </row>
    <row r="49" spans="1:7" ht="15" x14ac:dyDescent="0.25">
      <c r="A49" s="6">
        <v>43</v>
      </c>
      <c r="B49" s="7" t="s">
        <v>252</v>
      </c>
      <c r="C49" s="11" t="s">
        <v>253</v>
      </c>
      <c r="D49" s="2" t="s">
        <v>169</v>
      </c>
      <c r="E49" s="46">
        <v>33563</v>
      </c>
      <c r="F49" s="52">
        <v>44.001092999999997</v>
      </c>
      <c r="G49" s="5">
        <v>1.0249868000000001E-2</v>
      </c>
    </row>
    <row r="50" spans="1:7" ht="15" x14ac:dyDescent="0.25">
      <c r="A50" s="6">
        <v>44</v>
      </c>
      <c r="B50" s="7" t="s">
        <v>74</v>
      </c>
      <c r="C50" s="11" t="s">
        <v>75</v>
      </c>
      <c r="D50" s="2" t="s">
        <v>65</v>
      </c>
      <c r="E50" s="46">
        <v>15303</v>
      </c>
      <c r="F50" s="52">
        <v>43.452868500000001</v>
      </c>
      <c r="G50" s="5">
        <v>1.0122160999999999E-2</v>
      </c>
    </row>
    <row r="51" spans="1:7" ht="15" x14ac:dyDescent="0.25">
      <c r="A51" s="6">
        <v>45</v>
      </c>
      <c r="B51" s="7" t="s">
        <v>76</v>
      </c>
      <c r="C51" s="11" t="s">
        <v>849</v>
      </c>
      <c r="D51" s="2" t="s">
        <v>65</v>
      </c>
      <c r="E51" s="46">
        <v>15702</v>
      </c>
      <c r="F51" s="52">
        <v>42.434654999999999</v>
      </c>
      <c r="G51" s="5">
        <v>9.884973E-3</v>
      </c>
    </row>
    <row r="52" spans="1:7" ht="25.5" x14ac:dyDescent="0.25">
      <c r="A52" s="6">
        <v>46</v>
      </c>
      <c r="B52" s="7" t="s">
        <v>203</v>
      </c>
      <c r="C52" s="11" t="s">
        <v>204</v>
      </c>
      <c r="D52" s="2" t="s">
        <v>53</v>
      </c>
      <c r="E52" s="46">
        <v>2260</v>
      </c>
      <c r="F52" s="52">
        <v>41.651800000000001</v>
      </c>
      <c r="G52" s="5">
        <v>9.7026100000000004E-3</v>
      </c>
    </row>
    <row r="53" spans="1:7" ht="15" x14ac:dyDescent="0.25">
      <c r="A53" s="6">
        <v>47</v>
      </c>
      <c r="B53" s="7" t="s">
        <v>254</v>
      </c>
      <c r="C53" s="11" t="s">
        <v>255</v>
      </c>
      <c r="D53" s="2" t="s">
        <v>211</v>
      </c>
      <c r="E53" s="46">
        <v>42885</v>
      </c>
      <c r="F53" s="52">
        <v>41.619892499999999</v>
      </c>
      <c r="G53" s="5">
        <v>9.6951769999999993E-3</v>
      </c>
    </row>
    <row r="54" spans="1:7" ht="25.5" x14ac:dyDescent="0.25">
      <c r="A54" s="6">
        <v>48</v>
      </c>
      <c r="B54" s="7" t="s">
        <v>47</v>
      </c>
      <c r="C54" s="11" t="s">
        <v>48</v>
      </c>
      <c r="D54" s="2" t="s">
        <v>22</v>
      </c>
      <c r="E54" s="46">
        <v>6082</v>
      </c>
      <c r="F54" s="52">
        <v>41.388010000000001</v>
      </c>
      <c r="G54" s="5">
        <v>9.6411610000000005E-3</v>
      </c>
    </row>
    <row r="55" spans="1:7" ht="25.5" x14ac:dyDescent="0.25">
      <c r="A55" s="6">
        <v>49</v>
      </c>
      <c r="B55" s="7" t="s">
        <v>278</v>
      </c>
      <c r="C55" s="11" t="s">
        <v>279</v>
      </c>
      <c r="D55" s="2" t="s">
        <v>42</v>
      </c>
      <c r="E55" s="46">
        <v>60000</v>
      </c>
      <c r="F55" s="52">
        <v>40.049999999999997</v>
      </c>
      <c r="G55" s="5">
        <v>9.3294780000000004E-3</v>
      </c>
    </row>
    <row r="56" spans="1:7" ht="15" x14ac:dyDescent="0.25">
      <c r="A56" s="6">
        <v>50</v>
      </c>
      <c r="B56" s="7" t="s">
        <v>216</v>
      </c>
      <c r="C56" s="11" t="s">
        <v>217</v>
      </c>
      <c r="D56" s="2" t="s">
        <v>81</v>
      </c>
      <c r="E56" s="46">
        <v>39581</v>
      </c>
      <c r="F56" s="52">
        <v>39.640371500000001</v>
      </c>
      <c r="G56" s="5">
        <v>9.2340559999999992E-3</v>
      </c>
    </row>
    <row r="57" spans="1:7" ht="15" x14ac:dyDescent="0.25">
      <c r="A57" s="6">
        <v>51</v>
      </c>
      <c r="B57" s="7" t="s">
        <v>222</v>
      </c>
      <c r="C57" s="11" t="s">
        <v>223</v>
      </c>
      <c r="D57" s="2" t="s">
        <v>190</v>
      </c>
      <c r="E57" s="46">
        <v>15030</v>
      </c>
      <c r="F57" s="52">
        <v>37.409669999999998</v>
      </c>
      <c r="G57" s="5">
        <v>8.7144240000000001E-3</v>
      </c>
    </row>
    <row r="58" spans="1:7" ht="15" x14ac:dyDescent="0.25">
      <c r="A58" s="6">
        <v>52</v>
      </c>
      <c r="B58" s="7" t="s">
        <v>205</v>
      </c>
      <c r="C58" s="11" t="s">
        <v>206</v>
      </c>
      <c r="D58" s="2" t="s">
        <v>27</v>
      </c>
      <c r="E58" s="46">
        <v>52651</v>
      </c>
      <c r="F58" s="52">
        <v>36.329189999999997</v>
      </c>
      <c r="G58" s="5">
        <v>8.4627309999999994E-3</v>
      </c>
    </row>
    <row r="59" spans="1:7" ht="15" x14ac:dyDescent="0.25">
      <c r="A59" s="6">
        <v>53</v>
      </c>
      <c r="B59" s="7" t="s">
        <v>284</v>
      </c>
      <c r="C59" s="11" t="s">
        <v>285</v>
      </c>
      <c r="D59" s="2" t="s">
        <v>159</v>
      </c>
      <c r="E59" s="46">
        <v>16648</v>
      </c>
      <c r="F59" s="52">
        <v>34.644488000000003</v>
      </c>
      <c r="G59" s="5">
        <v>8.0702870000000006E-3</v>
      </c>
    </row>
    <row r="60" spans="1:7" ht="15" x14ac:dyDescent="0.25">
      <c r="A60" s="6">
        <v>54</v>
      </c>
      <c r="B60" s="7" t="s">
        <v>260</v>
      </c>
      <c r="C60" s="11" t="s">
        <v>261</v>
      </c>
      <c r="D60" s="2" t="s">
        <v>190</v>
      </c>
      <c r="E60" s="46">
        <v>30096</v>
      </c>
      <c r="F60" s="52">
        <v>33.286175999999998</v>
      </c>
      <c r="G60" s="5">
        <v>7.7538729999999997E-3</v>
      </c>
    </row>
    <row r="61" spans="1:7" ht="15" x14ac:dyDescent="0.25">
      <c r="A61" s="6">
        <v>55</v>
      </c>
      <c r="B61" s="7" t="s">
        <v>224</v>
      </c>
      <c r="C61" s="11" t="s">
        <v>225</v>
      </c>
      <c r="D61" s="2" t="s">
        <v>226</v>
      </c>
      <c r="E61" s="46">
        <v>2037</v>
      </c>
      <c r="F61" s="52">
        <v>31.666183499999999</v>
      </c>
      <c r="G61" s="5">
        <v>7.3765030000000004E-3</v>
      </c>
    </row>
    <row r="62" spans="1:7" ht="15" x14ac:dyDescent="0.25">
      <c r="A62" s="6">
        <v>56</v>
      </c>
      <c r="B62" s="7" t="s">
        <v>218</v>
      </c>
      <c r="C62" s="11" t="s">
        <v>219</v>
      </c>
      <c r="D62" s="2" t="s">
        <v>159</v>
      </c>
      <c r="E62" s="46">
        <v>15046</v>
      </c>
      <c r="F62" s="52">
        <v>31.543939000000002</v>
      </c>
      <c r="G62" s="5">
        <v>7.348027E-3</v>
      </c>
    </row>
    <row r="63" spans="1:7" ht="25.5" x14ac:dyDescent="0.25">
      <c r="A63" s="6">
        <v>57</v>
      </c>
      <c r="B63" s="7" t="s">
        <v>186</v>
      </c>
      <c r="C63" s="11" t="s">
        <v>187</v>
      </c>
      <c r="D63" s="2" t="s">
        <v>53</v>
      </c>
      <c r="E63" s="46">
        <v>17026</v>
      </c>
      <c r="F63" s="52">
        <v>29.088920999999999</v>
      </c>
      <c r="G63" s="5">
        <v>6.7761410000000003E-3</v>
      </c>
    </row>
    <row r="64" spans="1:7" ht="15" x14ac:dyDescent="0.25">
      <c r="A64" s="6">
        <v>58</v>
      </c>
      <c r="B64" s="7" t="s">
        <v>98</v>
      </c>
      <c r="C64" s="11" t="s">
        <v>99</v>
      </c>
      <c r="D64" s="2" t="s">
        <v>65</v>
      </c>
      <c r="E64" s="46">
        <v>17996</v>
      </c>
      <c r="F64" s="52">
        <v>22.728947999999999</v>
      </c>
      <c r="G64" s="5">
        <v>5.2946119999999998E-3</v>
      </c>
    </row>
    <row r="65" spans="1:7" ht="25.5" x14ac:dyDescent="0.25">
      <c r="A65" s="6">
        <v>59</v>
      </c>
      <c r="B65" s="7" t="s">
        <v>231</v>
      </c>
      <c r="C65" s="11" t="s">
        <v>232</v>
      </c>
      <c r="D65" s="2" t="s">
        <v>172</v>
      </c>
      <c r="E65" s="46">
        <v>10966</v>
      </c>
      <c r="F65" s="52">
        <v>12.183225999999999</v>
      </c>
      <c r="G65" s="5">
        <v>2.838031E-3</v>
      </c>
    </row>
    <row r="66" spans="1:7" ht="38.25" x14ac:dyDescent="0.25">
      <c r="A66" s="6">
        <v>60</v>
      </c>
      <c r="B66" s="7" t="s">
        <v>262</v>
      </c>
      <c r="C66" s="11" t="s">
        <v>263</v>
      </c>
      <c r="D66" s="2" t="s">
        <v>264</v>
      </c>
      <c r="E66" s="46">
        <v>9826</v>
      </c>
      <c r="F66" s="52">
        <v>10.941250999999999</v>
      </c>
      <c r="G66" s="5">
        <v>2.5487180000000002E-3</v>
      </c>
    </row>
    <row r="67" spans="1:7" ht="15" x14ac:dyDescent="0.25">
      <c r="A67" s="6">
        <v>61</v>
      </c>
      <c r="B67" s="7" t="s">
        <v>265</v>
      </c>
      <c r="C67" s="11" t="s">
        <v>266</v>
      </c>
      <c r="D67" s="2" t="s">
        <v>169</v>
      </c>
      <c r="E67" s="46">
        <v>187</v>
      </c>
      <c r="F67" s="52">
        <v>0.9784775</v>
      </c>
      <c r="G67" s="5">
        <v>2.27932E-4</v>
      </c>
    </row>
    <row r="68" spans="1:7" ht="15" x14ac:dyDescent="0.25">
      <c r="A68" s="1"/>
      <c r="B68" s="2"/>
      <c r="C68" s="8" t="s">
        <v>107</v>
      </c>
      <c r="D68" s="12"/>
      <c r="E68" s="48"/>
      <c r="F68" s="54">
        <v>4179.6285279999993</v>
      </c>
      <c r="G68" s="13">
        <v>0.97362673300000002</v>
      </c>
    </row>
    <row r="69" spans="1:7" ht="15" x14ac:dyDescent="0.25">
      <c r="A69" s="6"/>
      <c r="B69" s="7"/>
      <c r="C69" s="14"/>
      <c r="D69" s="15"/>
      <c r="E69" s="46"/>
      <c r="F69" s="52"/>
      <c r="G69" s="5"/>
    </row>
    <row r="70" spans="1:7" ht="15" x14ac:dyDescent="0.25">
      <c r="A70" s="1"/>
      <c r="B70" s="2"/>
      <c r="C70" s="8" t="s">
        <v>108</v>
      </c>
      <c r="D70" s="9"/>
      <c r="E70" s="47"/>
      <c r="F70" s="53"/>
      <c r="G70" s="10"/>
    </row>
    <row r="71" spans="1:7" ht="15" x14ac:dyDescent="0.25">
      <c r="A71" s="1"/>
      <c r="B71" s="2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6"/>
      <c r="B72" s="7"/>
      <c r="C72" s="14"/>
      <c r="D72" s="15"/>
      <c r="E72" s="46"/>
      <c r="F72" s="52"/>
      <c r="G72" s="5"/>
    </row>
    <row r="73" spans="1:7" ht="15" x14ac:dyDescent="0.25">
      <c r="A73" s="16"/>
      <c r="B73" s="17"/>
      <c r="C73" s="8" t="s">
        <v>109</v>
      </c>
      <c r="D73" s="9"/>
      <c r="E73" s="47"/>
      <c r="F73" s="53"/>
      <c r="G73" s="10"/>
    </row>
    <row r="74" spans="1:7" ht="15" x14ac:dyDescent="0.25">
      <c r="A74" s="18"/>
      <c r="B74" s="19"/>
      <c r="C74" s="8" t="s">
        <v>107</v>
      </c>
      <c r="D74" s="20"/>
      <c r="E74" s="49"/>
      <c r="F74" s="55">
        <v>0</v>
      </c>
      <c r="G74" s="21">
        <v>0</v>
      </c>
    </row>
    <row r="75" spans="1:7" ht="15" x14ac:dyDescent="0.25">
      <c r="A75" s="18"/>
      <c r="B75" s="19"/>
      <c r="C75" s="14"/>
      <c r="D75" s="22"/>
      <c r="E75" s="50"/>
      <c r="F75" s="56"/>
      <c r="G75" s="23"/>
    </row>
    <row r="76" spans="1:7" ht="15" x14ac:dyDescent="0.25">
      <c r="A76" s="1"/>
      <c r="B76" s="2"/>
      <c r="C76" s="8" t="s">
        <v>111</v>
      </c>
      <c r="D76" s="9"/>
      <c r="E76" s="47"/>
      <c r="F76" s="53"/>
      <c r="G76" s="10"/>
    </row>
    <row r="77" spans="1:7" ht="15" x14ac:dyDescent="0.25">
      <c r="A77" s="1"/>
      <c r="B77" s="2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2"/>
      <c r="G78" s="5"/>
    </row>
    <row r="79" spans="1:7" ht="15" x14ac:dyDescent="0.25">
      <c r="A79" s="1"/>
      <c r="B79" s="2"/>
      <c r="C79" s="8" t="s">
        <v>112</v>
      </c>
      <c r="D79" s="9"/>
      <c r="E79" s="47"/>
      <c r="F79" s="53"/>
      <c r="G79" s="10"/>
    </row>
    <row r="80" spans="1:7" ht="15" x14ac:dyDescent="0.25">
      <c r="A80" s="1"/>
      <c r="B80" s="2"/>
      <c r="C80" s="8" t="s">
        <v>107</v>
      </c>
      <c r="D80" s="12"/>
      <c r="E80" s="48"/>
      <c r="F80" s="54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2"/>
      <c r="G81" s="5"/>
    </row>
    <row r="82" spans="1:7" ht="15" x14ac:dyDescent="0.25">
      <c r="A82" s="1"/>
      <c r="B82" s="2"/>
      <c r="C82" s="8" t="s">
        <v>113</v>
      </c>
      <c r="D82" s="9"/>
      <c r="E82" s="47"/>
      <c r="F82" s="53"/>
      <c r="G82" s="10"/>
    </row>
    <row r="83" spans="1:7" ht="15" x14ac:dyDescent="0.25">
      <c r="A83" s="1"/>
      <c r="B83" s="2"/>
      <c r="C83" s="8" t="s">
        <v>107</v>
      </c>
      <c r="D83" s="12"/>
      <c r="E83" s="48"/>
      <c r="F83" s="54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2"/>
      <c r="G84" s="5"/>
    </row>
    <row r="85" spans="1:7" ht="25.5" x14ac:dyDescent="0.25">
      <c r="A85" s="6"/>
      <c r="B85" s="7"/>
      <c r="C85" s="24" t="s">
        <v>115</v>
      </c>
      <c r="D85" s="25"/>
      <c r="E85" s="48"/>
      <c r="F85" s="54">
        <v>4179.6285279999993</v>
      </c>
      <c r="G85" s="13">
        <v>0.97362673300000002</v>
      </c>
    </row>
    <row r="86" spans="1:7" ht="15" x14ac:dyDescent="0.25">
      <c r="A86" s="1"/>
      <c r="B86" s="2"/>
      <c r="C86" s="11"/>
      <c r="D86" s="4"/>
      <c r="E86" s="46"/>
      <c r="F86" s="52"/>
      <c r="G86" s="5"/>
    </row>
    <row r="87" spans="1:7" ht="15" x14ac:dyDescent="0.25">
      <c r="A87" s="1"/>
      <c r="B87" s="2"/>
      <c r="C87" s="3" t="s">
        <v>116</v>
      </c>
      <c r="D87" s="4"/>
      <c r="E87" s="46"/>
      <c r="F87" s="52"/>
      <c r="G87" s="5"/>
    </row>
    <row r="88" spans="1:7" ht="25.5" x14ac:dyDescent="0.25">
      <c r="A88" s="1"/>
      <c r="B88" s="2"/>
      <c r="C88" s="8" t="s">
        <v>10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12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2"/>
      <c r="G90" s="5"/>
    </row>
    <row r="91" spans="1:7" ht="15" x14ac:dyDescent="0.25">
      <c r="A91" s="1"/>
      <c r="B91" s="26"/>
      <c r="C91" s="8" t="s">
        <v>117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8"/>
      <c r="G93" s="27"/>
    </row>
    <row r="94" spans="1:7" ht="15" x14ac:dyDescent="0.25">
      <c r="A94" s="1"/>
      <c r="B94" s="2"/>
      <c r="C94" s="8" t="s">
        <v>118</v>
      </c>
      <c r="D94" s="9"/>
      <c r="E94" s="47"/>
      <c r="F94" s="53"/>
      <c r="G94" s="10"/>
    </row>
    <row r="95" spans="1:7" ht="15" x14ac:dyDescent="0.25">
      <c r="A95" s="6"/>
      <c r="B95" s="7"/>
      <c r="C95" s="8" t="s">
        <v>107</v>
      </c>
      <c r="D95" s="12"/>
      <c r="E95" s="48"/>
      <c r="F95" s="54">
        <v>0</v>
      </c>
      <c r="G95" s="13">
        <v>0</v>
      </c>
    </row>
    <row r="96" spans="1:7" ht="15" x14ac:dyDescent="0.25">
      <c r="A96" s="1"/>
      <c r="B96" s="2"/>
      <c r="C96" s="14"/>
      <c r="D96" s="4"/>
      <c r="E96" s="46"/>
      <c r="F96" s="52"/>
      <c r="G96" s="5"/>
    </row>
    <row r="97" spans="1:7" ht="25.5" x14ac:dyDescent="0.25">
      <c r="A97" s="1"/>
      <c r="B97" s="26"/>
      <c r="C97" s="8" t="s">
        <v>119</v>
      </c>
      <c r="D97" s="9"/>
      <c r="E97" s="47"/>
      <c r="F97" s="53"/>
      <c r="G97" s="10"/>
    </row>
    <row r="98" spans="1:7" ht="15" x14ac:dyDescent="0.25">
      <c r="A98" s="6"/>
      <c r="B98" s="7"/>
      <c r="C98" s="8" t="s">
        <v>107</v>
      </c>
      <c r="D98" s="12"/>
      <c r="E98" s="48"/>
      <c r="F98" s="54">
        <v>0</v>
      </c>
      <c r="G98" s="13">
        <v>0</v>
      </c>
    </row>
    <row r="99" spans="1:7" ht="15" x14ac:dyDescent="0.25">
      <c r="A99" s="6"/>
      <c r="B99" s="7"/>
      <c r="C99" s="14"/>
      <c r="D99" s="4"/>
      <c r="E99" s="46"/>
      <c r="F99" s="52"/>
      <c r="G99" s="5"/>
    </row>
    <row r="100" spans="1:7" ht="15" x14ac:dyDescent="0.25">
      <c r="A100" s="6"/>
      <c r="B100" s="7"/>
      <c r="C100" s="28" t="s">
        <v>120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1"/>
      <c r="D101" s="4"/>
      <c r="E101" s="46"/>
      <c r="F101" s="52"/>
      <c r="G101" s="5"/>
    </row>
    <row r="102" spans="1:7" ht="15" x14ac:dyDescent="0.25">
      <c r="A102" s="1"/>
      <c r="B102" s="2"/>
      <c r="C102" s="3" t="s">
        <v>121</v>
      </c>
      <c r="D102" s="4"/>
      <c r="E102" s="46"/>
      <c r="F102" s="52"/>
      <c r="G102" s="5"/>
    </row>
    <row r="103" spans="1:7" ht="15" x14ac:dyDescent="0.25">
      <c r="A103" s="6"/>
      <c r="B103" s="7"/>
      <c r="C103" s="8" t="s">
        <v>122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6"/>
      <c r="B106" s="7"/>
      <c r="C106" s="8" t="s">
        <v>123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6"/>
      <c r="B109" s="7"/>
      <c r="C109" s="8" t="s">
        <v>124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15" x14ac:dyDescent="0.25">
      <c r="A112" s="6"/>
      <c r="B112" s="7"/>
      <c r="C112" s="8" t="s">
        <v>125</v>
      </c>
      <c r="D112" s="9"/>
      <c r="E112" s="47"/>
      <c r="F112" s="53"/>
      <c r="G112" s="10"/>
    </row>
    <row r="113" spans="1:7" ht="15" x14ac:dyDescent="0.25">
      <c r="A113" s="6">
        <v>1</v>
      </c>
      <c r="B113" s="7"/>
      <c r="C113" s="11" t="s">
        <v>126</v>
      </c>
      <c r="D113" s="15"/>
      <c r="E113" s="46"/>
      <c r="F113" s="52">
        <v>115.9437753</v>
      </c>
      <c r="G113" s="5">
        <v>2.7008610999999998E-2</v>
      </c>
    </row>
    <row r="114" spans="1:7" ht="15" x14ac:dyDescent="0.25">
      <c r="A114" s="6"/>
      <c r="B114" s="7"/>
      <c r="C114" s="8" t="s">
        <v>107</v>
      </c>
      <c r="D114" s="25"/>
      <c r="E114" s="48"/>
      <c r="F114" s="54">
        <v>115.9437753</v>
      </c>
      <c r="G114" s="13">
        <v>2.7008610999999998E-2</v>
      </c>
    </row>
    <row r="115" spans="1:7" ht="15" x14ac:dyDescent="0.25">
      <c r="A115" s="6"/>
      <c r="B115" s="7"/>
      <c r="C115" s="14"/>
      <c r="D115" s="7"/>
      <c r="E115" s="46"/>
      <c r="F115" s="52"/>
      <c r="G115" s="5"/>
    </row>
    <row r="116" spans="1:7" ht="25.5" x14ac:dyDescent="0.25">
      <c r="A116" s="6"/>
      <c r="B116" s="7"/>
      <c r="C116" s="24" t="s">
        <v>127</v>
      </c>
      <c r="D116" s="25"/>
      <c r="E116" s="48"/>
      <c r="F116" s="54">
        <v>115.9437753</v>
      </c>
      <c r="G116" s="13">
        <v>2.7008610999999998E-2</v>
      </c>
    </row>
    <row r="117" spans="1:7" ht="15" x14ac:dyDescent="0.25">
      <c r="A117" s="6"/>
      <c r="B117" s="7"/>
      <c r="C117" s="29"/>
      <c r="D117" s="7"/>
      <c r="E117" s="46"/>
      <c r="F117" s="52"/>
      <c r="G117" s="5"/>
    </row>
    <row r="118" spans="1:7" ht="15" x14ac:dyDescent="0.25">
      <c r="A118" s="1"/>
      <c r="B118" s="2"/>
      <c r="C118" s="3" t="s">
        <v>128</v>
      </c>
      <c r="D118" s="4"/>
      <c r="E118" s="46"/>
      <c r="F118" s="52"/>
      <c r="G118" s="5"/>
    </row>
    <row r="119" spans="1:7" ht="25.5" x14ac:dyDescent="0.25">
      <c r="A119" s="6"/>
      <c r="B119" s="7"/>
      <c r="C119" s="8" t="s">
        <v>129</v>
      </c>
      <c r="D119" s="9"/>
      <c r="E119" s="47"/>
      <c r="F119" s="53"/>
      <c r="G119" s="10"/>
    </row>
    <row r="120" spans="1:7" ht="15" x14ac:dyDescent="0.25">
      <c r="A120" s="6"/>
      <c r="B120" s="7"/>
      <c r="C120" s="8" t="s">
        <v>107</v>
      </c>
      <c r="D120" s="25"/>
      <c r="E120" s="48"/>
      <c r="F120" s="54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2"/>
      <c r="G121" s="5"/>
    </row>
    <row r="122" spans="1:7" ht="15" x14ac:dyDescent="0.25">
      <c r="A122" s="1"/>
      <c r="B122" s="2"/>
      <c r="C122" s="3" t="s">
        <v>130</v>
      </c>
      <c r="D122" s="4"/>
      <c r="E122" s="46"/>
      <c r="F122" s="52"/>
      <c r="G122" s="5"/>
    </row>
    <row r="123" spans="1:7" ht="25.5" x14ac:dyDescent="0.25">
      <c r="A123" s="6"/>
      <c r="B123" s="7"/>
      <c r="C123" s="8" t="s">
        <v>131</v>
      </c>
      <c r="D123" s="9"/>
      <c r="E123" s="47"/>
      <c r="F123" s="53"/>
      <c r="G123" s="10"/>
    </row>
    <row r="124" spans="1:7" ht="15" x14ac:dyDescent="0.25">
      <c r="A124" s="6"/>
      <c r="B124" s="7"/>
      <c r="C124" s="8" t="s">
        <v>107</v>
      </c>
      <c r="D124" s="25"/>
      <c r="E124" s="48"/>
      <c r="F124" s="54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2"/>
      <c r="G125" s="5"/>
    </row>
    <row r="126" spans="1:7" ht="25.5" x14ac:dyDescent="0.25">
      <c r="A126" s="6"/>
      <c r="B126" s="7"/>
      <c r="C126" s="8" t="s">
        <v>132</v>
      </c>
      <c r="D126" s="9"/>
      <c r="E126" s="47"/>
      <c r="F126" s="53"/>
      <c r="G126" s="10"/>
    </row>
    <row r="127" spans="1:7" ht="15" x14ac:dyDescent="0.25">
      <c r="A127" s="6"/>
      <c r="B127" s="7"/>
      <c r="C127" s="8" t="s">
        <v>107</v>
      </c>
      <c r="D127" s="25"/>
      <c r="E127" s="48"/>
      <c r="F127" s="54">
        <v>0</v>
      </c>
      <c r="G127" s="13">
        <v>0</v>
      </c>
    </row>
    <row r="128" spans="1:7" ht="15" x14ac:dyDescent="0.25">
      <c r="A128" s="6"/>
      <c r="B128" s="7"/>
      <c r="C128" s="14"/>
      <c r="D128" s="7"/>
      <c r="E128" s="46"/>
      <c r="F128" s="58"/>
      <c r="G128" s="27"/>
    </row>
    <row r="129" spans="1:7" ht="25.5" x14ac:dyDescent="0.25">
      <c r="A129" s="6"/>
      <c r="B129" s="7"/>
      <c r="C129" s="29" t="s">
        <v>134</v>
      </c>
      <c r="D129" s="7"/>
      <c r="E129" s="46"/>
      <c r="F129" s="143">
        <v>-2.7274352799999999</v>
      </c>
      <c r="G129" s="144">
        <f>+F129/F130</f>
        <v>-6.3534447757903321E-4</v>
      </c>
    </row>
    <row r="130" spans="1:7" ht="15" x14ac:dyDescent="0.25">
      <c r="A130" s="6"/>
      <c r="B130" s="7"/>
      <c r="C130" s="30" t="s">
        <v>135</v>
      </c>
      <c r="D130" s="12"/>
      <c r="E130" s="48"/>
      <c r="F130" s="54">
        <v>4292.844868019999</v>
      </c>
      <c r="G130" s="13">
        <v>1</v>
      </c>
    </row>
    <row r="132" spans="1:7" ht="15" x14ac:dyDescent="0.25">
      <c r="B132" s="158"/>
      <c r="C132" s="158"/>
      <c r="D132" s="158"/>
      <c r="E132" s="158"/>
      <c r="F132" s="158"/>
    </row>
    <row r="133" spans="1:7" ht="15" x14ac:dyDescent="0.25">
      <c r="B133" s="158"/>
      <c r="C133" s="158"/>
      <c r="D133" s="158"/>
      <c r="E133" s="158"/>
      <c r="F133" s="158"/>
    </row>
    <row r="135" spans="1:7" ht="15" x14ac:dyDescent="0.25">
      <c r="B135" s="36" t="s">
        <v>137</v>
      </c>
      <c r="C135" s="37"/>
      <c r="D135" s="38"/>
    </row>
    <row r="136" spans="1:7" ht="15" x14ac:dyDescent="0.25">
      <c r="B136" s="39" t="s">
        <v>138</v>
      </c>
      <c r="C136" s="40"/>
      <c r="D136" s="64" t="s">
        <v>139</v>
      </c>
    </row>
    <row r="137" spans="1:7" ht="15" x14ac:dyDescent="0.25">
      <c r="B137" s="39" t="s">
        <v>140</v>
      </c>
      <c r="C137" s="40"/>
      <c r="D137" s="64" t="s">
        <v>139</v>
      </c>
    </row>
    <row r="138" spans="1:7" ht="15" x14ac:dyDescent="0.25">
      <c r="B138" s="41" t="s">
        <v>141</v>
      </c>
      <c r="C138" s="40"/>
      <c r="D138" s="42"/>
    </row>
    <row r="139" spans="1:7" ht="25.5" customHeight="1" x14ac:dyDescent="0.25">
      <c r="B139" s="42"/>
      <c r="C139" s="32" t="s">
        <v>142</v>
      </c>
      <c r="D139" s="33" t="s">
        <v>143</v>
      </c>
    </row>
    <row r="140" spans="1:7" ht="12.75" customHeight="1" x14ac:dyDescent="0.25">
      <c r="B140" s="59" t="s">
        <v>144</v>
      </c>
      <c r="C140" s="60" t="s">
        <v>145</v>
      </c>
      <c r="D140" s="60" t="s">
        <v>146</v>
      </c>
    </row>
    <row r="141" spans="1:7" ht="15" x14ac:dyDescent="0.25">
      <c r="B141" s="42" t="s">
        <v>147</v>
      </c>
      <c r="C141" s="43">
        <v>8.3765000000000001</v>
      </c>
      <c r="D141" s="43">
        <v>8.5343</v>
      </c>
    </row>
    <row r="142" spans="1:7" ht="15" x14ac:dyDescent="0.25">
      <c r="B142" s="42" t="s">
        <v>148</v>
      </c>
      <c r="C142" s="43">
        <v>8.3765000000000001</v>
      </c>
      <c r="D142" s="43">
        <v>8.5343</v>
      </c>
    </row>
    <row r="143" spans="1:7" ht="15" x14ac:dyDescent="0.25">
      <c r="B143" s="42" t="s">
        <v>149</v>
      </c>
      <c r="C143" s="43">
        <v>8.1148000000000007</v>
      </c>
      <c r="D143" s="43">
        <v>8.2658000000000005</v>
      </c>
    </row>
    <row r="144" spans="1:7" ht="15" x14ac:dyDescent="0.25">
      <c r="B144" s="42" t="s">
        <v>150</v>
      </c>
      <c r="C144" s="43">
        <v>8.1148000000000007</v>
      </c>
      <c r="D144" s="43">
        <v>8.2658000000000005</v>
      </c>
    </row>
    <row r="146" spans="2:4" ht="15" x14ac:dyDescent="0.25">
      <c r="B146" s="61" t="s">
        <v>151</v>
      </c>
      <c r="C146" s="44"/>
      <c r="D146" s="62" t="s">
        <v>139</v>
      </c>
    </row>
    <row r="147" spans="2:4" ht="24.75" customHeight="1" x14ac:dyDescent="0.25">
      <c r="B147" s="63"/>
      <c r="C147" s="63"/>
    </row>
    <row r="148" spans="2:4" ht="15" x14ac:dyDescent="0.25">
      <c r="B148" s="65"/>
      <c r="C148" s="67"/>
      <c r="D148"/>
    </row>
    <row r="150" spans="2:4" ht="15" x14ac:dyDescent="0.25">
      <c r="B150" s="41" t="s">
        <v>152</v>
      </c>
      <c r="C150" s="40"/>
      <c r="D150" s="66" t="s">
        <v>139</v>
      </c>
    </row>
    <row r="151" spans="2:4" ht="15" x14ac:dyDescent="0.25">
      <c r="B151" s="41" t="s">
        <v>153</v>
      </c>
      <c r="C151" s="40"/>
      <c r="D151" s="66" t="s">
        <v>139</v>
      </c>
    </row>
    <row r="152" spans="2:4" ht="15" x14ac:dyDescent="0.25">
      <c r="B152" s="41" t="s">
        <v>154</v>
      </c>
      <c r="C152" s="40"/>
      <c r="D152" s="45">
        <v>0.14700169590432449</v>
      </c>
    </row>
    <row r="153" spans="2:4" ht="15" x14ac:dyDescent="0.25">
      <c r="B153" s="41" t="s">
        <v>155</v>
      </c>
      <c r="C153" s="40"/>
      <c r="D153" s="45" t="s">
        <v>139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V14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845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6">
        <v>29606</v>
      </c>
      <c r="F7" s="52">
        <v>241.614566</v>
      </c>
      <c r="G7" s="5">
        <v>4.6634860015244195E-2</v>
      </c>
    </row>
    <row r="8" spans="1:7" ht="25.5" x14ac:dyDescent="0.25">
      <c r="A8" s="6">
        <v>2</v>
      </c>
      <c r="B8" s="7" t="s">
        <v>45</v>
      </c>
      <c r="C8" s="11" t="s">
        <v>46</v>
      </c>
      <c r="D8" s="2" t="s">
        <v>30</v>
      </c>
      <c r="E8" s="46">
        <v>20715</v>
      </c>
      <c r="F8" s="52">
        <v>211.29300000000001</v>
      </c>
      <c r="G8" s="5">
        <v>4.0782390069980273E-2</v>
      </c>
    </row>
    <row r="9" spans="1:7" ht="15" x14ac:dyDescent="0.25">
      <c r="A9" s="6">
        <v>3</v>
      </c>
      <c r="B9" s="7" t="s">
        <v>537</v>
      </c>
      <c r="C9" s="11" t="s">
        <v>538</v>
      </c>
      <c r="D9" s="2" t="s">
        <v>169</v>
      </c>
      <c r="E9" s="46">
        <v>2261</v>
      </c>
      <c r="F9" s="52">
        <v>185.1295495</v>
      </c>
      <c r="G9" s="5">
        <v>3.5732492326715604E-2</v>
      </c>
    </row>
    <row r="10" spans="1:7" ht="15" x14ac:dyDescent="0.25">
      <c r="A10" s="6">
        <v>4</v>
      </c>
      <c r="B10" s="7" t="s">
        <v>292</v>
      </c>
      <c r="C10" s="11" t="s">
        <v>293</v>
      </c>
      <c r="D10" s="2" t="s">
        <v>246</v>
      </c>
      <c r="E10" s="46">
        <v>43120</v>
      </c>
      <c r="F10" s="52">
        <v>169.07352</v>
      </c>
      <c r="G10" s="5">
        <v>3.2633462741996237E-2</v>
      </c>
    </row>
    <row r="11" spans="1:7" ht="25.5" x14ac:dyDescent="0.25">
      <c r="A11" s="6">
        <v>5</v>
      </c>
      <c r="B11" s="7" t="s">
        <v>398</v>
      </c>
      <c r="C11" s="11" t="s">
        <v>399</v>
      </c>
      <c r="D11" s="2" t="s">
        <v>169</v>
      </c>
      <c r="E11" s="46">
        <v>23892</v>
      </c>
      <c r="F11" s="52">
        <v>165.87020999999999</v>
      </c>
      <c r="G11" s="5">
        <v>3.2015180839921539E-2</v>
      </c>
    </row>
    <row r="12" spans="1:7" ht="25.5" x14ac:dyDescent="0.25">
      <c r="A12" s="6">
        <v>6</v>
      </c>
      <c r="B12" s="7" t="s">
        <v>433</v>
      </c>
      <c r="C12" s="11" t="s">
        <v>434</v>
      </c>
      <c r="D12" s="2" t="s">
        <v>30</v>
      </c>
      <c r="E12" s="46">
        <v>12783</v>
      </c>
      <c r="F12" s="52">
        <v>162.57419400000001</v>
      </c>
      <c r="G12" s="5">
        <v>3.1379005433311305E-2</v>
      </c>
    </row>
    <row r="13" spans="1:7" ht="25.5" x14ac:dyDescent="0.25">
      <c r="A13" s="6">
        <v>7</v>
      </c>
      <c r="B13" s="7" t="s">
        <v>394</v>
      </c>
      <c r="C13" s="11" t="s">
        <v>395</v>
      </c>
      <c r="D13" s="2" t="s">
        <v>42</v>
      </c>
      <c r="E13" s="46">
        <v>12413</v>
      </c>
      <c r="F13" s="52">
        <v>162.30618150000001</v>
      </c>
      <c r="G13" s="5">
        <v>3.132727541708441E-2</v>
      </c>
    </row>
    <row r="14" spans="1:7" ht="15" x14ac:dyDescent="0.25">
      <c r="A14" s="6">
        <v>8</v>
      </c>
      <c r="B14" s="7" t="s">
        <v>312</v>
      </c>
      <c r="C14" s="11" t="s">
        <v>313</v>
      </c>
      <c r="D14" s="2" t="s">
        <v>19</v>
      </c>
      <c r="E14" s="46">
        <v>74430</v>
      </c>
      <c r="F14" s="52">
        <v>157.79159999999999</v>
      </c>
      <c r="G14" s="5">
        <v>3.0455900484002301E-2</v>
      </c>
    </row>
    <row r="15" spans="1:7" ht="15" x14ac:dyDescent="0.25">
      <c r="A15" s="6">
        <v>9</v>
      </c>
      <c r="B15" s="7" t="s">
        <v>437</v>
      </c>
      <c r="C15" s="11" t="s">
        <v>438</v>
      </c>
      <c r="D15" s="2" t="s">
        <v>169</v>
      </c>
      <c r="E15" s="46">
        <v>4547</v>
      </c>
      <c r="F15" s="52">
        <v>157.64903699999999</v>
      </c>
      <c r="G15" s="5">
        <v>3.0428383908083806E-2</v>
      </c>
    </row>
    <row r="16" spans="1:7" ht="25.5" x14ac:dyDescent="0.25">
      <c r="A16" s="6">
        <v>10</v>
      </c>
      <c r="B16" s="7" t="s">
        <v>318</v>
      </c>
      <c r="C16" s="11" t="s">
        <v>319</v>
      </c>
      <c r="D16" s="2" t="s">
        <v>42</v>
      </c>
      <c r="E16" s="46">
        <v>15128</v>
      </c>
      <c r="F16" s="52">
        <v>141.14424</v>
      </c>
      <c r="G16" s="5">
        <v>2.7242736161685016E-2</v>
      </c>
    </row>
    <row r="17" spans="1:7" ht="25.5" x14ac:dyDescent="0.25">
      <c r="A17" s="6">
        <v>11</v>
      </c>
      <c r="B17" s="7" t="s">
        <v>392</v>
      </c>
      <c r="C17" s="11" t="s">
        <v>393</v>
      </c>
      <c r="D17" s="2" t="s">
        <v>53</v>
      </c>
      <c r="E17" s="46">
        <v>56954</v>
      </c>
      <c r="F17" s="52">
        <v>135.37965800000001</v>
      </c>
      <c r="G17" s="5">
        <v>2.6130094324452419E-2</v>
      </c>
    </row>
    <row r="18" spans="1:7" ht="25.5" x14ac:dyDescent="0.25">
      <c r="A18" s="6">
        <v>12</v>
      </c>
      <c r="B18" s="7" t="s">
        <v>310</v>
      </c>
      <c r="C18" s="11" t="s">
        <v>311</v>
      </c>
      <c r="D18" s="2" t="s">
        <v>169</v>
      </c>
      <c r="E18" s="46">
        <v>8754</v>
      </c>
      <c r="F18" s="52">
        <v>134.17255800000001</v>
      </c>
      <c r="G18" s="5">
        <v>2.5897107793646984E-2</v>
      </c>
    </row>
    <row r="19" spans="1:7" ht="15" x14ac:dyDescent="0.25">
      <c r="A19" s="6">
        <v>13</v>
      </c>
      <c r="B19" s="7" t="s">
        <v>304</v>
      </c>
      <c r="C19" s="11" t="s">
        <v>305</v>
      </c>
      <c r="D19" s="2" t="s">
        <v>106</v>
      </c>
      <c r="E19" s="46">
        <v>36531</v>
      </c>
      <c r="F19" s="52">
        <v>123.0181425</v>
      </c>
      <c r="G19" s="5">
        <v>2.3744155618593221E-2</v>
      </c>
    </row>
    <row r="20" spans="1:7" ht="15" x14ac:dyDescent="0.25">
      <c r="A20" s="6">
        <v>14</v>
      </c>
      <c r="B20" s="7" t="s">
        <v>331</v>
      </c>
      <c r="C20" s="11" t="s">
        <v>332</v>
      </c>
      <c r="D20" s="2" t="s">
        <v>211</v>
      </c>
      <c r="E20" s="46">
        <v>12151</v>
      </c>
      <c r="F20" s="52">
        <v>120.7627135</v>
      </c>
      <c r="G20" s="5">
        <v>2.3308827494835475E-2</v>
      </c>
    </row>
    <row r="21" spans="1:7" ht="25.5" x14ac:dyDescent="0.25">
      <c r="A21" s="6">
        <v>15</v>
      </c>
      <c r="B21" s="7" t="s">
        <v>408</v>
      </c>
      <c r="C21" s="11" t="s">
        <v>409</v>
      </c>
      <c r="D21" s="2" t="s">
        <v>169</v>
      </c>
      <c r="E21" s="46">
        <v>10049</v>
      </c>
      <c r="F21" s="52">
        <v>118.226485</v>
      </c>
      <c r="G21" s="5">
        <v>2.2819301291915357E-2</v>
      </c>
    </row>
    <row r="22" spans="1:7" ht="15" x14ac:dyDescent="0.25">
      <c r="A22" s="6">
        <v>16</v>
      </c>
      <c r="B22" s="7" t="s">
        <v>362</v>
      </c>
      <c r="C22" s="11" t="s">
        <v>363</v>
      </c>
      <c r="D22" s="2" t="s">
        <v>364</v>
      </c>
      <c r="E22" s="46">
        <v>3005</v>
      </c>
      <c r="F22" s="52">
        <v>115.1681275</v>
      </c>
      <c r="G22" s="5">
        <v>2.2228997171388647E-2</v>
      </c>
    </row>
    <row r="23" spans="1:7" ht="25.5" x14ac:dyDescent="0.25">
      <c r="A23" s="6">
        <v>17</v>
      </c>
      <c r="B23" s="7" t="s">
        <v>316</v>
      </c>
      <c r="C23" s="11" t="s">
        <v>317</v>
      </c>
      <c r="D23" s="2" t="s">
        <v>53</v>
      </c>
      <c r="E23" s="46">
        <v>7797</v>
      </c>
      <c r="F23" s="52">
        <v>114.37419300000001</v>
      </c>
      <c r="G23" s="5">
        <v>2.2075757137554046E-2</v>
      </c>
    </row>
    <row r="24" spans="1:7" ht="25.5" x14ac:dyDescent="0.25">
      <c r="A24" s="6">
        <v>18</v>
      </c>
      <c r="B24" s="7" t="s">
        <v>327</v>
      </c>
      <c r="C24" s="11" t="s">
        <v>328</v>
      </c>
      <c r="D24" s="2" t="s">
        <v>42</v>
      </c>
      <c r="E24" s="46">
        <v>46848</v>
      </c>
      <c r="F24" s="52">
        <v>114.30911999999999</v>
      </c>
      <c r="G24" s="5">
        <v>2.2063197173575001E-2</v>
      </c>
    </row>
    <row r="25" spans="1:7" ht="51" x14ac:dyDescent="0.25">
      <c r="A25" s="6">
        <v>19</v>
      </c>
      <c r="B25" s="7" t="s">
        <v>325</v>
      </c>
      <c r="C25" s="11" t="s">
        <v>326</v>
      </c>
      <c r="D25" s="2" t="s">
        <v>239</v>
      </c>
      <c r="E25" s="46">
        <v>60895</v>
      </c>
      <c r="F25" s="52">
        <v>112.41217</v>
      </c>
      <c r="G25" s="5">
        <v>2.1697060316967123E-2</v>
      </c>
    </row>
    <row r="26" spans="1:7" ht="25.5" x14ac:dyDescent="0.25">
      <c r="A26" s="6">
        <v>20</v>
      </c>
      <c r="B26" s="7" t="s">
        <v>300</v>
      </c>
      <c r="C26" s="11" t="s">
        <v>301</v>
      </c>
      <c r="D26" s="2" t="s">
        <v>22</v>
      </c>
      <c r="E26" s="46">
        <v>2143</v>
      </c>
      <c r="F26" s="52">
        <v>110.35271349999999</v>
      </c>
      <c r="G26" s="5">
        <v>2.129955752077815E-2</v>
      </c>
    </row>
    <row r="27" spans="1:7" ht="25.5" x14ac:dyDescent="0.25">
      <c r="A27" s="6">
        <v>21</v>
      </c>
      <c r="B27" s="7" t="s">
        <v>162</v>
      </c>
      <c r="C27" s="11" t="s">
        <v>163</v>
      </c>
      <c r="D27" s="2" t="s">
        <v>53</v>
      </c>
      <c r="E27" s="46">
        <v>45421</v>
      </c>
      <c r="F27" s="52">
        <v>110.16863549999999</v>
      </c>
      <c r="G27" s="5">
        <v>2.1264027991644188E-2</v>
      </c>
    </row>
    <row r="28" spans="1:7" ht="15" x14ac:dyDescent="0.25">
      <c r="A28" s="6">
        <v>22</v>
      </c>
      <c r="B28" s="7" t="s">
        <v>539</v>
      </c>
      <c r="C28" s="11" t="s">
        <v>540</v>
      </c>
      <c r="D28" s="2" t="s">
        <v>65</v>
      </c>
      <c r="E28" s="46">
        <v>18791</v>
      </c>
      <c r="F28" s="52">
        <v>105.5208605</v>
      </c>
      <c r="G28" s="5">
        <v>2.0366944922126966E-2</v>
      </c>
    </row>
    <row r="29" spans="1:7" ht="25.5" x14ac:dyDescent="0.25">
      <c r="A29" s="6">
        <v>23</v>
      </c>
      <c r="B29" s="7" t="s">
        <v>296</v>
      </c>
      <c r="C29" s="11" t="s">
        <v>297</v>
      </c>
      <c r="D29" s="2" t="s">
        <v>246</v>
      </c>
      <c r="E29" s="46">
        <v>49383</v>
      </c>
      <c r="F29" s="52">
        <v>104.1734385</v>
      </c>
      <c r="G29" s="5">
        <v>2.0106874358535781E-2</v>
      </c>
    </row>
    <row r="30" spans="1:7" ht="15" x14ac:dyDescent="0.25">
      <c r="A30" s="6">
        <v>24</v>
      </c>
      <c r="B30" s="7" t="s">
        <v>329</v>
      </c>
      <c r="C30" s="11" t="s">
        <v>330</v>
      </c>
      <c r="D30" s="2" t="s">
        <v>211</v>
      </c>
      <c r="E30" s="46">
        <v>5920</v>
      </c>
      <c r="F30" s="52">
        <v>104.12096</v>
      </c>
      <c r="G30" s="5">
        <v>2.009674530240383E-2</v>
      </c>
    </row>
    <row r="31" spans="1:7" ht="25.5" x14ac:dyDescent="0.25">
      <c r="A31" s="6">
        <v>25</v>
      </c>
      <c r="B31" s="7" t="s">
        <v>347</v>
      </c>
      <c r="C31" s="11" t="s">
        <v>348</v>
      </c>
      <c r="D31" s="2" t="s">
        <v>169</v>
      </c>
      <c r="E31" s="46">
        <v>23874</v>
      </c>
      <c r="F31" s="52">
        <v>100.664721</v>
      </c>
      <c r="G31" s="5">
        <v>1.9429644702416711E-2</v>
      </c>
    </row>
    <row r="32" spans="1:7" ht="15" x14ac:dyDescent="0.25">
      <c r="A32" s="6">
        <v>26</v>
      </c>
      <c r="B32" s="7" t="s">
        <v>216</v>
      </c>
      <c r="C32" s="11" t="s">
        <v>217</v>
      </c>
      <c r="D32" s="2" t="s">
        <v>81</v>
      </c>
      <c r="E32" s="46">
        <v>97206</v>
      </c>
      <c r="F32" s="52">
        <v>97.351809000000003</v>
      </c>
      <c r="G32" s="5">
        <v>1.879020814062092E-2</v>
      </c>
    </row>
    <row r="33" spans="1:7" ht="15" x14ac:dyDescent="0.25">
      <c r="A33" s="6">
        <v>27</v>
      </c>
      <c r="B33" s="7" t="s">
        <v>337</v>
      </c>
      <c r="C33" s="11" t="s">
        <v>338</v>
      </c>
      <c r="D33" s="2" t="s">
        <v>169</v>
      </c>
      <c r="E33" s="46">
        <v>21095</v>
      </c>
      <c r="F33" s="52">
        <v>94.948594999999997</v>
      </c>
      <c r="G33" s="5">
        <v>1.8326355524729065E-2</v>
      </c>
    </row>
    <row r="34" spans="1:7" ht="15" x14ac:dyDescent="0.25">
      <c r="A34" s="6">
        <v>28</v>
      </c>
      <c r="B34" s="7" t="s">
        <v>343</v>
      </c>
      <c r="C34" s="11" t="s">
        <v>344</v>
      </c>
      <c r="D34" s="2" t="s">
        <v>169</v>
      </c>
      <c r="E34" s="46">
        <v>15493</v>
      </c>
      <c r="F34" s="52">
        <v>86.543897999999999</v>
      </c>
      <c r="G34" s="5">
        <v>1.6704135993206519E-2</v>
      </c>
    </row>
    <row r="35" spans="1:7" ht="15" x14ac:dyDescent="0.25">
      <c r="A35" s="6">
        <v>29</v>
      </c>
      <c r="B35" s="7" t="s">
        <v>298</v>
      </c>
      <c r="C35" s="11" t="s">
        <v>299</v>
      </c>
      <c r="D35" s="2" t="s">
        <v>19</v>
      </c>
      <c r="E35" s="46">
        <v>80284</v>
      </c>
      <c r="F35" s="52">
        <v>86.184873999999994</v>
      </c>
      <c r="G35" s="5">
        <v>1.6634839533728522E-2</v>
      </c>
    </row>
    <row r="36" spans="1:7" ht="15" x14ac:dyDescent="0.25">
      <c r="A36" s="6">
        <v>30</v>
      </c>
      <c r="B36" s="7" t="s">
        <v>61</v>
      </c>
      <c r="C36" s="11" t="s">
        <v>62</v>
      </c>
      <c r="D36" s="2" t="s">
        <v>13</v>
      </c>
      <c r="E36" s="46">
        <v>8058</v>
      </c>
      <c r="F36" s="52">
        <v>84.044939999999997</v>
      </c>
      <c r="G36" s="5">
        <v>1.6221803497929829E-2</v>
      </c>
    </row>
    <row r="37" spans="1:7" ht="25.5" x14ac:dyDescent="0.25">
      <c r="A37" s="6">
        <v>31</v>
      </c>
      <c r="B37" s="7" t="s">
        <v>541</v>
      </c>
      <c r="C37" s="11" t="s">
        <v>542</v>
      </c>
      <c r="D37" s="2" t="s">
        <v>16</v>
      </c>
      <c r="E37" s="46">
        <v>537345</v>
      </c>
      <c r="F37" s="52">
        <v>83.288475000000005</v>
      </c>
      <c r="G37" s="5">
        <v>1.6075795581414434E-2</v>
      </c>
    </row>
    <row r="38" spans="1:7" ht="15" x14ac:dyDescent="0.25">
      <c r="A38" s="6">
        <v>32</v>
      </c>
      <c r="B38" s="7" t="s">
        <v>510</v>
      </c>
      <c r="C38" s="11" t="s">
        <v>511</v>
      </c>
      <c r="D38" s="2" t="s">
        <v>271</v>
      </c>
      <c r="E38" s="46">
        <v>7602</v>
      </c>
      <c r="F38" s="52">
        <v>82.812387000000001</v>
      </c>
      <c r="G38" s="5">
        <v>1.5983904195880427E-2</v>
      </c>
    </row>
    <row r="39" spans="1:7" ht="15" x14ac:dyDescent="0.25">
      <c r="A39" s="6">
        <v>33</v>
      </c>
      <c r="B39" s="7" t="s">
        <v>369</v>
      </c>
      <c r="C39" s="11" t="s">
        <v>370</v>
      </c>
      <c r="D39" s="2" t="s">
        <v>169</v>
      </c>
      <c r="E39" s="46">
        <v>82442</v>
      </c>
      <c r="F39" s="52">
        <v>78.732110000000006</v>
      </c>
      <c r="G39" s="5">
        <v>1.5196355871006586E-2</v>
      </c>
    </row>
    <row r="40" spans="1:7" ht="25.5" x14ac:dyDescent="0.25">
      <c r="A40" s="6">
        <v>34</v>
      </c>
      <c r="B40" s="7" t="s">
        <v>474</v>
      </c>
      <c r="C40" s="11" t="s">
        <v>475</v>
      </c>
      <c r="D40" s="2" t="s">
        <v>39</v>
      </c>
      <c r="E40" s="46">
        <v>52944</v>
      </c>
      <c r="F40" s="52">
        <v>77.933567999999994</v>
      </c>
      <c r="G40" s="5">
        <v>1.5042226527719006E-2</v>
      </c>
    </row>
    <row r="41" spans="1:7" ht="15" x14ac:dyDescent="0.25">
      <c r="A41" s="6">
        <v>35</v>
      </c>
      <c r="B41" s="7" t="s">
        <v>320</v>
      </c>
      <c r="C41" s="11" t="s">
        <v>321</v>
      </c>
      <c r="D41" s="2" t="s">
        <v>322</v>
      </c>
      <c r="E41" s="46">
        <v>11986</v>
      </c>
      <c r="F41" s="52">
        <v>77.926979000000003</v>
      </c>
      <c r="G41" s="5">
        <v>1.5040954762122555E-2</v>
      </c>
    </row>
    <row r="42" spans="1:7" ht="15" x14ac:dyDescent="0.25">
      <c r="A42" s="6">
        <v>36</v>
      </c>
      <c r="B42" s="7" t="s">
        <v>323</v>
      </c>
      <c r="C42" s="11" t="s">
        <v>324</v>
      </c>
      <c r="D42" s="2" t="s">
        <v>177</v>
      </c>
      <c r="E42" s="46">
        <v>1214</v>
      </c>
      <c r="F42" s="52">
        <v>76.282904000000002</v>
      </c>
      <c r="G42" s="5">
        <v>1.472362618070101E-2</v>
      </c>
    </row>
    <row r="43" spans="1:7" ht="15" x14ac:dyDescent="0.25">
      <c r="A43" s="6">
        <v>37</v>
      </c>
      <c r="B43" s="7" t="s">
        <v>54</v>
      </c>
      <c r="C43" s="11" t="s">
        <v>55</v>
      </c>
      <c r="D43" s="2" t="s">
        <v>56</v>
      </c>
      <c r="E43" s="46">
        <v>46114</v>
      </c>
      <c r="F43" s="52">
        <v>73.805457000000004</v>
      </c>
      <c r="G43" s="5">
        <v>1.4245445597663699E-2</v>
      </c>
    </row>
    <row r="44" spans="1:7" ht="15" x14ac:dyDescent="0.25">
      <c r="A44" s="6">
        <v>38</v>
      </c>
      <c r="B44" s="7" t="s">
        <v>294</v>
      </c>
      <c r="C44" s="11" t="s">
        <v>295</v>
      </c>
      <c r="D44" s="2" t="s">
        <v>177</v>
      </c>
      <c r="E44" s="46">
        <v>2684</v>
      </c>
      <c r="F44" s="52">
        <v>69.684691999999998</v>
      </c>
      <c r="G44" s="5">
        <v>1.3450082544383551E-2</v>
      </c>
    </row>
    <row r="45" spans="1:7" ht="25.5" x14ac:dyDescent="0.25">
      <c r="A45" s="6">
        <v>39</v>
      </c>
      <c r="B45" s="7" t="s">
        <v>302</v>
      </c>
      <c r="C45" s="11" t="s">
        <v>303</v>
      </c>
      <c r="D45" s="2" t="s">
        <v>166</v>
      </c>
      <c r="E45" s="46">
        <v>4646</v>
      </c>
      <c r="F45" s="52">
        <v>57.554648</v>
      </c>
      <c r="G45" s="5">
        <v>1.1108820950416766E-2</v>
      </c>
    </row>
    <row r="46" spans="1:7" ht="15" x14ac:dyDescent="0.25">
      <c r="A46" s="6">
        <v>40</v>
      </c>
      <c r="B46" s="7" t="s">
        <v>383</v>
      </c>
      <c r="C46" s="11" t="s">
        <v>384</v>
      </c>
      <c r="D46" s="2" t="s">
        <v>169</v>
      </c>
      <c r="E46" s="46">
        <v>39517</v>
      </c>
      <c r="F46" s="52">
        <v>52.972538499999999</v>
      </c>
      <c r="G46" s="5">
        <v>1.022441220534541E-2</v>
      </c>
    </row>
    <row r="47" spans="1:7" ht="15" x14ac:dyDescent="0.25">
      <c r="A47" s="6">
        <v>41</v>
      </c>
      <c r="B47" s="7" t="s">
        <v>378</v>
      </c>
      <c r="C47" s="11" t="s">
        <v>379</v>
      </c>
      <c r="D47" s="2" t="s">
        <v>27</v>
      </c>
      <c r="E47" s="46">
        <v>74332</v>
      </c>
      <c r="F47" s="52">
        <v>51.140416000000002</v>
      </c>
      <c r="G47" s="5">
        <v>9.8707879279155489E-3</v>
      </c>
    </row>
    <row r="48" spans="1:7" ht="25.5" x14ac:dyDescent="0.25">
      <c r="A48" s="6">
        <v>42</v>
      </c>
      <c r="B48" s="7" t="s">
        <v>371</v>
      </c>
      <c r="C48" s="11" t="s">
        <v>372</v>
      </c>
      <c r="D48" s="2" t="s">
        <v>42</v>
      </c>
      <c r="E48" s="46">
        <v>14604</v>
      </c>
      <c r="F48" s="52">
        <v>50.865732000000001</v>
      </c>
      <c r="G48" s="5">
        <v>9.8177702224828915E-3</v>
      </c>
    </row>
    <row r="49" spans="1:7" ht="15" x14ac:dyDescent="0.25">
      <c r="A49" s="6">
        <v>43</v>
      </c>
      <c r="B49" s="7" t="s">
        <v>543</v>
      </c>
      <c r="C49" s="11" t="s">
        <v>544</v>
      </c>
      <c r="D49" s="2" t="s">
        <v>177</v>
      </c>
      <c r="E49" s="46">
        <v>43406</v>
      </c>
      <c r="F49" s="52">
        <v>50.068821</v>
      </c>
      <c r="G49" s="5">
        <v>9.6639556841259279E-3</v>
      </c>
    </row>
    <row r="50" spans="1:7" ht="15" x14ac:dyDescent="0.25">
      <c r="A50" s="6">
        <v>44</v>
      </c>
      <c r="B50" s="7" t="s">
        <v>365</v>
      </c>
      <c r="C50" s="11" t="s">
        <v>366</v>
      </c>
      <c r="D50" s="2" t="s">
        <v>19</v>
      </c>
      <c r="E50" s="46">
        <v>54010</v>
      </c>
      <c r="F50" s="52">
        <v>42.181809999999999</v>
      </c>
      <c r="G50" s="5">
        <v>8.1416565114688817E-3</v>
      </c>
    </row>
    <row r="51" spans="1:7" ht="15" x14ac:dyDescent="0.25">
      <c r="A51" s="6">
        <v>45</v>
      </c>
      <c r="B51" s="7" t="s">
        <v>367</v>
      </c>
      <c r="C51" s="11" t="s">
        <v>368</v>
      </c>
      <c r="D51" s="2" t="s">
        <v>169</v>
      </c>
      <c r="E51" s="46">
        <v>15664</v>
      </c>
      <c r="F51" s="52">
        <v>34.664431999999998</v>
      </c>
      <c r="G51" s="5">
        <v>6.6907014779396682E-3</v>
      </c>
    </row>
    <row r="52" spans="1:7" ht="15" x14ac:dyDescent="0.25">
      <c r="A52" s="6">
        <v>46</v>
      </c>
      <c r="B52" s="7" t="s">
        <v>840</v>
      </c>
      <c r="C52" s="11" t="s">
        <v>380</v>
      </c>
      <c r="D52" s="2" t="s">
        <v>169</v>
      </c>
      <c r="E52" s="46">
        <v>4670</v>
      </c>
      <c r="F52" s="52">
        <v>1.272283125</v>
      </c>
      <c r="G52" s="5">
        <v>2.4556775039023284E-4</v>
      </c>
    </row>
    <row r="53" spans="1:7" ht="15" x14ac:dyDescent="0.25">
      <c r="A53" s="6">
        <v>47</v>
      </c>
      <c r="B53" s="7" t="s">
        <v>381</v>
      </c>
      <c r="C53" s="11" t="s">
        <v>382</v>
      </c>
      <c r="D53" s="2" t="s">
        <v>169</v>
      </c>
      <c r="E53" s="46">
        <v>4670</v>
      </c>
      <c r="F53" s="52">
        <v>8.8519850000000009</v>
      </c>
      <c r="G53" s="5">
        <v>1.7085521298084382E-3</v>
      </c>
    </row>
    <row r="54" spans="1:7" ht="15" x14ac:dyDescent="0.25">
      <c r="A54" s="6">
        <v>48</v>
      </c>
      <c r="B54" s="7" t="s">
        <v>840</v>
      </c>
      <c r="C54" s="11" t="s">
        <v>850</v>
      </c>
      <c r="D54" s="2" t="s">
        <v>169</v>
      </c>
      <c r="E54" s="46">
        <v>667</v>
      </c>
      <c r="F54" s="52">
        <v>8.9040748124999993</v>
      </c>
      <c r="G54" s="5">
        <v>1.7186061640265479E-3</v>
      </c>
    </row>
    <row r="55" spans="1:7" ht="15" x14ac:dyDescent="0.25">
      <c r="A55" s="1"/>
      <c r="B55" s="2"/>
      <c r="C55" s="8" t="s">
        <v>107</v>
      </c>
      <c r="D55" s="12"/>
      <c r="E55" s="48"/>
      <c r="F55" s="54">
        <v>4905.2880229375014</v>
      </c>
      <c r="G55" s="13">
        <v>0.94678654549388508</v>
      </c>
    </row>
    <row r="56" spans="1:7" ht="15" x14ac:dyDescent="0.25">
      <c r="A56" s="6"/>
      <c r="B56" s="7"/>
      <c r="C56" s="14"/>
      <c r="D56" s="15"/>
      <c r="E56" s="46"/>
      <c r="F56" s="52"/>
      <c r="G56" s="5"/>
    </row>
    <row r="57" spans="1:7" ht="15" x14ac:dyDescent="0.25">
      <c r="A57" s="1"/>
      <c r="B57" s="2"/>
      <c r="C57" s="8" t="s">
        <v>108</v>
      </c>
      <c r="D57" s="9"/>
      <c r="E57" s="47"/>
      <c r="F57" s="53"/>
      <c r="G57" s="10"/>
    </row>
    <row r="58" spans="1:7" ht="15" x14ac:dyDescent="0.25">
      <c r="A58" s="1"/>
      <c r="B58" s="2"/>
      <c r="C58" s="8" t="s">
        <v>107</v>
      </c>
      <c r="D58" s="12"/>
      <c r="E58" s="48"/>
      <c r="F58" s="54">
        <v>0</v>
      </c>
      <c r="G58" s="13">
        <v>0</v>
      </c>
    </row>
    <row r="59" spans="1:7" ht="15" x14ac:dyDescent="0.25">
      <c r="A59" s="6"/>
      <c r="B59" s="7"/>
      <c r="C59" s="14"/>
      <c r="D59" s="15"/>
      <c r="E59" s="46"/>
      <c r="F59" s="52"/>
      <c r="G59" s="5"/>
    </row>
    <row r="60" spans="1:7" ht="15" x14ac:dyDescent="0.25">
      <c r="A60" s="16"/>
      <c r="B60" s="17"/>
      <c r="C60" s="8" t="s">
        <v>109</v>
      </c>
      <c r="D60" s="9"/>
      <c r="E60" s="47"/>
      <c r="F60" s="53"/>
      <c r="G60" s="10"/>
    </row>
    <row r="61" spans="1:7" ht="15" x14ac:dyDescent="0.25">
      <c r="A61" s="18"/>
      <c r="B61" s="19"/>
      <c r="C61" s="8" t="s">
        <v>107</v>
      </c>
      <c r="D61" s="20"/>
      <c r="E61" s="49"/>
      <c r="F61" s="55">
        <v>0</v>
      </c>
      <c r="G61" s="21">
        <v>0</v>
      </c>
    </row>
    <row r="62" spans="1:7" ht="15" x14ac:dyDescent="0.25">
      <c r="A62" s="18"/>
      <c r="B62" s="19"/>
      <c r="C62" s="14"/>
      <c r="D62" s="22"/>
      <c r="E62" s="50"/>
      <c r="F62" s="56"/>
      <c r="G62" s="23"/>
    </row>
    <row r="63" spans="1:7" ht="15" x14ac:dyDescent="0.25">
      <c r="A63" s="1"/>
      <c r="B63" s="2"/>
      <c r="C63" s="8" t="s">
        <v>111</v>
      </c>
      <c r="D63" s="9"/>
      <c r="E63" s="47"/>
      <c r="F63" s="53"/>
      <c r="G63" s="10"/>
    </row>
    <row r="64" spans="1:7" ht="15" x14ac:dyDescent="0.25">
      <c r="A64" s="1"/>
      <c r="B64" s="2"/>
      <c r="C64" s="8" t="s">
        <v>107</v>
      </c>
      <c r="D64" s="12"/>
      <c r="E64" s="48"/>
      <c r="F64" s="54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2"/>
      <c r="G65" s="5"/>
    </row>
    <row r="66" spans="1:7" ht="15" x14ac:dyDescent="0.25">
      <c r="A66" s="1"/>
      <c r="B66" s="2"/>
      <c r="C66" s="8" t="s">
        <v>112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15" x14ac:dyDescent="0.25">
      <c r="A69" s="1"/>
      <c r="B69" s="2"/>
      <c r="C69" s="8" t="s">
        <v>113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2"/>
      <c r="G71" s="5"/>
    </row>
    <row r="72" spans="1:7" ht="25.5" x14ac:dyDescent="0.25">
      <c r="A72" s="6"/>
      <c r="B72" s="7"/>
      <c r="C72" s="24" t="s">
        <v>115</v>
      </c>
      <c r="D72" s="25"/>
      <c r="E72" s="48"/>
      <c r="F72" s="54">
        <v>4905.2880229375014</v>
      </c>
      <c r="G72" s="13">
        <v>0.9467868460254989</v>
      </c>
    </row>
    <row r="73" spans="1:7" ht="15" x14ac:dyDescent="0.25">
      <c r="A73" s="1"/>
      <c r="B73" s="2"/>
      <c r="C73" s="11"/>
      <c r="D73" s="4"/>
      <c r="E73" s="46"/>
      <c r="F73" s="52"/>
      <c r="G73" s="5"/>
    </row>
    <row r="74" spans="1:7" ht="15" x14ac:dyDescent="0.25">
      <c r="A74" s="1"/>
      <c r="B74" s="2"/>
      <c r="C74" s="3" t="s">
        <v>116</v>
      </c>
      <c r="D74" s="4"/>
      <c r="E74" s="46"/>
      <c r="F74" s="52"/>
      <c r="G74" s="5"/>
    </row>
    <row r="75" spans="1:7" ht="25.5" x14ac:dyDescent="0.25">
      <c r="A75" s="1"/>
      <c r="B75" s="2"/>
      <c r="C75" s="8" t="s">
        <v>10</v>
      </c>
      <c r="D75" s="9"/>
      <c r="E75" s="47"/>
      <c r="F75" s="53"/>
      <c r="G75" s="10"/>
    </row>
    <row r="76" spans="1:7" ht="15" x14ac:dyDescent="0.25">
      <c r="A76" s="6"/>
      <c r="B76" s="7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2"/>
      <c r="G77" s="5"/>
    </row>
    <row r="78" spans="1:7" ht="15" x14ac:dyDescent="0.25">
      <c r="A78" s="1"/>
      <c r="B78" s="26"/>
      <c r="C78" s="8" t="s">
        <v>117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8"/>
      <c r="G80" s="27"/>
    </row>
    <row r="81" spans="1:7" ht="15" x14ac:dyDescent="0.25">
      <c r="A81" s="1"/>
      <c r="B81" s="2"/>
      <c r="C81" s="8" t="s">
        <v>118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25.5" x14ac:dyDescent="0.25">
      <c r="A84" s="1"/>
      <c r="B84" s="26"/>
      <c r="C84" s="8" t="s">
        <v>119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2"/>
      <c r="G86" s="5"/>
    </row>
    <row r="87" spans="1:7" ht="15" x14ac:dyDescent="0.25">
      <c r="A87" s="6"/>
      <c r="B87" s="7"/>
      <c r="C87" s="28" t="s">
        <v>120</v>
      </c>
      <c r="D87" s="25"/>
      <c r="E87" s="48"/>
      <c r="F87" s="54">
        <v>0</v>
      </c>
      <c r="G87" s="13">
        <v>0</v>
      </c>
    </row>
    <row r="88" spans="1:7" ht="15" x14ac:dyDescent="0.25">
      <c r="A88" s="6"/>
      <c r="B88" s="7"/>
      <c r="C88" s="11"/>
      <c r="D88" s="4"/>
      <c r="E88" s="46"/>
      <c r="F88" s="52"/>
      <c r="G88" s="5"/>
    </row>
    <row r="89" spans="1:7" ht="15" x14ac:dyDescent="0.25">
      <c r="A89" s="1"/>
      <c r="B89" s="2"/>
      <c r="C89" s="3" t="s">
        <v>121</v>
      </c>
      <c r="D89" s="4"/>
      <c r="E89" s="46"/>
      <c r="F89" s="52"/>
      <c r="G89" s="5"/>
    </row>
    <row r="90" spans="1:7" ht="15" x14ac:dyDescent="0.25">
      <c r="A90" s="6"/>
      <c r="B90" s="7"/>
      <c r="C90" s="8" t="s">
        <v>122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25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2"/>
      <c r="G92" s="5"/>
    </row>
    <row r="93" spans="1:7" ht="15" x14ac:dyDescent="0.25">
      <c r="A93" s="6"/>
      <c r="B93" s="7"/>
      <c r="C93" s="8" t="s">
        <v>123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124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2"/>
      <c r="G98" s="5"/>
    </row>
    <row r="99" spans="1:7" ht="15" x14ac:dyDescent="0.25">
      <c r="A99" s="6"/>
      <c r="B99" s="7"/>
      <c r="C99" s="8" t="s">
        <v>125</v>
      </c>
      <c r="D99" s="9"/>
      <c r="E99" s="47"/>
      <c r="F99" s="53"/>
      <c r="G99" s="10"/>
    </row>
    <row r="100" spans="1:7" ht="15" x14ac:dyDescent="0.25">
      <c r="A100" s="6">
        <v>1</v>
      </c>
      <c r="B100" s="7"/>
      <c r="C100" s="11" t="s">
        <v>126</v>
      </c>
      <c r="D100" s="15"/>
      <c r="E100" s="46"/>
      <c r="F100" s="52">
        <v>263.87204029999998</v>
      </c>
      <c r="G100" s="5">
        <v>5.0930851831703622E-2</v>
      </c>
    </row>
    <row r="101" spans="1:7" ht="15" x14ac:dyDescent="0.25">
      <c r="A101" s="6"/>
      <c r="B101" s="7"/>
      <c r="C101" s="8" t="s">
        <v>107</v>
      </c>
      <c r="D101" s="25"/>
      <c r="E101" s="48"/>
      <c r="F101" s="54">
        <v>263.87204029999998</v>
      </c>
      <c r="G101" s="5">
        <v>5.0930851831703622E-2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25.5" x14ac:dyDescent="0.25">
      <c r="A103" s="6"/>
      <c r="B103" s="7"/>
      <c r="C103" s="24" t="s">
        <v>127</v>
      </c>
      <c r="D103" s="25"/>
      <c r="E103" s="48"/>
      <c r="F103" s="54">
        <v>263.87204029999998</v>
      </c>
      <c r="G103" s="5">
        <v>5.0930851831703622E-2</v>
      </c>
    </row>
    <row r="104" spans="1:7" ht="15" x14ac:dyDescent="0.25">
      <c r="A104" s="6"/>
      <c r="B104" s="7"/>
      <c r="C104" s="29"/>
      <c r="D104" s="7"/>
      <c r="E104" s="46"/>
      <c r="F104" s="52"/>
      <c r="G104" s="5"/>
    </row>
    <row r="105" spans="1:7" ht="15" x14ac:dyDescent="0.25">
      <c r="A105" s="1"/>
      <c r="B105" s="2"/>
      <c r="C105" s="3" t="s">
        <v>128</v>
      </c>
      <c r="D105" s="4"/>
      <c r="E105" s="46"/>
      <c r="F105" s="52"/>
      <c r="G105" s="5"/>
    </row>
    <row r="106" spans="1:7" ht="25.5" x14ac:dyDescent="0.25">
      <c r="A106" s="6"/>
      <c r="B106" s="7"/>
      <c r="C106" s="8" t="s">
        <v>129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1"/>
      <c r="B109" s="2"/>
      <c r="C109" s="3" t="s">
        <v>130</v>
      </c>
      <c r="D109" s="4"/>
      <c r="E109" s="46"/>
      <c r="F109" s="52"/>
      <c r="G109" s="5"/>
    </row>
    <row r="110" spans="1:7" ht="25.5" x14ac:dyDescent="0.25">
      <c r="A110" s="6"/>
      <c r="B110" s="7"/>
      <c r="C110" s="8" t="s">
        <v>131</v>
      </c>
      <c r="D110" s="9"/>
      <c r="E110" s="47"/>
      <c r="F110" s="53"/>
      <c r="G110" s="10"/>
    </row>
    <row r="111" spans="1:7" ht="15" x14ac:dyDescent="0.25">
      <c r="A111" s="6"/>
      <c r="B111" s="7"/>
      <c r="C111" s="8" t="s">
        <v>107</v>
      </c>
      <c r="D111" s="25"/>
      <c r="E111" s="48"/>
      <c r="F111" s="54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7" ht="25.5" x14ac:dyDescent="0.25">
      <c r="A113" s="6"/>
      <c r="B113" s="7"/>
      <c r="C113" s="8" t="s">
        <v>132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8"/>
      <c r="G115" s="27"/>
    </row>
    <row r="116" spans="1:7" ht="25.5" x14ac:dyDescent="0.25">
      <c r="A116" s="6"/>
      <c r="B116" s="7"/>
      <c r="C116" s="29" t="s">
        <v>134</v>
      </c>
      <c r="D116" s="7"/>
      <c r="E116" s="46"/>
      <c r="F116" s="58">
        <v>11.827967709999999</v>
      </c>
      <c r="G116" s="5">
        <v>2.282956808244245E-3</v>
      </c>
    </row>
    <row r="117" spans="1:7" ht="15" x14ac:dyDescent="0.25">
      <c r="A117" s="6"/>
      <c r="B117" s="7"/>
      <c r="C117" s="30" t="s">
        <v>135</v>
      </c>
      <c r="D117" s="12"/>
      <c r="E117" s="48"/>
      <c r="F117" s="54">
        <v>5180.9861961850002</v>
      </c>
      <c r="G117" s="13">
        <v>1.0000000010000001</v>
      </c>
    </row>
    <row r="119" spans="1:7" ht="15" x14ac:dyDescent="0.25">
      <c r="B119" s="159" t="s">
        <v>841</v>
      </c>
      <c r="C119" s="158"/>
      <c r="D119" s="158"/>
      <c r="E119" s="158"/>
      <c r="F119" s="158"/>
    </row>
    <row r="120" spans="1:7" ht="15" x14ac:dyDescent="0.25">
      <c r="B120" s="158"/>
      <c r="C120" s="158"/>
      <c r="D120" s="158"/>
      <c r="E120" s="158"/>
      <c r="F120" s="158"/>
    </row>
    <row r="122" spans="1:7" ht="15" x14ac:dyDescent="0.25">
      <c r="B122" s="36" t="s">
        <v>137</v>
      </c>
      <c r="C122" s="37"/>
      <c r="D122" s="38"/>
    </row>
    <row r="123" spans="1:7" ht="15" x14ac:dyDescent="0.25">
      <c r="B123" s="39" t="s">
        <v>138</v>
      </c>
      <c r="C123" s="40"/>
      <c r="D123" s="64" t="s">
        <v>139</v>
      </c>
    </row>
    <row r="124" spans="1:7" ht="15" x14ac:dyDescent="0.25">
      <c r="B124" s="39" t="s">
        <v>140</v>
      </c>
      <c r="C124" s="40"/>
      <c r="D124" s="64" t="s">
        <v>139</v>
      </c>
    </row>
    <row r="125" spans="1:7" ht="15" x14ac:dyDescent="0.25">
      <c r="B125" s="41" t="s">
        <v>141</v>
      </c>
      <c r="C125" s="40"/>
      <c r="D125" s="42"/>
    </row>
    <row r="126" spans="1:7" ht="25.5" customHeight="1" x14ac:dyDescent="0.25">
      <c r="B126" s="42"/>
      <c r="C126" s="32" t="s">
        <v>142</v>
      </c>
      <c r="D126" s="33" t="s">
        <v>143</v>
      </c>
    </row>
    <row r="127" spans="1:7" ht="12.75" customHeight="1" x14ac:dyDescent="0.25">
      <c r="B127" s="59" t="s">
        <v>144</v>
      </c>
      <c r="C127" s="60" t="s">
        <v>145</v>
      </c>
      <c r="D127" s="60" t="s">
        <v>146</v>
      </c>
    </row>
    <row r="128" spans="1:7" ht="15" x14ac:dyDescent="0.25">
      <c r="B128" s="42" t="s">
        <v>147</v>
      </c>
      <c r="C128" s="43">
        <v>14.244999999999999</v>
      </c>
      <c r="D128" s="43">
        <v>14.6769</v>
      </c>
    </row>
    <row r="129" spans="2:4" ht="15" x14ac:dyDescent="0.25">
      <c r="B129" s="42" t="s">
        <v>148</v>
      </c>
      <c r="C129" s="43">
        <v>12.2194</v>
      </c>
      <c r="D129" s="43">
        <v>12.5898</v>
      </c>
    </row>
    <row r="130" spans="2:4" ht="15" x14ac:dyDescent="0.25">
      <c r="B130" s="42" t="s">
        <v>149</v>
      </c>
      <c r="C130" s="43">
        <v>14.0036</v>
      </c>
      <c r="D130" s="43">
        <v>14.4209</v>
      </c>
    </row>
    <row r="131" spans="2:4" ht="15" x14ac:dyDescent="0.25">
      <c r="B131" s="42" t="s">
        <v>150</v>
      </c>
      <c r="C131" s="43">
        <v>11.967700000000001</v>
      </c>
      <c r="D131" s="43">
        <v>12.324299999999999</v>
      </c>
    </row>
    <row r="133" spans="2:4" ht="15" x14ac:dyDescent="0.25">
      <c r="B133" s="61" t="s">
        <v>151</v>
      </c>
      <c r="C133" s="44"/>
      <c r="D133" s="62" t="s">
        <v>139</v>
      </c>
    </row>
    <row r="134" spans="2:4" ht="24.75" customHeight="1" x14ac:dyDescent="0.25">
      <c r="B134" s="63"/>
      <c r="C134" s="63"/>
    </row>
    <row r="135" spans="2:4" ht="15" x14ac:dyDescent="0.25">
      <c r="B135" s="65"/>
      <c r="C135" s="67"/>
      <c r="D135"/>
    </row>
    <row r="137" spans="2:4" ht="15" x14ac:dyDescent="0.25">
      <c r="B137" s="41" t="s">
        <v>152</v>
      </c>
      <c r="C137" s="40"/>
      <c r="D137" s="66" t="s">
        <v>139</v>
      </c>
    </row>
    <row r="138" spans="2:4" ht="15" x14ac:dyDescent="0.25">
      <c r="B138" s="41" t="s">
        <v>153</v>
      </c>
      <c r="C138" s="40"/>
      <c r="D138" s="66" t="s">
        <v>139</v>
      </c>
    </row>
    <row r="139" spans="2:4" ht="15" x14ac:dyDescent="0.25">
      <c r="B139" s="41" t="s">
        <v>154</v>
      </c>
      <c r="C139" s="40"/>
      <c r="D139" s="45">
        <v>0.34504424245804449</v>
      </c>
    </row>
    <row r="140" spans="2:4" ht="15" x14ac:dyDescent="0.25">
      <c r="B140" s="41" t="s">
        <v>155</v>
      </c>
      <c r="C140" s="40"/>
      <c r="D140" s="45" t="s">
        <v>139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V14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846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6">
        <v>31050</v>
      </c>
      <c r="F7" s="52">
        <v>253.39904999999999</v>
      </c>
      <c r="G7" s="5">
        <v>4.6603735295483908E-2</v>
      </c>
    </row>
    <row r="8" spans="1:7" ht="25.5" x14ac:dyDescent="0.25">
      <c r="A8" s="6">
        <v>2</v>
      </c>
      <c r="B8" s="7" t="s">
        <v>45</v>
      </c>
      <c r="C8" s="11" t="s">
        <v>46</v>
      </c>
      <c r="D8" s="2" t="s">
        <v>30</v>
      </c>
      <c r="E8" s="46">
        <v>21795</v>
      </c>
      <c r="F8" s="52">
        <v>222.309</v>
      </c>
      <c r="G8" s="5">
        <v>4.0885827274426377E-2</v>
      </c>
    </row>
    <row r="9" spans="1:7" ht="15" x14ac:dyDescent="0.25">
      <c r="A9" s="6">
        <v>3</v>
      </c>
      <c r="B9" s="7" t="s">
        <v>537</v>
      </c>
      <c r="C9" s="11" t="s">
        <v>538</v>
      </c>
      <c r="D9" s="2" t="s">
        <v>169</v>
      </c>
      <c r="E9" s="46">
        <v>2370</v>
      </c>
      <c r="F9" s="52">
        <v>194.05441500000001</v>
      </c>
      <c r="G9" s="5">
        <v>3.5689402109360641E-2</v>
      </c>
    </row>
    <row r="10" spans="1:7" ht="15" x14ac:dyDescent="0.25">
      <c r="A10" s="6">
        <v>4</v>
      </c>
      <c r="B10" s="7" t="s">
        <v>292</v>
      </c>
      <c r="C10" s="11" t="s">
        <v>293</v>
      </c>
      <c r="D10" s="2" t="s">
        <v>246</v>
      </c>
      <c r="E10" s="46">
        <v>44685</v>
      </c>
      <c r="F10" s="52">
        <v>175.20988500000001</v>
      </c>
      <c r="G10" s="5">
        <v>3.2223621602733621E-2</v>
      </c>
    </row>
    <row r="11" spans="1:7" ht="25.5" x14ac:dyDescent="0.25">
      <c r="A11" s="6">
        <v>5</v>
      </c>
      <c r="B11" s="7" t="s">
        <v>398</v>
      </c>
      <c r="C11" s="11" t="s">
        <v>399</v>
      </c>
      <c r="D11" s="2" t="s">
        <v>169</v>
      </c>
      <c r="E11" s="46">
        <v>25068</v>
      </c>
      <c r="F11" s="52">
        <v>174.03459000000001</v>
      </c>
      <c r="G11" s="5">
        <v>3.2007467923096285E-2</v>
      </c>
    </row>
    <row r="12" spans="1:7" ht="25.5" x14ac:dyDescent="0.25">
      <c r="A12" s="6">
        <v>6</v>
      </c>
      <c r="B12" s="7" t="s">
        <v>394</v>
      </c>
      <c r="C12" s="11" t="s">
        <v>395</v>
      </c>
      <c r="D12" s="2" t="s">
        <v>42</v>
      </c>
      <c r="E12" s="46">
        <v>13035</v>
      </c>
      <c r="F12" s="52">
        <v>170.4391425</v>
      </c>
      <c r="G12" s="5">
        <v>3.1346213338444881E-2</v>
      </c>
    </row>
    <row r="13" spans="1:7" ht="25.5" x14ac:dyDescent="0.25">
      <c r="A13" s="6">
        <v>7</v>
      </c>
      <c r="B13" s="7" t="s">
        <v>433</v>
      </c>
      <c r="C13" s="11" t="s">
        <v>434</v>
      </c>
      <c r="D13" s="2" t="s">
        <v>30</v>
      </c>
      <c r="E13" s="46">
        <v>13390</v>
      </c>
      <c r="F13" s="52">
        <v>170.29401999999999</v>
      </c>
      <c r="G13" s="5">
        <v>3.1319523220327154E-2</v>
      </c>
    </row>
    <row r="14" spans="1:7" ht="15" x14ac:dyDescent="0.25">
      <c r="A14" s="6">
        <v>8</v>
      </c>
      <c r="B14" s="7" t="s">
        <v>312</v>
      </c>
      <c r="C14" s="11" t="s">
        <v>313</v>
      </c>
      <c r="D14" s="2" t="s">
        <v>19</v>
      </c>
      <c r="E14" s="46">
        <v>78202</v>
      </c>
      <c r="F14" s="52">
        <v>165.78824</v>
      </c>
      <c r="G14" s="5">
        <v>3.0490845376350689E-2</v>
      </c>
    </row>
    <row r="15" spans="1:7" ht="15" x14ac:dyDescent="0.25">
      <c r="A15" s="6">
        <v>9</v>
      </c>
      <c r="B15" s="7" t="s">
        <v>437</v>
      </c>
      <c r="C15" s="11" t="s">
        <v>438</v>
      </c>
      <c r="D15" s="2" t="s">
        <v>169</v>
      </c>
      <c r="E15" s="46">
        <v>4779</v>
      </c>
      <c r="F15" s="52">
        <v>165.69270900000001</v>
      </c>
      <c r="G15" s="5">
        <v>3.0473275849406872E-2</v>
      </c>
    </row>
    <row r="16" spans="1:7" ht="25.5" x14ac:dyDescent="0.25">
      <c r="A16" s="6">
        <v>10</v>
      </c>
      <c r="B16" s="7" t="s">
        <v>318</v>
      </c>
      <c r="C16" s="11" t="s">
        <v>319</v>
      </c>
      <c r="D16" s="2" t="s">
        <v>42</v>
      </c>
      <c r="E16" s="46">
        <v>15884</v>
      </c>
      <c r="F16" s="52">
        <v>148.19772</v>
      </c>
      <c r="G16" s="5">
        <v>2.7255695371684471E-2</v>
      </c>
    </row>
    <row r="17" spans="1:7" ht="25.5" x14ac:dyDescent="0.25">
      <c r="A17" s="6">
        <v>11</v>
      </c>
      <c r="B17" s="7" t="s">
        <v>392</v>
      </c>
      <c r="C17" s="11" t="s">
        <v>393</v>
      </c>
      <c r="D17" s="2" t="s">
        <v>53</v>
      </c>
      <c r="E17" s="46">
        <v>59789</v>
      </c>
      <c r="F17" s="52">
        <v>142.11845299999999</v>
      </c>
      <c r="G17" s="5">
        <v>2.6137630603649344E-2</v>
      </c>
    </row>
    <row r="18" spans="1:7" ht="25.5" x14ac:dyDescent="0.25">
      <c r="A18" s="6">
        <v>12</v>
      </c>
      <c r="B18" s="7" t="s">
        <v>310</v>
      </c>
      <c r="C18" s="11" t="s">
        <v>311</v>
      </c>
      <c r="D18" s="2" t="s">
        <v>169</v>
      </c>
      <c r="E18" s="46">
        <v>9229</v>
      </c>
      <c r="F18" s="52">
        <v>141.45288300000001</v>
      </c>
      <c r="G18" s="5">
        <v>2.6015222693672516E-2</v>
      </c>
    </row>
    <row r="19" spans="1:7" ht="15" x14ac:dyDescent="0.25">
      <c r="A19" s="6">
        <v>13</v>
      </c>
      <c r="B19" s="7" t="s">
        <v>331</v>
      </c>
      <c r="C19" s="11" t="s">
        <v>332</v>
      </c>
      <c r="D19" s="2" t="s">
        <v>211</v>
      </c>
      <c r="E19" s="46">
        <v>12745</v>
      </c>
      <c r="F19" s="52">
        <v>126.66618250000001</v>
      </c>
      <c r="G19" s="5">
        <v>2.3295735481721248E-2</v>
      </c>
    </row>
    <row r="20" spans="1:7" ht="15" x14ac:dyDescent="0.25">
      <c r="A20" s="6">
        <v>14</v>
      </c>
      <c r="B20" s="7" t="s">
        <v>304</v>
      </c>
      <c r="C20" s="11" t="s">
        <v>305</v>
      </c>
      <c r="D20" s="2" t="s">
        <v>106</v>
      </c>
      <c r="E20" s="46">
        <v>37105</v>
      </c>
      <c r="F20" s="52">
        <v>124.9510875</v>
      </c>
      <c r="G20" s="5">
        <v>2.2980304806718289E-2</v>
      </c>
    </row>
    <row r="21" spans="1:7" ht="25.5" x14ac:dyDescent="0.25">
      <c r="A21" s="6">
        <v>15</v>
      </c>
      <c r="B21" s="7" t="s">
        <v>408</v>
      </c>
      <c r="C21" s="11" t="s">
        <v>409</v>
      </c>
      <c r="D21" s="2" t="s">
        <v>169</v>
      </c>
      <c r="E21" s="46">
        <v>10463</v>
      </c>
      <c r="F21" s="52">
        <v>123.097195</v>
      </c>
      <c r="G21" s="5">
        <v>2.2639347272203923E-2</v>
      </c>
    </row>
    <row r="22" spans="1:7" ht="15" x14ac:dyDescent="0.25">
      <c r="A22" s="6">
        <v>16</v>
      </c>
      <c r="B22" s="7" t="s">
        <v>362</v>
      </c>
      <c r="C22" s="11" t="s">
        <v>363</v>
      </c>
      <c r="D22" s="2" t="s">
        <v>364</v>
      </c>
      <c r="E22" s="46">
        <v>3149</v>
      </c>
      <c r="F22" s="52">
        <v>120.6869995</v>
      </c>
      <c r="G22" s="5">
        <v>2.2196077602912083E-2</v>
      </c>
    </row>
    <row r="23" spans="1:7" ht="25.5" x14ac:dyDescent="0.25">
      <c r="A23" s="6">
        <v>17</v>
      </c>
      <c r="B23" s="7" t="s">
        <v>316</v>
      </c>
      <c r="C23" s="11" t="s">
        <v>317</v>
      </c>
      <c r="D23" s="2" t="s">
        <v>53</v>
      </c>
      <c r="E23" s="46">
        <v>8217</v>
      </c>
      <c r="F23" s="52">
        <v>120.535173</v>
      </c>
      <c r="G23" s="5">
        <v>2.216815452262887E-2</v>
      </c>
    </row>
    <row r="24" spans="1:7" ht="25.5" x14ac:dyDescent="0.25">
      <c r="A24" s="6">
        <v>18</v>
      </c>
      <c r="B24" s="7" t="s">
        <v>327</v>
      </c>
      <c r="C24" s="11" t="s">
        <v>328</v>
      </c>
      <c r="D24" s="2" t="s">
        <v>42</v>
      </c>
      <c r="E24" s="46">
        <v>48938</v>
      </c>
      <c r="F24" s="52">
        <v>119.40872</v>
      </c>
      <c r="G24" s="5">
        <v>2.1960983590319519E-2</v>
      </c>
    </row>
    <row r="25" spans="1:7" ht="51" x14ac:dyDescent="0.25">
      <c r="A25" s="6">
        <v>19</v>
      </c>
      <c r="B25" s="7" t="s">
        <v>325</v>
      </c>
      <c r="C25" s="11" t="s">
        <v>326</v>
      </c>
      <c r="D25" s="2" t="s">
        <v>239</v>
      </c>
      <c r="E25" s="46">
        <v>63751</v>
      </c>
      <c r="F25" s="52">
        <v>117.68434600000001</v>
      </c>
      <c r="G25" s="5">
        <v>2.1643846373560361E-2</v>
      </c>
    </row>
    <row r="26" spans="1:7" ht="25.5" x14ac:dyDescent="0.25">
      <c r="A26" s="6">
        <v>20</v>
      </c>
      <c r="B26" s="7" t="s">
        <v>300</v>
      </c>
      <c r="C26" s="11" t="s">
        <v>301</v>
      </c>
      <c r="D26" s="2" t="s">
        <v>22</v>
      </c>
      <c r="E26" s="46">
        <v>2261</v>
      </c>
      <c r="F26" s="52">
        <v>116.4290645</v>
      </c>
      <c r="G26" s="5">
        <v>2.141298202443467E-2</v>
      </c>
    </row>
    <row r="27" spans="1:7" ht="25.5" x14ac:dyDescent="0.25">
      <c r="A27" s="6">
        <v>21</v>
      </c>
      <c r="B27" s="7" t="s">
        <v>162</v>
      </c>
      <c r="C27" s="11" t="s">
        <v>163</v>
      </c>
      <c r="D27" s="2" t="s">
        <v>53</v>
      </c>
      <c r="E27" s="46">
        <v>47527</v>
      </c>
      <c r="F27" s="52">
        <v>115.27673849999999</v>
      </c>
      <c r="G27" s="5">
        <v>2.1201052674746486E-2</v>
      </c>
    </row>
    <row r="28" spans="1:7" ht="15" x14ac:dyDescent="0.25">
      <c r="A28" s="6">
        <v>22</v>
      </c>
      <c r="B28" s="7" t="s">
        <v>539</v>
      </c>
      <c r="C28" s="11" t="s">
        <v>540</v>
      </c>
      <c r="D28" s="2" t="s">
        <v>65</v>
      </c>
      <c r="E28" s="46">
        <v>19711</v>
      </c>
      <c r="F28" s="52">
        <v>110.68712050000001</v>
      </c>
      <c r="G28" s="5">
        <v>2.0356955814954045E-2</v>
      </c>
    </row>
    <row r="29" spans="1:7" ht="25.5" x14ac:dyDescent="0.25">
      <c r="A29" s="6">
        <v>23</v>
      </c>
      <c r="B29" s="7" t="s">
        <v>296</v>
      </c>
      <c r="C29" s="11" t="s">
        <v>297</v>
      </c>
      <c r="D29" s="2" t="s">
        <v>246</v>
      </c>
      <c r="E29" s="46">
        <v>52105</v>
      </c>
      <c r="F29" s="52">
        <v>109.9154975</v>
      </c>
      <c r="G29" s="5">
        <v>2.021504323067282E-2</v>
      </c>
    </row>
    <row r="30" spans="1:7" ht="15" x14ac:dyDescent="0.25">
      <c r="A30" s="6">
        <v>24</v>
      </c>
      <c r="B30" s="7" t="s">
        <v>329</v>
      </c>
      <c r="C30" s="11" t="s">
        <v>330</v>
      </c>
      <c r="D30" s="2" t="s">
        <v>211</v>
      </c>
      <c r="E30" s="46">
        <v>6236</v>
      </c>
      <c r="F30" s="52">
        <v>109.67876800000001</v>
      </c>
      <c r="G30" s="5">
        <v>2.0171505265733206E-2</v>
      </c>
    </row>
    <row r="31" spans="1:7" ht="25.5" x14ac:dyDescent="0.25">
      <c r="A31" s="6">
        <v>25</v>
      </c>
      <c r="B31" s="7" t="s">
        <v>347</v>
      </c>
      <c r="C31" s="11" t="s">
        <v>348</v>
      </c>
      <c r="D31" s="2" t="s">
        <v>169</v>
      </c>
      <c r="E31" s="46">
        <v>24353</v>
      </c>
      <c r="F31" s="52">
        <v>102.68442450000001</v>
      </c>
      <c r="G31" s="5">
        <v>1.8885144748439678E-2</v>
      </c>
    </row>
    <row r="32" spans="1:7" ht="15" x14ac:dyDescent="0.25">
      <c r="A32" s="6">
        <v>26</v>
      </c>
      <c r="B32" s="7" t="s">
        <v>216</v>
      </c>
      <c r="C32" s="11" t="s">
        <v>217</v>
      </c>
      <c r="D32" s="2" t="s">
        <v>81</v>
      </c>
      <c r="E32" s="46">
        <v>101536</v>
      </c>
      <c r="F32" s="52">
        <v>101.688304</v>
      </c>
      <c r="G32" s="5">
        <v>1.8701943840210521E-2</v>
      </c>
    </row>
    <row r="33" spans="1:7" ht="15" x14ac:dyDescent="0.25">
      <c r="A33" s="6">
        <v>27</v>
      </c>
      <c r="B33" s="7" t="s">
        <v>337</v>
      </c>
      <c r="C33" s="11" t="s">
        <v>338</v>
      </c>
      <c r="D33" s="2" t="s">
        <v>169</v>
      </c>
      <c r="E33" s="46">
        <v>21089</v>
      </c>
      <c r="F33" s="52">
        <v>94.921588999999997</v>
      </c>
      <c r="G33" s="5">
        <v>1.7457447482864347E-2</v>
      </c>
    </row>
    <row r="34" spans="1:7" ht="15" x14ac:dyDescent="0.25">
      <c r="A34" s="6">
        <v>28</v>
      </c>
      <c r="B34" s="7" t="s">
        <v>343</v>
      </c>
      <c r="C34" s="11" t="s">
        <v>344</v>
      </c>
      <c r="D34" s="2" t="s">
        <v>169</v>
      </c>
      <c r="E34" s="46">
        <v>16274</v>
      </c>
      <c r="F34" s="52">
        <v>90.906564000000003</v>
      </c>
      <c r="G34" s="5">
        <v>1.6719026552301466E-2</v>
      </c>
    </row>
    <row r="35" spans="1:7" ht="15" x14ac:dyDescent="0.25">
      <c r="A35" s="6">
        <v>29</v>
      </c>
      <c r="B35" s="7" t="s">
        <v>298</v>
      </c>
      <c r="C35" s="11" t="s">
        <v>299</v>
      </c>
      <c r="D35" s="2" t="s">
        <v>19</v>
      </c>
      <c r="E35" s="46">
        <v>84278</v>
      </c>
      <c r="F35" s="52">
        <v>90.472432999999995</v>
      </c>
      <c r="G35" s="5">
        <v>1.6639183608109041E-2</v>
      </c>
    </row>
    <row r="36" spans="1:7" ht="15" x14ac:dyDescent="0.25">
      <c r="A36" s="6">
        <v>30</v>
      </c>
      <c r="B36" s="7" t="s">
        <v>61</v>
      </c>
      <c r="C36" s="11" t="s">
        <v>62</v>
      </c>
      <c r="D36" s="2" t="s">
        <v>13</v>
      </c>
      <c r="E36" s="46">
        <v>8495</v>
      </c>
      <c r="F36" s="52">
        <v>88.602850000000004</v>
      </c>
      <c r="G36" s="5">
        <v>1.6295340364636202E-2</v>
      </c>
    </row>
    <row r="37" spans="1:7" ht="15" x14ac:dyDescent="0.25">
      <c r="A37" s="6">
        <v>31</v>
      </c>
      <c r="B37" s="7" t="s">
        <v>510</v>
      </c>
      <c r="C37" s="11" t="s">
        <v>511</v>
      </c>
      <c r="D37" s="2" t="s">
        <v>271</v>
      </c>
      <c r="E37" s="46">
        <v>8060</v>
      </c>
      <c r="F37" s="52">
        <v>87.801609999999997</v>
      </c>
      <c r="G37" s="5">
        <v>1.6147980787446965E-2</v>
      </c>
    </row>
    <row r="38" spans="1:7" ht="25.5" x14ac:dyDescent="0.25">
      <c r="A38" s="6">
        <v>32</v>
      </c>
      <c r="B38" s="7" t="s">
        <v>541</v>
      </c>
      <c r="C38" s="11" t="s">
        <v>542</v>
      </c>
      <c r="D38" s="2" t="s">
        <v>16</v>
      </c>
      <c r="E38" s="46">
        <v>561462</v>
      </c>
      <c r="F38" s="52">
        <v>87.026610000000005</v>
      </c>
      <c r="G38" s="5">
        <v>1.6005447124222895E-2</v>
      </c>
    </row>
    <row r="39" spans="1:7" ht="15" x14ac:dyDescent="0.25">
      <c r="A39" s="6">
        <v>33</v>
      </c>
      <c r="B39" s="7" t="s">
        <v>369</v>
      </c>
      <c r="C39" s="11" t="s">
        <v>370</v>
      </c>
      <c r="D39" s="2" t="s">
        <v>169</v>
      </c>
      <c r="E39" s="46">
        <v>87578</v>
      </c>
      <c r="F39" s="52">
        <v>83.636989999999997</v>
      </c>
      <c r="G39" s="5">
        <v>1.5382047181593753E-2</v>
      </c>
    </row>
    <row r="40" spans="1:7" ht="15" x14ac:dyDescent="0.25">
      <c r="A40" s="6">
        <v>34</v>
      </c>
      <c r="B40" s="7" t="s">
        <v>320</v>
      </c>
      <c r="C40" s="11" t="s">
        <v>321</v>
      </c>
      <c r="D40" s="2" t="s">
        <v>322</v>
      </c>
      <c r="E40" s="46">
        <v>12600</v>
      </c>
      <c r="F40" s="52">
        <v>81.918899999999994</v>
      </c>
      <c r="G40" s="5">
        <v>1.5066065682950337E-2</v>
      </c>
    </row>
    <row r="41" spans="1:7" ht="15" x14ac:dyDescent="0.25">
      <c r="A41" s="6">
        <v>35</v>
      </c>
      <c r="B41" s="7" t="s">
        <v>323</v>
      </c>
      <c r="C41" s="11" t="s">
        <v>324</v>
      </c>
      <c r="D41" s="2" t="s">
        <v>177</v>
      </c>
      <c r="E41" s="46">
        <v>1274</v>
      </c>
      <c r="F41" s="52">
        <v>80.053064000000006</v>
      </c>
      <c r="G41" s="5">
        <v>1.4722911566749887E-2</v>
      </c>
    </row>
    <row r="42" spans="1:7" ht="25.5" x14ac:dyDescent="0.25">
      <c r="A42" s="6">
        <v>36</v>
      </c>
      <c r="B42" s="7" t="s">
        <v>474</v>
      </c>
      <c r="C42" s="11" t="s">
        <v>475</v>
      </c>
      <c r="D42" s="2" t="s">
        <v>39</v>
      </c>
      <c r="E42" s="46">
        <v>52822</v>
      </c>
      <c r="F42" s="52">
        <v>77.753984000000003</v>
      </c>
      <c r="G42" s="5">
        <v>1.4300077638433497E-2</v>
      </c>
    </row>
    <row r="43" spans="1:7" ht="15" x14ac:dyDescent="0.25">
      <c r="A43" s="6">
        <v>37</v>
      </c>
      <c r="B43" s="7" t="s">
        <v>54</v>
      </c>
      <c r="C43" s="11" t="s">
        <v>55</v>
      </c>
      <c r="D43" s="2" t="s">
        <v>56</v>
      </c>
      <c r="E43" s="46">
        <v>48381</v>
      </c>
      <c r="F43" s="52">
        <v>77.433790500000001</v>
      </c>
      <c r="G43" s="5">
        <v>1.424118944166506E-2</v>
      </c>
    </row>
    <row r="44" spans="1:7" ht="15" x14ac:dyDescent="0.25">
      <c r="A44" s="6">
        <v>38</v>
      </c>
      <c r="B44" s="7" t="s">
        <v>294</v>
      </c>
      <c r="C44" s="11" t="s">
        <v>295</v>
      </c>
      <c r="D44" s="2" t="s">
        <v>177</v>
      </c>
      <c r="E44" s="46">
        <v>2818</v>
      </c>
      <c r="F44" s="52">
        <v>73.163734000000005</v>
      </c>
      <c r="G44" s="5">
        <v>1.3455864544737624E-2</v>
      </c>
    </row>
    <row r="45" spans="1:7" ht="25.5" x14ac:dyDescent="0.25">
      <c r="A45" s="6">
        <v>39</v>
      </c>
      <c r="B45" s="7" t="s">
        <v>302</v>
      </c>
      <c r="C45" s="11" t="s">
        <v>303</v>
      </c>
      <c r="D45" s="2" t="s">
        <v>166</v>
      </c>
      <c r="E45" s="46">
        <v>4917</v>
      </c>
      <c r="F45" s="52">
        <v>60.911796000000002</v>
      </c>
      <c r="G45" s="5">
        <v>1.1202556667661208E-2</v>
      </c>
    </row>
    <row r="46" spans="1:7" ht="15" x14ac:dyDescent="0.25">
      <c r="A46" s="6">
        <v>40</v>
      </c>
      <c r="B46" s="7" t="s">
        <v>383</v>
      </c>
      <c r="C46" s="11" t="s">
        <v>384</v>
      </c>
      <c r="D46" s="2" t="s">
        <v>169</v>
      </c>
      <c r="E46" s="46">
        <v>41474</v>
      </c>
      <c r="F46" s="52">
        <v>55.595897000000001</v>
      </c>
      <c r="G46" s="5">
        <v>1.0224886270500966E-2</v>
      </c>
    </row>
    <row r="47" spans="1:7" ht="15" x14ac:dyDescent="0.25">
      <c r="A47" s="6">
        <v>41</v>
      </c>
      <c r="B47" s="7" t="s">
        <v>378</v>
      </c>
      <c r="C47" s="11" t="s">
        <v>379</v>
      </c>
      <c r="D47" s="2" t="s">
        <v>27</v>
      </c>
      <c r="E47" s="46">
        <v>78021</v>
      </c>
      <c r="F47" s="52">
        <v>53.678448000000003</v>
      </c>
      <c r="G47" s="5">
        <v>9.8722397801585988E-3</v>
      </c>
    </row>
    <row r="48" spans="1:7" ht="25.5" x14ac:dyDescent="0.25">
      <c r="A48" s="6">
        <v>42</v>
      </c>
      <c r="B48" s="7" t="s">
        <v>371</v>
      </c>
      <c r="C48" s="11" t="s">
        <v>372</v>
      </c>
      <c r="D48" s="2" t="s">
        <v>42</v>
      </c>
      <c r="E48" s="46">
        <v>15312</v>
      </c>
      <c r="F48" s="52">
        <v>53.331696000000001</v>
      </c>
      <c r="G48" s="5">
        <v>9.8084670926872775E-3</v>
      </c>
    </row>
    <row r="49" spans="1:7" ht="15" x14ac:dyDescent="0.25">
      <c r="A49" s="6">
        <v>43</v>
      </c>
      <c r="B49" s="7" t="s">
        <v>543</v>
      </c>
      <c r="C49" s="11" t="s">
        <v>544</v>
      </c>
      <c r="D49" s="2" t="s">
        <v>177</v>
      </c>
      <c r="E49" s="46">
        <v>45135</v>
      </c>
      <c r="F49" s="52">
        <v>52.063222500000002</v>
      </c>
      <c r="G49" s="5">
        <v>9.575176544741909E-3</v>
      </c>
    </row>
    <row r="50" spans="1:7" ht="15" x14ac:dyDescent="0.25">
      <c r="A50" s="6">
        <v>44</v>
      </c>
      <c r="B50" s="7" t="s">
        <v>365</v>
      </c>
      <c r="C50" s="11" t="s">
        <v>366</v>
      </c>
      <c r="D50" s="2" t="s">
        <v>19</v>
      </c>
      <c r="E50" s="46">
        <v>55958</v>
      </c>
      <c r="F50" s="52">
        <v>43.703198</v>
      </c>
      <c r="G50" s="5">
        <v>8.0376476200606194E-3</v>
      </c>
    </row>
    <row r="51" spans="1:7" ht="15" x14ac:dyDescent="0.25">
      <c r="A51" s="6">
        <v>45</v>
      </c>
      <c r="B51" s="7" t="s">
        <v>367</v>
      </c>
      <c r="C51" s="11" t="s">
        <v>368</v>
      </c>
      <c r="D51" s="2" t="s">
        <v>169</v>
      </c>
      <c r="E51" s="46">
        <v>16423</v>
      </c>
      <c r="F51" s="52">
        <v>36.344099</v>
      </c>
      <c r="G51" s="5">
        <v>6.6842033123204738E-3</v>
      </c>
    </row>
    <row r="52" spans="1:7" ht="15" x14ac:dyDescent="0.25">
      <c r="A52" s="6">
        <v>46</v>
      </c>
      <c r="B52" s="7" t="s">
        <v>840</v>
      </c>
      <c r="C52" s="11" t="s">
        <v>380</v>
      </c>
      <c r="D52" s="2" t="s">
        <v>169</v>
      </c>
      <c r="E52" s="46">
        <v>4902</v>
      </c>
      <c r="F52" s="52">
        <v>1.335488625</v>
      </c>
      <c r="G52" s="5">
        <v>2.4561559472945842E-4</v>
      </c>
    </row>
    <row r="53" spans="1:7" ht="15" x14ac:dyDescent="0.25">
      <c r="A53" s="6">
        <v>47</v>
      </c>
      <c r="B53" s="7" t="s">
        <v>381</v>
      </c>
      <c r="C53" s="11" t="s">
        <v>382</v>
      </c>
      <c r="D53" s="2" t="s">
        <v>169</v>
      </c>
      <c r="E53" s="46">
        <v>4902</v>
      </c>
      <c r="F53" s="52">
        <v>9.291741</v>
      </c>
      <c r="G53" s="5">
        <v>1.7088850096249174E-3</v>
      </c>
    </row>
    <row r="54" spans="1:7" ht="15" x14ac:dyDescent="0.25">
      <c r="A54" s="6">
        <v>48</v>
      </c>
      <c r="B54" s="7" t="s">
        <v>840</v>
      </c>
      <c r="C54" s="11" t="s">
        <v>850</v>
      </c>
      <c r="D54" s="2" t="s">
        <v>169</v>
      </c>
      <c r="E54" s="46">
        <v>700</v>
      </c>
      <c r="F54" s="52">
        <v>9.3446062499999982</v>
      </c>
      <c r="G54" s="5">
        <v>1.7186076905794415E-3</v>
      </c>
    </row>
    <row r="55" spans="1:7" ht="15" x14ac:dyDescent="0.25">
      <c r="A55" s="1"/>
      <c r="B55" s="2"/>
      <c r="C55" s="8" t="s">
        <v>107</v>
      </c>
      <c r="D55" s="12"/>
      <c r="E55" s="48"/>
      <c r="F55" s="54">
        <v>5131.6720393750011</v>
      </c>
      <c r="G55" s="13">
        <v>0.94378840546666842</v>
      </c>
    </row>
    <row r="56" spans="1:7" ht="15" x14ac:dyDescent="0.25">
      <c r="A56" s="6"/>
      <c r="B56" s="7"/>
      <c r="C56" s="14"/>
      <c r="D56" s="15"/>
      <c r="E56" s="46"/>
      <c r="F56" s="52"/>
      <c r="G56" s="5"/>
    </row>
    <row r="57" spans="1:7" ht="15" x14ac:dyDescent="0.25">
      <c r="A57" s="1"/>
      <c r="B57" s="2"/>
      <c r="C57" s="8" t="s">
        <v>108</v>
      </c>
      <c r="D57" s="9"/>
      <c r="E57" s="47"/>
      <c r="F57" s="53"/>
      <c r="G57" s="10"/>
    </row>
    <row r="58" spans="1:7" ht="15" x14ac:dyDescent="0.25">
      <c r="A58" s="1"/>
      <c r="B58" s="2"/>
      <c r="C58" s="8" t="s">
        <v>107</v>
      </c>
      <c r="D58" s="12"/>
      <c r="E58" s="48"/>
      <c r="F58" s="54">
        <v>0</v>
      </c>
      <c r="G58" s="13">
        <v>0</v>
      </c>
    </row>
    <row r="59" spans="1:7" ht="15" x14ac:dyDescent="0.25">
      <c r="A59" s="6"/>
      <c r="B59" s="7"/>
      <c r="C59" s="14"/>
      <c r="D59" s="15"/>
      <c r="E59" s="46"/>
      <c r="F59" s="52"/>
      <c r="G59" s="5"/>
    </row>
    <row r="60" spans="1:7" ht="15" x14ac:dyDescent="0.25">
      <c r="A60" s="16"/>
      <c r="B60" s="17"/>
      <c r="C60" s="8" t="s">
        <v>109</v>
      </c>
      <c r="D60" s="9"/>
      <c r="E60" s="47"/>
      <c r="F60" s="53"/>
      <c r="G60" s="10"/>
    </row>
    <row r="61" spans="1:7" ht="15" x14ac:dyDescent="0.25">
      <c r="A61" s="18"/>
      <c r="B61" s="19"/>
      <c r="C61" s="8" t="s">
        <v>107</v>
      </c>
      <c r="D61" s="20"/>
      <c r="E61" s="49"/>
      <c r="F61" s="55">
        <v>0</v>
      </c>
      <c r="G61" s="21">
        <v>0</v>
      </c>
    </row>
    <row r="62" spans="1:7" ht="15" x14ac:dyDescent="0.25">
      <c r="A62" s="18"/>
      <c r="B62" s="19"/>
      <c r="C62" s="14"/>
      <c r="D62" s="22"/>
      <c r="E62" s="50"/>
      <c r="F62" s="56"/>
      <c r="G62" s="23"/>
    </row>
    <row r="63" spans="1:7" ht="15" x14ac:dyDescent="0.25">
      <c r="A63" s="1"/>
      <c r="B63" s="2"/>
      <c r="C63" s="8" t="s">
        <v>111</v>
      </c>
      <c r="D63" s="9"/>
      <c r="E63" s="47"/>
      <c r="F63" s="53"/>
      <c r="G63" s="10"/>
    </row>
    <row r="64" spans="1:7" ht="15" x14ac:dyDescent="0.25">
      <c r="A64" s="1"/>
      <c r="B64" s="2"/>
      <c r="C64" s="8" t="s">
        <v>107</v>
      </c>
      <c r="D64" s="12"/>
      <c r="E64" s="48"/>
      <c r="F64" s="54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2"/>
      <c r="G65" s="5"/>
    </row>
    <row r="66" spans="1:7" ht="15" x14ac:dyDescent="0.25">
      <c r="A66" s="1"/>
      <c r="B66" s="2"/>
      <c r="C66" s="8" t="s">
        <v>112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15" x14ac:dyDescent="0.25">
      <c r="A69" s="1"/>
      <c r="B69" s="2"/>
      <c r="C69" s="8" t="s">
        <v>113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2"/>
      <c r="G71" s="5"/>
    </row>
    <row r="72" spans="1:7" ht="25.5" x14ac:dyDescent="0.25">
      <c r="A72" s="6"/>
      <c r="B72" s="7"/>
      <c r="C72" s="24" t="s">
        <v>115</v>
      </c>
      <c r="D72" s="25"/>
      <c r="E72" s="48"/>
      <c r="F72" s="54">
        <v>5131.6720393750011</v>
      </c>
      <c r="G72" s="13">
        <v>0.94378840546666842</v>
      </c>
    </row>
    <row r="73" spans="1:7" ht="15" x14ac:dyDescent="0.25">
      <c r="A73" s="1"/>
      <c r="B73" s="2"/>
      <c r="C73" s="11"/>
      <c r="D73" s="4"/>
      <c r="E73" s="46"/>
      <c r="F73" s="52"/>
      <c r="G73" s="5"/>
    </row>
    <row r="74" spans="1:7" ht="15" x14ac:dyDescent="0.25">
      <c r="A74" s="1"/>
      <c r="B74" s="2"/>
      <c r="C74" s="3" t="s">
        <v>116</v>
      </c>
      <c r="D74" s="4"/>
      <c r="E74" s="46"/>
      <c r="F74" s="52"/>
      <c r="G74" s="5"/>
    </row>
    <row r="75" spans="1:7" ht="25.5" x14ac:dyDescent="0.25">
      <c r="A75" s="1"/>
      <c r="B75" s="2"/>
      <c r="C75" s="8" t="s">
        <v>10</v>
      </c>
      <c r="D75" s="9"/>
      <c r="E75" s="47"/>
      <c r="F75" s="53"/>
      <c r="G75" s="10"/>
    </row>
    <row r="76" spans="1:7" ht="15" x14ac:dyDescent="0.25">
      <c r="A76" s="6"/>
      <c r="B76" s="7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2"/>
      <c r="G77" s="5"/>
    </row>
    <row r="78" spans="1:7" ht="15" x14ac:dyDescent="0.25">
      <c r="A78" s="1"/>
      <c r="B78" s="26"/>
      <c r="C78" s="8" t="s">
        <v>117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8"/>
      <c r="G80" s="27"/>
    </row>
    <row r="81" spans="1:7" ht="15" x14ac:dyDescent="0.25">
      <c r="A81" s="1"/>
      <c r="B81" s="2"/>
      <c r="C81" s="8" t="s">
        <v>118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25.5" x14ac:dyDescent="0.25">
      <c r="A84" s="1"/>
      <c r="B84" s="26"/>
      <c r="C84" s="8" t="s">
        <v>119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2"/>
      <c r="G86" s="5"/>
    </row>
    <row r="87" spans="1:7" ht="15" x14ac:dyDescent="0.25">
      <c r="A87" s="6"/>
      <c r="B87" s="7"/>
      <c r="C87" s="28" t="s">
        <v>120</v>
      </c>
      <c r="D87" s="25"/>
      <c r="E87" s="48"/>
      <c r="F87" s="54">
        <v>0</v>
      </c>
      <c r="G87" s="13">
        <v>0</v>
      </c>
    </row>
    <row r="88" spans="1:7" ht="15" x14ac:dyDescent="0.25">
      <c r="A88" s="6"/>
      <c r="B88" s="7"/>
      <c r="C88" s="11"/>
      <c r="D88" s="4"/>
      <c r="E88" s="46"/>
      <c r="F88" s="52"/>
      <c r="G88" s="5"/>
    </row>
    <row r="89" spans="1:7" ht="15" x14ac:dyDescent="0.25">
      <c r="A89" s="1"/>
      <c r="B89" s="2"/>
      <c r="C89" s="3" t="s">
        <v>121</v>
      </c>
      <c r="D89" s="4"/>
      <c r="E89" s="46"/>
      <c r="F89" s="52"/>
      <c r="G89" s="5"/>
    </row>
    <row r="90" spans="1:7" ht="15" x14ac:dyDescent="0.25">
      <c r="A90" s="6"/>
      <c r="B90" s="7"/>
      <c r="C90" s="8" t="s">
        <v>122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25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2"/>
      <c r="G92" s="5"/>
    </row>
    <row r="93" spans="1:7" ht="15" x14ac:dyDescent="0.25">
      <c r="A93" s="6"/>
      <c r="B93" s="7"/>
      <c r="C93" s="8" t="s">
        <v>123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124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2"/>
      <c r="G98" s="5"/>
    </row>
    <row r="99" spans="1:7" ht="15" x14ac:dyDescent="0.25">
      <c r="A99" s="6"/>
      <c r="B99" s="7"/>
      <c r="C99" s="8" t="s">
        <v>125</v>
      </c>
      <c r="D99" s="9"/>
      <c r="E99" s="47"/>
      <c r="F99" s="53"/>
      <c r="G99" s="10"/>
    </row>
    <row r="100" spans="1:7" ht="15" x14ac:dyDescent="0.25">
      <c r="A100" s="6">
        <v>1</v>
      </c>
      <c r="B100" s="7"/>
      <c r="C100" s="11" t="s">
        <v>126</v>
      </c>
      <c r="D100" s="15"/>
      <c r="E100" s="46"/>
      <c r="F100" s="52">
        <v>295.85653000000002</v>
      </c>
      <c r="G100" s="5">
        <v>5.4412277431823031E-2</v>
      </c>
    </row>
    <row r="101" spans="1:7" ht="15" x14ac:dyDescent="0.25">
      <c r="A101" s="6"/>
      <c r="B101" s="7"/>
      <c r="C101" s="8" t="s">
        <v>107</v>
      </c>
      <c r="D101" s="25"/>
      <c r="E101" s="48"/>
      <c r="F101" s="54">
        <v>295.85653000000002</v>
      </c>
      <c r="G101" s="83">
        <v>5.4412277431823031E-2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25.5" x14ac:dyDescent="0.25">
      <c r="A103" s="6"/>
      <c r="B103" s="7"/>
      <c r="C103" s="24" t="s">
        <v>127</v>
      </c>
      <c r="D103" s="25"/>
      <c r="E103" s="48"/>
      <c r="F103" s="54">
        <v>295.85653000000002</v>
      </c>
      <c r="G103" s="83">
        <v>5.4412277431823031E-2</v>
      </c>
    </row>
    <row r="104" spans="1:7" ht="15" x14ac:dyDescent="0.25">
      <c r="A104" s="6"/>
      <c r="B104" s="7"/>
      <c r="C104" s="29"/>
      <c r="D104" s="7"/>
      <c r="E104" s="46"/>
      <c r="F104" s="52"/>
      <c r="G104" s="5"/>
    </row>
    <row r="105" spans="1:7" ht="15" x14ac:dyDescent="0.25">
      <c r="A105" s="1"/>
      <c r="B105" s="2"/>
      <c r="C105" s="3" t="s">
        <v>128</v>
      </c>
      <c r="D105" s="4"/>
      <c r="E105" s="46"/>
      <c r="F105" s="52"/>
      <c r="G105" s="5"/>
    </row>
    <row r="106" spans="1:7" ht="25.5" x14ac:dyDescent="0.25">
      <c r="A106" s="6"/>
      <c r="B106" s="7"/>
      <c r="C106" s="8" t="s">
        <v>129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1"/>
      <c r="B109" s="2"/>
      <c r="C109" s="3" t="s">
        <v>130</v>
      </c>
      <c r="D109" s="4"/>
      <c r="E109" s="46"/>
      <c r="F109" s="52"/>
      <c r="G109" s="5"/>
    </row>
    <row r="110" spans="1:7" ht="25.5" x14ac:dyDescent="0.25">
      <c r="A110" s="6"/>
      <c r="B110" s="7"/>
      <c r="C110" s="8" t="s">
        <v>131</v>
      </c>
      <c r="D110" s="9"/>
      <c r="E110" s="47"/>
      <c r="F110" s="53"/>
      <c r="G110" s="10"/>
    </row>
    <row r="111" spans="1:7" ht="15" x14ac:dyDescent="0.25">
      <c r="A111" s="6"/>
      <c r="B111" s="7"/>
      <c r="C111" s="8" t="s">
        <v>107</v>
      </c>
      <c r="D111" s="25"/>
      <c r="E111" s="48"/>
      <c r="F111" s="54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7" ht="25.5" x14ac:dyDescent="0.25">
      <c r="A113" s="6"/>
      <c r="B113" s="7"/>
      <c r="C113" s="8" t="s">
        <v>132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8"/>
      <c r="G115" s="27"/>
    </row>
    <row r="116" spans="1:7" ht="25.5" x14ac:dyDescent="0.25">
      <c r="A116" s="6"/>
      <c r="B116" s="7"/>
      <c r="C116" s="29" t="s">
        <v>134</v>
      </c>
      <c r="D116" s="7"/>
      <c r="E116" s="46"/>
      <c r="F116" s="58">
        <v>9.7834485000000004</v>
      </c>
      <c r="G116" s="5">
        <v>1.7993171015084671E-3</v>
      </c>
    </row>
    <row r="117" spans="1:7" ht="15" x14ac:dyDescent="0.25">
      <c r="A117" s="6"/>
      <c r="B117" s="7"/>
      <c r="C117" s="30" t="s">
        <v>135</v>
      </c>
      <c r="D117" s="12"/>
      <c r="E117" s="48"/>
      <c r="F117" s="54">
        <v>5437.3120178750005</v>
      </c>
      <c r="G117" s="13">
        <v>0.99999999599999989</v>
      </c>
    </row>
    <row r="119" spans="1:7" ht="15" x14ac:dyDescent="0.25">
      <c r="B119" s="159" t="s">
        <v>841</v>
      </c>
      <c r="C119" s="158"/>
      <c r="D119" s="158"/>
      <c r="E119" s="158"/>
      <c r="F119" s="158"/>
    </row>
    <row r="120" spans="1:7" ht="15" x14ac:dyDescent="0.25">
      <c r="B120" s="158"/>
      <c r="C120" s="158"/>
      <c r="D120" s="158"/>
      <c r="E120" s="158"/>
      <c r="F120" s="158"/>
    </row>
    <row r="122" spans="1:7" ht="15" x14ac:dyDescent="0.25">
      <c r="B122" s="36" t="s">
        <v>137</v>
      </c>
      <c r="C122" s="37"/>
      <c r="D122" s="38"/>
    </row>
    <row r="123" spans="1:7" ht="15" x14ac:dyDescent="0.25">
      <c r="B123" s="39" t="s">
        <v>138</v>
      </c>
      <c r="C123" s="40"/>
      <c r="D123" s="64" t="s">
        <v>139</v>
      </c>
    </row>
    <row r="124" spans="1:7" ht="15" x14ac:dyDescent="0.25">
      <c r="B124" s="39" t="s">
        <v>140</v>
      </c>
      <c r="C124" s="40"/>
      <c r="D124" s="64" t="s">
        <v>139</v>
      </c>
    </row>
    <row r="125" spans="1:7" ht="15" x14ac:dyDescent="0.25">
      <c r="B125" s="41" t="s">
        <v>141</v>
      </c>
      <c r="C125" s="40"/>
      <c r="D125" s="42"/>
    </row>
    <row r="126" spans="1:7" ht="25.5" customHeight="1" x14ac:dyDescent="0.25">
      <c r="B126" s="42"/>
      <c r="C126" s="32" t="s">
        <v>142</v>
      </c>
      <c r="D126" s="33" t="s">
        <v>143</v>
      </c>
    </row>
    <row r="127" spans="1:7" ht="12.75" customHeight="1" x14ac:dyDescent="0.25">
      <c r="B127" s="59" t="s">
        <v>144</v>
      </c>
      <c r="C127" s="60" t="s">
        <v>145</v>
      </c>
      <c r="D127" s="60" t="s">
        <v>146</v>
      </c>
    </row>
    <row r="128" spans="1:7" ht="15" x14ac:dyDescent="0.25">
      <c r="B128" s="42" t="s">
        <v>147</v>
      </c>
      <c r="C128" s="43">
        <v>14.2554</v>
      </c>
      <c r="D128" s="43">
        <v>14.679</v>
      </c>
    </row>
    <row r="129" spans="2:4" ht="15" x14ac:dyDescent="0.25">
      <c r="B129" s="42" t="s">
        <v>148</v>
      </c>
      <c r="C129" s="43">
        <v>12.2</v>
      </c>
      <c r="D129" s="43">
        <v>12.5626</v>
      </c>
    </row>
    <row r="130" spans="2:4" ht="15" x14ac:dyDescent="0.25">
      <c r="B130" s="42" t="s">
        <v>149</v>
      </c>
      <c r="C130" s="43">
        <v>14.0305</v>
      </c>
      <c r="D130" s="43">
        <v>14.4444</v>
      </c>
    </row>
    <row r="131" spans="2:4" ht="15" x14ac:dyDescent="0.25">
      <c r="B131" s="42" t="s">
        <v>150</v>
      </c>
      <c r="C131" s="43">
        <v>11.9862</v>
      </c>
      <c r="D131" s="43">
        <v>12.3398</v>
      </c>
    </row>
    <row r="133" spans="2:4" ht="15" x14ac:dyDescent="0.25">
      <c r="B133" s="61" t="s">
        <v>151</v>
      </c>
      <c r="C133" s="44"/>
      <c r="D133" s="62" t="s">
        <v>139</v>
      </c>
    </row>
    <row r="134" spans="2:4" ht="24.75" customHeight="1" x14ac:dyDescent="0.25">
      <c r="B134" s="63"/>
      <c r="C134" s="63"/>
    </row>
    <row r="135" spans="2:4" ht="15" x14ac:dyDescent="0.25">
      <c r="B135" s="65"/>
      <c r="C135" s="67"/>
      <c r="D135"/>
    </row>
    <row r="137" spans="2:4" ht="15" x14ac:dyDescent="0.25">
      <c r="B137" s="41" t="s">
        <v>152</v>
      </c>
      <c r="C137" s="40"/>
      <c r="D137" s="66" t="s">
        <v>139</v>
      </c>
    </row>
    <row r="138" spans="2:4" ht="15" x14ac:dyDescent="0.25">
      <c r="B138" s="41" t="s">
        <v>153</v>
      </c>
      <c r="C138" s="40"/>
      <c r="D138" s="66" t="s">
        <v>139</v>
      </c>
    </row>
    <row r="139" spans="2:4" ht="15" x14ac:dyDescent="0.25">
      <c r="B139" s="41" t="s">
        <v>154</v>
      </c>
      <c r="C139" s="40"/>
      <c r="D139" s="45">
        <v>0.35873945301465288</v>
      </c>
    </row>
    <row r="140" spans="2:4" ht="15" x14ac:dyDescent="0.25">
      <c r="B140" s="41" t="s">
        <v>155</v>
      </c>
      <c r="C140" s="40"/>
      <c r="D140" s="45" t="s">
        <v>139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V14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545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6">
        <v>50180</v>
      </c>
      <c r="F7" s="52">
        <v>409.51898</v>
      </c>
      <c r="G7" s="5">
        <v>4.9021497125478819E-2</v>
      </c>
    </row>
    <row r="8" spans="1:7" ht="25.5" x14ac:dyDescent="0.25">
      <c r="A8" s="6">
        <v>2</v>
      </c>
      <c r="B8" s="7" t="s">
        <v>302</v>
      </c>
      <c r="C8" s="11" t="s">
        <v>303</v>
      </c>
      <c r="D8" s="2" t="s">
        <v>166</v>
      </c>
      <c r="E8" s="46">
        <v>28063</v>
      </c>
      <c r="F8" s="52">
        <v>347.64444400000002</v>
      </c>
      <c r="G8" s="5">
        <v>4.1614801619780074E-2</v>
      </c>
    </row>
    <row r="9" spans="1:7" ht="25.5" x14ac:dyDescent="0.25">
      <c r="A9" s="6">
        <v>3</v>
      </c>
      <c r="B9" s="7" t="s">
        <v>45</v>
      </c>
      <c r="C9" s="11" t="s">
        <v>46</v>
      </c>
      <c r="D9" s="2" t="s">
        <v>30</v>
      </c>
      <c r="E9" s="46">
        <v>33488</v>
      </c>
      <c r="F9" s="52">
        <v>341.57760000000002</v>
      </c>
      <c r="G9" s="5">
        <v>4.088856964951406E-2</v>
      </c>
    </row>
    <row r="10" spans="1:7" ht="15" x14ac:dyDescent="0.25">
      <c r="A10" s="6">
        <v>4</v>
      </c>
      <c r="B10" s="7" t="s">
        <v>292</v>
      </c>
      <c r="C10" s="11" t="s">
        <v>293</v>
      </c>
      <c r="D10" s="2" t="s">
        <v>246</v>
      </c>
      <c r="E10" s="46">
        <v>76741</v>
      </c>
      <c r="F10" s="52">
        <v>300.90146099999998</v>
      </c>
      <c r="G10" s="5">
        <v>3.6019429686662816E-2</v>
      </c>
    </row>
    <row r="11" spans="1:7" ht="25.5" x14ac:dyDescent="0.25">
      <c r="A11" s="6">
        <v>5</v>
      </c>
      <c r="B11" s="7" t="s">
        <v>398</v>
      </c>
      <c r="C11" s="11" t="s">
        <v>399</v>
      </c>
      <c r="D11" s="2" t="s">
        <v>169</v>
      </c>
      <c r="E11" s="46">
        <v>38607</v>
      </c>
      <c r="F11" s="52">
        <v>268.02909749999998</v>
      </c>
      <c r="G11" s="5">
        <v>3.2084441196451825E-2</v>
      </c>
    </row>
    <row r="12" spans="1:7" ht="25.5" x14ac:dyDescent="0.25">
      <c r="A12" s="6">
        <v>6</v>
      </c>
      <c r="B12" s="7" t="s">
        <v>433</v>
      </c>
      <c r="C12" s="11" t="s">
        <v>434</v>
      </c>
      <c r="D12" s="2" t="s">
        <v>30</v>
      </c>
      <c r="E12" s="46">
        <v>20550</v>
      </c>
      <c r="F12" s="52">
        <v>261.35489999999999</v>
      </c>
      <c r="G12" s="5">
        <v>3.1285505934498574E-2</v>
      </c>
    </row>
    <row r="13" spans="1:7" ht="25.5" x14ac:dyDescent="0.25">
      <c r="A13" s="6">
        <v>7</v>
      </c>
      <c r="B13" s="7" t="s">
        <v>310</v>
      </c>
      <c r="C13" s="11" t="s">
        <v>311</v>
      </c>
      <c r="D13" s="2" t="s">
        <v>169</v>
      </c>
      <c r="E13" s="46">
        <v>17048</v>
      </c>
      <c r="F13" s="52">
        <v>261.29469599999999</v>
      </c>
      <c r="G13" s="5">
        <v>3.1278299210617443E-2</v>
      </c>
    </row>
    <row r="14" spans="1:7" ht="25.5" x14ac:dyDescent="0.25">
      <c r="A14" s="6">
        <v>8</v>
      </c>
      <c r="B14" s="7" t="s">
        <v>394</v>
      </c>
      <c r="C14" s="11" t="s">
        <v>395</v>
      </c>
      <c r="D14" s="2" t="s">
        <v>42</v>
      </c>
      <c r="E14" s="46">
        <v>19965</v>
      </c>
      <c r="F14" s="52">
        <v>261.05235750000003</v>
      </c>
      <c r="G14" s="5">
        <v>3.1249290064127726E-2</v>
      </c>
    </row>
    <row r="15" spans="1:7" ht="15" x14ac:dyDescent="0.25">
      <c r="A15" s="6">
        <v>9</v>
      </c>
      <c r="B15" s="7" t="s">
        <v>312</v>
      </c>
      <c r="C15" s="11" t="s">
        <v>313</v>
      </c>
      <c r="D15" s="2" t="s">
        <v>19</v>
      </c>
      <c r="E15" s="46">
        <v>120386</v>
      </c>
      <c r="F15" s="52">
        <v>255.21832000000001</v>
      </c>
      <c r="G15" s="5">
        <v>3.0550926211648441E-2</v>
      </c>
    </row>
    <row r="16" spans="1:7" ht="15" x14ac:dyDescent="0.25">
      <c r="A16" s="6">
        <v>10</v>
      </c>
      <c r="B16" s="7" t="s">
        <v>437</v>
      </c>
      <c r="C16" s="11" t="s">
        <v>438</v>
      </c>
      <c r="D16" s="2" t="s">
        <v>169</v>
      </c>
      <c r="E16" s="46">
        <v>7322</v>
      </c>
      <c r="F16" s="52">
        <v>253.861062</v>
      </c>
      <c r="G16" s="5">
        <v>3.0388455551203026E-2</v>
      </c>
    </row>
    <row r="17" spans="1:7" ht="25.5" x14ac:dyDescent="0.25">
      <c r="A17" s="6">
        <v>11</v>
      </c>
      <c r="B17" s="7" t="s">
        <v>318</v>
      </c>
      <c r="C17" s="11" t="s">
        <v>319</v>
      </c>
      <c r="D17" s="2" t="s">
        <v>42</v>
      </c>
      <c r="E17" s="46">
        <v>24359</v>
      </c>
      <c r="F17" s="52">
        <v>227.26947000000001</v>
      </c>
      <c r="G17" s="5">
        <v>2.7205307237076277E-2</v>
      </c>
    </row>
    <row r="18" spans="1:7" ht="25.5" x14ac:dyDescent="0.25">
      <c r="A18" s="6">
        <v>12</v>
      </c>
      <c r="B18" s="7" t="s">
        <v>392</v>
      </c>
      <c r="C18" s="11" t="s">
        <v>393</v>
      </c>
      <c r="D18" s="2" t="s">
        <v>53</v>
      </c>
      <c r="E18" s="46">
        <v>91972</v>
      </c>
      <c r="F18" s="52">
        <v>218.61744400000001</v>
      </c>
      <c r="G18" s="5">
        <v>2.6169615881113807E-2</v>
      </c>
    </row>
    <row r="19" spans="1:7" ht="15" x14ac:dyDescent="0.25">
      <c r="A19" s="6">
        <v>13</v>
      </c>
      <c r="B19" s="7" t="s">
        <v>304</v>
      </c>
      <c r="C19" s="11" t="s">
        <v>305</v>
      </c>
      <c r="D19" s="2" t="s">
        <v>106</v>
      </c>
      <c r="E19" s="46">
        <v>59802</v>
      </c>
      <c r="F19" s="52">
        <v>201.38323500000001</v>
      </c>
      <c r="G19" s="5">
        <v>2.4106593730215207E-2</v>
      </c>
    </row>
    <row r="20" spans="1:7" ht="25.5" x14ac:dyDescent="0.25">
      <c r="A20" s="6">
        <v>14</v>
      </c>
      <c r="B20" s="7" t="s">
        <v>408</v>
      </c>
      <c r="C20" s="11" t="s">
        <v>409</v>
      </c>
      <c r="D20" s="2" t="s">
        <v>169</v>
      </c>
      <c r="E20" s="46">
        <v>16047</v>
      </c>
      <c r="F20" s="52">
        <v>188.79295500000001</v>
      </c>
      <c r="G20" s="5">
        <v>2.2599473413523231E-2</v>
      </c>
    </row>
    <row r="21" spans="1:7" ht="25.5" x14ac:dyDescent="0.25">
      <c r="A21" s="6">
        <v>15</v>
      </c>
      <c r="B21" s="7" t="s">
        <v>327</v>
      </c>
      <c r="C21" s="11" t="s">
        <v>328</v>
      </c>
      <c r="D21" s="2" t="s">
        <v>42</v>
      </c>
      <c r="E21" s="46">
        <v>75912</v>
      </c>
      <c r="F21" s="52">
        <v>185.22528</v>
      </c>
      <c r="G21" s="5">
        <v>2.2172404636986567E-2</v>
      </c>
    </row>
    <row r="22" spans="1:7" ht="51" x14ac:dyDescent="0.25">
      <c r="A22" s="6">
        <v>16</v>
      </c>
      <c r="B22" s="7" t="s">
        <v>325</v>
      </c>
      <c r="C22" s="11" t="s">
        <v>326</v>
      </c>
      <c r="D22" s="2" t="s">
        <v>239</v>
      </c>
      <c r="E22" s="46">
        <v>98300</v>
      </c>
      <c r="F22" s="52">
        <v>181.46180000000001</v>
      </c>
      <c r="G22" s="5">
        <v>2.1721897009716652E-2</v>
      </c>
    </row>
    <row r="23" spans="1:7" ht="15" x14ac:dyDescent="0.25">
      <c r="A23" s="6">
        <v>17</v>
      </c>
      <c r="B23" s="7" t="s">
        <v>362</v>
      </c>
      <c r="C23" s="11" t="s">
        <v>363</v>
      </c>
      <c r="D23" s="2" t="s">
        <v>364</v>
      </c>
      <c r="E23" s="46">
        <v>4704</v>
      </c>
      <c r="F23" s="52">
        <v>180.283152</v>
      </c>
      <c r="G23" s="5">
        <v>2.1580806871369578E-2</v>
      </c>
    </row>
    <row r="24" spans="1:7" ht="15" x14ac:dyDescent="0.25">
      <c r="A24" s="6">
        <v>18</v>
      </c>
      <c r="B24" s="7" t="s">
        <v>337</v>
      </c>
      <c r="C24" s="11" t="s">
        <v>338</v>
      </c>
      <c r="D24" s="2" t="s">
        <v>169</v>
      </c>
      <c r="E24" s="46">
        <v>39394</v>
      </c>
      <c r="F24" s="52">
        <v>177.31239400000001</v>
      </c>
      <c r="G24" s="5">
        <v>2.1225192084583646E-2</v>
      </c>
    </row>
    <row r="25" spans="1:7" ht="25.5" x14ac:dyDescent="0.25">
      <c r="A25" s="6">
        <v>19</v>
      </c>
      <c r="B25" s="7" t="s">
        <v>162</v>
      </c>
      <c r="C25" s="11" t="s">
        <v>163</v>
      </c>
      <c r="D25" s="2" t="s">
        <v>53</v>
      </c>
      <c r="E25" s="46">
        <v>73074</v>
      </c>
      <c r="F25" s="52">
        <v>177.24098699999999</v>
      </c>
      <c r="G25" s="5">
        <v>2.1216644304831802E-2</v>
      </c>
    </row>
    <row r="26" spans="1:7" ht="25.5" x14ac:dyDescent="0.25">
      <c r="A26" s="6">
        <v>20</v>
      </c>
      <c r="B26" s="7" t="s">
        <v>316</v>
      </c>
      <c r="C26" s="11" t="s">
        <v>317</v>
      </c>
      <c r="D26" s="2" t="s">
        <v>53</v>
      </c>
      <c r="E26" s="46">
        <v>12017</v>
      </c>
      <c r="F26" s="52">
        <v>176.27737300000001</v>
      </c>
      <c r="G26" s="5">
        <v>2.1101294825960102E-2</v>
      </c>
    </row>
    <row r="27" spans="1:7" ht="15" x14ac:dyDescent="0.25">
      <c r="A27" s="6">
        <v>21</v>
      </c>
      <c r="B27" s="7" t="s">
        <v>539</v>
      </c>
      <c r="C27" s="11" t="s">
        <v>540</v>
      </c>
      <c r="D27" s="2" t="s">
        <v>65</v>
      </c>
      <c r="E27" s="46">
        <v>30368</v>
      </c>
      <c r="F27" s="52">
        <v>170.53150400000001</v>
      </c>
      <c r="G27" s="5">
        <v>2.0413485189720828E-2</v>
      </c>
    </row>
    <row r="28" spans="1:7" ht="25.5" x14ac:dyDescent="0.25">
      <c r="A28" s="6">
        <v>22</v>
      </c>
      <c r="B28" s="7" t="s">
        <v>296</v>
      </c>
      <c r="C28" s="11" t="s">
        <v>297</v>
      </c>
      <c r="D28" s="2" t="s">
        <v>246</v>
      </c>
      <c r="E28" s="46">
        <v>80062</v>
      </c>
      <c r="F28" s="52">
        <v>168.89078900000001</v>
      </c>
      <c r="G28" s="5">
        <v>2.0217083289969493E-2</v>
      </c>
    </row>
    <row r="29" spans="1:7" ht="15" x14ac:dyDescent="0.25">
      <c r="A29" s="6">
        <v>23</v>
      </c>
      <c r="B29" s="7" t="s">
        <v>329</v>
      </c>
      <c r="C29" s="11" t="s">
        <v>330</v>
      </c>
      <c r="D29" s="2" t="s">
        <v>211</v>
      </c>
      <c r="E29" s="46">
        <v>9545</v>
      </c>
      <c r="F29" s="52">
        <v>167.87746000000001</v>
      </c>
      <c r="G29" s="5">
        <v>2.0095782673669207E-2</v>
      </c>
    </row>
    <row r="30" spans="1:7" ht="15" x14ac:dyDescent="0.25">
      <c r="A30" s="6">
        <v>24</v>
      </c>
      <c r="B30" s="7" t="s">
        <v>320</v>
      </c>
      <c r="C30" s="11" t="s">
        <v>321</v>
      </c>
      <c r="D30" s="2" t="s">
        <v>322</v>
      </c>
      <c r="E30" s="46">
        <v>25523</v>
      </c>
      <c r="F30" s="52">
        <v>165.93778449999999</v>
      </c>
      <c r="G30" s="5">
        <v>1.9863593687098637E-2</v>
      </c>
    </row>
    <row r="31" spans="1:7" ht="25.5" x14ac:dyDescent="0.25">
      <c r="A31" s="6">
        <v>25</v>
      </c>
      <c r="B31" s="7" t="s">
        <v>347</v>
      </c>
      <c r="C31" s="11" t="s">
        <v>348</v>
      </c>
      <c r="D31" s="2" t="s">
        <v>169</v>
      </c>
      <c r="E31" s="46">
        <v>37895</v>
      </c>
      <c r="F31" s="52">
        <v>159.7842675</v>
      </c>
      <c r="G31" s="5">
        <v>1.9126986519520998E-2</v>
      </c>
    </row>
    <row r="32" spans="1:7" ht="15" x14ac:dyDescent="0.25">
      <c r="A32" s="6">
        <v>26</v>
      </c>
      <c r="B32" s="7" t="s">
        <v>216</v>
      </c>
      <c r="C32" s="11" t="s">
        <v>217</v>
      </c>
      <c r="D32" s="2" t="s">
        <v>81</v>
      </c>
      <c r="E32" s="46">
        <v>153938</v>
      </c>
      <c r="F32" s="52">
        <v>154.16890699999999</v>
      </c>
      <c r="G32" s="5">
        <v>1.8454799412077828E-2</v>
      </c>
    </row>
    <row r="33" spans="1:7" ht="15" x14ac:dyDescent="0.25">
      <c r="A33" s="6">
        <v>27</v>
      </c>
      <c r="B33" s="7" t="s">
        <v>331</v>
      </c>
      <c r="C33" s="11" t="s">
        <v>332</v>
      </c>
      <c r="D33" s="2" t="s">
        <v>211</v>
      </c>
      <c r="E33" s="46">
        <v>14997</v>
      </c>
      <c r="F33" s="52">
        <v>149.0476845</v>
      </c>
      <c r="G33" s="5">
        <v>1.7841763127257312E-2</v>
      </c>
    </row>
    <row r="34" spans="1:7" ht="15" x14ac:dyDescent="0.25">
      <c r="A34" s="6">
        <v>28</v>
      </c>
      <c r="B34" s="7" t="s">
        <v>343</v>
      </c>
      <c r="C34" s="11" t="s">
        <v>344</v>
      </c>
      <c r="D34" s="2" t="s">
        <v>169</v>
      </c>
      <c r="E34" s="46">
        <v>24920</v>
      </c>
      <c r="F34" s="52">
        <v>139.20312000000001</v>
      </c>
      <c r="G34" s="5">
        <v>1.6663318869708271E-2</v>
      </c>
    </row>
    <row r="35" spans="1:7" ht="15" x14ac:dyDescent="0.25">
      <c r="A35" s="6">
        <v>29</v>
      </c>
      <c r="B35" s="7" t="s">
        <v>298</v>
      </c>
      <c r="C35" s="11" t="s">
        <v>299</v>
      </c>
      <c r="D35" s="2" t="s">
        <v>19</v>
      </c>
      <c r="E35" s="46">
        <v>129075</v>
      </c>
      <c r="F35" s="52">
        <v>138.56201250000001</v>
      </c>
      <c r="G35" s="5">
        <v>1.6586575053174117E-2</v>
      </c>
    </row>
    <row r="36" spans="1:7" ht="25.5" x14ac:dyDescent="0.25">
      <c r="A36" s="6">
        <v>30</v>
      </c>
      <c r="B36" s="7" t="s">
        <v>541</v>
      </c>
      <c r="C36" s="11" t="s">
        <v>542</v>
      </c>
      <c r="D36" s="2" t="s">
        <v>16</v>
      </c>
      <c r="E36" s="46">
        <v>865199</v>
      </c>
      <c r="F36" s="52">
        <v>134.10584499999999</v>
      </c>
      <c r="G36" s="5">
        <v>1.6053149221990658E-2</v>
      </c>
    </row>
    <row r="37" spans="1:7" ht="25.5" x14ac:dyDescent="0.25">
      <c r="A37" s="6">
        <v>31</v>
      </c>
      <c r="B37" s="7" t="s">
        <v>474</v>
      </c>
      <c r="C37" s="11" t="s">
        <v>475</v>
      </c>
      <c r="D37" s="2" t="s">
        <v>39</v>
      </c>
      <c r="E37" s="46">
        <v>90354</v>
      </c>
      <c r="F37" s="52">
        <v>133.00108800000001</v>
      </c>
      <c r="G37" s="5">
        <v>1.5920904210782991E-2</v>
      </c>
    </row>
    <row r="38" spans="1:7" ht="15" x14ac:dyDescent="0.25">
      <c r="A38" s="6">
        <v>32</v>
      </c>
      <c r="B38" s="7" t="s">
        <v>369</v>
      </c>
      <c r="C38" s="11" t="s">
        <v>370</v>
      </c>
      <c r="D38" s="2" t="s">
        <v>169</v>
      </c>
      <c r="E38" s="46">
        <v>137000</v>
      </c>
      <c r="F38" s="52">
        <v>130.83500000000001</v>
      </c>
      <c r="G38" s="5">
        <v>1.5661612500627007E-2</v>
      </c>
    </row>
    <row r="39" spans="1:7" ht="15" x14ac:dyDescent="0.25">
      <c r="A39" s="6">
        <v>33</v>
      </c>
      <c r="B39" s="7" t="s">
        <v>323</v>
      </c>
      <c r="C39" s="11" t="s">
        <v>324</v>
      </c>
      <c r="D39" s="2" t="s">
        <v>177</v>
      </c>
      <c r="E39" s="46">
        <v>1962</v>
      </c>
      <c r="F39" s="52">
        <v>123.284232</v>
      </c>
      <c r="G39" s="5">
        <v>1.4757747307841176E-2</v>
      </c>
    </row>
    <row r="40" spans="1:7" ht="15" x14ac:dyDescent="0.25">
      <c r="A40" s="6">
        <v>34</v>
      </c>
      <c r="B40" s="7" t="s">
        <v>510</v>
      </c>
      <c r="C40" s="11" t="s">
        <v>511</v>
      </c>
      <c r="D40" s="2" t="s">
        <v>271</v>
      </c>
      <c r="E40" s="46">
        <v>11307</v>
      </c>
      <c r="F40" s="52">
        <v>123.1728045</v>
      </c>
      <c r="G40" s="5">
        <v>1.4744408871437202E-2</v>
      </c>
    </row>
    <row r="41" spans="1:7" ht="15" x14ac:dyDescent="0.25">
      <c r="A41" s="6">
        <v>35</v>
      </c>
      <c r="B41" s="7" t="s">
        <v>523</v>
      </c>
      <c r="C41" s="11" t="s">
        <v>524</v>
      </c>
      <c r="D41" s="2" t="s">
        <v>19</v>
      </c>
      <c r="E41" s="46">
        <v>91323</v>
      </c>
      <c r="F41" s="52">
        <v>121.68789750000001</v>
      </c>
      <c r="G41" s="5">
        <v>1.4566657978836077E-2</v>
      </c>
    </row>
    <row r="42" spans="1:7" ht="15" x14ac:dyDescent="0.25">
      <c r="A42" s="6">
        <v>36</v>
      </c>
      <c r="B42" s="7" t="s">
        <v>54</v>
      </c>
      <c r="C42" s="11" t="s">
        <v>55</v>
      </c>
      <c r="D42" s="2" t="s">
        <v>56</v>
      </c>
      <c r="E42" s="46">
        <v>74475</v>
      </c>
      <c r="F42" s="52">
        <v>119.1972375</v>
      </c>
      <c r="G42" s="5">
        <v>1.426851335552571E-2</v>
      </c>
    </row>
    <row r="43" spans="1:7" ht="15" x14ac:dyDescent="0.25">
      <c r="A43" s="6">
        <v>37</v>
      </c>
      <c r="B43" s="7" t="s">
        <v>61</v>
      </c>
      <c r="C43" s="11" t="s">
        <v>62</v>
      </c>
      <c r="D43" s="2" t="s">
        <v>13</v>
      </c>
      <c r="E43" s="46">
        <v>10948</v>
      </c>
      <c r="F43" s="52">
        <v>114.18764</v>
      </c>
      <c r="G43" s="5">
        <v>1.3668839148859987E-2</v>
      </c>
    </row>
    <row r="44" spans="1:7" ht="15" x14ac:dyDescent="0.25">
      <c r="A44" s="6">
        <v>38</v>
      </c>
      <c r="B44" s="7" t="s">
        <v>294</v>
      </c>
      <c r="C44" s="11" t="s">
        <v>295</v>
      </c>
      <c r="D44" s="2" t="s">
        <v>177</v>
      </c>
      <c r="E44" s="46">
        <v>4127</v>
      </c>
      <c r="F44" s="52">
        <v>107.14930099999999</v>
      </c>
      <c r="G44" s="5">
        <v>1.2826314304085649E-2</v>
      </c>
    </row>
    <row r="45" spans="1:7" ht="15" x14ac:dyDescent="0.25">
      <c r="A45" s="6">
        <v>39</v>
      </c>
      <c r="B45" s="7" t="s">
        <v>383</v>
      </c>
      <c r="C45" s="11" t="s">
        <v>384</v>
      </c>
      <c r="D45" s="2" t="s">
        <v>169</v>
      </c>
      <c r="E45" s="46">
        <v>63713</v>
      </c>
      <c r="F45" s="52">
        <v>85.407276499999995</v>
      </c>
      <c r="G45" s="5">
        <v>1.0223683794679613E-2</v>
      </c>
    </row>
    <row r="46" spans="1:7" ht="25.5" x14ac:dyDescent="0.25">
      <c r="A46" s="6">
        <v>40</v>
      </c>
      <c r="B46" s="7" t="s">
        <v>371</v>
      </c>
      <c r="C46" s="11" t="s">
        <v>372</v>
      </c>
      <c r="D46" s="2" t="s">
        <v>42</v>
      </c>
      <c r="E46" s="46">
        <v>23984</v>
      </c>
      <c r="F46" s="52">
        <v>83.536271999999997</v>
      </c>
      <c r="G46" s="5">
        <v>9.9997150747963299E-3</v>
      </c>
    </row>
    <row r="47" spans="1:7" ht="15" x14ac:dyDescent="0.25">
      <c r="A47" s="6">
        <v>41</v>
      </c>
      <c r="B47" s="7" t="s">
        <v>378</v>
      </c>
      <c r="C47" s="11" t="s">
        <v>379</v>
      </c>
      <c r="D47" s="2" t="s">
        <v>27</v>
      </c>
      <c r="E47" s="46">
        <v>119700</v>
      </c>
      <c r="F47" s="52">
        <v>82.3536</v>
      </c>
      <c r="G47" s="5">
        <v>9.8581432432578164E-3</v>
      </c>
    </row>
    <row r="48" spans="1:7" ht="25.5" x14ac:dyDescent="0.25">
      <c r="A48" s="6">
        <v>42</v>
      </c>
      <c r="B48" s="7" t="s">
        <v>300</v>
      </c>
      <c r="C48" s="11" t="s">
        <v>301</v>
      </c>
      <c r="D48" s="2" t="s">
        <v>22</v>
      </c>
      <c r="E48" s="46">
        <v>1561</v>
      </c>
      <c r="F48" s="52">
        <v>80.382914499999998</v>
      </c>
      <c r="G48" s="5">
        <v>9.6222422025454349E-3</v>
      </c>
    </row>
    <row r="49" spans="1:7" ht="15" x14ac:dyDescent="0.25">
      <c r="A49" s="6">
        <v>43</v>
      </c>
      <c r="B49" s="7" t="s">
        <v>543</v>
      </c>
      <c r="C49" s="11" t="s">
        <v>544</v>
      </c>
      <c r="D49" s="2" t="s">
        <v>177</v>
      </c>
      <c r="E49" s="46">
        <v>69216</v>
      </c>
      <c r="F49" s="52">
        <v>79.840655999999996</v>
      </c>
      <c r="G49" s="5">
        <v>9.5573311122242564E-3</v>
      </c>
    </row>
    <row r="50" spans="1:7" ht="15" x14ac:dyDescent="0.25">
      <c r="A50" s="6">
        <v>44</v>
      </c>
      <c r="B50" s="7" t="s">
        <v>365</v>
      </c>
      <c r="C50" s="11" t="s">
        <v>366</v>
      </c>
      <c r="D50" s="2" t="s">
        <v>19</v>
      </c>
      <c r="E50" s="46">
        <v>86673</v>
      </c>
      <c r="F50" s="52">
        <v>67.691613000000004</v>
      </c>
      <c r="G50" s="5">
        <v>8.1030291003814404E-3</v>
      </c>
    </row>
    <row r="51" spans="1:7" ht="15" x14ac:dyDescent="0.25">
      <c r="A51" s="6">
        <v>45</v>
      </c>
      <c r="B51" s="7" t="s">
        <v>367</v>
      </c>
      <c r="C51" s="11" t="s">
        <v>368</v>
      </c>
      <c r="D51" s="2" t="s">
        <v>169</v>
      </c>
      <c r="E51" s="46">
        <v>25567</v>
      </c>
      <c r="F51" s="52">
        <v>56.579771000000001</v>
      </c>
      <c r="G51" s="5">
        <v>6.7728853042092214E-3</v>
      </c>
    </row>
    <row r="52" spans="1:7" ht="15" x14ac:dyDescent="0.25">
      <c r="A52" s="6">
        <v>46</v>
      </c>
      <c r="B52" s="7" t="s">
        <v>840</v>
      </c>
      <c r="C52" s="11" t="s">
        <v>380</v>
      </c>
      <c r="D52" s="2" t="s">
        <v>169</v>
      </c>
      <c r="E52" s="46">
        <v>7527</v>
      </c>
      <c r="F52" s="52">
        <v>2.0506370624999999</v>
      </c>
      <c r="G52" s="5">
        <v>2.4547164789466921E-4</v>
      </c>
    </row>
    <row r="53" spans="1:7" ht="15" x14ac:dyDescent="0.25">
      <c r="A53" s="6">
        <v>47</v>
      </c>
      <c r="B53" s="7" t="s">
        <v>381</v>
      </c>
      <c r="C53" s="11" t="s">
        <v>382</v>
      </c>
      <c r="D53" s="2" t="s">
        <v>169</v>
      </c>
      <c r="E53" s="46">
        <v>7527</v>
      </c>
      <c r="F53" s="52">
        <v>14.267428499999999</v>
      </c>
      <c r="G53" s="5">
        <v>1.7078834910184738E-3</v>
      </c>
    </row>
    <row r="54" spans="1:7" ht="15" x14ac:dyDescent="0.25">
      <c r="A54" s="6">
        <v>48</v>
      </c>
      <c r="B54" s="7" t="s">
        <v>840</v>
      </c>
      <c r="C54" s="11" t="s">
        <v>850</v>
      </c>
      <c r="D54" s="2" t="s">
        <v>169</v>
      </c>
      <c r="E54" s="46">
        <v>1075</v>
      </c>
      <c r="F54" s="52">
        <v>14.350645312499999</v>
      </c>
      <c r="G54" s="5">
        <v>1.7178449651722731E-3</v>
      </c>
    </row>
    <row r="55" spans="1:7" ht="15" x14ac:dyDescent="0.25">
      <c r="A55" s="1"/>
      <c r="B55" s="2"/>
      <c r="C55" s="8" t="s">
        <v>107</v>
      </c>
      <c r="D55" s="12"/>
      <c r="E55" s="48"/>
      <c r="F55" s="54">
        <v>7961.4023963750005</v>
      </c>
      <c r="G55" s="13">
        <v>0.95302021090372258</v>
      </c>
    </row>
    <row r="56" spans="1:7" ht="15" x14ac:dyDescent="0.25">
      <c r="A56" s="6"/>
      <c r="B56" s="7"/>
      <c r="C56" s="14"/>
      <c r="D56" s="15"/>
      <c r="E56" s="46"/>
      <c r="F56" s="52"/>
      <c r="G56" s="5"/>
    </row>
    <row r="57" spans="1:7" ht="15" x14ac:dyDescent="0.25">
      <c r="A57" s="1"/>
      <c r="B57" s="2"/>
      <c r="C57" s="8" t="s">
        <v>108</v>
      </c>
      <c r="D57" s="9"/>
      <c r="E57" s="47"/>
      <c r="F57" s="53"/>
      <c r="G57" s="10"/>
    </row>
    <row r="58" spans="1:7" ht="15" x14ac:dyDescent="0.25">
      <c r="A58" s="1"/>
      <c r="B58" s="2"/>
      <c r="C58" s="8" t="s">
        <v>107</v>
      </c>
      <c r="D58" s="12"/>
      <c r="E58" s="48"/>
      <c r="F58" s="54">
        <v>0</v>
      </c>
      <c r="G58" s="13">
        <v>0</v>
      </c>
    </row>
    <row r="59" spans="1:7" ht="15" x14ac:dyDescent="0.25">
      <c r="A59" s="6"/>
      <c r="B59" s="7"/>
      <c r="C59" s="14"/>
      <c r="D59" s="15"/>
      <c r="E59" s="46"/>
      <c r="F59" s="52"/>
      <c r="G59" s="5"/>
    </row>
    <row r="60" spans="1:7" ht="15" x14ac:dyDescent="0.25">
      <c r="A60" s="16"/>
      <c r="B60" s="17"/>
      <c r="C60" s="8" t="s">
        <v>109</v>
      </c>
      <c r="D60" s="9"/>
      <c r="E60" s="47"/>
      <c r="F60" s="53"/>
      <c r="G60" s="10"/>
    </row>
    <row r="61" spans="1:7" ht="15" x14ac:dyDescent="0.25">
      <c r="A61" s="18"/>
      <c r="B61" s="19"/>
      <c r="C61" s="8" t="s">
        <v>107</v>
      </c>
      <c r="D61" s="20"/>
      <c r="E61" s="49"/>
      <c r="F61" s="55">
        <v>0</v>
      </c>
      <c r="G61" s="21">
        <v>0</v>
      </c>
    </row>
    <row r="62" spans="1:7" ht="15" x14ac:dyDescent="0.25">
      <c r="A62" s="18"/>
      <c r="B62" s="19"/>
      <c r="C62" s="14"/>
      <c r="D62" s="22"/>
      <c r="E62" s="50"/>
      <c r="F62" s="56"/>
      <c r="G62" s="23"/>
    </row>
    <row r="63" spans="1:7" ht="15" x14ac:dyDescent="0.25">
      <c r="A63" s="1"/>
      <c r="B63" s="2"/>
      <c r="C63" s="8" t="s">
        <v>111</v>
      </c>
      <c r="D63" s="9"/>
      <c r="E63" s="47"/>
      <c r="F63" s="53"/>
      <c r="G63" s="10"/>
    </row>
    <row r="64" spans="1:7" ht="15" x14ac:dyDescent="0.25">
      <c r="A64" s="1"/>
      <c r="B64" s="2"/>
      <c r="C64" s="8" t="s">
        <v>107</v>
      </c>
      <c r="D64" s="12"/>
      <c r="E64" s="48"/>
      <c r="F64" s="54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2"/>
      <c r="G65" s="5"/>
    </row>
    <row r="66" spans="1:7" ht="15" x14ac:dyDescent="0.25">
      <c r="A66" s="1"/>
      <c r="B66" s="2"/>
      <c r="C66" s="8" t="s">
        <v>112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15" x14ac:dyDescent="0.25">
      <c r="A69" s="1"/>
      <c r="B69" s="2"/>
      <c r="C69" s="8" t="s">
        <v>113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2"/>
      <c r="G71" s="5"/>
    </row>
    <row r="72" spans="1:7" ht="25.5" x14ac:dyDescent="0.25">
      <c r="A72" s="6"/>
      <c r="B72" s="7"/>
      <c r="C72" s="24" t="s">
        <v>115</v>
      </c>
      <c r="D72" s="25"/>
      <c r="E72" s="48"/>
      <c r="F72" s="54">
        <v>7961.4023963750005</v>
      </c>
      <c r="G72" s="13">
        <v>0.95302021090372258</v>
      </c>
    </row>
    <row r="73" spans="1:7" ht="15" x14ac:dyDescent="0.25">
      <c r="A73" s="1"/>
      <c r="B73" s="2"/>
      <c r="C73" s="11"/>
      <c r="D73" s="4"/>
      <c r="E73" s="46"/>
      <c r="F73" s="52"/>
      <c r="G73" s="5"/>
    </row>
    <row r="74" spans="1:7" ht="15" x14ac:dyDescent="0.25">
      <c r="A74" s="1"/>
      <c r="B74" s="2"/>
      <c r="C74" s="3" t="s">
        <v>116</v>
      </c>
      <c r="D74" s="4"/>
      <c r="E74" s="46"/>
      <c r="F74" s="52"/>
      <c r="G74" s="5"/>
    </row>
    <row r="75" spans="1:7" ht="25.5" x14ac:dyDescent="0.25">
      <c r="A75" s="1"/>
      <c r="B75" s="2"/>
      <c r="C75" s="8" t="s">
        <v>10</v>
      </c>
      <c r="D75" s="9"/>
      <c r="E75" s="47"/>
      <c r="F75" s="53"/>
      <c r="G75" s="10"/>
    </row>
    <row r="76" spans="1:7" ht="15" x14ac:dyDescent="0.25">
      <c r="A76" s="6"/>
      <c r="B76" s="7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2"/>
      <c r="G77" s="5"/>
    </row>
    <row r="78" spans="1:7" ht="15" x14ac:dyDescent="0.25">
      <c r="A78" s="1"/>
      <c r="B78" s="26"/>
      <c r="C78" s="8" t="s">
        <v>117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8"/>
      <c r="G80" s="27"/>
    </row>
    <row r="81" spans="1:7" ht="15" x14ac:dyDescent="0.25">
      <c r="A81" s="1"/>
      <c r="B81" s="2"/>
      <c r="C81" s="8" t="s">
        <v>118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25.5" x14ac:dyDescent="0.25">
      <c r="A84" s="1"/>
      <c r="B84" s="26"/>
      <c r="C84" s="8" t="s">
        <v>119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2"/>
      <c r="G86" s="5"/>
    </row>
    <row r="87" spans="1:7" ht="15" x14ac:dyDescent="0.25">
      <c r="A87" s="6"/>
      <c r="B87" s="7"/>
      <c r="C87" s="28" t="s">
        <v>120</v>
      </c>
      <c r="D87" s="25"/>
      <c r="E87" s="48"/>
      <c r="F87" s="54">
        <v>0</v>
      </c>
      <c r="G87" s="13">
        <v>0</v>
      </c>
    </row>
    <row r="88" spans="1:7" ht="15" x14ac:dyDescent="0.25">
      <c r="A88" s="6"/>
      <c r="B88" s="7"/>
      <c r="C88" s="11"/>
      <c r="D88" s="4"/>
      <c r="E88" s="46"/>
      <c r="F88" s="52"/>
      <c r="G88" s="5"/>
    </row>
    <row r="89" spans="1:7" ht="15" x14ac:dyDescent="0.25">
      <c r="A89" s="1"/>
      <c r="B89" s="2"/>
      <c r="C89" s="3" t="s">
        <v>121</v>
      </c>
      <c r="D89" s="4"/>
      <c r="E89" s="46"/>
      <c r="F89" s="52"/>
      <c r="G89" s="5"/>
    </row>
    <row r="90" spans="1:7" ht="15" x14ac:dyDescent="0.25">
      <c r="A90" s="6"/>
      <c r="B90" s="7"/>
      <c r="C90" s="8" t="s">
        <v>122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25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2"/>
      <c r="G92" s="5"/>
    </row>
    <row r="93" spans="1:7" ht="15" x14ac:dyDescent="0.25">
      <c r="A93" s="6"/>
      <c r="B93" s="7"/>
      <c r="C93" s="8" t="s">
        <v>123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124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2"/>
      <c r="G98" s="5"/>
    </row>
    <row r="99" spans="1:7" ht="15" x14ac:dyDescent="0.25">
      <c r="A99" s="6"/>
      <c r="B99" s="7"/>
      <c r="C99" s="8" t="s">
        <v>125</v>
      </c>
      <c r="D99" s="9"/>
      <c r="E99" s="47"/>
      <c r="F99" s="53"/>
      <c r="G99" s="10"/>
    </row>
    <row r="100" spans="1:7" ht="15" x14ac:dyDescent="0.25">
      <c r="A100" s="6">
        <v>1</v>
      </c>
      <c r="B100" s="7"/>
      <c r="C100" s="11" t="s">
        <v>126</v>
      </c>
      <c r="D100" s="15"/>
      <c r="E100" s="46"/>
      <c r="F100" s="52">
        <v>358.8259941</v>
      </c>
      <c r="G100" s="5">
        <v>4.2953289828765034E-2</v>
      </c>
    </row>
    <row r="101" spans="1:7" ht="15" x14ac:dyDescent="0.25">
      <c r="A101" s="6"/>
      <c r="B101" s="7"/>
      <c r="C101" s="8" t="s">
        <v>107</v>
      </c>
      <c r="D101" s="25"/>
      <c r="E101" s="48"/>
      <c r="F101" s="54">
        <v>358.8259941</v>
      </c>
      <c r="G101" s="83">
        <v>4.2953289828765034E-2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25.5" x14ac:dyDescent="0.25">
      <c r="A103" s="6"/>
      <c r="B103" s="7"/>
      <c r="C103" s="24" t="s">
        <v>127</v>
      </c>
      <c r="D103" s="25"/>
      <c r="E103" s="48"/>
      <c r="F103" s="54">
        <v>358.8259941</v>
      </c>
      <c r="G103" s="83">
        <v>4.2953289828765034E-2</v>
      </c>
    </row>
    <row r="104" spans="1:7" ht="15" x14ac:dyDescent="0.25">
      <c r="A104" s="6"/>
      <c r="B104" s="7"/>
      <c r="C104" s="29"/>
      <c r="D104" s="7"/>
      <c r="E104" s="46"/>
      <c r="F104" s="52"/>
      <c r="G104" s="5"/>
    </row>
    <row r="105" spans="1:7" ht="15" x14ac:dyDescent="0.25">
      <c r="A105" s="1"/>
      <c r="B105" s="2"/>
      <c r="C105" s="3" t="s">
        <v>128</v>
      </c>
      <c r="D105" s="4"/>
      <c r="E105" s="46"/>
      <c r="F105" s="52"/>
      <c r="G105" s="5"/>
    </row>
    <row r="106" spans="1:7" ht="25.5" x14ac:dyDescent="0.25">
      <c r="A106" s="6"/>
      <c r="B106" s="7"/>
      <c r="C106" s="8" t="s">
        <v>129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1"/>
      <c r="B109" s="2"/>
      <c r="C109" s="3" t="s">
        <v>130</v>
      </c>
      <c r="D109" s="4"/>
      <c r="E109" s="46"/>
      <c r="F109" s="52"/>
      <c r="G109" s="5"/>
    </row>
    <row r="110" spans="1:7" ht="25.5" x14ac:dyDescent="0.25">
      <c r="A110" s="6"/>
      <c r="B110" s="7"/>
      <c r="C110" s="8" t="s">
        <v>131</v>
      </c>
      <c r="D110" s="9"/>
      <c r="E110" s="47"/>
      <c r="F110" s="53"/>
      <c r="G110" s="10"/>
    </row>
    <row r="111" spans="1:7" ht="15" x14ac:dyDescent="0.25">
      <c r="A111" s="6"/>
      <c r="B111" s="7"/>
      <c r="C111" s="8" t="s">
        <v>107</v>
      </c>
      <c r="D111" s="25"/>
      <c r="E111" s="48"/>
      <c r="F111" s="54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7" ht="25.5" x14ac:dyDescent="0.25">
      <c r="A113" s="6"/>
      <c r="B113" s="7"/>
      <c r="C113" s="8" t="s">
        <v>132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8"/>
      <c r="G115" s="27"/>
    </row>
    <row r="116" spans="1:7" ht="25.5" x14ac:dyDescent="0.25">
      <c r="A116" s="6"/>
      <c r="B116" s="7"/>
      <c r="C116" s="29" t="s">
        <v>134</v>
      </c>
      <c r="D116" s="7"/>
      <c r="E116" s="46"/>
      <c r="F116" s="58">
        <v>33.636832200000001</v>
      </c>
      <c r="G116" s="5">
        <v>4.0264992675126156E-3</v>
      </c>
    </row>
    <row r="117" spans="1:7" ht="15" x14ac:dyDescent="0.25">
      <c r="A117" s="6"/>
      <c r="B117" s="7"/>
      <c r="C117" s="30" t="s">
        <v>135</v>
      </c>
      <c r="D117" s="12"/>
      <c r="E117" s="48"/>
      <c r="F117" s="54">
        <v>8353.865222675</v>
      </c>
      <c r="G117" s="13">
        <v>1</v>
      </c>
    </row>
    <row r="119" spans="1:7" ht="15" x14ac:dyDescent="0.25">
      <c r="B119" s="159" t="s">
        <v>841</v>
      </c>
      <c r="C119" s="158"/>
      <c r="D119" s="158"/>
      <c r="E119" s="158"/>
      <c r="F119" s="158"/>
    </row>
    <row r="120" spans="1:7" ht="15" x14ac:dyDescent="0.25">
      <c r="B120" s="158"/>
      <c r="C120" s="158"/>
      <c r="D120" s="158"/>
      <c r="E120" s="158"/>
      <c r="F120" s="158"/>
    </row>
    <row r="122" spans="1:7" ht="15" x14ac:dyDescent="0.25">
      <c r="B122" s="36" t="s">
        <v>137</v>
      </c>
      <c r="C122" s="37"/>
      <c r="D122" s="38"/>
    </row>
    <row r="123" spans="1:7" ht="15" x14ac:dyDescent="0.25">
      <c r="B123" s="39" t="s">
        <v>138</v>
      </c>
      <c r="C123" s="40"/>
      <c r="D123" s="64" t="s">
        <v>139</v>
      </c>
    </row>
    <row r="124" spans="1:7" ht="15" x14ac:dyDescent="0.25">
      <c r="B124" s="39" t="s">
        <v>140</v>
      </c>
      <c r="C124" s="40"/>
      <c r="D124" s="64" t="s">
        <v>139</v>
      </c>
    </row>
    <row r="125" spans="1:7" ht="15" x14ac:dyDescent="0.25">
      <c r="B125" s="41" t="s">
        <v>141</v>
      </c>
      <c r="C125" s="40"/>
      <c r="D125" s="42"/>
    </row>
    <row r="126" spans="1:7" ht="25.5" customHeight="1" x14ac:dyDescent="0.25">
      <c r="B126" s="42"/>
      <c r="C126" s="32" t="s">
        <v>142</v>
      </c>
      <c r="D126" s="33" t="s">
        <v>143</v>
      </c>
    </row>
    <row r="127" spans="1:7" ht="12.75" customHeight="1" x14ac:dyDescent="0.25">
      <c r="B127" s="59" t="s">
        <v>144</v>
      </c>
      <c r="C127" s="60" t="s">
        <v>145</v>
      </c>
      <c r="D127" s="60" t="s">
        <v>146</v>
      </c>
    </row>
    <row r="128" spans="1:7" ht="15" x14ac:dyDescent="0.25">
      <c r="B128" s="42" t="s">
        <v>147</v>
      </c>
      <c r="C128" s="43">
        <v>9.8406000000000002</v>
      </c>
      <c r="D128" s="43">
        <v>10.161799999999999</v>
      </c>
    </row>
    <row r="129" spans="2:4" ht="15" x14ac:dyDescent="0.25">
      <c r="B129" s="42" t="s">
        <v>148</v>
      </c>
      <c r="C129" s="43">
        <v>9.8406000000000002</v>
      </c>
      <c r="D129" s="43">
        <v>10.161799999999999</v>
      </c>
    </row>
    <row r="130" spans="2:4" ht="15" x14ac:dyDescent="0.25">
      <c r="B130" s="42" t="s">
        <v>149</v>
      </c>
      <c r="C130" s="43">
        <v>9.6732999999999993</v>
      </c>
      <c r="D130" s="43">
        <v>9.9823000000000004</v>
      </c>
    </row>
    <row r="131" spans="2:4" ht="15" x14ac:dyDescent="0.25">
      <c r="B131" s="42" t="s">
        <v>150</v>
      </c>
      <c r="C131" s="43">
        <v>9.6732999999999993</v>
      </c>
      <c r="D131" s="43">
        <v>9.9823000000000004</v>
      </c>
    </row>
    <row r="133" spans="2:4" ht="15" x14ac:dyDescent="0.25">
      <c r="B133" s="61" t="s">
        <v>151</v>
      </c>
      <c r="C133" s="44"/>
      <c r="D133" s="62" t="s">
        <v>139</v>
      </c>
    </row>
    <row r="134" spans="2:4" ht="24.75" customHeight="1" x14ac:dyDescent="0.25">
      <c r="B134" s="63"/>
      <c r="C134" s="63"/>
    </row>
    <row r="135" spans="2:4" ht="15" x14ac:dyDescent="0.25">
      <c r="B135" s="65"/>
      <c r="C135" s="67"/>
      <c r="D135"/>
    </row>
    <row r="137" spans="2:4" ht="15" x14ac:dyDescent="0.25">
      <c r="B137" s="41" t="s">
        <v>152</v>
      </c>
      <c r="C137" s="40"/>
      <c r="D137" s="66" t="s">
        <v>139</v>
      </c>
    </row>
    <row r="138" spans="2:4" ht="15" x14ac:dyDescent="0.25">
      <c r="B138" s="41" t="s">
        <v>153</v>
      </c>
      <c r="C138" s="40"/>
      <c r="D138" s="66" t="s">
        <v>139</v>
      </c>
    </row>
    <row r="139" spans="2:4" ht="15" x14ac:dyDescent="0.25">
      <c r="B139" s="41" t="s">
        <v>154</v>
      </c>
      <c r="C139" s="40"/>
      <c r="D139" s="45">
        <v>0.31597670394106125</v>
      </c>
    </row>
    <row r="140" spans="2:4" ht="15" x14ac:dyDescent="0.25">
      <c r="B140" s="41" t="s">
        <v>155</v>
      </c>
      <c r="C140" s="40"/>
      <c r="D140" s="45" t="s">
        <v>139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V13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546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6">
        <v>21928</v>
      </c>
      <c r="F7" s="52">
        <v>178.954408</v>
      </c>
      <c r="G7" s="5">
        <v>4.8832102021262917E-2</v>
      </c>
    </row>
    <row r="8" spans="1:7" ht="25.5" x14ac:dyDescent="0.25">
      <c r="A8" s="6">
        <v>2</v>
      </c>
      <c r="B8" s="7" t="s">
        <v>302</v>
      </c>
      <c r="C8" s="11" t="s">
        <v>303</v>
      </c>
      <c r="D8" s="2" t="s">
        <v>166</v>
      </c>
      <c r="E8" s="46">
        <v>12397</v>
      </c>
      <c r="F8" s="52">
        <v>153.57403600000001</v>
      </c>
      <c r="G8" s="5">
        <v>4.1906444650243568E-2</v>
      </c>
    </row>
    <row r="9" spans="1:7" ht="25.5" x14ac:dyDescent="0.25">
      <c r="A9" s="6">
        <v>3</v>
      </c>
      <c r="B9" s="7" t="s">
        <v>45</v>
      </c>
      <c r="C9" s="11" t="s">
        <v>46</v>
      </c>
      <c r="D9" s="2" t="s">
        <v>30</v>
      </c>
      <c r="E9" s="46">
        <v>14645</v>
      </c>
      <c r="F9" s="52">
        <v>149.37899999999999</v>
      </c>
      <c r="G9" s="5">
        <v>4.0761726125428735E-2</v>
      </c>
    </row>
    <row r="10" spans="1:7" ht="15" x14ac:dyDescent="0.25">
      <c r="A10" s="6">
        <v>4</v>
      </c>
      <c r="B10" s="7" t="s">
        <v>292</v>
      </c>
      <c r="C10" s="11" t="s">
        <v>293</v>
      </c>
      <c r="D10" s="2" t="s">
        <v>246</v>
      </c>
      <c r="E10" s="46">
        <v>33579</v>
      </c>
      <c r="F10" s="52">
        <v>131.66325900000001</v>
      </c>
      <c r="G10" s="5">
        <v>3.5927551423823902E-2</v>
      </c>
    </row>
    <row r="11" spans="1:7" ht="25.5" x14ac:dyDescent="0.25">
      <c r="A11" s="6">
        <v>5</v>
      </c>
      <c r="B11" s="7" t="s">
        <v>318</v>
      </c>
      <c r="C11" s="11" t="s">
        <v>319</v>
      </c>
      <c r="D11" s="2" t="s">
        <v>42</v>
      </c>
      <c r="E11" s="46">
        <v>12787</v>
      </c>
      <c r="F11" s="52">
        <v>119.30271</v>
      </c>
      <c r="G11" s="5">
        <v>3.2554672283530137E-2</v>
      </c>
    </row>
    <row r="12" spans="1:7" ht="25.5" x14ac:dyDescent="0.25">
      <c r="A12" s="6">
        <v>6</v>
      </c>
      <c r="B12" s="7" t="s">
        <v>398</v>
      </c>
      <c r="C12" s="11" t="s">
        <v>399</v>
      </c>
      <c r="D12" s="2" t="s">
        <v>169</v>
      </c>
      <c r="E12" s="46">
        <v>16880</v>
      </c>
      <c r="F12" s="52">
        <v>117.18940000000001</v>
      </c>
      <c r="G12" s="5">
        <v>3.197800378636434E-2</v>
      </c>
    </row>
    <row r="13" spans="1:7" ht="25.5" x14ac:dyDescent="0.25">
      <c r="A13" s="6">
        <v>7</v>
      </c>
      <c r="B13" s="7" t="s">
        <v>310</v>
      </c>
      <c r="C13" s="11" t="s">
        <v>311</v>
      </c>
      <c r="D13" s="2" t="s">
        <v>169</v>
      </c>
      <c r="E13" s="46">
        <v>7492</v>
      </c>
      <c r="F13" s="52">
        <v>114.82988400000001</v>
      </c>
      <c r="G13" s="5">
        <v>3.1334151939849321E-2</v>
      </c>
    </row>
    <row r="14" spans="1:7" ht="25.5" x14ac:dyDescent="0.25">
      <c r="A14" s="6">
        <v>8</v>
      </c>
      <c r="B14" s="7" t="s">
        <v>433</v>
      </c>
      <c r="C14" s="11" t="s">
        <v>434</v>
      </c>
      <c r="D14" s="2" t="s">
        <v>30</v>
      </c>
      <c r="E14" s="46">
        <v>8998</v>
      </c>
      <c r="F14" s="52">
        <v>114.436564</v>
      </c>
      <c r="G14" s="5">
        <v>3.1226824925211026E-2</v>
      </c>
    </row>
    <row r="15" spans="1:7" ht="25.5" x14ac:dyDescent="0.25">
      <c r="A15" s="6">
        <v>9</v>
      </c>
      <c r="B15" s="7" t="s">
        <v>394</v>
      </c>
      <c r="C15" s="11" t="s">
        <v>395</v>
      </c>
      <c r="D15" s="2" t="s">
        <v>42</v>
      </c>
      <c r="E15" s="46">
        <v>8653</v>
      </c>
      <c r="F15" s="52">
        <v>113.1423015</v>
      </c>
      <c r="G15" s="5">
        <v>3.087365363902346E-2</v>
      </c>
    </row>
    <row r="16" spans="1:7" ht="15" x14ac:dyDescent="0.25">
      <c r="A16" s="6">
        <v>10</v>
      </c>
      <c r="B16" s="7" t="s">
        <v>437</v>
      </c>
      <c r="C16" s="11" t="s">
        <v>438</v>
      </c>
      <c r="D16" s="2" t="s">
        <v>169</v>
      </c>
      <c r="E16" s="46">
        <v>3227</v>
      </c>
      <c r="F16" s="52">
        <v>111.88331700000001</v>
      </c>
      <c r="G16" s="5">
        <v>3.0530108820908734E-2</v>
      </c>
    </row>
    <row r="17" spans="1:7" ht="15" x14ac:dyDescent="0.25">
      <c r="A17" s="6">
        <v>11</v>
      </c>
      <c r="B17" s="7" t="s">
        <v>312</v>
      </c>
      <c r="C17" s="11" t="s">
        <v>313</v>
      </c>
      <c r="D17" s="2" t="s">
        <v>19</v>
      </c>
      <c r="E17" s="46">
        <v>52762</v>
      </c>
      <c r="F17" s="52">
        <v>111.85544</v>
      </c>
      <c r="G17" s="5">
        <v>3.0522501897317072E-2</v>
      </c>
    </row>
    <row r="18" spans="1:7" ht="25.5" x14ac:dyDescent="0.25">
      <c r="A18" s="6">
        <v>12</v>
      </c>
      <c r="B18" s="7" t="s">
        <v>392</v>
      </c>
      <c r="C18" s="11" t="s">
        <v>393</v>
      </c>
      <c r="D18" s="2" t="s">
        <v>53</v>
      </c>
      <c r="E18" s="46">
        <v>40249</v>
      </c>
      <c r="F18" s="52">
        <v>95.671873000000005</v>
      </c>
      <c r="G18" s="5">
        <v>2.6106418473365069E-2</v>
      </c>
    </row>
    <row r="19" spans="1:7" ht="15" x14ac:dyDescent="0.25">
      <c r="A19" s="6">
        <v>13</v>
      </c>
      <c r="B19" s="7" t="s">
        <v>304</v>
      </c>
      <c r="C19" s="11" t="s">
        <v>305</v>
      </c>
      <c r="D19" s="2" t="s">
        <v>106</v>
      </c>
      <c r="E19" s="46">
        <v>26254</v>
      </c>
      <c r="F19" s="52">
        <v>88.410345000000007</v>
      </c>
      <c r="G19" s="5">
        <v>2.412493235022773E-2</v>
      </c>
    </row>
    <row r="20" spans="1:7" ht="15" x14ac:dyDescent="0.25">
      <c r="A20" s="6">
        <v>14</v>
      </c>
      <c r="B20" s="7" t="s">
        <v>331</v>
      </c>
      <c r="C20" s="11" t="s">
        <v>332</v>
      </c>
      <c r="D20" s="2" t="s">
        <v>211</v>
      </c>
      <c r="E20" s="46">
        <v>8599</v>
      </c>
      <c r="F20" s="52">
        <v>85.461161500000003</v>
      </c>
      <c r="G20" s="5">
        <v>2.332017525504947E-2</v>
      </c>
    </row>
    <row r="21" spans="1:7" ht="25.5" x14ac:dyDescent="0.25">
      <c r="A21" s="6">
        <v>15</v>
      </c>
      <c r="B21" s="7" t="s">
        <v>408</v>
      </c>
      <c r="C21" s="11" t="s">
        <v>409</v>
      </c>
      <c r="D21" s="2" t="s">
        <v>169</v>
      </c>
      <c r="E21" s="46">
        <v>6980</v>
      </c>
      <c r="F21" s="52">
        <v>82.119699999999995</v>
      </c>
      <c r="G21" s="5">
        <v>2.2408375480505092E-2</v>
      </c>
    </row>
    <row r="22" spans="1:7" ht="25.5" x14ac:dyDescent="0.25">
      <c r="A22" s="6">
        <v>16</v>
      </c>
      <c r="B22" s="7" t="s">
        <v>327</v>
      </c>
      <c r="C22" s="11" t="s">
        <v>328</v>
      </c>
      <c r="D22" s="2" t="s">
        <v>42</v>
      </c>
      <c r="E22" s="46">
        <v>33411</v>
      </c>
      <c r="F22" s="52">
        <v>81.522840000000002</v>
      </c>
      <c r="G22" s="5">
        <v>2.2245507581702562E-2</v>
      </c>
    </row>
    <row r="23" spans="1:7" ht="51" x14ac:dyDescent="0.25">
      <c r="A23" s="6">
        <v>17</v>
      </c>
      <c r="B23" s="7" t="s">
        <v>325</v>
      </c>
      <c r="C23" s="11" t="s">
        <v>326</v>
      </c>
      <c r="D23" s="2" t="s">
        <v>239</v>
      </c>
      <c r="E23" s="46">
        <v>43143</v>
      </c>
      <c r="F23" s="52">
        <v>79.641977999999995</v>
      </c>
      <c r="G23" s="5">
        <v>2.1732268225944883E-2</v>
      </c>
    </row>
    <row r="24" spans="1:7" ht="25.5" x14ac:dyDescent="0.25">
      <c r="A24" s="6">
        <v>18</v>
      </c>
      <c r="B24" s="7" t="s">
        <v>162</v>
      </c>
      <c r="C24" s="11" t="s">
        <v>163</v>
      </c>
      <c r="D24" s="2" t="s">
        <v>53</v>
      </c>
      <c r="E24" s="46">
        <v>32121</v>
      </c>
      <c r="F24" s="52">
        <v>77.909485500000002</v>
      </c>
      <c r="G24" s="5">
        <v>2.1259515129463055E-2</v>
      </c>
    </row>
    <row r="25" spans="1:7" ht="25.5" x14ac:dyDescent="0.25">
      <c r="A25" s="6">
        <v>19</v>
      </c>
      <c r="B25" s="7" t="s">
        <v>316</v>
      </c>
      <c r="C25" s="11" t="s">
        <v>317</v>
      </c>
      <c r="D25" s="2" t="s">
        <v>53</v>
      </c>
      <c r="E25" s="46">
        <v>5264</v>
      </c>
      <c r="F25" s="52">
        <v>77.217616000000007</v>
      </c>
      <c r="G25" s="5">
        <v>2.1070721556915795E-2</v>
      </c>
    </row>
    <row r="26" spans="1:7" ht="15" x14ac:dyDescent="0.25">
      <c r="A26" s="6">
        <v>20</v>
      </c>
      <c r="B26" s="7" t="s">
        <v>216</v>
      </c>
      <c r="C26" s="11" t="s">
        <v>217</v>
      </c>
      <c r="D26" s="2" t="s">
        <v>81</v>
      </c>
      <c r="E26" s="46">
        <v>75185</v>
      </c>
      <c r="F26" s="52">
        <v>75.297777499999995</v>
      </c>
      <c r="G26" s="5">
        <v>2.0546846506593764E-2</v>
      </c>
    </row>
    <row r="27" spans="1:7" ht="15" x14ac:dyDescent="0.25">
      <c r="A27" s="6">
        <v>21</v>
      </c>
      <c r="B27" s="7" t="s">
        <v>539</v>
      </c>
      <c r="C27" s="11" t="s">
        <v>540</v>
      </c>
      <c r="D27" s="2" t="s">
        <v>65</v>
      </c>
      <c r="E27" s="46">
        <v>13353</v>
      </c>
      <c r="F27" s="52">
        <v>74.983771500000003</v>
      </c>
      <c r="G27" s="5">
        <v>2.0461162263335067E-2</v>
      </c>
    </row>
    <row r="28" spans="1:7" ht="25.5" x14ac:dyDescent="0.25">
      <c r="A28" s="6">
        <v>22</v>
      </c>
      <c r="B28" s="7" t="s">
        <v>296</v>
      </c>
      <c r="C28" s="11" t="s">
        <v>297</v>
      </c>
      <c r="D28" s="2" t="s">
        <v>246</v>
      </c>
      <c r="E28" s="46">
        <v>35123</v>
      </c>
      <c r="F28" s="52">
        <v>74.091968499999993</v>
      </c>
      <c r="G28" s="5">
        <v>2.0217811928657261E-2</v>
      </c>
    </row>
    <row r="29" spans="1:7" ht="15" x14ac:dyDescent="0.25">
      <c r="A29" s="6">
        <v>23</v>
      </c>
      <c r="B29" s="7" t="s">
        <v>329</v>
      </c>
      <c r="C29" s="11" t="s">
        <v>330</v>
      </c>
      <c r="D29" s="2" t="s">
        <v>211</v>
      </c>
      <c r="E29" s="46">
        <v>4170</v>
      </c>
      <c r="F29" s="52">
        <v>73.34196</v>
      </c>
      <c r="G29" s="5">
        <v>2.0013153703145353E-2</v>
      </c>
    </row>
    <row r="30" spans="1:7" ht="15" x14ac:dyDescent="0.25">
      <c r="A30" s="6">
        <v>24</v>
      </c>
      <c r="B30" s="7" t="s">
        <v>320</v>
      </c>
      <c r="C30" s="11" t="s">
        <v>321</v>
      </c>
      <c r="D30" s="2" t="s">
        <v>322</v>
      </c>
      <c r="E30" s="46">
        <v>11002</v>
      </c>
      <c r="F30" s="52">
        <v>71.529503000000005</v>
      </c>
      <c r="G30" s="5">
        <v>1.9518580330394726E-2</v>
      </c>
    </row>
    <row r="31" spans="1:7" ht="15" x14ac:dyDescent="0.25">
      <c r="A31" s="6">
        <v>25</v>
      </c>
      <c r="B31" s="7" t="s">
        <v>337</v>
      </c>
      <c r="C31" s="11" t="s">
        <v>338</v>
      </c>
      <c r="D31" s="2" t="s">
        <v>169</v>
      </c>
      <c r="E31" s="46">
        <v>15600</v>
      </c>
      <c r="F31" s="52">
        <v>70.215599999999995</v>
      </c>
      <c r="G31" s="5">
        <v>1.9160049651776045E-2</v>
      </c>
    </row>
    <row r="32" spans="1:7" ht="25.5" x14ac:dyDescent="0.25">
      <c r="A32" s="6">
        <v>26</v>
      </c>
      <c r="B32" s="7" t="s">
        <v>347</v>
      </c>
      <c r="C32" s="11" t="s">
        <v>348</v>
      </c>
      <c r="D32" s="2" t="s">
        <v>169</v>
      </c>
      <c r="E32" s="46">
        <v>16647</v>
      </c>
      <c r="F32" s="52">
        <v>70.192075500000001</v>
      </c>
      <c r="G32" s="5">
        <v>1.9153630414625995E-2</v>
      </c>
    </row>
    <row r="33" spans="1:7" ht="15" x14ac:dyDescent="0.25">
      <c r="A33" s="6">
        <v>27</v>
      </c>
      <c r="B33" s="7" t="s">
        <v>343</v>
      </c>
      <c r="C33" s="11" t="s">
        <v>344</v>
      </c>
      <c r="D33" s="2" t="s">
        <v>169</v>
      </c>
      <c r="E33" s="46">
        <v>10914</v>
      </c>
      <c r="F33" s="52">
        <v>60.965603999999999</v>
      </c>
      <c r="G33" s="5">
        <v>1.6635961234975082E-2</v>
      </c>
    </row>
    <row r="34" spans="1:7" ht="15" x14ac:dyDescent="0.25">
      <c r="A34" s="6">
        <v>28</v>
      </c>
      <c r="B34" s="7" t="s">
        <v>298</v>
      </c>
      <c r="C34" s="11" t="s">
        <v>299</v>
      </c>
      <c r="D34" s="2" t="s">
        <v>19</v>
      </c>
      <c r="E34" s="46">
        <v>56603</v>
      </c>
      <c r="F34" s="52">
        <v>60.763320499999999</v>
      </c>
      <c r="G34" s="5">
        <v>1.658076321767216E-2</v>
      </c>
    </row>
    <row r="35" spans="1:7" ht="25.5" x14ac:dyDescent="0.25">
      <c r="A35" s="6">
        <v>29</v>
      </c>
      <c r="B35" s="7" t="s">
        <v>474</v>
      </c>
      <c r="C35" s="11" t="s">
        <v>475</v>
      </c>
      <c r="D35" s="2" t="s">
        <v>39</v>
      </c>
      <c r="E35" s="46">
        <v>39424</v>
      </c>
      <c r="F35" s="52">
        <v>58.032128</v>
      </c>
      <c r="G35" s="5">
        <v>1.5835490316656455E-2</v>
      </c>
    </row>
    <row r="36" spans="1:7" ht="25.5" x14ac:dyDescent="0.25">
      <c r="A36" s="6">
        <v>30</v>
      </c>
      <c r="B36" s="7" t="s">
        <v>541</v>
      </c>
      <c r="C36" s="11" t="s">
        <v>542</v>
      </c>
      <c r="D36" s="2" t="s">
        <v>16</v>
      </c>
      <c r="E36" s="46">
        <v>372197</v>
      </c>
      <c r="F36" s="52">
        <v>57.690534999999997</v>
      </c>
      <c r="G36" s="5">
        <v>1.574227828342311E-2</v>
      </c>
    </row>
    <row r="37" spans="1:7" ht="15" x14ac:dyDescent="0.25">
      <c r="A37" s="6">
        <v>31</v>
      </c>
      <c r="B37" s="7" t="s">
        <v>369</v>
      </c>
      <c r="C37" s="11" t="s">
        <v>370</v>
      </c>
      <c r="D37" s="2" t="s">
        <v>169</v>
      </c>
      <c r="E37" s="46">
        <v>60000</v>
      </c>
      <c r="F37" s="52">
        <v>57.3</v>
      </c>
      <c r="G37" s="5">
        <v>1.5635711224382721E-2</v>
      </c>
    </row>
    <row r="38" spans="1:7" ht="15" x14ac:dyDescent="0.25">
      <c r="A38" s="6">
        <v>32</v>
      </c>
      <c r="B38" s="7" t="s">
        <v>523</v>
      </c>
      <c r="C38" s="11" t="s">
        <v>524</v>
      </c>
      <c r="D38" s="2" t="s">
        <v>19</v>
      </c>
      <c r="E38" s="46">
        <v>42702</v>
      </c>
      <c r="F38" s="52">
        <v>56.900415000000002</v>
      </c>
      <c r="G38" s="5">
        <v>1.5526674650742322E-2</v>
      </c>
    </row>
    <row r="39" spans="1:7" ht="15" x14ac:dyDescent="0.25">
      <c r="A39" s="6">
        <v>33</v>
      </c>
      <c r="B39" s="7" t="s">
        <v>510</v>
      </c>
      <c r="C39" s="11" t="s">
        <v>511</v>
      </c>
      <c r="D39" s="2" t="s">
        <v>271</v>
      </c>
      <c r="E39" s="46">
        <v>4983</v>
      </c>
      <c r="F39" s="52">
        <v>54.282310500000001</v>
      </c>
      <c r="G39" s="5">
        <v>1.4812260585868729E-2</v>
      </c>
    </row>
    <row r="40" spans="1:7" ht="15" x14ac:dyDescent="0.25">
      <c r="A40" s="6">
        <v>34</v>
      </c>
      <c r="B40" s="7" t="s">
        <v>323</v>
      </c>
      <c r="C40" s="11" t="s">
        <v>324</v>
      </c>
      <c r="D40" s="2" t="s">
        <v>177</v>
      </c>
      <c r="E40" s="46">
        <v>859</v>
      </c>
      <c r="F40" s="52">
        <v>53.976123999999999</v>
      </c>
      <c r="G40" s="5">
        <v>1.4728710085086799E-2</v>
      </c>
    </row>
    <row r="41" spans="1:7" ht="15" x14ac:dyDescent="0.25">
      <c r="A41" s="6">
        <v>35</v>
      </c>
      <c r="B41" s="7" t="s">
        <v>54</v>
      </c>
      <c r="C41" s="11" t="s">
        <v>55</v>
      </c>
      <c r="D41" s="2" t="s">
        <v>56</v>
      </c>
      <c r="E41" s="46">
        <v>32648</v>
      </c>
      <c r="F41" s="52">
        <v>52.253124</v>
      </c>
      <c r="G41" s="5">
        <v>1.4258547250189567E-2</v>
      </c>
    </row>
    <row r="42" spans="1:7" ht="15" x14ac:dyDescent="0.25">
      <c r="A42" s="6">
        <v>36</v>
      </c>
      <c r="B42" s="7" t="s">
        <v>61</v>
      </c>
      <c r="C42" s="11" t="s">
        <v>62</v>
      </c>
      <c r="D42" s="2" t="s">
        <v>13</v>
      </c>
      <c r="E42" s="46">
        <v>4830</v>
      </c>
      <c r="F42" s="52">
        <v>50.376899999999999</v>
      </c>
      <c r="G42" s="5">
        <v>1.3746573486555077E-2</v>
      </c>
    </row>
    <row r="43" spans="1:7" ht="15" x14ac:dyDescent="0.25">
      <c r="A43" s="6">
        <v>37</v>
      </c>
      <c r="B43" s="7" t="s">
        <v>294</v>
      </c>
      <c r="C43" s="11" t="s">
        <v>295</v>
      </c>
      <c r="D43" s="2" t="s">
        <v>177</v>
      </c>
      <c r="E43" s="46">
        <v>1901</v>
      </c>
      <c r="F43" s="52">
        <v>49.355663</v>
      </c>
      <c r="G43" s="5">
        <v>1.3467903908480822E-2</v>
      </c>
    </row>
    <row r="44" spans="1:7" ht="15" x14ac:dyDescent="0.25">
      <c r="A44" s="6">
        <v>38</v>
      </c>
      <c r="B44" s="7" t="s">
        <v>383</v>
      </c>
      <c r="C44" s="11" t="s">
        <v>384</v>
      </c>
      <c r="D44" s="2" t="s">
        <v>169</v>
      </c>
      <c r="E44" s="46">
        <v>27911</v>
      </c>
      <c r="F44" s="52">
        <v>37.414695500000001</v>
      </c>
      <c r="G44" s="5">
        <v>1.0209517877595319E-2</v>
      </c>
    </row>
    <row r="45" spans="1:7" ht="15" x14ac:dyDescent="0.25">
      <c r="A45" s="6">
        <v>39</v>
      </c>
      <c r="B45" s="7" t="s">
        <v>378</v>
      </c>
      <c r="C45" s="11" t="s">
        <v>379</v>
      </c>
      <c r="D45" s="2" t="s">
        <v>27</v>
      </c>
      <c r="E45" s="46">
        <v>52451</v>
      </c>
      <c r="F45" s="52">
        <v>36.086288000000003</v>
      </c>
      <c r="G45" s="5">
        <v>9.8470292901903598E-3</v>
      </c>
    </row>
    <row r="46" spans="1:7" ht="15" x14ac:dyDescent="0.25">
      <c r="A46" s="6">
        <v>40</v>
      </c>
      <c r="B46" s="7" t="s">
        <v>543</v>
      </c>
      <c r="C46" s="11" t="s">
        <v>544</v>
      </c>
      <c r="D46" s="2" t="s">
        <v>177</v>
      </c>
      <c r="E46" s="46">
        <v>30543</v>
      </c>
      <c r="F46" s="52">
        <v>35.231350499999998</v>
      </c>
      <c r="G46" s="5">
        <v>9.6137386119199263E-3</v>
      </c>
    </row>
    <row r="47" spans="1:7" ht="25.5" x14ac:dyDescent="0.25">
      <c r="A47" s="6">
        <v>41</v>
      </c>
      <c r="B47" s="7" t="s">
        <v>300</v>
      </c>
      <c r="C47" s="11" t="s">
        <v>301</v>
      </c>
      <c r="D47" s="2" t="s">
        <v>22</v>
      </c>
      <c r="E47" s="46">
        <v>684</v>
      </c>
      <c r="F47" s="52">
        <v>35.222237999999997</v>
      </c>
      <c r="G47" s="5">
        <v>9.611252042661075E-3</v>
      </c>
    </row>
    <row r="48" spans="1:7" ht="25.5" x14ac:dyDescent="0.25">
      <c r="A48" s="6">
        <v>42</v>
      </c>
      <c r="B48" s="7" t="s">
        <v>371</v>
      </c>
      <c r="C48" s="11" t="s">
        <v>372</v>
      </c>
      <c r="D48" s="2" t="s">
        <v>42</v>
      </c>
      <c r="E48" s="46">
        <v>10032</v>
      </c>
      <c r="F48" s="52">
        <v>34.941456000000002</v>
      </c>
      <c r="G48" s="5">
        <v>9.5346337831671048E-3</v>
      </c>
    </row>
    <row r="49" spans="1:7" ht="15" x14ac:dyDescent="0.25">
      <c r="A49" s="6">
        <v>43</v>
      </c>
      <c r="B49" s="7" t="s">
        <v>365</v>
      </c>
      <c r="C49" s="11" t="s">
        <v>366</v>
      </c>
      <c r="D49" s="2" t="s">
        <v>19</v>
      </c>
      <c r="E49" s="46">
        <v>38010</v>
      </c>
      <c r="F49" s="52">
        <v>29.68581</v>
      </c>
      <c r="G49" s="5">
        <v>8.1005017909579913E-3</v>
      </c>
    </row>
    <row r="50" spans="1:7" ht="15" x14ac:dyDescent="0.25">
      <c r="A50" s="6">
        <v>44</v>
      </c>
      <c r="B50" s="7" t="s">
        <v>367</v>
      </c>
      <c r="C50" s="11" t="s">
        <v>368</v>
      </c>
      <c r="D50" s="2" t="s">
        <v>169</v>
      </c>
      <c r="E50" s="46">
        <v>11310</v>
      </c>
      <c r="F50" s="52">
        <v>25.029029999999999</v>
      </c>
      <c r="G50" s="5">
        <v>6.8297850838815333E-3</v>
      </c>
    </row>
    <row r="51" spans="1:7" ht="15" x14ac:dyDescent="0.25">
      <c r="A51" s="6">
        <v>45</v>
      </c>
      <c r="B51" s="7" t="s">
        <v>840</v>
      </c>
      <c r="C51" s="11" t="s">
        <v>380</v>
      </c>
      <c r="D51" s="2" t="s">
        <v>169</v>
      </c>
      <c r="E51" s="46">
        <v>10141</v>
      </c>
      <c r="F51" s="52">
        <v>2.7627886874999996</v>
      </c>
      <c r="G51" s="5">
        <v>7.538946961909486E-4</v>
      </c>
    </row>
    <row r="52" spans="1:7" ht="15" x14ac:dyDescent="0.25">
      <c r="A52" s="6">
        <v>46</v>
      </c>
      <c r="B52" s="7" t="s">
        <v>381</v>
      </c>
      <c r="C52" s="11" t="s">
        <v>382</v>
      </c>
      <c r="D52" s="2" t="s">
        <v>169</v>
      </c>
      <c r="E52" s="46">
        <v>10141</v>
      </c>
      <c r="F52" s="52">
        <v>19.222265499999999</v>
      </c>
      <c r="G52" s="5">
        <v>5.2452668837070634E-3</v>
      </c>
    </row>
    <row r="53" spans="1:7" ht="15" x14ac:dyDescent="0.25">
      <c r="A53" s="6">
        <v>47</v>
      </c>
      <c r="B53" s="7" t="s">
        <v>840</v>
      </c>
      <c r="C53" s="11" t="s">
        <v>850</v>
      </c>
      <c r="D53" s="2" t="s">
        <v>169</v>
      </c>
      <c r="E53" s="46">
        <v>1449</v>
      </c>
      <c r="F53" s="52">
        <v>19.3433349375</v>
      </c>
      <c r="G53" s="5">
        <v>5.2783036509470018E-3</v>
      </c>
    </row>
    <row r="54" spans="1:7" ht="15" x14ac:dyDescent="0.25">
      <c r="A54" s="1"/>
      <c r="B54" s="2"/>
      <c r="C54" s="8" t="s">
        <v>107</v>
      </c>
      <c r="D54" s="12"/>
      <c r="E54" s="48"/>
      <c r="F54" s="54">
        <v>3480.653355625001</v>
      </c>
      <c r="G54" s="13">
        <v>0.94978168831991627</v>
      </c>
    </row>
    <row r="55" spans="1:7" ht="15" x14ac:dyDescent="0.25">
      <c r="A55" s="6"/>
      <c r="B55" s="7"/>
      <c r="C55" s="14"/>
      <c r="D55" s="15"/>
      <c r="E55" s="46"/>
      <c r="F55" s="52"/>
      <c r="G55" s="5"/>
    </row>
    <row r="56" spans="1:7" ht="15" x14ac:dyDescent="0.25">
      <c r="A56" s="1"/>
      <c r="B56" s="2"/>
      <c r="C56" s="8" t="s">
        <v>108</v>
      </c>
      <c r="D56" s="9"/>
      <c r="E56" s="47"/>
      <c r="F56" s="53"/>
      <c r="G56" s="10"/>
    </row>
    <row r="57" spans="1:7" ht="15" x14ac:dyDescent="0.25">
      <c r="A57" s="1"/>
      <c r="B57" s="2"/>
      <c r="C57" s="8" t="s">
        <v>107</v>
      </c>
      <c r="D57" s="12"/>
      <c r="E57" s="48"/>
      <c r="F57" s="54">
        <v>0</v>
      </c>
      <c r="G57" s="13">
        <v>0</v>
      </c>
    </row>
    <row r="58" spans="1:7" ht="15" x14ac:dyDescent="0.25">
      <c r="A58" s="6"/>
      <c r="B58" s="7"/>
      <c r="C58" s="14"/>
      <c r="D58" s="15"/>
      <c r="E58" s="46"/>
      <c r="F58" s="52"/>
      <c r="G58" s="5"/>
    </row>
    <row r="59" spans="1:7" ht="15" x14ac:dyDescent="0.25">
      <c r="A59" s="16"/>
      <c r="B59" s="17"/>
      <c r="C59" s="8" t="s">
        <v>109</v>
      </c>
      <c r="D59" s="9"/>
      <c r="E59" s="47"/>
      <c r="F59" s="53"/>
      <c r="G59" s="10"/>
    </row>
    <row r="60" spans="1:7" ht="15" x14ac:dyDescent="0.25">
      <c r="A60" s="18"/>
      <c r="B60" s="19"/>
      <c r="C60" s="8" t="s">
        <v>107</v>
      </c>
      <c r="D60" s="20"/>
      <c r="E60" s="49"/>
      <c r="F60" s="55">
        <v>0</v>
      </c>
      <c r="G60" s="21">
        <v>0</v>
      </c>
    </row>
    <row r="61" spans="1:7" ht="15" x14ac:dyDescent="0.25">
      <c r="A61" s="18"/>
      <c r="B61" s="19"/>
      <c r="C61" s="14"/>
      <c r="D61" s="22"/>
      <c r="E61" s="50"/>
      <c r="F61" s="56"/>
      <c r="G61" s="23"/>
    </row>
    <row r="62" spans="1:7" ht="15" x14ac:dyDescent="0.25">
      <c r="A62" s="1"/>
      <c r="B62" s="2"/>
      <c r="C62" s="8" t="s">
        <v>111</v>
      </c>
      <c r="D62" s="9"/>
      <c r="E62" s="47"/>
      <c r="F62" s="53"/>
      <c r="G62" s="10"/>
    </row>
    <row r="63" spans="1:7" ht="15" x14ac:dyDescent="0.25">
      <c r="A63" s="1"/>
      <c r="B63" s="2"/>
      <c r="C63" s="8" t="s">
        <v>107</v>
      </c>
      <c r="D63" s="12"/>
      <c r="E63" s="48"/>
      <c r="F63" s="54">
        <v>0</v>
      </c>
      <c r="G63" s="13">
        <v>0</v>
      </c>
    </row>
    <row r="64" spans="1:7" ht="15" x14ac:dyDescent="0.25">
      <c r="A64" s="1"/>
      <c r="B64" s="2"/>
      <c r="C64" s="14"/>
      <c r="D64" s="4"/>
      <c r="E64" s="46"/>
      <c r="F64" s="52"/>
      <c r="G64" s="5"/>
    </row>
    <row r="65" spans="1:7" ht="15" x14ac:dyDescent="0.25">
      <c r="A65" s="1"/>
      <c r="B65" s="2"/>
      <c r="C65" s="8" t="s">
        <v>112</v>
      </c>
      <c r="D65" s="9"/>
      <c r="E65" s="47"/>
      <c r="F65" s="53"/>
      <c r="G65" s="10"/>
    </row>
    <row r="66" spans="1:7" ht="15" x14ac:dyDescent="0.25">
      <c r="A66" s="1"/>
      <c r="B66" s="2"/>
      <c r="C66" s="8" t="s">
        <v>107</v>
      </c>
      <c r="D66" s="12"/>
      <c r="E66" s="48"/>
      <c r="F66" s="54">
        <v>0</v>
      </c>
      <c r="G66" s="13">
        <v>0</v>
      </c>
    </row>
    <row r="67" spans="1:7" ht="15" x14ac:dyDescent="0.25">
      <c r="A67" s="1"/>
      <c r="B67" s="2"/>
      <c r="C67" s="14"/>
      <c r="D67" s="4"/>
      <c r="E67" s="46"/>
      <c r="F67" s="52"/>
      <c r="G67" s="5"/>
    </row>
    <row r="68" spans="1:7" ht="15" x14ac:dyDescent="0.25">
      <c r="A68" s="1"/>
      <c r="B68" s="2"/>
      <c r="C68" s="8" t="s">
        <v>113</v>
      </c>
      <c r="D68" s="9"/>
      <c r="E68" s="47"/>
      <c r="F68" s="53"/>
      <c r="G68" s="10"/>
    </row>
    <row r="69" spans="1:7" ht="15" x14ac:dyDescent="0.25">
      <c r="A69" s="1"/>
      <c r="B69" s="2"/>
      <c r="C69" s="8" t="s">
        <v>107</v>
      </c>
      <c r="D69" s="12"/>
      <c r="E69" s="48"/>
      <c r="F69" s="54">
        <v>0</v>
      </c>
      <c r="G69" s="13">
        <v>0</v>
      </c>
    </row>
    <row r="70" spans="1:7" ht="15" x14ac:dyDescent="0.25">
      <c r="A70" s="1"/>
      <c r="B70" s="2"/>
      <c r="C70" s="14"/>
      <c r="D70" s="4"/>
      <c r="E70" s="46"/>
      <c r="F70" s="52"/>
      <c r="G70" s="5"/>
    </row>
    <row r="71" spans="1:7" ht="25.5" x14ac:dyDescent="0.25">
      <c r="A71" s="6"/>
      <c r="B71" s="7"/>
      <c r="C71" s="24" t="s">
        <v>115</v>
      </c>
      <c r="D71" s="25"/>
      <c r="E71" s="48"/>
      <c r="F71" s="54">
        <v>3480.653355625001</v>
      </c>
      <c r="G71" s="13">
        <v>0.94978168831991627</v>
      </c>
    </row>
    <row r="72" spans="1:7" ht="15" x14ac:dyDescent="0.25">
      <c r="A72" s="1"/>
      <c r="B72" s="2"/>
      <c r="C72" s="11"/>
      <c r="D72" s="4"/>
      <c r="E72" s="46"/>
      <c r="F72" s="52"/>
      <c r="G72" s="5"/>
    </row>
    <row r="73" spans="1:7" ht="15" x14ac:dyDescent="0.25">
      <c r="A73" s="1"/>
      <c r="B73" s="2"/>
      <c r="C73" s="3" t="s">
        <v>116</v>
      </c>
      <c r="D73" s="4"/>
      <c r="E73" s="46"/>
      <c r="F73" s="52"/>
      <c r="G73" s="5"/>
    </row>
    <row r="74" spans="1:7" ht="25.5" x14ac:dyDescent="0.25">
      <c r="A74" s="1"/>
      <c r="B74" s="2"/>
      <c r="C74" s="8" t="s">
        <v>10</v>
      </c>
      <c r="D74" s="9"/>
      <c r="E74" s="47"/>
      <c r="F74" s="53"/>
      <c r="G74" s="10"/>
    </row>
    <row r="75" spans="1:7" ht="15" x14ac:dyDescent="0.25">
      <c r="A75" s="6"/>
      <c r="B75" s="7"/>
      <c r="C75" s="8" t="s">
        <v>107</v>
      </c>
      <c r="D75" s="12"/>
      <c r="E75" s="48"/>
      <c r="F75" s="54">
        <v>0</v>
      </c>
      <c r="G75" s="13">
        <v>0</v>
      </c>
    </row>
    <row r="76" spans="1:7" ht="15" x14ac:dyDescent="0.25">
      <c r="A76" s="6"/>
      <c r="B76" s="7"/>
      <c r="C76" s="14"/>
      <c r="D76" s="4"/>
      <c r="E76" s="46"/>
      <c r="F76" s="52"/>
      <c r="G76" s="5"/>
    </row>
    <row r="77" spans="1:7" ht="15" x14ac:dyDescent="0.25">
      <c r="A77" s="1"/>
      <c r="B77" s="26"/>
      <c r="C77" s="8" t="s">
        <v>117</v>
      </c>
      <c r="D77" s="9"/>
      <c r="E77" s="47"/>
      <c r="F77" s="53"/>
      <c r="G77" s="10"/>
    </row>
    <row r="78" spans="1:7" ht="15" x14ac:dyDescent="0.25">
      <c r="A78" s="6"/>
      <c r="B78" s="7"/>
      <c r="C78" s="8" t="s">
        <v>107</v>
      </c>
      <c r="D78" s="12"/>
      <c r="E78" s="48"/>
      <c r="F78" s="54">
        <v>0</v>
      </c>
      <c r="G78" s="13">
        <v>0</v>
      </c>
    </row>
    <row r="79" spans="1:7" ht="15" x14ac:dyDescent="0.25">
      <c r="A79" s="6"/>
      <c r="B79" s="7"/>
      <c r="C79" s="14"/>
      <c r="D79" s="4"/>
      <c r="E79" s="46"/>
      <c r="F79" s="58"/>
      <c r="G79" s="27"/>
    </row>
    <row r="80" spans="1:7" ht="15" x14ac:dyDescent="0.25">
      <c r="A80" s="1"/>
      <c r="B80" s="2"/>
      <c r="C80" s="8" t="s">
        <v>118</v>
      </c>
      <c r="D80" s="9"/>
      <c r="E80" s="47"/>
      <c r="F80" s="53"/>
      <c r="G80" s="10"/>
    </row>
    <row r="81" spans="1:7" ht="15" x14ac:dyDescent="0.25">
      <c r="A81" s="6"/>
      <c r="B81" s="7"/>
      <c r="C81" s="8" t="s">
        <v>107</v>
      </c>
      <c r="D81" s="12"/>
      <c r="E81" s="48"/>
      <c r="F81" s="54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2"/>
      <c r="G82" s="5"/>
    </row>
    <row r="83" spans="1:7" ht="25.5" x14ac:dyDescent="0.25">
      <c r="A83" s="1"/>
      <c r="B83" s="26"/>
      <c r="C83" s="8" t="s">
        <v>119</v>
      </c>
      <c r="D83" s="9"/>
      <c r="E83" s="47"/>
      <c r="F83" s="53"/>
      <c r="G83" s="10"/>
    </row>
    <row r="84" spans="1:7" ht="15" x14ac:dyDescent="0.25">
      <c r="A84" s="6"/>
      <c r="B84" s="7"/>
      <c r="C84" s="8" t="s">
        <v>107</v>
      </c>
      <c r="D84" s="12"/>
      <c r="E84" s="48"/>
      <c r="F84" s="54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2"/>
      <c r="G85" s="5"/>
    </row>
    <row r="86" spans="1:7" ht="15" x14ac:dyDescent="0.25">
      <c r="A86" s="6"/>
      <c r="B86" s="7"/>
      <c r="C86" s="28" t="s">
        <v>120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1"/>
      <c r="D87" s="4"/>
      <c r="E87" s="46"/>
      <c r="F87" s="52"/>
      <c r="G87" s="5"/>
    </row>
    <row r="88" spans="1:7" ht="15" x14ac:dyDescent="0.25">
      <c r="A88" s="1"/>
      <c r="B88" s="2"/>
      <c r="C88" s="3" t="s">
        <v>121</v>
      </c>
      <c r="D88" s="4"/>
      <c r="E88" s="46"/>
      <c r="F88" s="52"/>
      <c r="G88" s="5"/>
    </row>
    <row r="89" spans="1:7" ht="15" x14ac:dyDescent="0.25">
      <c r="A89" s="6"/>
      <c r="B89" s="7"/>
      <c r="C89" s="8" t="s">
        <v>122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2"/>
      <c r="G91" s="5"/>
    </row>
    <row r="92" spans="1:7" ht="15" x14ac:dyDescent="0.25">
      <c r="A92" s="6"/>
      <c r="B92" s="7"/>
      <c r="C92" s="8" t="s">
        <v>123</v>
      </c>
      <c r="D92" s="9"/>
      <c r="E92" s="47"/>
      <c r="F92" s="53"/>
      <c r="G92" s="10"/>
    </row>
    <row r="93" spans="1:7" ht="15" x14ac:dyDescent="0.25">
      <c r="A93" s="6"/>
      <c r="B93" s="7"/>
      <c r="C93" s="8" t="s">
        <v>107</v>
      </c>
      <c r="D93" s="25"/>
      <c r="E93" s="48"/>
      <c r="F93" s="54">
        <v>0</v>
      </c>
      <c r="G93" s="13">
        <v>0</v>
      </c>
    </row>
    <row r="94" spans="1:7" ht="15" x14ac:dyDescent="0.25">
      <c r="A94" s="6"/>
      <c r="B94" s="7"/>
      <c r="C94" s="14"/>
      <c r="D94" s="7"/>
      <c r="E94" s="46"/>
      <c r="F94" s="52"/>
      <c r="G94" s="5"/>
    </row>
    <row r="95" spans="1:7" ht="15" x14ac:dyDescent="0.25">
      <c r="A95" s="6"/>
      <c r="B95" s="7"/>
      <c r="C95" s="8" t="s">
        <v>124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2"/>
      <c r="G97" s="5"/>
    </row>
    <row r="98" spans="1:7" ht="15" x14ac:dyDescent="0.25">
      <c r="A98" s="6"/>
      <c r="B98" s="7"/>
      <c r="C98" s="8" t="s">
        <v>125</v>
      </c>
      <c r="D98" s="9"/>
      <c r="E98" s="47"/>
      <c r="F98" s="53"/>
      <c r="G98" s="10"/>
    </row>
    <row r="99" spans="1:7" ht="15" x14ac:dyDescent="0.25">
      <c r="A99" s="6">
        <v>1</v>
      </c>
      <c r="B99" s="7"/>
      <c r="C99" s="11" t="s">
        <v>126</v>
      </c>
      <c r="D99" s="15"/>
      <c r="E99" s="46"/>
      <c r="F99" s="52">
        <v>163.92050990000001</v>
      </c>
      <c r="G99" s="5">
        <v>4.4729733971203653E-2</v>
      </c>
    </row>
    <row r="100" spans="1:7" ht="15" x14ac:dyDescent="0.25">
      <c r="A100" s="6"/>
      <c r="B100" s="7"/>
      <c r="C100" s="8" t="s">
        <v>107</v>
      </c>
      <c r="D100" s="25"/>
      <c r="E100" s="48"/>
      <c r="F100" s="54">
        <v>163.92050990000001</v>
      </c>
      <c r="G100" s="83">
        <v>4.4729733971203653E-2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25.5" x14ac:dyDescent="0.25">
      <c r="A102" s="6"/>
      <c r="B102" s="7"/>
      <c r="C102" s="24" t="s">
        <v>127</v>
      </c>
      <c r="D102" s="25"/>
      <c r="E102" s="48"/>
      <c r="F102" s="54">
        <v>163.92050990000001</v>
      </c>
      <c r="G102" s="83">
        <v>4.4729733971203653E-2</v>
      </c>
    </row>
    <row r="103" spans="1:7" ht="15" x14ac:dyDescent="0.25">
      <c r="A103" s="6"/>
      <c r="B103" s="7"/>
      <c r="C103" s="29"/>
      <c r="D103" s="7"/>
      <c r="E103" s="46"/>
      <c r="F103" s="52"/>
      <c r="G103" s="5"/>
    </row>
    <row r="104" spans="1:7" ht="15" x14ac:dyDescent="0.25">
      <c r="A104" s="1"/>
      <c r="B104" s="2"/>
      <c r="C104" s="3" t="s">
        <v>128</v>
      </c>
      <c r="D104" s="4"/>
      <c r="E104" s="46"/>
      <c r="F104" s="52"/>
      <c r="G104" s="5"/>
    </row>
    <row r="105" spans="1:7" ht="25.5" x14ac:dyDescent="0.25">
      <c r="A105" s="6"/>
      <c r="B105" s="7"/>
      <c r="C105" s="8" t="s">
        <v>129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1"/>
      <c r="B108" s="2"/>
      <c r="C108" s="3" t="s">
        <v>130</v>
      </c>
      <c r="D108" s="4"/>
      <c r="E108" s="46"/>
      <c r="F108" s="52"/>
      <c r="G108" s="5"/>
    </row>
    <row r="109" spans="1:7" ht="25.5" x14ac:dyDescent="0.25">
      <c r="A109" s="6"/>
      <c r="B109" s="7"/>
      <c r="C109" s="8" t="s">
        <v>131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25.5" x14ac:dyDescent="0.25">
      <c r="A112" s="6"/>
      <c r="B112" s="7"/>
      <c r="C112" s="8" t="s">
        <v>132</v>
      </c>
      <c r="D112" s="9"/>
      <c r="E112" s="47"/>
      <c r="F112" s="53"/>
      <c r="G112" s="10"/>
    </row>
    <row r="113" spans="1:7" ht="15" x14ac:dyDescent="0.25">
      <c r="A113" s="6"/>
      <c r="B113" s="7"/>
      <c r="C113" s="8" t="s">
        <v>107</v>
      </c>
      <c r="D113" s="25"/>
      <c r="E113" s="48"/>
      <c r="F113" s="54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6"/>
      <c r="F114" s="58"/>
      <c r="G114" s="27"/>
    </row>
    <row r="115" spans="1:7" ht="25.5" x14ac:dyDescent="0.25">
      <c r="A115" s="6"/>
      <c r="B115" s="7"/>
      <c r="C115" s="29" t="s">
        <v>134</v>
      </c>
      <c r="D115" s="7"/>
      <c r="E115" s="46"/>
      <c r="F115" s="58">
        <v>20.113923710000002</v>
      </c>
      <c r="G115" s="5">
        <v>5.4885777088800143E-3</v>
      </c>
    </row>
    <row r="116" spans="1:7" ht="15" x14ac:dyDescent="0.25">
      <c r="A116" s="6"/>
      <c r="B116" s="7"/>
      <c r="C116" s="30" t="s">
        <v>135</v>
      </c>
      <c r="D116" s="12"/>
      <c r="E116" s="48"/>
      <c r="F116" s="54">
        <v>3664.6877892350003</v>
      </c>
      <c r="G116" s="13">
        <v>0.99999999900000036</v>
      </c>
    </row>
    <row r="118" spans="1:7" ht="15" x14ac:dyDescent="0.25">
      <c r="B118" s="159" t="s">
        <v>841</v>
      </c>
      <c r="C118" s="158"/>
      <c r="D118" s="158"/>
      <c r="E118" s="158"/>
      <c r="F118" s="158"/>
    </row>
    <row r="119" spans="1:7" ht="15" x14ac:dyDescent="0.25">
      <c r="B119" s="158"/>
      <c r="C119" s="158"/>
      <c r="D119" s="158"/>
      <c r="E119" s="158"/>
      <c r="F119" s="158"/>
    </row>
    <row r="121" spans="1:7" ht="15" x14ac:dyDescent="0.25">
      <c r="B121" s="36" t="s">
        <v>137</v>
      </c>
      <c r="C121" s="37"/>
      <c r="D121" s="38"/>
    </row>
    <row r="122" spans="1:7" ht="15" x14ac:dyDescent="0.25">
      <c r="B122" s="39" t="s">
        <v>138</v>
      </c>
      <c r="C122" s="40"/>
      <c r="D122" s="64" t="s">
        <v>139</v>
      </c>
    </row>
    <row r="123" spans="1:7" ht="15" x14ac:dyDescent="0.25">
      <c r="B123" s="39" t="s">
        <v>140</v>
      </c>
      <c r="C123" s="40"/>
      <c r="D123" s="64" t="s">
        <v>139</v>
      </c>
    </row>
    <row r="124" spans="1:7" ht="15" x14ac:dyDescent="0.25">
      <c r="B124" s="41" t="s">
        <v>141</v>
      </c>
      <c r="C124" s="40"/>
      <c r="D124" s="42"/>
    </row>
    <row r="125" spans="1:7" ht="25.5" customHeight="1" x14ac:dyDescent="0.25">
      <c r="B125" s="42"/>
      <c r="C125" s="32" t="s">
        <v>142</v>
      </c>
      <c r="D125" s="33" t="s">
        <v>143</v>
      </c>
    </row>
    <row r="126" spans="1:7" ht="12.75" customHeight="1" x14ac:dyDescent="0.25">
      <c r="B126" s="59" t="s">
        <v>144</v>
      </c>
      <c r="C126" s="60" t="s">
        <v>145</v>
      </c>
      <c r="D126" s="60" t="s">
        <v>146</v>
      </c>
    </row>
    <row r="127" spans="1:7" ht="15" x14ac:dyDescent="0.25">
      <c r="B127" s="42" t="s">
        <v>147</v>
      </c>
      <c r="C127" s="43">
        <v>9.6036999999999999</v>
      </c>
      <c r="D127" s="43">
        <v>9.9183000000000003</v>
      </c>
    </row>
    <row r="128" spans="1:7" ht="15" x14ac:dyDescent="0.25">
      <c r="B128" s="42" t="s">
        <v>148</v>
      </c>
      <c r="C128" s="43">
        <v>9.6036999999999999</v>
      </c>
      <c r="D128" s="43">
        <v>9.9183000000000003</v>
      </c>
    </row>
    <row r="129" spans="2:4" ht="15" x14ac:dyDescent="0.25">
      <c r="B129" s="42" t="s">
        <v>149</v>
      </c>
      <c r="C129" s="43">
        <v>9.4451000000000001</v>
      </c>
      <c r="D129" s="43">
        <v>9.7500999999999998</v>
      </c>
    </row>
    <row r="130" spans="2:4" ht="15" x14ac:dyDescent="0.25">
      <c r="B130" s="42" t="s">
        <v>150</v>
      </c>
      <c r="C130" s="43">
        <v>9.4451000000000001</v>
      </c>
      <c r="D130" s="43">
        <v>9.7500999999999998</v>
      </c>
    </row>
    <row r="132" spans="2:4" ht="15" x14ac:dyDescent="0.25">
      <c r="B132" s="61" t="s">
        <v>151</v>
      </c>
      <c r="C132" s="44"/>
      <c r="D132" s="62" t="s">
        <v>139</v>
      </c>
    </row>
    <row r="133" spans="2:4" ht="24.75" customHeight="1" x14ac:dyDescent="0.25">
      <c r="B133" s="63"/>
      <c r="C133" s="63"/>
    </row>
    <row r="134" spans="2:4" ht="15" x14ac:dyDescent="0.25">
      <c r="B134" s="65"/>
      <c r="C134" s="67"/>
      <c r="D134"/>
    </row>
    <row r="136" spans="2:4" ht="15" x14ac:dyDescent="0.25">
      <c r="B136" s="41" t="s">
        <v>152</v>
      </c>
      <c r="C136" s="40"/>
      <c r="D136" s="66" t="s">
        <v>139</v>
      </c>
    </row>
    <row r="137" spans="2:4" ht="15" x14ac:dyDescent="0.25">
      <c r="B137" s="41" t="s">
        <v>153</v>
      </c>
      <c r="C137" s="40"/>
      <c r="D137" s="66" t="s">
        <v>139</v>
      </c>
    </row>
    <row r="138" spans="2:4" ht="15" x14ac:dyDescent="0.25">
      <c r="B138" s="41" t="s">
        <v>154</v>
      </c>
      <c r="C138" s="40"/>
      <c r="D138" s="45">
        <v>0.31291466003915086</v>
      </c>
    </row>
    <row r="139" spans="2:4" ht="15" x14ac:dyDescent="0.25">
      <c r="B139" s="41" t="s">
        <v>155</v>
      </c>
      <c r="C139" s="40"/>
      <c r="D139" s="45" t="s">
        <v>139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V147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547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159</v>
      </c>
      <c r="E7" s="46">
        <v>682501</v>
      </c>
      <c r="F7" s="52">
        <v>5039.9286345</v>
      </c>
      <c r="G7" s="5">
        <v>4.2132340999999997E-2</v>
      </c>
    </row>
    <row r="8" spans="1:7" ht="15" x14ac:dyDescent="0.25">
      <c r="A8" s="6">
        <v>2</v>
      </c>
      <c r="B8" s="7" t="s">
        <v>235</v>
      </c>
      <c r="C8" s="11" t="s">
        <v>236</v>
      </c>
      <c r="D8" s="2" t="s">
        <v>177</v>
      </c>
      <c r="E8" s="46">
        <v>1229002</v>
      </c>
      <c r="F8" s="52">
        <v>4785.7337879999995</v>
      </c>
      <c r="G8" s="5">
        <v>4.0007345E-2</v>
      </c>
    </row>
    <row r="9" spans="1:7" ht="25.5" x14ac:dyDescent="0.25">
      <c r="A9" s="6">
        <v>3</v>
      </c>
      <c r="B9" s="7" t="s">
        <v>28</v>
      </c>
      <c r="C9" s="11" t="s">
        <v>29</v>
      </c>
      <c r="D9" s="2" t="s">
        <v>30</v>
      </c>
      <c r="E9" s="46">
        <v>3294335</v>
      </c>
      <c r="F9" s="52">
        <v>4783.3744200000001</v>
      </c>
      <c r="G9" s="5">
        <v>3.9987622E-2</v>
      </c>
    </row>
    <row r="10" spans="1:7" ht="15" x14ac:dyDescent="0.25">
      <c r="A10" s="6">
        <v>4</v>
      </c>
      <c r="B10" s="7" t="s">
        <v>61</v>
      </c>
      <c r="C10" s="11" t="s">
        <v>62</v>
      </c>
      <c r="D10" s="2" t="s">
        <v>13</v>
      </c>
      <c r="E10" s="46">
        <v>454439</v>
      </c>
      <c r="F10" s="52">
        <v>4739.7987700000003</v>
      </c>
      <c r="G10" s="5">
        <v>3.9623341999999999E-2</v>
      </c>
    </row>
    <row r="11" spans="1:7" ht="15" x14ac:dyDescent="0.25">
      <c r="A11" s="6">
        <v>5</v>
      </c>
      <c r="B11" s="7" t="s">
        <v>180</v>
      </c>
      <c r="C11" s="11" t="s">
        <v>181</v>
      </c>
      <c r="D11" s="2" t="s">
        <v>19</v>
      </c>
      <c r="E11" s="46">
        <v>1931856</v>
      </c>
      <c r="F11" s="52">
        <v>4504.1222639999996</v>
      </c>
      <c r="G11" s="5">
        <v>3.7653155000000001E-2</v>
      </c>
    </row>
    <row r="12" spans="1:7" ht="15" x14ac:dyDescent="0.25">
      <c r="A12" s="6">
        <v>6</v>
      </c>
      <c r="B12" s="7" t="s">
        <v>160</v>
      </c>
      <c r="C12" s="11" t="s">
        <v>161</v>
      </c>
      <c r="D12" s="2" t="s">
        <v>13</v>
      </c>
      <c r="E12" s="46">
        <v>2049127</v>
      </c>
      <c r="F12" s="52">
        <v>4240.6683265000001</v>
      </c>
      <c r="G12" s="5">
        <v>3.5450756E-2</v>
      </c>
    </row>
    <row r="13" spans="1:7" ht="25.5" x14ac:dyDescent="0.25">
      <c r="A13" s="6">
        <v>7</v>
      </c>
      <c r="B13" s="7" t="s">
        <v>68</v>
      </c>
      <c r="C13" s="11" t="s">
        <v>69</v>
      </c>
      <c r="D13" s="2" t="s">
        <v>22</v>
      </c>
      <c r="E13" s="46">
        <v>2440889</v>
      </c>
      <c r="F13" s="52">
        <v>4125.1024100000004</v>
      </c>
      <c r="G13" s="5">
        <v>3.4484659000000001E-2</v>
      </c>
    </row>
    <row r="14" spans="1:7" ht="25.5" x14ac:dyDescent="0.25">
      <c r="A14" s="6">
        <v>8</v>
      </c>
      <c r="B14" s="7" t="s">
        <v>193</v>
      </c>
      <c r="C14" s="11" t="s">
        <v>194</v>
      </c>
      <c r="D14" s="2" t="s">
        <v>172</v>
      </c>
      <c r="E14" s="46">
        <v>978213</v>
      </c>
      <c r="F14" s="52">
        <v>3680.5264124999999</v>
      </c>
      <c r="G14" s="5">
        <v>3.0768133E-2</v>
      </c>
    </row>
    <row r="15" spans="1:7" ht="25.5" x14ac:dyDescent="0.25">
      <c r="A15" s="6">
        <v>9</v>
      </c>
      <c r="B15" s="7" t="s">
        <v>25</v>
      </c>
      <c r="C15" s="11" t="s">
        <v>26</v>
      </c>
      <c r="D15" s="2" t="s">
        <v>27</v>
      </c>
      <c r="E15" s="46">
        <v>700000</v>
      </c>
      <c r="F15" s="52">
        <v>3535</v>
      </c>
      <c r="G15" s="5">
        <v>2.9551574000000001E-2</v>
      </c>
    </row>
    <row r="16" spans="1:7" ht="15" x14ac:dyDescent="0.25">
      <c r="A16" s="6">
        <v>10</v>
      </c>
      <c r="B16" s="7" t="s">
        <v>72</v>
      </c>
      <c r="C16" s="11" t="s">
        <v>73</v>
      </c>
      <c r="D16" s="2" t="s">
        <v>65</v>
      </c>
      <c r="E16" s="46">
        <v>1622966</v>
      </c>
      <c r="F16" s="52">
        <v>3174.5214959999998</v>
      </c>
      <c r="G16" s="5">
        <v>2.6538078E-2</v>
      </c>
    </row>
    <row r="17" spans="1:7" ht="25.5" x14ac:dyDescent="0.25">
      <c r="A17" s="6">
        <v>11</v>
      </c>
      <c r="B17" s="7" t="s">
        <v>199</v>
      </c>
      <c r="C17" s="11" t="s">
        <v>200</v>
      </c>
      <c r="D17" s="2" t="s">
        <v>166</v>
      </c>
      <c r="E17" s="46">
        <v>650815</v>
      </c>
      <c r="F17" s="52">
        <v>3084.8631</v>
      </c>
      <c r="G17" s="5">
        <v>2.5788559999999999E-2</v>
      </c>
    </row>
    <row r="18" spans="1:7" ht="25.5" x14ac:dyDescent="0.25">
      <c r="A18" s="6">
        <v>12</v>
      </c>
      <c r="B18" s="7" t="s">
        <v>162</v>
      </c>
      <c r="C18" s="11" t="s">
        <v>163</v>
      </c>
      <c r="D18" s="2" t="s">
        <v>53</v>
      </c>
      <c r="E18" s="46">
        <v>1266733</v>
      </c>
      <c r="F18" s="52">
        <v>3072.4608914999999</v>
      </c>
      <c r="G18" s="5">
        <v>2.5684881E-2</v>
      </c>
    </row>
    <row r="19" spans="1:7" ht="25.5" x14ac:dyDescent="0.25">
      <c r="A19" s="6">
        <v>13</v>
      </c>
      <c r="B19" s="7" t="s">
        <v>20</v>
      </c>
      <c r="C19" s="11" t="s">
        <v>21</v>
      </c>
      <c r="D19" s="2" t="s">
        <v>22</v>
      </c>
      <c r="E19" s="46">
        <v>444000</v>
      </c>
      <c r="F19" s="52">
        <v>3014.538</v>
      </c>
      <c r="G19" s="5">
        <v>2.5200663000000002E-2</v>
      </c>
    </row>
    <row r="20" spans="1:7" ht="15" x14ac:dyDescent="0.25">
      <c r="A20" s="6">
        <v>14</v>
      </c>
      <c r="B20" s="7" t="s">
        <v>191</v>
      </c>
      <c r="C20" s="11" t="s">
        <v>192</v>
      </c>
      <c r="D20" s="2" t="s">
        <v>169</v>
      </c>
      <c r="E20" s="46">
        <v>246000</v>
      </c>
      <c r="F20" s="52">
        <v>3001.2</v>
      </c>
      <c r="G20" s="5">
        <v>2.5089160999999999E-2</v>
      </c>
    </row>
    <row r="21" spans="1:7" ht="25.5" x14ac:dyDescent="0.25">
      <c r="A21" s="6">
        <v>15</v>
      </c>
      <c r="B21" s="7" t="s">
        <v>201</v>
      </c>
      <c r="C21" s="11" t="s">
        <v>202</v>
      </c>
      <c r="D21" s="2" t="s">
        <v>42</v>
      </c>
      <c r="E21" s="46">
        <v>677470</v>
      </c>
      <c r="F21" s="52">
        <v>2793.2088100000001</v>
      </c>
      <c r="G21" s="5">
        <v>2.3350414999999999E-2</v>
      </c>
    </row>
    <row r="22" spans="1:7" ht="25.5" x14ac:dyDescent="0.25">
      <c r="A22" s="6">
        <v>16</v>
      </c>
      <c r="B22" s="7" t="s">
        <v>49</v>
      </c>
      <c r="C22" s="11" t="s">
        <v>50</v>
      </c>
      <c r="D22" s="2" t="s">
        <v>30</v>
      </c>
      <c r="E22" s="46">
        <v>553311</v>
      </c>
      <c r="F22" s="52">
        <v>2734.4629620000001</v>
      </c>
      <c r="G22" s="5">
        <v>2.2859317000000001E-2</v>
      </c>
    </row>
    <row r="23" spans="1:7" ht="15" x14ac:dyDescent="0.25">
      <c r="A23" s="6">
        <v>17</v>
      </c>
      <c r="B23" s="7" t="s">
        <v>74</v>
      </c>
      <c r="C23" s="11" t="s">
        <v>75</v>
      </c>
      <c r="D23" s="2" t="s">
        <v>65</v>
      </c>
      <c r="E23" s="46">
        <v>943522</v>
      </c>
      <c r="F23" s="52">
        <v>2679.1307190000002</v>
      </c>
      <c r="G23" s="5">
        <v>2.2396755000000001E-2</v>
      </c>
    </row>
    <row r="24" spans="1:7" ht="25.5" x14ac:dyDescent="0.25">
      <c r="A24" s="6">
        <v>18</v>
      </c>
      <c r="B24" s="7" t="s">
        <v>66</v>
      </c>
      <c r="C24" s="11" t="s">
        <v>67</v>
      </c>
      <c r="D24" s="2" t="s">
        <v>16</v>
      </c>
      <c r="E24" s="46">
        <v>1794023</v>
      </c>
      <c r="F24" s="52">
        <v>2562.7618554999999</v>
      </c>
      <c r="G24" s="5">
        <v>2.1423945E-2</v>
      </c>
    </row>
    <row r="25" spans="1:7" ht="15" x14ac:dyDescent="0.25">
      <c r="A25" s="6">
        <v>19</v>
      </c>
      <c r="B25" s="7" t="s">
        <v>272</v>
      </c>
      <c r="C25" s="11" t="s">
        <v>273</v>
      </c>
      <c r="D25" s="2" t="s">
        <v>13</v>
      </c>
      <c r="E25" s="46">
        <v>1245500</v>
      </c>
      <c r="F25" s="52">
        <v>2552.6522500000001</v>
      </c>
      <c r="G25" s="5">
        <v>2.1339431999999998E-2</v>
      </c>
    </row>
    <row r="26" spans="1:7" ht="51" x14ac:dyDescent="0.25">
      <c r="A26" s="6">
        <v>20</v>
      </c>
      <c r="B26" s="7" t="s">
        <v>247</v>
      </c>
      <c r="C26" s="11" t="s">
        <v>248</v>
      </c>
      <c r="D26" s="2" t="s">
        <v>239</v>
      </c>
      <c r="E26" s="46">
        <v>1164194</v>
      </c>
      <c r="F26" s="52">
        <v>2401.7322220000001</v>
      </c>
      <c r="G26" s="5">
        <v>2.0077784000000001E-2</v>
      </c>
    </row>
    <row r="27" spans="1:7" ht="15" x14ac:dyDescent="0.25">
      <c r="A27" s="6">
        <v>21</v>
      </c>
      <c r="B27" s="7" t="s">
        <v>63</v>
      </c>
      <c r="C27" s="11" t="s">
        <v>64</v>
      </c>
      <c r="D27" s="2" t="s">
        <v>65</v>
      </c>
      <c r="E27" s="46">
        <v>942882</v>
      </c>
      <c r="F27" s="52">
        <v>2369.9339070000001</v>
      </c>
      <c r="G27" s="5">
        <v>1.981196E-2</v>
      </c>
    </row>
    <row r="28" spans="1:7" ht="15" x14ac:dyDescent="0.25">
      <c r="A28" s="6">
        <v>22</v>
      </c>
      <c r="B28" s="7" t="s">
        <v>178</v>
      </c>
      <c r="C28" s="11" t="s">
        <v>179</v>
      </c>
      <c r="D28" s="2" t="s">
        <v>13</v>
      </c>
      <c r="E28" s="46">
        <v>2241576</v>
      </c>
      <c r="F28" s="52">
        <v>2367.1042560000001</v>
      </c>
      <c r="G28" s="5">
        <v>1.9788304999999999E-2</v>
      </c>
    </row>
    <row r="29" spans="1:7" ht="15" x14ac:dyDescent="0.25">
      <c r="A29" s="6">
        <v>23</v>
      </c>
      <c r="B29" s="7" t="s">
        <v>82</v>
      </c>
      <c r="C29" s="11" t="s">
        <v>83</v>
      </c>
      <c r="D29" s="2" t="s">
        <v>65</v>
      </c>
      <c r="E29" s="46">
        <v>2000000</v>
      </c>
      <c r="F29" s="52">
        <v>2309</v>
      </c>
      <c r="G29" s="5">
        <v>1.9302570000000002E-2</v>
      </c>
    </row>
    <row r="30" spans="1:7" ht="15" x14ac:dyDescent="0.25">
      <c r="A30" s="6">
        <v>24</v>
      </c>
      <c r="B30" s="7" t="s">
        <v>274</v>
      </c>
      <c r="C30" s="11" t="s">
        <v>275</v>
      </c>
      <c r="D30" s="2" t="s">
        <v>177</v>
      </c>
      <c r="E30" s="46">
        <v>611272</v>
      </c>
      <c r="F30" s="52">
        <v>2276.6825640000002</v>
      </c>
      <c r="G30" s="5">
        <v>1.9032404999999999E-2</v>
      </c>
    </row>
    <row r="31" spans="1:7" ht="15" x14ac:dyDescent="0.25">
      <c r="A31" s="6">
        <v>25</v>
      </c>
      <c r="B31" s="7" t="s">
        <v>252</v>
      </c>
      <c r="C31" s="11" t="s">
        <v>253</v>
      </c>
      <c r="D31" s="2" t="s">
        <v>169</v>
      </c>
      <c r="E31" s="46">
        <v>1719580</v>
      </c>
      <c r="F31" s="52">
        <v>2254.3693800000001</v>
      </c>
      <c r="G31" s="5">
        <v>1.8845873999999999E-2</v>
      </c>
    </row>
    <row r="32" spans="1:7" ht="15" x14ac:dyDescent="0.25">
      <c r="A32" s="6">
        <v>26</v>
      </c>
      <c r="B32" s="7" t="s">
        <v>188</v>
      </c>
      <c r="C32" s="11" t="s">
        <v>189</v>
      </c>
      <c r="D32" s="2" t="s">
        <v>190</v>
      </c>
      <c r="E32" s="46">
        <v>1103738</v>
      </c>
      <c r="F32" s="52">
        <v>2179.8825499999998</v>
      </c>
      <c r="G32" s="5">
        <v>1.8223184999999999E-2</v>
      </c>
    </row>
    <row r="33" spans="1:7" ht="15" x14ac:dyDescent="0.25">
      <c r="A33" s="6">
        <v>27</v>
      </c>
      <c r="B33" s="7" t="s">
        <v>548</v>
      </c>
      <c r="C33" s="11" t="s">
        <v>549</v>
      </c>
      <c r="D33" s="2" t="s">
        <v>251</v>
      </c>
      <c r="E33" s="46">
        <v>690000</v>
      </c>
      <c r="F33" s="52">
        <v>2159.0100000000002</v>
      </c>
      <c r="G33" s="5">
        <v>1.8048696999999999E-2</v>
      </c>
    </row>
    <row r="34" spans="1:7" ht="15" x14ac:dyDescent="0.25">
      <c r="A34" s="6">
        <v>28</v>
      </c>
      <c r="B34" s="7" t="s">
        <v>209</v>
      </c>
      <c r="C34" s="11" t="s">
        <v>210</v>
      </c>
      <c r="D34" s="2" t="s">
        <v>211</v>
      </c>
      <c r="E34" s="46">
        <v>1409445</v>
      </c>
      <c r="F34" s="52">
        <v>2143.7658449999999</v>
      </c>
      <c r="G34" s="5">
        <v>1.7921260000000001E-2</v>
      </c>
    </row>
    <row r="35" spans="1:7" ht="25.5" x14ac:dyDescent="0.25">
      <c r="A35" s="6">
        <v>29</v>
      </c>
      <c r="B35" s="7" t="s">
        <v>186</v>
      </c>
      <c r="C35" s="11" t="s">
        <v>187</v>
      </c>
      <c r="D35" s="2" t="s">
        <v>53</v>
      </c>
      <c r="E35" s="46">
        <v>1158665</v>
      </c>
      <c r="F35" s="52">
        <v>1979.5791525</v>
      </c>
      <c r="G35" s="5">
        <v>1.6548706999999999E-2</v>
      </c>
    </row>
    <row r="36" spans="1:7" ht="25.5" x14ac:dyDescent="0.25">
      <c r="A36" s="6">
        <v>30</v>
      </c>
      <c r="B36" s="7" t="s">
        <v>173</v>
      </c>
      <c r="C36" s="11" t="s">
        <v>174</v>
      </c>
      <c r="D36" s="2" t="s">
        <v>22</v>
      </c>
      <c r="E36" s="46">
        <v>350942</v>
      </c>
      <c r="F36" s="52">
        <v>1826.828581</v>
      </c>
      <c r="G36" s="5">
        <v>1.5271757E-2</v>
      </c>
    </row>
    <row r="37" spans="1:7" ht="25.5" x14ac:dyDescent="0.25">
      <c r="A37" s="6">
        <v>31</v>
      </c>
      <c r="B37" s="7" t="s">
        <v>84</v>
      </c>
      <c r="C37" s="11" t="s">
        <v>85</v>
      </c>
      <c r="D37" s="2" t="s">
        <v>30</v>
      </c>
      <c r="E37" s="46">
        <v>1126000</v>
      </c>
      <c r="F37" s="52">
        <v>1719.402</v>
      </c>
      <c r="G37" s="5">
        <v>1.4373702E-2</v>
      </c>
    </row>
    <row r="38" spans="1:7" ht="15" x14ac:dyDescent="0.25">
      <c r="A38" s="6">
        <v>32</v>
      </c>
      <c r="B38" s="7" t="s">
        <v>76</v>
      </c>
      <c r="C38" s="11" t="s">
        <v>849</v>
      </c>
      <c r="D38" s="2" t="s">
        <v>65</v>
      </c>
      <c r="E38" s="46">
        <v>629306</v>
      </c>
      <c r="F38" s="52">
        <v>1700.6994649999999</v>
      </c>
      <c r="G38" s="5">
        <v>1.4217354E-2</v>
      </c>
    </row>
    <row r="39" spans="1:7" ht="15" x14ac:dyDescent="0.25">
      <c r="A39" s="6">
        <v>33</v>
      </c>
      <c r="B39" s="7" t="s">
        <v>244</v>
      </c>
      <c r="C39" s="11" t="s">
        <v>245</v>
      </c>
      <c r="D39" s="2" t="s">
        <v>246</v>
      </c>
      <c r="E39" s="46">
        <v>199436</v>
      </c>
      <c r="F39" s="52">
        <v>1597.2829240000001</v>
      </c>
      <c r="G39" s="5">
        <v>1.3352822E-2</v>
      </c>
    </row>
    <row r="40" spans="1:7" ht="25.5" x14ac:dyDescent="0.25">
      <c r="A40" s="6">
        <v>34</v>
      </c>
      <c r="B40" s="7" t="s">
        <v>164</v>
      </c>
      <c r="C40" s="11" t="s">
        <v>165</v>
      </c>
      <c r="D40" s="2" t="s">
        <v>166</v>
      </c>
      <c r="E40" s="46">
        <v>826885</v>
      </c>
      <c r="F40" s="52">
        <v>1563.2260925</v>
      </c>
      <c r="G40" s="5">
        <v>1.3068115999999999E-2</v>
      </c>
    </row>
    <row r="41" spans="1:7" ht="25.5" x14ac:dyDescent="0.25">
      <c r="A41" s="6">
        <v>35</v>
      </c>
      <c r="B41" s="7" t="s">
        <v>47</v>
      </c>
      <c r="C41" s="11" t="s">
        <v>48</v>
      </c>
      <c r="D41" s="2" t="s">
        <v>22</v>
      </c>
      <c r="E41" s="46">
        <v>229600</v>
      </c>
      <c r="F41" s="52">
        <v>1562.4280000000001</v>
      </c>
      <c r="G41" s="5">
        <v>1.3061445E-2</v>
      </c>
    </row>
    <row r="42" spans="1:7" ht="25.5" x14ac:dyDescent="0.25">
      <c r="A42" s="6">
        <v>36</v>
      </c>
      <c r="B42" s="7" t="s">
        <v>203</v>
      </c>
      <c r="C42" s="11" t="s">
        <v>204</v>
      </c>
      <c r="D42" s="2" t="s">
        <v>53</v>
      </c>
      <c r="E42" s="46">
        <v>68766</v>
      </c>
      <c r="F42" s="52">
        <v>1267.3573799999999</v>
      </c>
      <c r="G42" s="5">
        <v>1.059474E-2</v>
      </c>
    </row>
    <row r="43" spans="1:7" ht="25.5" x14ac:dyDescent="0.25">
      <c r="A43" s="6">
        <v>37</v>
      </c>
      <c r="B43" s="7" t="s">
        <v>550</v>
      </c>
      <c r="C43" s="11" t="s">
        <v>551</v>
      </c>
      <c r="D43" s="2" t="s">
        <v>166</v>
      </c>
      <c r="E43" s="46">
        <v>129670</v>
      </c>
      <c r="F43" s="52">
        <v>1253.1957150000001</v>
      </c>
      <c r="G43" s="5">
        <v>1.0476352E-2</v>
      </c>
    </row>
    <row r="44" spans="1:7" ht="15" x14ac:dyDescent="0.25">
      <c r="A44" s="6">
        <v>38</v>
      </c>
      <c r="B44" s="7" t="s">
        <v>450</v>
      </c>
      <c r="C44" s="11" t="s">
        <v>451</v>
      </c>
      <c r="D44" s="2" t="s">
        <v>190</v>
      </c>
      <c r="E44" s="46">
        <v>148888</v>
      </c>
      <c r="F44" s="52">
        <v>1232.7926399999999</v>
      </c>
      <c r="G44" s="5">
        <v>1.0305788999999999E-2</v>
      </c>
    </row>
    <row r="45" spans="1:7" ht="51" x14ac:dyDescent="0.25">
      <c r="A45" s="6">
        <v>39</v>
      </c>
      <c r="B45" s="7" t="s">
        <v>471</v>
      </c>
      <c r="C45" s="11" t="s">
        <v>472</v>
      </c>
      <c r="D45" s="2" t="s">
        <v>239</v>
      </c>
      <c r="E45" s="46">
        <v>1608789</v>
      </c>
      <c r="F45" s="52">
        <v>1209.0049335000001</v>
      </c>
      <c r="G45" s="5">
        <v>1.010693E-2</v>
      </c>
    </row>
    <row r="46" spans="1:7" ht="15" x14ac:dyDescent="0.25">
      <c r="A46" s="6">
        <v>40</v>
      </c>
      <c r="B46" s="7" t="s">
        <v>59</v>
      </c>
      <c r="C46" s="11" t="s">
        <v>60</v>
      </c>
      <c r="D46" s="2" t="s">
        <v>13</v>
      </c>
      <c r="E46" s="46">
        <v>1000000</v>
      </c>
      <c r="F46" s="52">
        <v>1206.5</v>
      </c>
      <c r="G46" s="5">
        <v>1.008599E-2</v>
      </c>
    </row>
    <row r="47" spans="1:7" ht="38.25" x14ac:dyDescent="0.25">
      <c r="A47" s="6">
        <v>41</v>
      </c>
      <c r="B47" s="7" t="s">
        <v>86</v>
      </c>
      <c r="C47" s="11" t="s">
        <v>87</v>
      </c>
      <c r="D47" s="2" t="s">
        <v>88</v>
      </c>
      <c r="E47" s="46">
        <v>1349184</v>
      </c>
      <c r="F47" s="52">
        <v>1186.6073280000001</v>
      </c>
      <c r="G47" s="5">
        <v>9.9196930000000003E-3</v>
      </c>
    </row>
    <row r="48" spans="1:7" ht="15" x14ac:dyDescent="0.25">
      <c r="A48" s="6">
        <v>42</v>
      </c>
      <c r="B48" s="7" t="s">
        <v>482</v>
      </c>
      <c r="C48" s="11" t="s">
        <v>483</v>
      </c>
      <c r="D48" s="2" t="s">
        <v>251</v>
      </c>
      <c r="E48" s="46">
        <v>322099</v>
      </c>
      <c r="F48" s="52">
        <v>1161.3279445000001</v>
      </c>
      <c r="G48" s="5">
        <v>9.7083650000000001E-3</v>
      </c>
    </row>
    <row r="49" spans="1:7" ht="15" x14ac:dyDescent="0.25">
      <c r="A49" s="6">
        <v>43</v>
      </c>
      <c r="B49" s="7" t="s">
        <v>552</v>
      </c>
      <c r="C49" s="11" t="s">
        <v>553</v>
      </c>
      <c r="D49" s="2" t="s">
        <v>177</v>
      </c>
      <c r="E49" s="46">
        <v>335000</v>
      </c>
      <c r="F49" s="52">
        <v>1000.1425</v>
      </c>
      <c r="G49" s="5">
        <v>8.3609010000000004E-3</v>
      </c>
    </row>
    <row r="50" spans="1:7" ht="25.5" x14ac:dyDescent="0.25">
      <c r="A50" s="6">
        <v>44</v>
      </c>
      <c r="B50" s="7" t="s">
        <v>91</v>
      </c>
      <c r="C50" s="11" t="s">
        <v>92</v>
      </c>
      <c r="D50" s="2" t="s">
        <v>93</v>
      </c>
      <c r="E50" s="46">
        <v>300172</v>
      </c>
      <c r="F50" s="52">
        <v>957.398594</v>
      </c>
      <c r="G50" s="5">
        <v>8.0035739999999994E-3</v>
      </c>
    </row>
    <row r="51" spans="1:7" ht="15" x14ac:dyDescent="0.25">
      <c r="A51" s="6">
        <v>45</v>
      </c>
      <c r="B51" s="7" t="s">
        <v>227</v>
      </c>
      <c r="C51" s="11" t="s">
        <v>228</v>
      </c>
      <c r="D51" s="2" t="s">
        <v>65</v>
      </c>
      <c r="E51" s="46">
        <v>367557</v>
      </c>
      <c r="F51" s="52">
        <v>929.55165299999999</v>
      </c>
      <c r="G51" s="5">
        <v>7.7707820000000004E-3</v>
      </c>
    </row>
    <row r="52" spans="1:7" ht="15" x14ac:dyDescent="0.25">
      <c r="A52" s="6">
        <v>46</v>
      </c>
      <c r="B52" s="7" t="s">
        <v>216</v>
      </c>
      <c r="C52" s="11" t="s">
        <v>217</v>
      </c>
      <c r="D52" s="2" t="s">
        <v>81</v>
      </c>
      <c r="E52" s="46">
        <v>900000</v>
      </c>
      <c r="F52" s="52">
        <v>901.35</v>
      </c>
      <c r="G52" s="5">
        <v>7.5350240000000004E-3</v>
      </c>
    </row>
    <row r="53" spans="1:7" ht="25.5" x14ac:dyDescent="0.25">
      <c r="A53" s="6">
        <v>47</v>
      </c>
      <c r="B53" s="7" t="s">
        <v>220</v>
      </c>
      <c r="C53" s="11" t="s">
        <v>221</v>
      </c>
      <c r="D53" s="2" t="s">
        <v>53</v>
      </c>
      <c r="E53" s="46">
        <v>255000</v>
      </c>
      <c r="F53" s="52">
        <v>870.95249999999999</v>
      </c>
      <c r="G53" s="5">
        <v>7.2809099999999998E-3</v>
      </c>
    </row>
    <row r="54" spans="1:7" ht="15" x14ac:dyDescent="0.25">
      <c r="A54" s="6">
        <v>48</v>
      </c>
      <c r="B54" s="7" t="s">
        <v>254</v>
      </c>
      <c r="C54" s="11" t="s">
        <v>255</v>
      </c>
      <c r="D54" s="2" t="s">
        <v>211</v>
      </c>
      <c r="E54" s="46">
        <v>812752</v>
      </c>
      <c r="F54" s="52">
        <v>788.77581599999996</v>
      </c>
      <c r="G54" s="5">
        <v>6.5939370000000002E-3</v>
      </c>
    </row>
    <row r="55" spans="1:7" ht="25.5" x14ac:dyDescent="0.25">
      <c r="A55" s="6">
        <v>49</v>
      </c>
      <c r="B55" s="7" t="s">
        <v>554</v>
      </c>
      <c r="C55" s="11" t="s">
        <v>555</v>
      </c>
      <c r="D55" s="2" t="s">
        <v>53</v>
      </c>
      <c r="E55" s="46">
        <v>415115</v>
      </c>
      <c r="F55" s="52">
        <v>771.07611250000002</v>
      </c>
      <c r="G55" s="5">
        <v>6.4459720000000003E-3</v>
      </c>
    </row>
    <row r="56" spans="1:7" ht="15" x14ac:dyDescent="0.25">
      <c r="A56" s="6">
        <v>50</v>
      </c>
      <c r="B56" s="7" t="s">
        <v>556</v>
      </c>
      <c r="C56" s="11" t="s">
        <v>557</v>
      </c>
      <c r="D56" s="2" t="s">
        <v>159</v>
      </c>
      <c r="E56" s="46">
        <v>239140</v>
      </c>
      <c r="F56" s="52">
        <v>726.86603000000002</v>
      </c>
      <c r="G56" s="5">
        <v>6.0763889999999997E-3</v>
      </c>
    </row>
    <row r="57" spans="1:7" ht="15" x14ac:dyDescent="0.25">
      <c r="A57" s="1"/>
      <c r="B57" s="2"/>
      <c r="C57" s="8" t="s">
        <v>107</v>
      </c>
      <c r="D57" s="12"/>
      <c r="E57" s="48"/>
      <c r="F57" s="54">
        <v>115977.88119499997</v>
      </c>
      <c r="G57" s="13">
        <v>0.96954142499999996</v>
      </c>
    </row>
    <row r="58" spans="1:7" ht="15" x14ac:dyDescent="0.25">
      <c r="A58" s="6"/>
      <c r="B58" s="7"/>
      <c r="C58" s="14"/>
      <c r="D58" s="15"/>
      <c r="E58" s="46"/>
      <c r="F58" s="52"/>
      <c r="G58" s="5"/>
    </row>
    <row r="59" spans="1:7" ht="15" x14ac:dyDescent="0.25">
      <c r="A59" s="1"/>
      <c r="B59" s="2"/>
      <c r="C59" s="8" t="s">
        <v>108</v>
      </c>
      <c r="D59" s="9"/>
      <c r="E59" s="47"/>
      <c r="F59" s="53"/>
      <c r="G59" s="10"/>
    </row>
    <row r="60" spans="1:7" ht="15" x14ac:dyDescent="0.25">
      <c r="A60" s="1"/>
      <c r="B60" s="2"/>
      <c r="C60" s="8" t="s">
        <v>107</v>
      </c>
      <c r="D60" s="12"/>
      <c r="E60" s="48"/>
      <c r="F60" s="54">
        <v>0</v>
      </c>
      <c r="G60" s="13">
        <v>0</v>
      </c>
    </row>
    <row r="61" spans="1:7" ht="15" x14ac:dyDescent="0.25">
      <c r="A61" s="6"/>
      <c r="B61" s="7"/>
      <c r="C61" s="14"/>
      <c r="D61" s="15"/>
      <c r="E61" s="46"/>
      <c r="F61" s="52"/>
      <c r="G61" s="5"/>
    </row>
    <row r="62" spans="1:7" ht="15" x14ac:dyDescent="0.25">
      <c r="A62" s="16"/>
      <c r="B62" s="17"/>
      <c r="C62" s="8" t="s">
        <v>109</v>
      </c>
      <c r="D62" s="9"/>
      <c r="E62" s="47"/>
      <c r="F62" s="53"/>
      <c r="G62" s="10"/>
    </row>
    <row r="63" spans="1:7" ht="25.5" x14ac:dyDescent="0.25">
      <c r="A63" s="6">
        <v>1</v>
      </c>
      <c r="B63" s="7" t="s">
        <v>110</v>
      </c>
      <c r="C63" s="11" t="s">
        <v>809</v>
      </c>
      <c r="D63" s="15" t="s">
        <v>93</v>
      </c>
      <c r="E63" s="46">
        <v>375961</v>
      </c>
      <c r="F63" s="52">
        <v>7.5190000000000003E-6</v>
      </c>
      <c r="G63" s="90" t="s">
        <v>810</v>
      </c>
    </row>
    <row r="64" spans="1:7" ht="15" x14ac:dyDescent="0.25">
      <c r="A64" s="18"/>
      <c r="B64" s="19"/>
      <c r="C64" s="8" t="s">
        <v>107</v>
      </c>
      <c r="D64" s="20"/>
      <c r="E64" s="49"/>
      <c r="F64" s="55">
        <v>7.5190000000000003E-6</v>
      </c>
      <c r="G64" s="21" t="s">
        <v>810</v>
      </c>
    </row>
    <row r="65" spans="1:7" ht="15" x14ac:dyDescent="0.25">
      <c r="A65" s="18"/>
      <c r="B65" s="19"/>
      <c r="C65" s="14"/>
      <c r="D65" s="22"/>
      <c r="E65" s="50"/>
      <c r="F65" s="56"/>
      <c r="G65" s="23"/>
    </row>
    <row r="66" spans="1:7" ht="15" x14ac:dyDescent="0.25">
      <c r="A66" s="1"/>
      <c r="B66" s="2"/>
      <c r="C66" s="8" t="s">
        <v>111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15" x14ac:dyDescent="0.25">
      <c r="A69" s="1"/>
      <c r="B69" s="2"/>
      <c r="C69" s="8" t="s">
        <v>112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2"/>
      <c r="G71" s="5"/>
    </row>
    <row r="72" spans="1:7" ht="15" x14ac:dyDescent="0.25">
      <c r="A72" s="1"/>
      <c r="B72" s="2"/>
      <c r="C72" s="8" t="s">
        <v>113</v>
      </c>
      <c r="D72" s="9"/>
      <c r="E72" s="47"/>
      <c r="F72" s="53"/>
      <c r="G72" s="10"/>
    </row>
    <row r="73" spans="1:7" ht="15" x14ac:dyDescent="0.25">
      <c r="A73" s="1"/>
      <c r="B73" s="2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2"/>
      <c r="G74" s="5"/>
    </row>
    <row r="75" spans="1:7" ht="25.5" x14ac:dyDescent="0.25">
      <c r="A75" s="6"/>
      <c r="B75" s="7"/>
      <c r="C75" s="24" t="s">
        <v>115</v>
      </c>
      <c r="D75" s="25"/>
      <c r="E75" s="48"/>
      <c r="F75" s="54">
        <v>115977.88120251897</v>
      </c>
      <c r="G75" s="13">
        <v>0.96954142499999996</v>
      </c>
    </row>
    <row r="76" spans="1:7" ht="15" x14ac:dyDescent="0.25">
      <c r="A76" s="1"/>
      <c r="B76" s="2"/>
      <c r="C76" s="11"/>
      <c r="D76" s="4"/>
      <c r="E76" s="46"/>
      <c r="F76" s="52"/>
      <c r="G76" s="5"/>
    </row>
    <row r="77" spans="1:7" ht="15" x14ac:dyDescent="0.25">
      <c r="A77" s="1"/>
      <c r="B77" s="2"/>
      <c r="C77" s="3" t="s">
        <v>116</v>
      </c>
      <c r="D77" s="4"/>
      <c r="E77" s="46"/>
      <c r="F77" s="52"/>
      <c r="G77" s="5"/>
    </row>
    <row r="78" spans="1:7" ht="25.5" x14ac:dyDescent="0.25">
      <c r="A78" s="1"/>
      <c r="B78" s="2"/>
      <c r="C78" s="8" t="s">
        <v>10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2"/>
      <c r="G80" s="5"/>
    </row>
    <row r="81" spans="1:7" ht="15" x14ac:dyDescent="0.25">
      <c r="A81" s="1"/>
      <c r="B81" s="26"/>
      <c r="C81" s="8" t="s">
        <v>117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8"/>
      <c r="G83" s="27"/>
    </row>
    <row r="84" spans="1:7" ht="15" x14ac:dyDescent="0.25">
      <c r="A84" s="1"/>
      <c r="B84" s="2"/>
      <c r="C84" s="8" t="s">
        <v>118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2"/>
      <c r="G86" s="5"/>
    </row>
    <row r="87" spans="1:7" ht="25.5" x14ac:dyDescent="0.25">
      <c r="A87" s="1"/>
      <c r="B87" s="26"/>
      <c r="C87" s="8" t="s">
        <v>119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12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2"/>
      <c r="G89" s="5"/>
    </row>
    <row r="90" spans="1:7" ht="15" x14ac:dyDescent="0.25">
      <c r="A90" s="6"/>
      <c r="B90" s="7"/>
      <c r="C90" s="28" t="s">
        <v>120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1"/>
      <c r="D91" s="4"/>
      <c r="E91" s="46"/>
      <c r="F91" s="52"/>
      <c r="G91" s="5"/>
    </row>
    <row r="92" spans="1:7" ht="15" x14ac:dyDescent="0.25">
      <c r="A92" s="1"/>
      <c r="B92" s="2"/>
      <c r="C92" s="3" t="s">
        <v>121</v>
      </c>
      <c r="D92" s="4"/>
      <c r="E92" s="46"/>
      <c r="F92" s="52"/>
      <c r="G92" s="5"/>
    </row>
    <row r="93" spans="1:7" ht="15" x14ac:dyDescent="0.25">
      <c r="A93" s="6"/>
      <c r="B93" s="7"/>
      <c r="C93" s="8" t="s">
        <v>122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123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2"/>
      <c r="G98" s="5"/>
    </row>
    <row r="99" spans="1:7" ht="15" x14ac:dyDescent="0.25">
      <c r="A99" s="6"/>
      <c r="B99" s="7"/>
      <c r="C99" s="8" t="s">
        <v>124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15" x14ac:dyDescent="0.25">
      <c r="A102" s="6"/>
      <c r="B102" s="7"/>
      <c r="C102" s="8" t="s">
        <v>125</v>
      </c>
      <c r="D102" s="9"/>
      <c r="E102" s="47"/>
      <c r="F102" s="53"/>
      <c r="G102" s="10"/>
    </row>
    <row r="103" spans="1:7" ht="15" x14ac:dyDescent="0.25">
      <c r="A103" s="6">
        <v>1</v>
      </c>
      <c r="B103" s="7"/>
      <c r="C103" s="11" t="s">
        <v>126</v>
      </c>
      <c r="D103" s="15"/>
      <c r="E103" s="46"/>
      <c r="F103" s="52">
        <v>3358.3714214000001</v>
      </c>
      <c r="G103" s="5">
        <v>2.8075010000000001E-2</v>
      </c>
    </row>
    <row r="104" spans="1:7" ht="15" x14ac:dyDescent="0.25">
      <c r="A104" s="6"/>
      <c r="B104" s="7"/>
      <c r="C104" s="8" t="s">
        <v>107</v>
      </c>
      <c r="D104" s="25"/>
      <c r="E104" s="48"/>
      <c r="F104" s="54">
        <v>3358.3714214000001</v>
      </c>
      <c r="G104" s="13">
        <v>2.8075010000000001E-2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25.5" x14ac:dyDescent="0.25">
      <c r="A106" s="6"/>
      <c r="B106" s="7"/>
      <c r="C106" s="24" t="s">
        <v>127</v>
      </c>
      <c r="D106" s="25"/>
      <c r="E106" s="48"/>
      <c r="F106" s="54">
        <v>3358.3714214000001</v>
      </c>
      <c r="G106" s="13">
        <v>2.8075010000000001E-2</v>
      </c>
    </row>
    <row r="107" spans="1:7" ht="15" x14ac:dyDescent="0.25">
      <c r="A107" s="6"/>
      <c r="B107" s="7"/>
      <c r="C107" s="29"/>
      <c r="D107" s="7"/>
      <c r="E107" s="46"/>
      <c r="F107" s="52"/>
      <c r="G107" s="5"/>
    </row>
    <row r="108" spans="1:7" ht="15" x14ac:dyDescent="0.25">
      <c r="A108" s="1"/>
      <c r="B108" s="2"/>
      <c r="C108" s="3" t="s">
        <v>128</v>
      </c>
      <c r="D108" s="4"/>
      <c r="E108" s="46"/>
      <c r="F108" s="52"/>
      <c r="G108" s="5"/>
    </row>
    <row r="109" spans="1:7" ht="25.5" x14ac:dyDescent="0.25">
      <c r="A109" s="6"/>
      <c r="B109" s="7"/>
      <c r="C109" s="8" t="s">
        <v>129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15" x14ac:dyDescent="0.25">
      <c r="A112" s="1"/>
      <c r="B112" s="2"/>
      <c r="C112" s="3" t="s">
        <v>130</v>
      </c>
      <c r="D112" s="4"/>
      <c r="E112" s="46"/>
      <c r="F112" s="52"/>
      <c r="G112" s="5"/>
    </row>
    <row r="113" spans="1:7" ht="25.5" x14ac:dyDescent="0.25">
      <c r="A113" s="6"/>
      <c r="B113" s="7"/>
      <c r="C113" s="8" t="s">
        <v>131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2"/>
      <c r="G115" s="5"/>
    </row>
    <row r="116" spans="1:7" ht="25.5" x14ac:dyDescent="0.25">
      <c r="A116" s="6"/>
      <c r="B116" s="7"/>
      <c r="C116" s="8" t="s">
        <v>132</v>
      </c>
      <c r="D116" s="9"/>
      <c r="E116" s="47"/>
      <c r="F116" s="53"/>
      <c r="G116" s="10"/>
    </row>
    <row r="117" spans="1:7" ht="15" x14ac:dyDescent="0.25">
      <c r="A117" s="6"/>
      <c r="B117" s="7"/>
      <c r="C117" s="8" t="s">
        <v>107</v>
      </c>
      <c r="D117" s="25"/>
      <c r="E117" s="48"/>
      <c r="F117" s="54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8"/>
      <c r="G118" s="27"/>
    </row>
    <row r="119" spans="1:7" ht="25.5" x14ac:dyDescent="0.25">
      <c r="A119" s="6"/>
      <c r="B119" s="7"/>
      <c r="C119" s="29" t="s">
        <v>134</v>
      </c>
      <c r="D119" s="7"/>
      <c r="E119" s="46"/>
      <c r="F119" s="58">
        <v>285.12540887</v>
      </c>
      <c r="G119" s="27">
        <v>2.3835660000000002E-3</v>
      </c>
    </row>
    <row r="120" spans="1:7" ht="15" x14ac:dyDescent="0.25">
      <c r="A120" s="6"/>
      <c r="B120" s="7"/>
      <c r="C120" s="30" t="s">
        <v>135</v>
      </c>
      <c r="D120" s="12"/>
      <c r="E120" s="48"/>
      <c r="F120" s="54">
        <v>119621.37803278898</v>
      </c>
      <c r="G120" s="13">
        <v>1.0000000009999999</v>
      </c>
    </row>
    <row r="122" spans="1:7" ht="15" x14ac:dyDescent="0.25">
      <c r="B122" s="158"/>
      <c r="C122" s="158"/>
      <c r="D122" s="158"/>
      <c r="E122" s="158"/>
      <c r="F122" s="158"/>
    </row>
    <row r="123" spans="1:7" ht="15" x14ac:dyDescent="0.25">
      <c r="B123" s="158" t="s">
        <v>136</v>
      </c>
      <c r="C123" s="158"/>
      <c r="D123" s="158"/>
      <c r="E123" s="158"/>
      <c r="F123" s="158"/>
    </row>
    <row r="125" spans="1:7" ht="15" x14ac:dyDescent="0.25">
      <c r="B125" s="36" t="s">
        <v>137</v>
      </c>
      <c r="C125" s="37"/>
      <c r="D125" s="38"/>
    </row>
    <row r="126" spans="1:7" ht="15" x14ac:dyDescent="0.25">
      <c r="B126" s="39" t="s">
        <v>807</v>
      </c>
      <c r="C126" s="40"/>
      <c r="D126" s="64" t="s">
        <v>808</v>
      </c>
    </row>
    <row r="127" spans="1:7" ht="15" x14ac:dyDescent="0.25">
      <c r="B127" s="39" t="s">
        <v>140</v>
      </c>
      <c r="C127" s="40"/>
      <c r="D127" s="64" t="s">
        <v>139</v>
      </c>
    </row>
    <row r="128" spans="1:7" ht="15" x14ac:dyDescent="0.25">
      <c r="B128" s="41" t="s">
        <v>141</v>
      </c>
      <c r="C128" s="40"/>
      <c r="D128" s="42"/>
    </row>
    <row r="129" spans="2:256" ht="25.5" customHeight="1" x14ac:dyDescent="0.25">
      <c r="B129" s="42"/>
      <c r="C129" s="32" t="s">
        <v>142</v>
      </c>
      <c r="D129" s="33" t="s">
        <v>143</v>
      </c>
    </row>
    <row r="130" spans="2:256" ht="12.75" customHeight="1" x14ac:dyDescent="0.25">
      <c r="B130" s="59" t="s">
        <v>144</v>
      </c>
      <c r="C130" s="60" t="s">
        <v>145</v>
      </c>
      <c r="D130" s="60" t="s">
        <v>146</v>
      </c>
    </row>
    <row r="131" spans="2:256" ht="15" x14ac:dyDescent="0.25">
      <c r="B131" s="42" t="s">
        <v>147</v>
      </c>
      <c r="C131" s="43">
        <v>84.466499999999996</v>
      </c>
      <c r="D131" s="43">
        <v>87.62</v>
      </c>
    </row>
    <row r="132" spans="2:256" ht="15" x14ac:dyDescent="0.25">
      <c r="B132" s="42" t="s">
        <v>148</v>
      </c>
      <c r="C132" s="43">
        <v>17.676100000000002</v>
      </c>
      <c r="D132" s="43">
        <v>17.983699999999999</v>
      </c>
    </row>
    <row r="133" spans="2:256" ht="15" x14ac:dyDescent="0.25">
      <c r="B133" s="42" t="s">
        <v>385</v>
      </c>
      <c r="C133" s="43">
        <v>86.234899999999996</v>
      </c>
      <c r="D133" s="43">
        <v>89.453500000000005</v>
      </c>
    </row>
    <row r="134" spans="2:256" ht="15" x14ac:dyDescent="0.25">
      <c r="B134" s="42" t="s">
        <v>386</v>
      </c>
      <c r="C134" s="43">
        <v>18.259599999999999</v>
      </c>
      <c r="D134" s="43">
        <v>18.588899999999999</v>
      </c>
    </row>
    <row r="135" spans="2:256" ht="15" x14ac:dyDescent="0.25">
      <c r="B135" s="42" t="s">
        <v>149</v>
      </c>
      <c r="C135" s="43">
        <v>81.537800000000004</v>
      </c>
      <c r="D135" s="43">
        <v>84.5124</v>
      </c>
    </row>
    <row r="136" spans="2:256" ht="15" x14ac:dyDescent="0.25">
      <c r="B136" s="42" t="s">
        <v>150</v>
      </c>
      <c r="C136" s="43">
        <v>16.8292</v>
      </c>
      <c r="D136" s="43">
        <v>17.090900000000001</v>
      </c>
    </row>
    <row r="138" spans="2:256" ht="15" x14ac:dyDescent="0.25">
      <c r="B138" s="128" t="s">
        <v>151</v>
      </c>
      <c r="C138" s="137"/>
      <c r="IV138"/>
    </row>
    <row r="139" spans="2:256" ht="24.75" customHeight="1" x14ac:dyDescent="0.25">
      <c r="B139" s="138" t="s">
        <v>144</v>
      </c>
      <c r="C139" s="138" t="s">
        <v>387</v>
      </c>
    </row>
    <row r="140" spans="2:256" ht="15" x14ac:dyDescent="0.25">
      <c r="B140" s="42" t="s">
        <v>148</v>
      </c>
      <c r="C140" s="139">
        <v>0.30989299999999997</v>
      </c>
    </row>
    <row r="141" spans="2:256" ht="15" x14ac:dyDescent="0.25">
      <c r="B141" s="42" t="s">
        <v>386</v>
      </c>
      <c r="C141" s="139">
        <v>0.30989299999999997</v>
      </c>
    </row>
    <row r="142" spans="2:256" ht="15" x14ac:dyDescent="0.25">
      <c r="B142" s="42" t="s">
        <v>150</v>
      </c>
      <c r="C142" s="139">
        <v>0.30989299999999997</v>
      </c>
      <c r="D142"/>
    </row>
    <row r="144" spans="2:256" ht="15" x14ac:dyDescent="0.25">
      <c r="B144" s="41" t="s">
        <v>152</v>
      </c>
      <c r="C144" s="40"/>
      <c r="D144" s="66" t="s">
        <v>139</v>
      </c>
    </row>
    <row r="145" spans="2:4" ht="15" x14ac:dyDescent="0.25">
      <c r="B145" s="41" t="s">
        <v>153</v>
      </c>
      <c r="C145" s="40"/>
      <c r="D145" s="66" t="s">
        <v>139</v>
      </c>
    </row>
    <row r="146" spans="2:4" ht="15" x14ac:dyDescent="0.25">
      <c r="B146" s="41" t="s">
        <v>154</v>
      </c>
      <c r="C146" s="40"/>
      <c r="D146" s="45">
        <v>0.26668476948892572</v>
      </c>
    </row>
    <row r="147" spans="2:4" ht="15" x14ac:dyDescent="0.25">
      <c r="B147" s="41" t="s">
        <v>155</v>
      </c>
      <c r="C147" s="40"/>
      <c r="D147" s="45" t="s">
        <v>139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558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396</v>
      </c>
      <c r="C7" s="11" t="s">
        <v>397</v>
      </c>
      <c r="D7" s="2" t="s">
        <v>42</v>
      </c>
      <c r="E7" s="46">
        <v>4000000</v>
      </c>
      <c r="F7" s="52">
        <v>11142</v>
      </c>
      <c r="G7" s="5">
        <v>4.7471724E-2</v>
      </c>
    </row>
    <row r="8" spans="1:7" ht="25.5" x14ac:dyDescent="0.25">
      <c r="A8" s="6">
        <v>2</v>
      </c>
      <c r="B8" s="7" t="s">
        <v>517</v>
      </c>
      <c r="C8" s="11" t="s">
        <v>518</v>
      </c>
      <c r="D8" s="2" t="s">
        <v>42</v>
      </c>
      <c r="E8" s="46">
        <v>600000</v>
      </c>
      <c r="F8" s="52">
        <v>10731</v>
      </c>
      <c r="G8" s="5">
        <v>4.5720613E-2</v>
      </c>
    </row>
    <row r="9" spans="1:7" ht="15" x14ac:dyDescent="0.25">
      <c r="A9" s="6">
        <v>3</v>
      </c>
      <c r="B9" s="7" t="s">
        <v>418</v>
      </c>
      <c r="C9" s="11" t="s">
        <v>419</v>
      </c>
      <c r="D9" s="2" t="s">
        <v>226</v>
      </c>
      <c r="E9" s="46">
        <v>1450000</v>
      </c>
      <c r="F9" s="52">
        <v>9382.2250000000004</v>
      </c>
      <c r="G9" s="5">
        <v>3.9974007999999998E-2</v>
      </c>
    </row>
    <row r="10" spans="1:7" ht="15" x14ac:dyDescent="0.25">
      <c r="A10" s="6">
        <v>4</v>
      </c>
      <c r="B10" s="7" t="s">
        <v>559</v>
      </c>
      <c r="C10" s="11" t="s">
        <v>560</v>
      </c>
      <c r="D10" s="2" t="s">
        <v>364</v>
      </c>
      <c r="E10" s="46">
        <v>900000</v>
      </c>
      <c r="F10" s="52">
        <v>8990.5499999999993</v>
      </c>
      <c r="G10" s="5">
        <v>3.8305233000000001E-2</v>
      </c>
    </row>
    <row r="11" spans="1:7" ht="15" x14ac:dyDescent="0.25">
      <c r="A11" s="6">
        <v>5</v>
      </c>
      <c r="B11" s="7" t="s">
        <v>57</v>
      </c>
      <c r="C11" s="11" t="s">
        <v>58</v>
      </c>
      <c r="D11" s="2" t="s">
        <v>19</v>
      </c>
      <c r="E11" s="46">
        <v>2339265</v>
      </c>
      <c r="F11" s="52">
        <v>8245.9091250000001</v>
      </c>
      <c r="G11" s="5">
        <v>3.5132608000000003E-2</v>
      </c>
    </row>
    <row r="12" spans="1:7" ht="15" x14ac:dyDescent="0.25">
      <c r="A12" s="6">
        <v>6</v>
      </c>
      <c r="B12" s="7" t="s">
        <v>312</v>
      </c>
      <c r="C12" s="11" t="s">
        <v>313</v>
      </c>
      <c r="D12" s="2" t="s">
        <v>19</v>
      </c>
      <c r="E12" s="46">
        <v>3100000</v>
      </c>
      <c r="F12" s="52">
        <v>6572</v>
      </c>
      <c r="G12" s="5">
        <v>2.8000733E-2</v>
      </c>
    </row>
    <row r="13" spans="1:7" ht="25.5" x14ac:dyDescent="0.25">
      <c r="A13" s="6">
        <v>7</v>
      </c>
      <c r="B13" s="7" t="s">
        <v>392</v>
      </c>
      <c r="C13" s="11" t="s">
        <v>393</v>
      </c>
      <c r="D13" s="2" t="s">
        <v>53</v>
      </c>
      <c r="E13" s="46">
        <v>2504000</v>
      </c>
      <c r="F13" s="52">
        <v>5952.0079999999998</v>
      </c>
      <c r="G13" s="5">
        <v>2.5359189000000001E-2</v>
      </c>
    </row>
    <row r="14" spans="1:7" ht="25.5" x14ac:dyDescent="0.25">
      <c r="A14" s="6">
        <v>8</v>
      </c>
      <c r="B14" s="7" t="s">
        <v>327</v>
      </c>
      <c r="C14" s="11" t="s">
        <v>328</v>
      </c>
      <c r="D14" s="2" t="s">
        <v>42</v>
      </c>
      <c r="E14" s="46">
        <v>2400000</v>
      </c>
      <c r="F14" s="52">
        <v>5856</v>
      </c>
      <c r="G14" s="5">
        <v>2.4950136000000001E-2</v>
      </c>
    </row>
    <row r="15" spans="1:7" ht="15" x14ac:dyDescent="0.25">
      <c r="A15" s="6">
        <v>9</v>
      </c>
      <c r="B15" s="7" t="s">
        <v>11</v>
      </c>
      <c r="C15" s="11" t="s">
        <v>12</v>
      </c>
      <c r="D15" s="2" t="s">
        <v>13</v>
      </c>
      <c r="E15" s="46">
        <v>697000</v>
      </c>
      <c r="F15" s="52">
        <v>5688.2169999999996</v>
      </c>
      <c r="G15" s="5">
        <v>2.4235277999999999E-2</v>
      </c>
    </row>
    <row r="16" spans="1:7" ht="25.5" x14ac:dyDescent="0.25">
      <c r="A16" s="6">
        <v>10</v>
      </c>
      <c r="B16" s="7" t="s">
        <v>406</v>
      </c>
      <c r="C16" s="11" t="s">
        <v>407</v>
      </c>
      <c r="D16" s="2" t="s">
        <v>42</v>
      </c>
      <c r="E16" s="46">
        <v>395000</v>
      </c>
      <c r="F16" s="52">
        <v>5558.835</v>
      </c>
      <c r="G16" s="5">
        <v>2.3684032000000001E-2</v>
      </c>
    </row>
    <row r="17" spans="1:7" ht="25.5" x14ac:dyDescent="0.25">
      <c r="A17" s="6">
        <v>11</v>
      </c>
      <c r="B17" s="7" t="s">
        <v>561</v>
      </c>
      <c r="C17" s="11" t="s">
        <v>562</v>
      </c>
      <c r="D17" s="2" t="s">
        <v>53</v>
      </c>
      <c r="E17" s="46">
        <v>76699</v>
      </c>
      <c r="F17" s="52">
        <v>5466.9896715000004</v>
      </c>
      <c r="G17" s="5">
        <v>2.3292713999999999E-2</v>
      </c>
    </row>
    <row r="18" spans="1:7" ht="25.5" x14ac:dyDescent="0.25">
      <c r="A18" s="6">
        <v>12</v>
      </c>
      <c r="B18" s="7" t="s">
        <v>318</v>
      </c>
      <c r="C18" s="11" t="s">
        <v>319</v>
      </c>
      <c r="D18" s="2" t="s">
        <v>42</v>
      </c>
      <c r="E18" s="46">
        <v>569878</v>
      </c>
      <c r="F18" s="52">
        <v>5316.9617399999997</v>
      </c>
      <c r="G18" s="5">
        <v>2.2653504000000001E-2</v>
      </c>
    </row>
    <row r="19" spans="1:7" ht="25.5" x14ac:dyDescent="0.25">
      <c r="A19" s="6">
        <v>13</v>
      </c>
      <c r="B19" s="7" t="s">
        <v>563</v>
      </c>
      <c r="C19" s="11" t="s">
        <v>564</v>
      </c>
      <c r="D19" s="2" t="s">
        <v>53</v>
      </c>
      <c r="E19" s="46">
        <v>400000</v>
      </c>
      <c r="F19" s="52">
        <v>5299.6</v>
      </c>
      <c r="G19" s="5">
        <v>2.2579531999999999E-2</v>
      </c>
    </row>
    <row r="20" spans="1:7" ht="15" x14ac:dyDescent="0.25">
      <c r="A20" s="6">
        <v>14</v>
      </c>
      <c r="B20" s="7" t="s">
        <v>167</v>
      </c>
      <c r="C20" s="11" t="s">
        <v>168</v>
      </c>
      <c r="D20" s="2" t="s">
        <v>169</v>
      </c>
      <c r="E20" s="46">
        <v>1433346</v>
      </c>
      <c r="F20" s="52">
        <v>5195.1625770000001</v>
      </c>
      <c r="G20" s="5">
        <v>2.2134564999999998E-2</v>
      </c>
    </row>
    <row r="21" spans="1:7" ht="25.5" x14ac:dyDescent="0.25">
      <c r="A21" s="6">
        <v>15</v>
      </c>
      <c r="B21" s="7" t="s">
        <v>398</v>
      </c>
      <c r="C21" s="11" t="s">
        <v>399</v>
      </c>
      <c r="D21" s="2" t="s">
        <v>169</v>
      </c>
      <c r="E21" s="46">
        <v>720000</v>
      </c>
      <c r="F21" s="52">
        <v>4998.6000000000004</v>
      </c>
      <c r="G21" s="5">
        <v>2.1297087999999999E-2</v>
      </c>
    </row>
    <row r="22" spans="1:7" ht="25.5" x14ac:dyDescent="0.25">
      <c r="A22" s="6">
        <v>16</v>
      </c>
      <c r="B22" s="7" t="s">
        <v>43</v>
      </c>
      <c r="C22" s="11" t="s">
        <v>44</v>
      </c>
      <c r="D22" s="2" t="s">
        <v>16</v>
      </c>
      <c r="E22" s="46">
        <v>5100000</v>
      </c>
      <c r="F22" s="52">
        <v>4985.25</v>
      </c>
      <c r="G22" s="5">
        <v>2.1240208999999999E-2</v>
      </c>
    </row>
    <row r="23" spans="1:7" ht="15" x14ac:dyDescent="0.25">
      <c r="A23" s="6">
        <v>17</v>
      </c>
      <c r="B23" s="7" t="s">
        <v>333</v>
      </c>
      <c r="C23" s="11" t="s">
        <v>334</v>
      </c>
      <c r="D23" s="2" t="s">
        <v>159</v>
      </c>
      <c r="E23" s="46">
        <v>740000</v>
      </c>
      <c r="F23" s="52">
        <v>4670.1400000000003</v>
      </c>
      <c r="G23" s="5">
        <v>1.9897648E-2</v>
      </c>
    </row>
    <row r="24" spans="1:7" ht="25.5" x14ac:dyDescent="0.25">
      <c r="A24" s="6">
        <v>18</v>
      </c>
      <c r="B24" s="7" t="s">
        <v>335</v>
      </c>
      <c r="C24" s="11" t="s">
        <v>336</v>
      </c>
      <c r="D24" s="2" t="s">
        <v>42</v>
      </c>
      <c r="E24" s="46">
        <v>41874</v>
      </c>
      <c r="F24" s="52">
        <v>4599.02142</v>
      </c>
      <c r="G24" s="5">
        <v>1.959464E-2</v>
      </c>
    </row>
    <row r="25" spans="1:7" ht="15" x14ac:dyDescent="0.25">
      <c r="A25" s="6">
        <v>19</v>
      </c>
      <c r="B25" s="7" t="s">
        <v>502</v>
      </c>
      <c r="C25" s="11" t="s">
        <v>503</v>
      </c>
      <c r="D25" s="2" t="s">
        <v>13</v>
      </c>
      <c r="E25" s="46">
        <v>270000</v>
      </c>
      <c r="F25" s="52">
        <v>4552.2</v>
      </c>
      <c r="G25" s="5">
        <v>1.9395151999999999E-2</v>
      </c>
    </row>
    <row r="26" spans="1:7" ht="25.5" x14ac:dyDescent="0.25">
      <c r="A26" s="6">
        <v>20</v>
      </c>
      <c r="B26" s="7" t="s">
        <v>162</v>
      </c>
      <c r="C26" s="11" t="s">
        <v>163</v>
      </c>
      <c r="D26" s="2" t="s">
        <v>53</v>
      </c>
      <c r="E26" s="46">
        <v>1872000</v>
      </c>
      <c r="F26" s="52">
        <v>4540.5360000000001</v>
      </c>
      <c r="G26" s="5">
        <v>1.9345456E-2</v>
      </c>
    </row>
    <row r="27" spans="1:7" ht="25.5" x14ac:dyDescent="0.25">
      <c r="A27" s="6">
        <v>21</v>
      </c>
      <c r="B27" s="7" t="s">
        <v>408</v>
      </c>
      <c r="C27" s="11" t="s">
        <v>409</v>
      </c>
      <c r="D27" s="2" t="s">
        <v>169</v>
      </c>
      <c r="E27" s="46">
        <v>380000</v>
      </c>
      <c r="F27" s="52">
        <v>4470.7</v>
      </c>
      <c r="G27" s="5">
        <v>1.9047912E-2</v>
      </c>
    </row>
    <row r="28" spans="1:7" ht="25.5" x14ac:dyDescent="0.25">
      <c r="A28" s="6">
        <v>22</v>
      </c>
      <c r="B28" s="7" t="s">
        <v>565</v>
      </c>
      <c r="C28" s="11" t="s">
        <v>566</v>
      </c>
      <c r="D28" s="2" t="s">
        <v>42</v>
      </c>
      <c r="E28" s="46">
        <v>150000</v>
      </c>
      <c r="F28" s="52">
        <v>4382.9250000000002</v>
      </c>
      <c r="G28" s="5">
        <v>1.8673937000000002E-2</v>
      </c>
    </row>
    <row r="29" spans="1:7" ht="15" x14ac:dyDescent="0.25">
      <c r="A29" s="6">
        <v>23</v>
      </c>
      <c r="B29" s="7" t="s">
        <v>265</v>
      </c>
      <c r="C29" s="11" t="s">
        <v>266</v>
      </c>
      <c r="D29" s="2" t="s">
        <v>169</v>
      </c>
      <c r="E29" s="46">
        <v>786636</v>
      </c>
      <c r="F29" s="52">
        <v>4116.07287</v>
      </c>
      <c r="G29" s="5">
        <v>1.7536983999999999E-2</v>
      </c>
    </row>
    <row r="30" spans="1:7" ht="25.5" x14ac:dyDescent="0.25">
      <c r="A30" s="6">
        <v>24</v>
      </c>
      <c r="B30" s="7" t="s">
        <v>347</v>
      </c>
      <c r="C30" s="11" t="s">
        <v>348</v>
      </c>
      <c r="D30" s="2" t="s">
        <v>169</v>
      </c>
      <c r="E30" s="46">
        <v>963000</v>
      </c>
      <c r="F30" s="52">
        <v>4060.4895000000001</v>
      </c>
      <c r="G30" s="5">
        <v>1.7300164999999999E-2</v>
      </c>
    </row>
    <row r="31" spans="1:7" ht="15" x14ac:dyDescent="0.25">
      <c r="A31" s="6">
        <v>25</v>
      </c>
      <c r="B31" s="7" t="s">
        <v>506</v>
      </c>
      <c r="C31" s="11" t="s">
        <v>507</v>
      </c>
      <c r="D31" s="2" t="s">
        <v>13</v>
      </c>
      <c r="E31" s="46">
        <v>452000</v>
      </c>
      <c r="F31" s="52">
        <v>4005.172</v>
      </c>
      <c r="G31" s="5">
        <v>1.7064479E-2</v>
      </c>
    </row>
    <row r="32" spans="1:7" ht="15" x14ac:dyDescent="0.25">
      <c r="A32" s="6">
        <v>26</v>
      </c>
      <c r="B32" s="7" t="s">
        <v>500</v>
      </c>
      <c r="C32" s="11" t="s">
        <v>501</v>
      </c>
      <c r="D32" s="2" t="s">
        <v>226</v>
      </c>
      <c r="E32" s="46">
        <v>57750</v>
      </c>
      <c r="F32" s="52">
        <v>3967.3383749999998</v>
      </c>
      <c r="G32" s="5">
        <v>1.6903284000000001E-2</v>
      </c>
    </row>
    <row r="33" spans="1:7" ht="25.5" x14ac:dyDescent="0.25">
      <c r="A33" s="6">
        <v>27</v>
      </c>
      <c r="B33" s="7" t="s">
        <v>567</v>
      </c>
      <c r="C33" s="11" t="s">
        <v>568</v>
      </c>
      <c r="D33" s="2" t="s">
        <v>42</v>
      </c>
      <c r="E33" s="46">
        <v>33000</v>
      </c>
      <c r="F33" s="52">
        <v>3794.373</v>
      </c>
      <c r="G33" s="5">
        <v>1.6166346000000002E-2</v>
      </c>
    </row>
    <row r="34" spans="1:7" ht="25.5" x14ac:dyDescent="0.25">
      <c r="A34" s="6">
        <v>28</v>
      </c>
      <c r="B34" s="7" t="s">
        <v>296</v>
      </c>
      <c r="C34" s="11" t="s">
        <v>297</v>
      </c>
      <c r="D34" s="2" t="s">
        <v>246</v>
      </c>
      <c r="E34" s="46">
        <v>1683538</v>
      </c>
      <c r="F34" s="52">
        <v>3551.4234110000002</v>
      </c>
      <c r="G34" s="5">
        <v>1.5131232E-2</v>
      </c>
    </row>
    <row r="35" spans="1:7" ht="15" x14ac:dyDescent="0.25">
      <c r="A35" s="6">
        <v>29</v>
      </c>
      <c r="B35" s="7" t="s">
        <v>402</v>
      </c>
      <c r="C35" s="11" t="s">
        <v>403</v>
      </c>
      <c r="D35" s="2" t="s">
        <v>226</v>
      </c>
      <c r="E35" s="46">
        <v>130000</v>
      </c>
      <c r="F35" s="52">
        <v>3484.3249999999998</v>
      </c>
      <c r="G35" s="5">
        <v>1.4845351999999999E-2</v>
      </c>
    </row>
    <row r="36" spans="1:7" ht="25.5" x14ac:dyDescent="0.25">
      <c r="A36" s="6">
        <v>30</v>
      </c>
      <c r="B36" s="7" t="s">
        <v>519</v>
      </c>
      <c r="C36" s="11" t="s">
        <v>520</v>
      </c>
      <c r="D36" s="2" t="s">
        <v>42</v>
      </c>
      <c r="E36" s="46">
        <v>300000</v>
      </c>
      <c r="F36" s="52">
        <v>3457.05</v>
      </c>
      <c r="G36" s="5">
        <v>1.4729144E-2</v>
      </c>
    </row>
    <row r="37" spans="1:7" ht="25.5" x14ac:dyDescent="0.25">
      <c r="A37" s="6">
        <v>31</v>
      </c>
      <c r="B37" s="7" t="s">
        <v>201</v>
      </c>
      <c r="C37" s="11" t="s">
        <v>202</v>
      </c>
      <c r="D37" s="2" t="s">
        <v>42</v>
      </c>
      <c r="E37" s="46">
        <v>825144</v>
      </c>
      <c r="F37" s="52">
        <v>3402.0687119999998</v>
      </c>
      <c r="G37" s="5">
        <v>1.449489E-2</v>
      </c>
    </row>
    <row r="38" spans="1:7" ht="25.5" x14ac:dyDescent="0.25">
      <c r="A38" s="6">
        <v>32</v>
      </c>
      <c r="B38" s="7" t="s">
        <v>464</v>
      </c>
      <c r="C38" s="11" t="s">
        <v>465</v>
      </c>
      <c r="D38" s="2" t="s">
        <v>53</v>
      </c>
      <c r="E38" s="46">
        <v>377289</v>
      </c>
      <c r="F38" s="52">
        <v>3311.088264</v>
      </c>
      <c r="G38" s="5">
        <v>1.4107257999999999E-2</v>
      </c>
    </row>
    <row r="39" spans="1:7" ht="25.5" x14ac:dyDescent="0.25">
      <c r="A39" s="6">
        <v>33</v>
      </c>
      <c r="B39" s="7" t="s">
        <v>569</v>
      </c>
      <c r="C39" s="11" t="s">
        <v>570</v>
      </c>
      <c r="D39" s="2" t="s">
        <v>42</v>
      </c>
      <c r="E39" s="46">
        <v>750000</v>
      </c>
      <c r="F39" s="52">
        <v>2969.625</v>
      </c>
      <c r="G39" s="5">
        <v>1.2652416E-2</v>
      </c>
    </row>
    <row r="40" spans="1:7" ht="25.5" x14ac:dyDescent="0.25">
      <c r="A40" s="6">
        <v>34</v>
      </c>
      <c r="B40" s="7" t="s">
        <v>51</v>
      </c>
      <c r="C40" s="11" t="s">
        <v>52</v>
      </c>
      <c r="D40" s="2" t="s">
        <v>53</v>
      </c>
      <c r="E40" s="46">
        <v>345596</v>
      </c>
      <c r="F40" s="52">
        <v>2787.4045379999998</v>
      </c>
      <c r="G40" s="5">
        <v>1.1876045E-2</v>
      </c>
    </row>
    <row r="41" spans="1:7" ht="25.5" x14ac:dyDescent="0.25">
      <c r="A41" s="6">
        <v>35</v>
      </c>
      <c r="B41" s="7" t="s">
        <v>508</v>
      </c>
      <c r="C41" s="11" t="s">
        <v>509</v>
      </c>
      <c r="D41" s="2" t="s">
        <v>42</v>
      </c>
      <c r="E41" s="46">
        <v>1800000</v>
      </c>
      <c r="F41" s="52">
        <v>2772</v>
      </c>
      <c r="G41" s="5">
        <v>1.1810413000000001E-2</v>
      </c>
    </row>
    <row r="42" spans="1:7" ht="25.5" x14ac:dyDescent="0.25">
      <c r="A42" s="6">
        <v>36</v>
      </c>
      <c r="B42" s="7" t="s">
        <v>571</v>
      </c>
      <c r="C42" s="11" t="s">
        <v>572</v>
      </c>
      <c r="D42" s="2" t="s">
        <v>377</v>
      </c>
      <c r="E42" s="46">
        <v>1400000</v>
      </c>
      <c r="F42" s="52">
        <v>2651.6</v>
      </c>
      <c r="G42" s="5">
        <v>1.1297435E-2</v>
      </c>
    </row>
    <row r="43" spans="1:7" ht="15" x14ac:dyDescent="0.25">
      <c r="A43" s="6">
        <v>37</v>
      </c>
      <c r="B43" s="7" t="s">
        <v>573</v>
      </c>
      <c r="C43" s="11" t="s">
        <v>574</v>
      </c>
      <c r="D43" s="2" t="s">
        <v>159</v>
      </c>
      <c r="E43" s="46">
        <v>200000</v>
      </c>
      <c r="F43" s="52">
        <v>2579.3000000000002</v>
      </c>
      <c r="G43" s="5">
        <v>1.0989393E-2</v>
      </c>
    </row>
    <row r="44" spans="1:7" ht="25.5" x14ac:dyDescent="0.25">
      <c r="A44" s="6">
        <v>38</v>
      </c>
      <c r="B44" s="7" t="s">
        <v>575</v>
      </c>
      <c r="C44" s="11" t="s">
        <v>576</v>
      </c>
      <c r="D44" s="2" t="s">
        <v>42</v>
      </c>
      <c r="E44" s="46">
        <v>680000</v>
      </c>
      <c r="F44" s="52">
        <v>2529.2600000000002</v>
      </c>
      <c r="G44" s="5">
        <v>1.0776192E-2</v>
      </c>
    </row>
    <row r="45" spans="1:7" ht="15" x14ac:dyDescent="0.25">
      <c r="A45" s="6">
        <v>39</v>
      </c>
      <c r="B45" s="7" t="s">
        <v>362</v>
      </c>
      <c r="C45" s="11" t="s">
        <v>363</v>
      </c>
      <c r="D45" s="2" t="s">
        <v>364</v>
      </c>
      <c r="E45" s="46">
        <v>62650</v>
      </c>
      <c r="F45" s="52">
        <v>2401.0925750000001</v>
      </c>
      <c r="G45" s="5">
        <v>1.0230121E-2</v>
      </c>
    </row>
    <row r="46" spans="1:7" ht="51" x14ac:dyDescent="0.25">
      <c r="A46" s="6">
        <v>40</v>
      </c>
      <c r="B46" s="7" t="s">
        <v>471</v>
      </c>
      <c r="C46" s="11" t="s">
        <v>472</v>
      </c>
      <c r="D46" s="2" t="s">
        <v>239</v>
      </c>
      <c r="E46" s="46">
        <v>3110000</v>
      </c>
      <c r="F46" s="52">
        <v>2337.165</v>
      </c>
      <c r="G46" s="5">
        <v>9.9577499999999996E-3</v>
      </c>
    </row>
    <row r="47" spans="1:7" ht="25.5" x14ac:dyDescent="0.25">
      <c r="A47" s="6">
        <v>41</v>
      </c>
      <c r="B47" s="7" t="s">
        <v>435</v>
      </c>
      <c r="C47" s="11" t="s">
        <v>436</v>
      </c>
      <c r="D47" s="2" t="s">
        <v>53</v>
      </c>
      <c r="E47" s="46">
        <v>400000</v>
      </c>
      <c r="F47" s="52">
        <v>2320.6</v>
      </c>
      <c r="G47" s="5">
        <v>9.8871730000000008E-3</v>
      </c>
    </row>
    <row r="48" spans="1:7" ht="15" x14ac:dyDescent="0.25">
      <c r="A48" s="6">
        <v>42</v>
      </c>
      <c r="B48" s="7" t="s">
        <v>178</v>
      </c>
      <c r="C48" s="11" t="s">
        <v>179</v>
      </c>
      <c r="D48" s="2" t="s">
        <v>13</v>
      </c>
      <c r="E48" s="46">
        <v>2170099</v>
      </c>
      <c r="F48" s="52">
        <v>2291.6245439999998</v>
      </c>
      <c r="G48" s="5">
        <v>9.76372E-3</v>
      </c>
    </row>
    <row r="49" spans="1:7" ht="25.5" x14ac:dyDescent="0.25">
      <c r="A49" s="6">
        <v>43</v>
      </c>
      <c r="B49" s="7" t="s">
        <v>316</v>
      </c>
      <c r="C49" s="11" t="s">
        <v>317</v>
      </c>
      <c r="D49" s="2" t="s">
        <v>53</v>
      </c>
      <c r="E49" s="46">
        <v>152000</v>
      </c>
      <c r="F49" s="52">
        <v>2229.6880000000001</v>
      </c>
      <c r="G49" s="5">
        <v>9.4998319999999997E-3</v>
      </c>
    </row>
    <row r="50" spans="1:7" ht="25.5" x14ac:dyDescent="0.25">
      <c r="A50" s="6">
        <v>44</v>
      </c>
      <c r="B50" s="7" t="s">
        <v>157</v>
      </c>
      <c r="C50" s="11" t="s">
        <v>158</v>
      </c>
      <c r="D50" s="2" t="s">
        <v>159</v>
      </c>
      <c r="E50" s="46">
        <v>300000</v>
      </c>
      <c r="F50" s="52">
        <v>2215.35</v>
      </c>
      <c r="G50" s="5">
        <v>9.4387440000000006E-3</v>
      </c>
    </row>
    <row r="51" spans="1:7" ht="15" x14ac:dyDescent="0.25">
      <c r="A51" s="6">
        <v>45</v>
      </c>
      <c r="B51" s="7" t="s">
        <v>375</v>
      </c>
      <c r="C51" s="11" t="s">
        <v>376</v>
      </c>
      <c r="D51" s="2" t="s">
        <v>377</v>
      </c>
      <c r="E51" s="46">
        <v>500000</v>
      </c>
      <c r="F51" s="52">
        <v>2182</v>
      </c>
      <c r="G51" s="5">
        <v>9.2966520000000007E-3</v>
      </c>
    </row>
    <row r="52" spans="1:7" ht="25.5" x14ac:dyDescent="0.25">
      <c r="A52" s="6">
        <v>46</v>
      </c>
      <c r="B52" s="7" t="s">
        <v>410</v>
      </c>
      <c r="C52" s="11" t="s">
        <v>411</v>
      </c>
      <c r="D52" s="2" t="s">
        <v>42</v>
      </c>
      <c r="E52" s="46">
        <v>381100</v>
      </c>
      <c r="F52" s="52">
        <v>2111.4845500000001</v>
      </c>
      <c r="G52" s="5">
        <v>8.9962140000000006E-3</v>
      </c>
    </row>
    <row r="53" spans="1:7" ht="25.5" x14ac:dyDescent="0.25">
      <c r="A53" s="6">
        <v>47</v>
      </c>
      <c r="B53" s="7" t="s">
        <v>577</v>
      </c>
      <c r="C53" s="11" t="s">
        <v>578</v>
      </c>
      <c r="D53" s="2" t="s">
        <v>42</v>
      </c>
      <c r="E53" s="46">
        <v>398118</v>
      </c>
      <c r="F53" s="52">
        <v>2023.036617</v>
      </c>
      <c r="G53" s="5">
        <v>8.6193710000000007E-3</v>
      </c>
    </row>
    <row r="54" spans="1:7" ht="15" x14ac:dyDescent="0.25">
      <c r="A54" s="6">
        <v>48</v>
      </c>
      <c r="B54" s="7" t="s">
        <v>59</v>
      </c>
      <c r="C54" s="11" t="s">
        <v>60</v>
      </c>
      <c r="D54" s="2" t="s">
        <v>13</v>
      </c>
      <c r="E54" s="46">
        <v>1620558</v>
      </c>
      <c r="F54" s="52">
        <v>1955.203227</v>
      </c>
      <c r="G54" s="5">
        <v>8.3303600000000002E-3</v>
      </c>
    </row>
    <row r="55" spans="1:7" ht="15" x14ac:dyDescent="0.25">
      <c r="A55" s="6">
        <v>49</v>
      </c>
      <c r="B55" s="7" t="s">
        <v>579</v>
      </c>
      <c r="C55" s="11" t="s">
        <v>580</v>
      </c>
      <c r="D55" s="2" t="s">
        <v>364</v>
      </c>
      <c r="E55" s="46">
        <v>399922</v>
      </c>
      <c r="F55" s="52">
        <v>1825.4439689999999</v>
      </c>
      <c r="G55" s="5">
        <v>7.777506E-3</v>
      </c>
    </row>
    <row r="56" spans="1:7" ht="25.5" x14ac:dyDescent="0.25">
      <c r="A56" s="6">
        <v>50</v>
      </c>
      <c r="B56" s="7" t="s">
        <v>527</v>
      </c>
      <c r="C56" s="11" t="s">
        <v>528</v>
      </c>
      <c r="D56" s="2" t="s">
        <v>42</v>
      </c>
      <c r="E56" s="46">
        <v>163657</v>
      </c>
      <c r="F56" s="52">
        <v>1531.2567205</v>
      </c>
      <c r="G56" s="5">
        <v>6.5240890000000003E-3</v>
      </c>
    </row>
    <row r="57" spans="1:7" ht="25.5" x14ac:dyDescent="0.25">
      <c r="A57" s="6">
        <v>51</v>
      </c>
      <c r="B57" s="7" t="s">
        <v>581</v>
      </c>
      <c r="C57" s="11" t="s">
        <v>582</v>
      </c>
      <c r="D57" s="2" t="s">
        <v>377</v>
      </c>
      <c r="E57" s="46">
        <v>1400000</v>
      </c>
      <c r="F57" s="52">
        <v>1514.8</v>
      </c>
      <c r="G57" s="5">
        <v>6.453973E-3</v>
      </c>
    </row>
    <row r="58" spans="1:7" ht="15" x14ac:dyDescent="0.25">
      <c r="A58" s="6">
        <v>52</v>
      </c>
      <c r="B58" s="7" t="s">
        <v>373</v>
      </c>
      <c r="C58" s="11" t="s">
        <v>374</v>
      </c>
      <c r="D58" s="2" t="s">
        <v>169</v>
      </c>
      <c r="E58" s="46">
        <v>97549</v>
      </c>
      <c r="F58" s="52">
        <v>1495.4749445</v>
      </c>
      <c r="G58" s="5">
        <v>6.371636E-3</v>
      </c>
    </row>
    <row r="59" spans="1:7" ht="15" x14ac:dyDescent="0.25">
      <c r="A59" s="6">
        <v>53</v>
      </c>
      <c r="B59" s="7" t="s">
        <v>188</v>
      </c>
      <c r="C59" s="11" t="s">
        <v>189</v>
      </c>
      <c r="D59" s="2" t="s">
        <v>190</v>
      </c>
      <c r="E59" s="46">
        <v>718923</v>
      </c>
      <c r="F59" s="52">
        <v>1419.8729249999999</v>
      </c>
      <c r="G59" s="5">
        <v>6.0495260000000004E-3</v>
      </c>
    </row>
    <row r="60" spans="1:7" ht="15" x14ac:dyDescent="0.25">
      <c r="A60" s="6">
        <v>54</v>
      </c>
      <c r="B60" s="7" t="s">
        <v>583</v>
      </c>
      <c r="C60" s="11" t="s">
        <v>584</v>
      </c>
      <c r="D60" s="2" t="s">
        <v>226</v>
      </c>
      <c r="E60" s="46">
        <v>95711</v>
      </c>
      <c r="F60" s="52">
        <v>1244.2908554999999</v>
      </c>
      <c r="G60" s="5">
        <v>5.3014389999999998E-3</v>
      </c>
    </row>
    <row r="61" spans="1:7" ht="25.5" x14ac:dyDescent="0.25">
      <c r="A61" s="6">
        <v>55</v>
      </c>
      <c r="B61" s="7" t="s">
        <v>585</v>
      </c>
      <c r="C61" s="11" t="s">
        <v>586</v>
      </c>
      <c r="D61" s="2" t="s">
        <v>22</v>
      </c>
      <c r="E61" s="46">
        <v>1820994</v>
      </c>
      <c r="F61" s="52">
        <v>908.67600600000003</v>
      </c>
      <c r="G61" s="5">
        <v>3.8715149999999999E-3</v>
      </c>
    </row>
    <row r="62" spans="1:7" ht="25.5" x14ac:dyDescent="0.25">
      <c r="A62" s="6">
        <v>56</v>
      </c>
      <c r="B62" s="7" t="s">
        <v>587</v>
      </c>
      <c r="C62" s="11" t="s">
        <v>588</v>
      </c>
      <c r="D62" s="2" t="s">
        <v>589</v>
      </c>
      <c r="E62" s="46">
        <v>399091</v>
      </c>
      <c r="F62" s="52">
        <v>777.42926799999998</v>
      </c>
      <c r="G62" s="5">
        <v>3.3123229999999998E-3</v>
      </c>
    </row>
    <row r="63" spans="1:7" ht="25.5" x14ac:dyDescent="0.25">
      <c r="A63" s="6">
        <v>57</v>
      </c>
      <c r="B63" s="7" t="s">
        <v>229</v>
      </c>
      <c r="C63" s="11" t="s">
        <v>230</v>
      </c>
      <c r="D63" s="2" t="s">
        <v>42</v>
      </c>
      <c r="E63" s="46">
        <v>2260964</v>
      </c>
      <c r="F63" s="52">
        <v>751.77053000000001</v>
      </c>
      <c r="G63" s="5">
        <v>3.2030019999999999E-3</v>
      </c>
    </row>
    <row r="64" spans="1:7" ht="15" x14ac:dyDescent="0.25">
      <c r="A64" s="1"/>
      <c r="B64" s="2"/>
      <c r="C64" s="8" t="s">
        <v>107</v>
      </c>
      <c r="D64" s="12"/>
      <c r="E64" s="48"/>
      <c r="F64" s="54">
        <v>223571.68093499998</v>
      </c>
      <c r="G64" s="13">
        <v>0.95255188499999999</v>
      </c>
    </row>
    <row r="65" spans="1:7" ht="15" x14ac:dyDescent="0.25">
      <c r="A65" s="6"/>
      <c r="B65" s="7"/>
      <c r="C65" s="14"/>
      <c r="D65" s="15"/>
      <c r="E65" s="46"/>
      <c r="F65" s="52"/>
      <c r="G65" s="5"/>
    </row>
    <row r="66" spans="1:7" ht="15" x14ac:dyDescent="0.25">
      <c r="A66" s="1"/>
      <c r="B66" s="2"/>
      <c r="C66" s="8" t="s">
        <v>108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6"/>
      <c r="B68" s="7"/>
      <c r="C68" s="14"/>
      <c r="D68" s="15"/>
      <c r="E68" s="46"/>
      <c r="F68" s="52"/>
      <c r="G68" s="5"/>
    </row>
    <row r="69" spans="1:7" ht="15" x14ac:dyDescent="0.25">
      <c r="A69" s="16"/>
      <c r="B69" s="17"/>
      <c r="C69" s="8" t="s">
        <v>109</v>
      </c>
      <c r="D69" s="9"/>
      <c r="E69" s="47"/>
      <c r="F69" s="53"/>
      <c r="G69" s="10"/>
    </row>
    <row r="70" spans="1:7" ht="15" x14ac:dyDescent="0.25">
      <c r="A70" s="18"/>
      <c r="B70" s="19"/>
      <c r="C70" s="8" t="s">
        <v>107</v>
      </c>
      <c r="D70" s="20"/>
      <c r="E70" s="49"/>
      <c r="F70" s="55">
        <v>0</v>
      </c>
      <c r="G70" s="21">
        <v>0</v>
      </c>
    </row>
    <row r="71" spans="1:7" ht="15" x14ac:dyDescent="0.25">
      <c r="A71" s="18"/>
      <c r="B71" s="19"/>
      <c r="C71" s="14"/>
      <c r="D71" s="22"/>
      <c r="E71" s="50"/>
      <c r="F71" s="56"/>
      <c r="G71" s="23"/>
    </row>
    <row r="72" spans="1:7" ht="15" x14ac:dyDescent="0.25">
      <c r="A72" s="1"/>
      <c r="B72" s="2"/>
      <c r="C72" s="8" t="s">
        <v>111</v>
      </c>
      <c r="D72" s="9"/>
      <c r="E72" s="47"/>
      <c r="F72" s="53"/>
      <c r="G72" s="10"/>
    </row>
    <row r="73" spans="1:7" ht="15" x14ac:dyDescent="0.25">
      <c r="A73" s="1"/>
      <c r="B73" s="2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2"/>
      <c r="G74" s="5"/>
    </row>
    <row r="75" spans="1:7" ht="15" x14ac:dyDescent="0.25">
      <c r="A75" s="1"/>
      <c r="B75" s="2"/>
      <c r="C75" s="8" t="s">
        <v>112</v>
      </c>
      <c r="D75" s="9"/>
      <c r="E75" s="47"/>
      <c r="F75" s="53"/>
      <c r="G75" s="10"/>
    </row>
    <row r="76" spans="1:7" ht="15" x14ac:dyDescent="0.25">
      <c r="A76" s="1"/>
      <c r="B76" s="2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1"/>
      <c r="B77" s="2"/>
      <c r="C77" s="14"/>
      <c r="D77" s="4"/>
      <c r="E77" s="46"/>
      <c r="F77" s="52"/>
      <c r="G77" s="5"/>
    </row>
    <row r="78" spans="1:7" ht="15" x14ac:dyDescent="0.25">
      <c r="A78" s="1"/>
      <c r="B78" s="2"/>
      <c r="C78" s="8" t="s">
        <v>113</v>
      </c>
      <c r="D78" s="9"/>
      <c r="E78" s="47"/>
      <c r="F78" s="53"/>
      <c r="G78" s="10"/>
    </row>
    <row r="79" spans="1:7" ht="15" x14ac:dyDescent="0.25">
      <c r="A79" s="6">
        <v>1</v>
      </c>
      <c r="B79" s="7"/>
      <c r="C79" s="11" t="s">
        <v>811</v>
      </c>
      <c r="D79" s="15" t="s">
        <v>114</v>
      </c>
      <c r="E79" s="145">
        <v>-496000</v>
      </c>
      <c r="F79" s="143">
        <v>-484.59199999999998</v>
      </c>
      <c r="G79" s="144">
        <v>-2.0646578405518201E-3</v>
      </c>
    </row>
    <row r="80" spans="1:7" ht="15" x14ac:dyDescent="0.25">
      <c r="A80" s="1"/>
      <c r="B80" s="2"/>
      <c r="C80" s="8" t="s">
        <v>107</v>
      </c>
      <c r="D80" s="12"/>
      <c r="E80" s="48"/>
      <c r="F80" s="146">
        <v>-484.59199999999998</v>
      </c>
      <c r="G80" s="147">
        <v>-2.064658E-3</v>
      </c>
    </row>
    <row r="81" spans="1:7" ht="15" x14ac:dyDescent="0.25">
      <c r="A81" s="1"/>
      <c r="B81" s="2"/>
      <c r="C81" s="14"/>
      <c r="D81" s="4"/>
      <c r="E81" s="46"/>
      <c r="F81" s="52"/>
      <c r="G81" s="5"/>
    </row>
    <row r="82" spans="1:7" ht="25.5" x14ac:dyDescent="0.25">
      <c r="A82" s="6"/>
      <c r="B82" s="7"/>
      <c r="C82" s="24" t="s">
        <v>115</v>
      </c>
      <c r="D82" s="25"/>
      <c r="E82" s="48"/>
      <c r="F82" s="54">
        <v>223571.68093499998</v>
      </c>
      <c r="G82" s="13">
        <v>0.95255188499999999</v>
      </c>
    </row>
    <row r="83" spans="1:7" ht="15" x14ac:dyDescent="0.25">
      <c r="A83" s="1"/>
      <c r="B83" s="2"/>
      <c r="C83" s="11"/>
      <c r="D83" s="4"/>
      <c r="E83" s="46"/>
      <c r="F83" s="52"/>
      <c r="G83" s="5"/>
    </row>
    <row r="84" spans="1:7" ht="15" x14ac:dyDescent="0.25">
      <c r="A84" s="1"/>
      <c r="B84" s="2"/>
      <c r="C84" s="3" t="s">
        <v>116</v>
      </c>
      <c r="D84" s="4"/>
      <c r="E84" s="46"/>
      <c r="F84" s="52"/>
      <c r="G84" s="5"/>
    </row>
    <row r="85" spans="1:7" ht="25.5" x14ac:dyDescent="0.25">
      <c r="A85" s="1"/>
      <c r="B85" s="2"/>
      <c r="C85" s="8" t="s">
        <v>10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12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2"/>
      <c r="G87" s="5"/>
    </row>
    <row r="88" spans="1:7" ht="15" x14ac:dyDescent="0.25">
      <c r="A88" s="1"/>
      <c r="B88" s="26"/>
      <c r="C88" s="8" t="s">
        <v>117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12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8"/>
      <c r="G90" s="27"/>
    </row>
    <row r="91" spans="1:7" ht="15" x14ac:dyDescent="0.25">
      <c r="A91" s="1"/>
      <c r="B91" s="2"/>
      <c r="C91" s="8" t="s">
        <v>118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1"/>
      <c r="B93" s="2"/>
      <c r="C93" s="14"/>
      <c r="D93" s="4"/>
      <c r="E93" s="46"/>
      <c r="F93" s="52"/>
      <c r="G93" s="5"/>
    </row>
    <row r="94" spans="1:7" ht="25.5" x14ac:dyDescent="0.25">
      <c r="A94" s="1"/>
      <c r="B94" s="26"/>
      <c r="C94" s="8" t="s">
        <v>119</v>
      </c>
      <c r="D94" s="9"/>
      <c r="E94" s="47"/>
      <c r="F94" s="53"/>
      <c r="G94" s="10"/>
    </row>
    <row r="95" spans="1:7" ht="15" x14ac:dyDescent="0.25">
      <c r="A95" s="6"/>
      <c r="B95" s="7"/>
      <c r="C95" s="8" t="s">
        <v>107</v>
      </c>
      <c r="D95" s="12"/>
      <c r="E95" s="48"/>
      <c r="F95" s="54">
        <v>0</v>
      </c>
      <c r="G95" s="13">
        <v>0</v>
      </c>
    </row>
    <row r="96" spans="1:7" ht="15" x14ac:dyDescent="0.25">
      <c r="A96" s="6"/>
      <c r="B96" s="7"/>
      <c r="C96" s="14"/>
      <c r="D96" s="4"/>
      <c r="E96" s="46"/>
      <c r="F96" s="52"/>
      <c r="G96" s="5"/>
    </row>
    <row r="97" spans="1:7" ht="15" x14ac:dyDescent="0.25">
      <c r="A97" s="6"/>
      <c r="B97" s="7"/>
      <c r="C97" s="28" t="s">
        <v>120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1"/>
      <c r="D98" s="4"/>
      <c r="E98" s="46"/>
      <c r="F98" s="52"/>
      <c r="G98" s="5"/>
    </row>
    <row r="99" spans="1:7" ht="15" x14ac:dyDescent="0.25">
      <c r="A99" s="1"/>
      <c r="B99" s="2"/>
      <c r="C99" s="3" t="s">
        <v>121</v>
      </c>
      <c r="D99" s="4"/>
      <c r="E99" s="46"/>
      <c r="F99" s="52"/>
      <c r="G99" s="5"/>
    </row>
    <row r="100" spans="1:7" ht="15" x14ac:dyDescent="0.25">
      <c r="A100" s="6"/>
      <c r="B100" s="7"/>
      <c r="C100" s="8" t="s">
        <v>122</v>
      </c>
      <c r="D100" s="9"/>
      <c r="E100" s="47"/>
      <c r="F100" s="53"/>
      <c r="G100" s="10"/>
    </row>
    <row r="101" spans="1:7" ht="15" x14ac:dyDescent="0.25">
      <c r="A101" s="6"/>
      <c r="B101" s="7"/>
      <c r="C101" s="8" t="s">
        <v>107</v>
      </c>
      <c r="D101" s="25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15" x14ac:dyDescent="0.25">
      <c r="A103" s="6"/>
      <c r="B103" s="7"/>
      <c r="C103" s="8" t="s">
        <v>123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6"/>
      <c r="B106" s="7"/>
      <c r="C106" s="8" t="s">
        <v>124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6"/>
      <c r="B109" s="7"/>
      <c r="C109" s="8" t="s">
        <v>125</v>
      </c>
      <c r="D109" s="9"/>
      <c r="E109" s="47"/>
      <c r="F109" s="53"/>
      <c r="G109" s="10"/>
    </row>
    <row r="110" spans="1:7" ht="15" x14ac:dyDescent="0.25">
      <c r="A110" s="6">
        <v>1</v>
      </c>
      <c r="B110" s="7"/>
      <c r="C110" s="11" t="s">
        <v>126</v>
      </c>
      <c r="D110" s="15"/>
      <c r="E110" s="46"/>
      <c r="F110" s="52">
        <v>8201.0230692999994</v>
      </c>
      <c r="G110" s="5">
        <v>3.4941366000000001E-2</v>
      </c>
    </row>
    <row r="111" spans="1:7" ht="15" x14ac:dyDescent="0.25">
      <c r="A111" s="6"/>
      <c r="B111" s="7"/>
      <c r="C111" s="8" t="s">
        <v>107</v>
      </c>
      <c r="D111" s="25"/>
      <c r="E111" s="48"/>
      <c r="F111" s="54">
        <v>8201.0230692999994</v>
      </c>
      <c r="G111" s="13">
        <v>3.4941366000000001E-2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11" ht="25.5" x14ac:dyDescent="0.25">
      <c r="A113" s="6"/>
      <c r="B113" s="7"/>
      <c r="C113" s="24" t="s">
        <v>127</v>
      </c>
      <c r="D113" s="25"/>
      <c r="E113" s="48"/>
      <c r="F113" s="54">
        <v>8201.0230692999994</v>
      </c>
      <c r="G113" s="13">
        <v>3.4941366000000001E-2</v>
      </c>
    </row>
    <row r="114" spans="1:11" ht="15" x14ac:dyDescent="0.25">
      <c r="A114" s="6"/>
      <c r="B114" s="7"/>
      <c r="C114" s="29"/>
      <c r="D114" s="7"/>
      <c r="E114" s="46"/>
      <c r="F114" s="52"/>
      <c r="G114" s="5"/>
    </row>
    <row r="115" spans="1:11" ht="15" x14ac:dyDescent="0.25">
      <c r="A115" s="1"/>
      <c r="B115" s="2"/>
      <c r="C115" s="3" t="s">
        <v>128</v>
      </c>
      <c r="D115" s="4"/>
      <c r="E115" s="46"/>
      <c r="F115" s="52"/>
      <c r="G115" s="5"/>
    </row>
    <row r="116" spans="1:11" ht="25.5" x14ac:dyDescent="0.25">
      <c r="A116" s="6"/>
      <c r="B116" s="7"/>
      <c r="C116" s="8" t="s">
        <v>129</v>
      </c>
      <c r="D116" s="9"/>
      <c r="E116" s="47"/>
      <c r="F116" s="53"/>
      <c r="G116" s="10"/>
    </row>
    <row r="117" spans="1:11" ht="15" x14ac:dyDescent="0.25">
      <c r="A117" s="6"/>
      <c r="B117" s="7"/>
      <c r="C117" s="8" t="s">
        <v>107</v>
      </c>
      <c r="D117" s="25"/>
      <c r="E117" s="48"/>
      <c r="F117" s="54">
        <v>0</v>
      </c>
      <c r="G117" s="13">
        <v>0</v>
      </c>
    </row>
    <row r="118" spans="1:11" ht="15" x14ac:dyDescent="0.25">
      <c r="A118" s="6"/>
      <c r="B118" s="7"/>
      <c r="C118" s="14"/>
      <c r="D118" s="7"/>
      <c r="E118" s="46"/>
      <c r="F118" s="52"/>
      <c r="G118" s="5"/>
    </row>
    <row r="119" spans="1:11" ht="15" x14ac:dyDescent="0.25">
      <c r="A119" s="1"/>
      <c r="B119" s="2"/>
      <c r="C119" s="3" t="s">
        <v>130</v>
      </c>
      <c r="D119" s="4"/>
      <c r="E119" s="46"/>
      <c r="F119" s="52"/>
      <c r="G119" s="5"/>
    </row>
    <row r="120" spans="1:11" ht="25.5" x14ac:dyDescent="0.25">
      <c r="A120" s="6"/>
      <c r="B120" s="7"/>
      <c r="C120" s="8" t="s">
        <v>131</v>
      </c>
      <c r="D120" s="9"/>
      <c r="E120" s="47"/>
      <c r="F120" s="53"/>
      <c r="G120" s="10"/>
    </row>
    <row r="121" spans="1:11" ht="15" x14ac:dyDescent="0.25">
      <c r="A121" s="6"/>
      <c r="B121" s="7"/>
      <c r="C121" s="8" t="s">
        <v>107</v>
      </c>
      <c r="D121" s="25"/>
      <c r="E121" s="48"/>
      <c r="F121" s="54">
        <v>0</v>
      </c>
      <c r="G121" s="13">
        <v>0</v>
      </c>
    </row>
    <row r="122" spans="1:11" ht="15" x14ac:dyDescent="0.25">
      <c r="A122" s="6"/>
      <c r="B122" s="7"/>
      <c r="C122" s="14"/>
      <c r="D122" s="7"/>
      <c r="E122" s="46"/>
      <c r="F122" s="52"/>
      <c r="G122" s="5"/>
    </row>
    <row r="123" spans="1:11" ht="25.5" x14ac:dyDescent="0.25">
      <c r="A123" s="6"/>
      <c r="B123" s="7"/>
      <c r="C123" s="8" t="s">
        <v>132</v>
      </c>
      <c r="D123" s="9"/>
      <c r="E123" s="47"/>
      <c r="F123" s="53"/>
      <c r="G123" s="10"/>
    </row>
    <row r="124" spans="1:11" ht="15" x14ac:dyDescent="0.25">
      <c r="A124" s="6"/>
      <c r="B124" s="7"/>
      <c r="C124" s="8" t="s">
        <v>107</v>
      </c>
      <c r="D124" s="25"/>
      <c r="E124" s="48"/>
      <c r="F124" s="54">
        <v>0</v>
      </c>
      <c r="G124" s="13">
        <v>0</v>
      </c>
    </row>
    <row r="125" spans="1:11" ht="15" x14ac:dyDescent="0.25">
      <c r="A125" s="6"/>
      <c r="B125" s="7"/>
      <c r="C125" s="14"/>
      <c r="D125" s="7"/>
      <c r="E125" s="46"/>
      <c r="F125" s="58"/>
      <c r="G125" s="27"/>
    </row>
    <row r="126" spans="1:11" ht="15" x14ac:dyDescent="0.25">
      <c r="A126" s="6"/>
      <c r="B126" s="7"/>
      <c r="C126" s="14" t="s">
        <v>133</v>
      </c>
      <c r="D126" s="7"/>
      <c r="E126" s="46"/>
      <c r="F126" s="58">
        <v>1584.0238529999999</v>
      </c>
      <c r="G126" s="27">
        <v>6.748909E-3</v>
      </c>
    </row>
    <row r="127" spans="1:11" ht="25.5" x14ac:dyDescent="0.25">
      <c r="A127" s="6"/>
      <c r="B127" s="7"/>
      <c r="C127" s="29" t="s">
        <v>134</v>
      </c>
      <c r="D127" s="7"/>
      <c r="E127" s="46"/>
      <c r="F127" s="58">
        <v>1351.4114199000001</v>
      </c>
      <c r="G127" s="27">
        <v>5.7578381594481799E-3</v>
      </c>
    </row>
    <row r="128" spans="1:11" ht="15" x14ac:dyDescent="0.25">
      <c r="A128" s="6"/>
      <c r="B128" s="7"/>
      <c r="C128" s="30" t="s">
        <v>135</v>
      </c>
      <c r="D128" s="12"/>
      <c r="E128" s="48"/>
      <c r="F128" s="54">
        <v>234708.13927720001</v>
      </c>
      <c r="G128" s="13">
        <v>0.99999999799999995</v>
      </c>
      <c r="K128" s="140"/>
    </row>
    <row r="130" spans="2:256" ht="15" x14ac:dyDescent="0.25">
      <c r="B130" s="158"/>
      <c r="C130" s="158"/>
      <c r="D130" s="158"/>
      <c r="E130" s="158"/>
      <c r="F130" s="158"/>
    </row>
    <row r="131" spans="2:256" ht="15" x14ac:dyDescent="0.25">
      <c r="B131" s="158"/>
      <c r="C131" s="158"/>
      <c r="D131" s="158"/>
      <c r="E131" s="158"/>
      <c r="F131" s="158"/>
    </row>
    <row r="133" spans="2:256" ht="15" x14ac:dyDescent="0.25">
      <c r="B133" s="36" t="s">
        <v>137</v>
      </c>
      <c r="C133" s="37"/>
      <c r="D133" s="38"/>
    </row>
    <row r="134" spans="2:256" ht="15" x14ac:dyDescent="0.25">
      <c r="B134" s="39" t="s">
        <v>138</v>
      </c>
      <c r="C134" s="40"/>
      <c r="D134" s="64" t="s">
        <v>139</v>
      </c>
    </row>
    <row r="135" spans="2:256" ht="15" x14ac:dyDescent="0.25">
      <c r="B135" s="39" t="s">
        <v>140</v>
      </c>
      <c r="C135" s="40"/>
      <c r="D135" s="64" t="s">
        <v>139</v>
      </c>
    </row>
    <row r="136" spans="2:256" ht="15" x14ac:dyDescent="0.25">
      <c r="B136" s="41" t="s">
        <v>141</v>
      </c>
      <c r="C136" s="40"/>
      <c r="D136" s="42"/>
    </row>
    <row r="137" spans="2:256" ht="25.5" customHeight="1" x14ac:dyDescent="0.25">
      <c r="B137" s="42"/>
      <c r="C137" s="32" t="s">
        <v>142</v>
      </c>
      <c r="D137" s="33" t="s">
        <v>143</v>
      </c>
    </row>
    <row r="138" spans="2:256" ht="12.75" customHeight="1" x14ac:dyDescent="0.25">
      <c r="B138" s="59" t="s">
        <v>144</v>
      </c>
      <c r="C138" s="60" t="s">
        <v>145</v>
      </c>
      <c r="D138" s="60" t="s">
        <v>146</v>
      </c>
    </row>
    <row r="139" spans="2:256" ht="15" x14ac:dyDescent="0.25">
      <c r="B139" s="42" t="s">
        <v>147</v>
      </c>
      <c r="C139" s="43">
        <v>42.893999999999998</v>
      </c>
      <c r="D139" s="43">
        <v>43.461100000000002</v>
      </c>
    </row>
    <row r="140" spans="2:256" ht="15" x14ac:dyDescent="0.25">
      <c r="B140" s="42" t="s">
        <v>148</v>
      </c>
      <c r="C140" s="43">
        <v>19.2119</v>
      </c>
      <c r="D140" s="43">
        <v>18.957000000000001</v>
      </c>
    </row>
    <row r="141" spans="2:256" ht="15" x14ac:dyDescent="0.25">
      <c r="B141" s="42" t="s">
        <v>149</v>
      </c>
      <c r="C141" s="43">
        <v>41.272300000000001</v>
      </c>
      <c r="D141" s="43">
        <v>41.790700000000001</v>
      </c>
    </row>
    <row r="142" spans="2:256" ht="15" x14ac:dyDescent="0.25">
      <c r="B142" s="42" t="s">
        <v>150</v>
      </c>
      <c r="C142" s="43">
        <v>18.265599999999999</v>
      </c>
      <c r="D142" s="43">
        <v>17.9862</v>
      </c>
    </row>
    <row r="144" spans="2:256" ht="15" x14ac:dyDescent="0.25">
      <c r="B144" s="128" t="s">
        <v>151</v>
      </c>
      <c r="C144" s="137"/>
      <c r="IV144"/>
    </row>
    <row r="145" spans="2:4" ht="24.75" customHeight="1" x14ac:dyDescent="0.25">
      <c r="B145" s="138" t="s">
        <v>144</v>
      </c>
      <c r="C145" s="138" t="s">
        <v>387</v>
      </c>
    </row>
    <row r="146" spans="2:4" ht="15" x14ac:dyDescent="0.25">
      <c r="B146" s="42" t="s">
        <v>148</v>
      </c>
      <c r="C146" s="139">
        <v>0.44270399999999999</v>
      </c>
    </row>
    <row r="147" spans="2:4" ht="15" x14ac:dyDescent="0.25">
      <c r="B147" s="42" t="s">
        <v>150</v>
      </c>
      <c r="C147" s="139">
        <v>0.44270399999999999</v>
      </c>
      <c r="D147"/>
    </row>
    <row r="149" spans="2:4" ht="15" x14ac:dyDescent="0.25">
      <c r="B149" s="41" t="s">
        <v>152</v>
      </c>
      <c r="C149" s="40"/>
      <c r="D149" s="66" t="s">
        <v>388</v>
      </c>
    </row>
    <row r="150" spans="2:4" ht="15" x14ac:dyDescent="0.25">
      <c r="B150" s="41" t="s">
        <v>153</v>
      </c>
      <c r="C150" s="40"/>
      <c r="D150" s="66" t="s">
        <v>139</v>
      </c>
    </row>
    <row r="151" spans="2:4" ht="15" x14ac:dyDescent="0.25">
      <c r="B151" s="41" t="s">
        <v>154</v>
      </c>
      <c r="C151" s="40"/>
      <c r="D151" s="45">
        <v>0.24485157135547059</v>
      </c>
    </row>
    <row r="152" spans="2:4" ht="15" x14ac:dyDescent="0.25">
      <c r="B152" s="41" t="s">
        <v>155</v>
      </c>
      <c r="C152" s="40"/>
      <c r="D152" s="45" t="s">
        <v>139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V132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590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35</v>
      </c>
      <c r="C7" s="11" t="s">
        <v>36</v>
      </c>
      <c r="D7" s="2" t="s">
        <v>19</v>
      </c>
      <c r="E7" s="46">
        <v>467981</v>
      </c>
      <c r="F7" s="52">
        <v>11350.1771835</v>
      </c>
      <c r="G7" s="5">
        <v>9.3245543658689325E-2</v>
      </c>
    </row>
    <row r="8" spans="1:7" ht="15" x14ac:dyDescent="0.25">
      <c r="A8" s="6">
        <v>2</v>
      </c>
      <c r="B8" s="7" t="s">
        <v>17</v>
      </c>
      <c r="C8" s="11" t="s">
        <v>18</v>
      </c>
      <c r="D8" s="2" t="s">
        <v>19</v>
      </c>
      <c r="E8" s="46">
        <v>2242208</v>
      </c>
      <c r="F8" s="52">
        <v>9500.2352960000007</v>
      </c>
      <c r="G8" s="5">
        <v>7.8047645489514969E-2</v>
      </c>
    </row>
    <row r="9" spans="1:7" ht="15" x14ac:dyDescent="0.25">
      <c r="A9" s="6">
        <v>3</v>
      </c>
      <c r="B9" s="7" t="s">
        <v>485</v>
      </c>
      <c r="C9" s="11" t="s">
        <v>486</v>
      </c>
      <c r="D9" s="2" t="s">
        <v>19</v>
      </c>
      <c r="E9" s="46">
        <v>509721</v>
      </c>
      <c r="F9" s="52">
        <v>7758.7182014999999</v>
      </c>
      <c r="G9" s="5">
        <v>6.3740493659002431E-2</v>
      </c>
    </row>
    <row r="10" spans="1:7" ht="25.5" x14ac:dyDescent="0.25">
      <c r="A10" s="6">
        <v>4</v>
      </c>
      <c r="B10" s="7" t="s">
        <v>493</v>
      </c>
      <c r="C10" s="11" t="s">
        <v>494</v>
      </c>
      <c r="D10" s="2" t="s">
        <v>53</v>
      </c>
      <c r="E10" s="46">
        <v>553685</v>
      </c>
      <c r="F10" s="52">
        <v>6842.1623874999996</v>
      </c>
      <c r="G10" s="5">
        <v>5.621067771091269E-2</v>
      </c>
    </row>
    <row r="11" spans="1:7" ht="25.5" x14ac:dyDescent="0.25">
      <c r="A11" s="6">
        <v>5</v>
      </c>
      <c r="B11" s="7" t="s">
        <v>487</v>
      </c>
      <c r="C11" s="11" t="s">
        <v>488</v>
      </c>
      <c r="D11" s="2" t="s">
        <v>169</v>
      </c>
      <c r="E11" s="46">
        <v>247327</v>
      </c>
      <c r="F11" s="52">
        <v>5398.2827655000001</v>
      </c>
      <c r="G11" s="5">
        <v>4.434871836398592E-2</v>
      </c>
    </row>
    <row r="12" spans="1:7" ht="25.5" x14ac:dyDescent="0.25">
      <c r="A12" s="6">
        <v>6</v>
      </c>
      <c r="B12" s="7" t="s">
        <v>408</v>
      </c>
      <c r="C12" s="11" t="s">
        <v>409</v>
      </c>
      <c r="D12" s="2" t="s">
        <v>169</v>
      </c>
      <c r="E12" s="46">
        <v>452099</v>
      </c>
      <c r="F12" s="52">
        <v>5318.944735</v>
      </c>
      <c r="G12" s="5">
        <v>4.3696929615036989E-2</v>
      </c>
    </row>
    <row r="13" spans="1:7" ht="15" x14ac:dyDescent="0.25">
      <c r="A13" s="6">
        <v>7</v>
      </c>
      <c r="B13" s="7" t="s">
        <v>292</v>
      </c>
      <c r="C13" s="11" t="s">
        <v>293</v>
      </c>
      <c r="D13" s="2" t="s">
        <v>246</v>
      </c>
      <c r="E13" s="46">
        <v>1315771</v>
      </c>
      <c r="F13" s="52">
        <v>5159.1380909999998</v>
      </c>
      <c r="G13" s="5">
        <v>4.2384063995484111E-2</v>
      </c>
    </row>
    <row r="14" spans="1:7" ht="25.5" x14ac:dyDescent="0.25">
      <c r="A14" s="6">
        <v>8</v>
      </c>
      <c r="B14" s="7" t="s">
        <v>495</v>
      </c>
      <c r="C14" s="11" t="s">
        <v>496</v>
      </c>
      <c r="D14" s="2" t="s">
        <v>497</v>
      </c>
      <c r="E14" s="46">
        <v>1219680</v>
      </c>
      <c r="F14" s="52">
        <v>4254.2438400000001</v>
      </c>
      <c r="G14" s="5">
        <v>3.4950051730831655E-2</v>
      </c>
    </row>
    <row r="15" spans="1:7" ht="15" x14ac:dyDescent="0.25">
      <c r="A15" s="6">
        <v>9</v>
      </c>
      <c r="B15" s="7" t="s">
        <v>304</v>
      </c>
      <c r="C15" s="11" t="s">
        <v>305</v>
      </c>
      <c r="D15" s="2" t="s">
        <v>106</v>
      </c>
      <c r="E15" s="46">
        <v>1147680</v>
      </c>
      <c r="F15" s="52">
        <v>3864.8123999999998</v>
      </c>
      <c r="G15" s="5">
        <v>3.1750740763829756E-2</v>
      </c>
    </row>
    <row r="16" spans="1:7" ht="25.5" x14ac:dyDescent="0.25">
      <c r="A16" s="6">
        <v>10</v>
      </c>
      <c r="B16" s="7" t="s">
        <v>398</v>
      </c>
      <c r="C16" s="11" t="s">
        <v>399</v>
      </c>
      <c r="D16" s="2" t="s">
        <v>169</v>
      </c>
      <c r="E16" s="46">
        <v>508023</v>
      </c>
      <c r="F16" s="52">
        <v>3526.9496774999998</v>
      </c>
      <c r="G16" s="5">
        <v>2.8975084249205852E-2</v>
      </c>
    </row>
    <row r="17" spans="1:7" ht="25.5" x14ac:dyDescent="0.25">
      <c r="A17" s="6">
        <v>11</v>
      </c>
      <c r="B17" s="7" t="s">
        <v>296</v>
      </c>
      <c r="C17" s="11" t="s">
        <v>297</v>
      </c>
      <c r="D17" s="2" t="s">
        <v>246</v>
      </c>
      <c r="E17" s="46">
        <v>1645170</v>
      </c>
      <c r="F17" s="52">
        <v>3470.4861150000002</v>
      </c>
      <c r="G17" s="5">
        <v>2.851121698994644E-2</v>
      </c>
    </row>
    <row r="18" spans="1:7" ht="25.5" x14ac:dyDescent="0.25">
      <c r="A18" s="6">
        <v>12</v>
      </c>
      <c r="B18" s="7" t="s">
        <v>193</v>
      </c>
      <c r="C18" s="11" t="s">
        <v>194</v>
      </c>
      <c r="D18" s="2" t="s">
        <v>172</v>
      </c>
      <c r="E18" s="46">
        <v>910484</v>
      </c>
      <c r="F18" s="52">
        <v>3425.69605</v>
      </c>
      <c r="G18" s="5">
        <v>2.8143251460077491E-2</v>
      </c>
    </row>
    <row r="19" spans="1:7" ht="25.5" x14ac:dyDescent="0.25">
      <c r="A19" s="6">
        <v>13</v>
      </c>
      <c r="B19" s="7" t="s">
        <v>591</v>
      </c>
      <c r="C19" s="11" t="s">
        <v>592</v>
      </c>
      <c r="D19" s="2" t="s">
        <v>169</v>
      </c>
      <c r="E19" s="46">
        <v>1538879</v>
      </c>
      <c r="F19" s="52">
        <v>3390.1504369999998</v>
      </c>
      <c r="G19" s="5">
        <v>2.7851232229427529E-2</v>
      </c>
    </row>
    <row r="20" spans="1:7" ht="25.5" x14ac:dyDescent="0.25">
      <c r="A20" s="6">
        <v>14</v>
      </c>
      <c r="B20" s="7" t="s">
        <v>414</v>
      </c>
      <c r="C20" s="11" t="s">
        <v>415</v>
      </c>
      <c r="D20" s="2" t="s">
        <v>169</v>
      </c>
      <c r="E20" s="46">
        <v>719569</v>
      </c>
      <c r="F20" s="52">
        <v>3177.9764885</v>
      </c>
      <c r="G20" s="5">
        <v>2.6108151495247093E-2</v>
      </c>
    </row>
    <row r="21" spans="1:7" ht="51" x14ac:dyDescent="0.25">
      <c r="A21" s="6">
        <v>15</v>
      </c>
      <c r="B21" s="7" t="s">
        <v>237</v>
      </c>
      <c r="C21" s="11" t="s">
        <v>238</v>
      </c>
      <c r="D21" s="2" t="s">
        <v>239</v>
      </c>
      <c r="E21" s="46">
        <v>1217008</v>
      </c>
      <c r="F21" s="52">
        <v>2763.8251679999998</v>
      </c>
      <c r="G21" s="5">
        <v>2.2705758350836443E-2</v>
      </c>
    </row>
    <row r="22" spans="1:7" ht="15" x14ac:dyDescent="0.25">
      <c r="A22" s="6">
        <v>16</v>
      </c>
      <c r="B22" s="7" t="s">
        <v>498</v>
      </c>
      <c r="C22" s="11" t="s">
        <v>499</v>
      </c>
      <c r="D22" s="2" t="s">
        <v>19</v>
      </c>
      <c r="E22" s="46">
        <v>161817</v>
      </c>
      <c r="F22" s="52">
        <v>2597.7292094999998</v>
      </c>
      <c r="G22" s="5">
        <v>2.1341223885915628E-2</v>
      </c>
    </row>
    <row r="23" spans="1:7" ht="25.5" x14ac:dyDescent="0.25">
      <c r="A23" s="6">
        <v>17</v>
      </c>
      <c r="B23" s="7" t="s">
        <v>394</v>
      </c>
      <c r="C23" s="11" t="s">
        <v>395</v>
      </c>
      <c r="D23" s="2" t="s">
        <v>42</v>
      </c>
      <c r="E23" s="46">
        <v>198237</v>
      </c>
      <c r="F23" s="52">
        <v>2592.0478935000001</v>
      </c>
      <c r="G23" s="5">
        <v>2.1294549953821695E-2</v>
      </c>
    </row>
    <row r="24" spans="1:7" ht="51" x14ac:dyDescent="0.25">
      <c r="A24" s="6">
        <v>18</v>
      </c>
      <c r="B24" s="7" t="s">
        <v>325</v>
      </c>
      <c r="C24" s="11" t="s">
        <v>326</v>
      </c>
      <c r="D24" s="2" t="s">
        <v>239</v>
      </c>
      <c r="E24" s="46">
        <v>1390405</v>
      </c>
      <c r="F24" s="52">
        <v>2566.6876299999999</v>
      </c>
      <c r="G24" s="5">
        <v>2.1086206813520518E-2</v>
      </c>
    </row>
    <row r="25" spans="1:7" ht="15" x14ac:dyDescent="0.25">
      <c r="A25" s="6">
        <v>19</v>
      </c>
      <c r="B25" s="7" t="s">
        <v>320</v>
      </c>
      <c r="C25" s="11" t="s">
        <v>321</v>
      </c>
      <c r="D25" s="2" t="s">
        <v>322</v>
      </c>
      <c r="E25" s="46">
        <v>385551</v>
      </c>
      <c r="F25" s="52">
        <v>2506.6598264999998</v>
      </c>
      <c r="G25" s="5">
        <v>2.0593058109187389E-2</v>
      </c>
    </row>
    <row r="26" spans="1:7" ht="51" x14ac:dyDescent="0.25">
      <c r="A26" s="6">
        <v>20</v>
      </c>
      <c r="B26" s="7" t="s">
        <v>471</v>
      </c>
      <c r="C26" s="11" t="s">
        <v>472</v>
      </c>
      <c r="D26" s="2" t="s">
        <v>239</v>
      </c>
      <c r="E26" s="46">
        <v>2957570</v>
      </c>
      <c r="F26" s="52">
        <v>2222.6138550000001</v>
      </c>
      <c r="G26" s="5">
        <v>1.8259524402323205E-2</v>
      </c>
    </row>
    <row r="27" spans="1:7" ht="51" x14ac:dyDescent="0.25">
      <c r="A27" s="6">
        <v>21</v>
      </c>
      <c r="B27" s="7" t="s">
        <v>480</v>
      </c>
      <c r="C27" s="11" t="s">
        <v>481</v>
      </c>
      <c r="D27" s="2" t="s">
        <v>239</v>
      </c>
      <c r="E27" s="46">
        <v>613842</v>
      </c>
      <c r="F27" s="52">
        <v>2153.0508150000001</v>
      </c>
      <c r="G27" s="5">
        <v>1.7688040505773939E-2</v>
      </c>
    </row>
    <row r="28" spans="1:7" ht="15" x14ac:dyDescent="0.25">
      <c r="A28" s="6">
        <v>22</v>
      </c>
      <c r="B28" s="7" t="s">
        <v>244</v>
      </c>
      <c r="C28" s="11" t="s">
        <v>245</v>
      </c>
      <c r="D28" s="2" t="s">
        <v>246</v>
      </c>
      <c r="E28" s="46">
        <v>263820</v>
      </c>
      <c r="F28" s="52">
        <v>2112.9343800000001</v>
      </c>
      <c r="G28" s="5">
        <v>1.7358470426756901E-2</v>
      </c>
    </row>
    <row r="29" spans="1:7" ht="15" x14ac:dyDescent="0.25">
      <c r="A29" s="6">
        <v>23</v>
      </c>
      <c r="B29" s="7" t="s">
        <v>593</v>
      </c>
      <c r="C29" s="11" t="s">
        <v>594</v>
      </c>
      <c r="D29" s="2" t="s">
        <v>211</v>
      </c>
      <c r="E29" s="46">
        <v>100000</v>
      </c>
      <c r="F29" s="52">
        <v>2053.3000000000002</v>
      </c>
      <c r="G29" s="5">
        <v>1.6868553829513602E-2</v>
      </c>
    </row>
    <row r="30" spans="1:7" ht="25.5" x14ac:dyDescent="0.25">
      <c r="A30" s="6">
        <v>24</v>
      </c>
      <c r="B30" s="7" t="s">
        <v>550</v>
      </c>
      <c r="C30" s="11" t="s">
        <v>551</v>
      </c>
      <c r="D30" s="2" t="s">
        <v>166</v>
      </c>
      <c r="E30" s="46">
        <v>185738</v>
      </c>
      <c r="F30" s="52">
        <v>1795.064901</v>
      </c>
      <c r="G30" s="5">
        <v>1.4747065168260361E-2</v>
      </c>
    </row>
    <row r="31" spans="1:7" ht="25.5" x14ac:dyDescent="0.25">
      <c r="A31" s="6">
        <v>25</v>
      </c>
      <c r="B31" s="7" t="s">
        <v>302</v>
      </c>
      <c r="C31" s="11" t="s">
        <v>303</v>
      </c>
      <c r="D31" s="2" t="s">
        <v>166</v>
      </c>
      <c r="E31" s="46">
        <v>143212</v>
      </c>
      <c r="F31" s="52">
        <v>1774.1102559999999</v>
      </c>
      <c r="G31" s="5">
        <v>1.4574915673709712E-2</v>
      </c>
    </row>
    <row r="32" spans="1:7" ht="25.5" x14ac:dyDescent="0.25">
      <c r="A32" s="6">
        <v>26</v>
      </c>
      <c r="B32" s="7" t="s">
        <v>349</v>
      </c>
      <c r="C32" s="11" t="s">
        <v>350</v>
      </c>
      <c r="D32" s="2" t="s">
        <v>351</v>
      </c>
      <c r="E32" s="46">
        <v>193613</v>
      </c>
      <c r="F32" s="52">
        <v>1769.235594</v>
      </c>
      <c r="G32" s="5">
        <v>1.4534868676998231E-2</v>
      </c>
    </row>
    <row r="33" spans="1:7" ht="25.5" x14ac:dyDescent="0.25">
      <c r="A33" s="6">
        <v>27</v>
      </c>
      <c r="B33" s="7" t="s">
        <v>597</v>
      </c>
      <c r="C33" s="11" t="s">
        <v>598</v>
      </c>
      <c r="D33" s="15" t="s">
        <v>169</v>
      </c>
      <c r="E33" s="46">
        <v>214558</v>
      </c>
      <c r="F33" s="52">
        <v>1738.456195</v>
      </c>
      <c r="G33" s="5">
        <v>1.428200550606774E-2</v>
      </c>
    </row>
    <row r="34" spans="1:7" ht="25.5" x14ac:dyDescent="0.25">
      <c r="A34" s="6">
        <v>28</v>
      </c>
      <c r="B34" s="7" t="s">
        <v>199</v>
      </c>
      <c r="C34" s="11" t="s">
        <v>200</v>
      </c>
      <c r="D34" s="2" t="s">
        <v>166</v>
      </c>
      <c r="E34" s="46">
        <v>277489</v>
      </c>
      <c r="F34" s="52">
        <v>1315.2978599999999</v>
      </c>
      <c r="G34" s="5">
        <v>1.0805616691790795E-2</v>
      </c>
    </row>
    <row r="35" spans="1:7" ht="25.5" x14ac:dyDescent="0.25">
      <c r="A35" s="6">
        <v>29</v>
      </c>
      <c r="B35" s="7" t="s">
        <v>170</v>
      </c>
      <c r="C35" s="11" t="s">
        <v>171</v>
      </c>
      <c r="D35" s="2" t="s">
        <v>172</v>
      </c>
      <c r="E35" s="46">
        <v>70861</v>
      </c>
      <c r="F35" s="52">
        <v>1263.2036165</v>
      </c>
      <c r="G35" s="5">
        <v>1.0377644865614622E-2</v>
      </c>
    </row>
    <row r="36" spans="1:7" ht="25.5" x14ac:dyDescent="0.25">
      <c r="A36" s="6">
        <v>30</v>
      </c>
      <c r="B36" s="7" t="s">
        <v>164</v>
      </c>
      <c r="C36" s="11" t="s">
        <v>165</v>
      </c>
      <c r="D36" s="2" t="s">
        <v>166</v>
      </c>
      <c r="E36" s="46">
        <v>652856</v>
      </c>
      <c r="F36" s="52">
        <v>1234.2242679999999</v>
      </c>
      <c r="G36" s="5">
        <v>1.013956971823407E-2</v>
      </c>
    </row>
    <row r="37" spans="1:7" ht="15" x14ac:dyDescent="0.25">
      <c r="A37" s="6">
        <v>31</v>
      </c>
      <c r="B37" s="7" t="s">
        <v>212</v>
      </c>
      <c r="C37" s="11" t="s">
        <v>213</v>
      </c>
      <c r="D37" s="2" t="s">
        <v>211</v>
      </c>
      <c r="E37" s="46">
        <v>194031</v>
      </c>
      <c r="F37" s="52">
        <v>1088.9019719999999</v>
      </c>
      <c r="G37" s="5">
        <v>8.9456979154266345E-3</v>
      </c>
    </row>
    <row r="38" spans="1:7" ht="15" x14ac:dyDescent="0.25">
      <c r="A38" s="6">
        <v>32</v>
      </c>
      <c r="B38" s="7" t="s">
        <v>412</v>
      </c>
      <c r="C38" s="11" t="s">
        <v>413</v>
      </c>
      <c r="D38" s="2" t="s">
        <v>211</v>
      </c>
      <c r="E38" s="46">
        <v>184926</v>
      </c>
      <c r="F38" s="52">
        <v>1076.1768569999999</v>
      </c>
      <c r="G38" s="5">
        <v>8.8411567926660779E-3</v>
      </c>
    </row>
    <row r="39" spans="1:7" ht="25.5" x14ac:dyDescent="0.25">
      <c r="A39" s="6">
        <v>33</v>
      </c>
      <c r="B39" s="7" t="s">
        <v>448</v>
      </c>
      <c r="C39" s="11" t="s">
        <v>449</v>
      </c>
      <c r="D39" s="2" t="s">
        <v>81</v>
      </c>
      <c r="E39" s="46">
        <v>303575</v>
      </c>
      <c r="F39" s="52">
        <v>972.80608749999999</v>
      </c>
      <c r="G39" s="5">
        <v>7.9919309660898396E-3</v>
      </c>
    </row>
    <row r="40" spans="1:7" ht="51" x14ac:dyDescent="0.25">
      <c r="A40" s="6">
        <v>34</v>
      </c>
      <c r="B40" s="7" t="s">
        <v>287</v>
      </c>
      <c r="C40" s="11" t="s">
        <v>288</v>
      </c>
      <c r="D40" s="2" t="s">
        <v>239</v>
      </c>
      <c r="E40" s="46">
        <v>2033406</v>
      </c>
      <c r="F40" s="52">
        <v>870.29776800000002</v>
      </c>
      <c r="G40" s="5">
        <v>7.1497904579036374E-3</v>
      </c>
    </row>
    <row r="41" spans="1:7" ht="15" x14ac:dyDescent="0.25">
      <c r="A41" s="6">
        <v>35</v>
      </c>
      <c r="B41" s="7" t="s">
        <v>595</v>
      </c>
      <c r="C41" s="11" t="s">
        <v>596</v>
      </c>
      <c r="D41" s="2" t="s">
        <v>190</v>
      </c>
      <c r="E41" s="46">
        <v>4249</v>
      </c>
      <c r="F41" s="52">
        <v>839.48767699999996</v>
      </c>
      <c r="G41" s="5">
        <v>6.8966751418145546E-3</v>
      </c>
    </row>
    <row r="42" spans="1:7" ht="15" x14ac:dyDescent="0.25">
      <c r="A42" s="6">
        <v>36</v>
      </c>
      <c r="B42" s="7" t="s">
        <v>367</v>
      </c>
      <c r="C42" s="11" t="s">
        <v>368</v>
      </c>
      <c r="D42" s="2" t="s">
        <v>169</v>
      </c>
      <c r="E42" s="46">
        <v>362284</v>
      </c>
      <c r="F42" s="52">
        <v>801.73449200000005</v>
      </c>
      <c r="G42" s="5">
        <v>6.5865199606875476E-3</v>
      </c>
    </row>
    <row r="43" spans="1:7" ht="15" x14ac:dyDescent="0.25">
      <c r="A43" s="6">
        <v>37</v>
      </c>
      <c r="B43" s="7" t="s">
        <v>209</v>
      </c>
      <c r="C43" s="11" t="s">
        <v>210</v>
      </c>
      <c r="D43" s="2" t="s">
        <v>211</v>
      </c>
      <c r="E43" s="46">
        <v>400000</v>
      </c>
      <c r="F43" s="52">
        <v>608.4</v>
      </c>
      <c r="G43" s="5">
        <v>4.9982117322729626E-3</v>
      </c>
    </row>
    <row r="44" spans="1:7" ht="15" x14ac:dyDescent="0.25">
      <c r="A44" s="6">
        <v>38</v>
      </c>
      <c r="B44" s="7" t="s">
        <v>840</v>
      </c>
      <c r="C44" s="11" t="s">
        <v>380</v>
      </c>
      <c r="D44" s="2" t="s">
        <v>169</v>
      </c>
      <c r="E44" s="46">
        <v>294903</v>
      </c>
      <c r="F44" s="52">
        <v>80.342636062499992</v>
      </c>
      <c r="G44" s="5">
        <v>6.6004192335523384E-4</v>
      </c>
    </row>
    <row r="45" spans="1:7" ht="15" x14ac:dyDescent="0.25">
      <c r="A45" s="6">
        <v>39</v>
      </c>
      <c r="B45" s="7" t="s">
        <v>381</v>
      </c>
      <c r="C45" s="11" t="s">
        <v>382</v>
      </c>
      <c r="D45" s="2" t="s">
        <v>169</v>
      </c>
      <c r="E45" s="46">
        <v>258342</v>
      </c>
      <c r="F45" s="52">
        <v>489.68726099999998</v>
      </c>
      <c r="G45" s="5">
        <v>4.0229464383215192E-3</v>
      </c>
    </row>
    <row r="46" spans="1:7" ht="15" x14ac:dyDescent="0.25">
      <c r="A46" s="6">
        <v>40</v>
      </c>
      <c r="B46" s="7" t="s">
        <v>840</v>
      </c>
      <c r="C46" s="11" t="s">
        <v>850</v>
      </c>
      <c r="D46" s="2" t="s">
        <v>169</v>
      </c>
      <c r="E46" s="46">
        <v>42129</v>
      </c>
      <c r="F46" s="52">
        <v>562.39845243749994</v>
      </c>
      <c r="G46" s="5">
        <v>4.6202934634866372E-3</v>
      </c>
    </row>
    <row r="47" spans="1:7" ht="15" x14ac:dyDescent="0.25">
      <c r="A47" s="1"/>
      <c r="B47" s="2"/>
      <c r="C47" s="8" t="s">
        <v>107</v>
      </c>
      <c r="D47" s="12"/>
      <c r="E47" s="48"/>
      <c r="F47" s="54">
        <v>116286.64833900005</v>
      </c>
      <c r="G47" s="13">
        <v>0.95533413878154216</v>
      </c>
    </row>
    <row r="48" spans="1:7" ht="15" x14ac:dyDescent="0.25">
      <c r="A48" s="6"/>
      <c r="B48" s="7"/>
      <c r="C48" s="14"/>
      <c r="D48" s="15"/>
      <c r="E48" s="46"/>
      <c r="F48" s="52"/>
      <c r="G48" s="5"/>
    </row>
    <row r="49" spans="1:7" ht="15" x14ac:dyDescent="0.25">
      <c r="A49" s="1"/>
      <c r="B49" s="2"/>
      <c r="C49" s="8" t="s">
        <v>108</v>
      </c>
      <c r="D49" s="9"/>
      <c r="E49" s="47"/>
      <c r="F49" s="53"/>
      <c r="G49" s="10"/>
    </row>
    <row r="50" spans="1:7" ht="15" x14ac:dyDescent="0.25">
      <c r="A50" s="1"/>
      <c r="B50" s="2"/>
      <c r="C50" s="8" t="s">
        <v>107</v>
      </c>
      <c r="D50" s="12"/>
      <c r="E50" s="48"/>
      <c r="F50" s="54">
        <v>0</v>
      </c>
      <c r="G50" s="13">
        <v>0</v>
      </c>
    </row>
    <row r="51" spans="1:7" ht="15" x14ac:dyDescent="0.25">
      <c r="A51" s="6"/>
      <c r="B51" s="7"/>
      <c r="C51" s="14"/>
      <c r="D51" s="15"/>
      <c r="E51" s="46"/>
      <c r="F51" s="52"/>
      <c r="G51" s="5"/>
    </row>
    <row r="52" spans="1:7" ht="15" x14ac:dyDescent="0.25">
      <c r="A52" s="16"/>
      <c r="B52" s="17"/>
      <c r="C52" s="8" t="s">
        <v>109</v>
      </c>
      <c r="D52" s="9"/>
      <c r="E52" s="47"/>
      <c r="F52" s="53"/>
      <c r="G52" s="10"/>
    </row>
    <row r="53" spans="1:7" ht="15" x14ac:dyDescent="0.25">
      <c r="A53" s="18"/>
      <c r="B53" s="19"/>
      <c r="C53" s="8" t="s">
        <v>107</v>
      </c>
      <c r="D53" s="20"/>
      <c r="E53" s="49"/>
      <c r="F53" s="55">
        <v>0</v>
      </c>
      <c r="G53" s="21">
        <v>0</v>
      </c>
    </row>
    <row r="54" spans="1:7" ht="15" x14ac:dyDescent="0.25">
      <c r="A54" s="18"/>
      <c r="B54" s="19"/>
      <c r="C54" s="14"/>
      <c r="D54" s="22"/>
      <c r="E54" s="50"/>
      <c r="F54" s="56"/>
      <c r="G54" s="23"/>
    </row>
    <row r="55" spans="1:7" ht="15" x14ac:dyDescent="0.25">
      <c r="A55" s="1"/>
      <c r="B55" s="2"/>
      <c r="C55" s="8" t="s">
        <v>111</v>
      </c>
      <c r="D55" s="9"/>
      <c r="E55" s="47"/>
      <c r="F55" s="53"/>
      <c r="G55" s="10"/>
    </row>
    <row r="56" spans="1:7" ht="15" x14ac:dyDescent="0.25">
      <c r="A56" s="1"/>
      <c r="B56" s="2"/>
      <c r="C56" s="8" t="s">
        <v>107</v>
      </c>
      <c r="D56" s="12"/>
      <c r="E56" s="48"/>
      <c r="F56" s="54">
        <v>0</v>
      </c>
      <c r="G56" s="13">
        <v>0</v>
      </c>
    </row>
    <row r="57" spans="1:7" ht="15" x14ac:dyDescent="0.25">
      <c r="A57" s="1"/>
      <c r="B57" s="2"/>
      <c r="C57" s="14"/>
      <c r="D57" s="4"/>
      <c r="E57" s="46"/>
      <c r="F57" s="52"/>
      <c r="G57" s="5"/>
    </row>
    <row r="58" spans="1:7" ht="15" x14ac:dyDescent="0.25">
      <c r="A58" s="1"/>
      <c r="B58" s="2"/>
      <c r="C58" s="8" t="s">
        <v>112</v>
      </c>
      <c r="D58" s="9"/>
      <c r="E58" s="47"/>
      <c r="F58" s="53"/>
      <c r="G58" s="10"/>
    </row>
    <row r="59" spans="1:7" ht="15" x14ac:dyDescent="0.25">
      <c r="A59" s="1"/>
      <c r="B59" s="2"/>
      <c r="C59" s="8" t="s">
        <v>107</v>
      </c>
      <c r="D59" s="12"/>
      <c r="E59" s="48"/>
      <c r="F59" s="54">
        <v>0</v>
      </c>
      <c r="G59" s="13">
        <v>0</v>
      </c>
    </row>
    <row r="60" spans="1:7" ht="15" x14ac:dyDescent="0.25">
      <c r="A60" s="1"/>
      <c r="B60" s="2"/>
      <c r="C60" s="14"/>
      <c r="D60" s="4"/>
      <c r="E60" s="46"/>
      <c r="F60" s="52"/>
      <c r="G60" s="5"/>
    </row>
    <row r="61" spans="1:7" ht="15" x14ac:dyDescent="0.25">
      <c r="A61" s="1"/>
      <c r="B61" s="2"/>
      <c r="C61" s="8" t="s">
        <v>113</v>
      </c>
      <c r="D61" s="9"/>
      <c r="E61" s="47"/>
      <c r="F61" s="53"/>
      <c r="G61" s="10"/>
    </row>
    <row r="62" spans="1:7" ht="15" x14ac:dyDescent="0.25">
      <c r="A62" s="1"/>
      <c r="B62" s="2"/>
      <c r="C62" s="8" t="s">
        <v>107</v>
      </c>
      <c r="D62" s="12"/>
      <c r="E62" s="48"/>
      <c r="F62" s="54">
        <v>0</v>
      </c>
      <c r="G62" s="13">
        <v>0</v>
      </c>
    </row>
    <row r="63" spans="1:7" ht="15" x14ac:dyDescent="0.25">
      <c r="A63" s="1"/>
      <c r="B63" s="2"/>
      <c r="C63" s="14"/>
      <c r="D63" s="4"/>
      <c r="E63" s="46"/>
      <c r="F63" s="52"/>
      <c r="G63" s="5"/>
    </row>
    <row r="64" spans="1:7" ht="25.5" x14ac:dyDescent="0.25">
      <c r="A64" s="6"/>
      <c r="B64" s="7"/>
      <c r="C64" s="24" t="s">
        <v>115</v>
      </c>
      <c r="D64" s="25"/>
      <c r="E64" s="48"/>
      <c r="F64" s="54">
        <v>116286.64833900005</v>
      </c>
      <c r="G64" s="13">
        <v>0.95533413878154216</v>
      </c>
    </row>
    <row r="65" spans="1:7" ht="15" x14ac:dyDescent="0.25">
      <c r="A65" s="1"/>
      <c r="B65" s="2"/>
      <c r="C65" s="11"/>
      <c r="D65" s="4"/>
      <c r="E65" s="46"/>
      <c r="F65" s="52"/>
      <c r="G65" s="5"/>
    </row>
    <row r="66" spans="1:7" ht="15" x14ac:dyDescent="0.25">
      <c r="A66" s="1"/>
      <c r="B66" s="2"/>
      <c r="C66" s="3" t="s">
        <v>116</v>
      </c>
      <c r="D66" s="4"/>
      <c r="E66" s="46"/>
      <c r="F66" s="52"/>
      <c r="G66" s="5"/>
    </row>
    <row r="67" spans="1:7" ht="25.5" x14ac:dyDescent="0.25">
      <c r="A67" s="1"/>
      <c r="B67" s="2"/>
      <c r="C67" s="8" t="s">
        <v>10</v>
      </c>
      <c r="D67" s="9"/>
      <c r="E67" s="47"/>
      <c r="F67" s="53"/>
      <c r="G67" s="10"/>
    </row>
    <row r="68" spans="1:7" ht="15" x14ac:dyDescent="0.25">
      <c r="A68" s="6"/>
      <c r="B68" s="7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2"/>
      <c r="G69" s="5"/>
    </row>
    <row r="70" spans="1:7" ht="15" x14ac:dyDescent="0.25">
      <c r="A70" s="1"/>
      <c r="B70" s="26"/>
      <c r="C70" s="8" t="s">
        <v>117</v>
      </c>
      <c r="D70" s="9"/>
      <c r="E70" s="47"/>
      <c r="F70" s="53"/>
      <c r="G70" s="10"/>
    </row>
    <row r="71" spans="1:7" ht="15" x14ac:dyDescent="0.25">
      <c r="A71" s="6"/>
      <c r="B71" s="7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6"/>
      <c r="B72" s="7"/>
      <c r="C72" s="14"/>
      <c r="D72" s="4"/>
      <c r="E72" s="46"/>
      <c r="F72" s="58"/>
      <c r="G72" s="27"/>
    </row>
    <row r="73" spans="1:7" ht="15" x14ac:dyDescent="0.25">
      <c r="A73" s="1"/>
      <c r="B73" s="2"/>
      <c r="C73" s="8" t="s">
        <v>118</v>
      </c>
      <c r="D73" s="9"/>
      <c r="E73" s="47"/>
      <c r="F73" s="53"/>
      <c r="G73" s="10"/>
    </row>
    <row r="74" spans="1:7" ht="15" x14ac:dyDescent="0.25">
      <c r="A74" s="6"/>
      <c r="B74" s="7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2"/>
      <c r="G75" s="5"/>
    </row>
    <row r="76" spans="1:7" ht="25.5" x14ac:dyDescent="0.25">
      <c r="A76" s="1"/>
      <c r="B76" s="26"/>
      <c r="C76" s="8" t="s">
        <v>119</v>
      </c>
      <c r="D76" s="9"/>
      <c r="E76" s="47"/>
      <c r="F76" s="53"/>
      <c r="G76" s="10"/>
    </row>
    <row r="77" spans="1:7" ht="15" x14ac:dyDescent="0.25">
      <c r="A77" s="6"/>
      <c r="B77" s="7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6"/>
      <c r="B78" s="7"/>
      <c r="C78" s="14"/>
      <c r="D78" s="4"/>
      <c r="E78" s="46"/>
      <c r="F78" s="52"/>
      <c r="G78" s="5"/>
    </row>
    <row r="79" spans="1:7" ht="15" x14ac:dyDescent="0.25">
      <c r="A79" s="6"/>
      <c r="B79" s="7"/>
      <c r="C79" s="28" t="s">
        <v>120</v>
      </c>
      <c r="D79" s="25"/>
      <c r="E79" s="48"/>
      <c r="F79" s="54">
        <v>0</v>
      </c>
      <c r="G79" s="13">
        <v>0</v>
      </c>
    </row>
    <row r="80" spans="1:7" ht="15" x14ac:dyDescent="0.25">
      <c r="A80" s="6"/>
      <c r="B80" s="7"/>
      <c r="C80" s="11"/>
      <c r="D80" s="4"/>
      <c r="E80" s="46"/>
      <c r="F80" s="52"/>
      <c r="G80" s="5"/>
    </row>
    <row r="81" spans="1:7" ht="15" x14ac:dyDescent="0.25">
      <c r="A81" s="1"/>
      <c r="B81" s="2"/>
      <c r="C81" s="3" t="s">
        <v>121</v>
      </c>
      <c r="D81" s="4"/>
      <c r="E81" s="46"/>
      <c r="F81" s="52"/>
      <c r="G81" s="5"/>
    </row>
    <row r="82" spans="1:7" ht="15" x14ac:dyDescent="0.25">
      <c r="A82" s="6"/>
      <c r="B82" s="7"/>
      <c r="C82" s="8" t="s">
        <v>122</v>
      </c>
      <c r="D82" s="9"/>
      <c r="E82" s="47"/>
      <c r="F82" s="53"/>
      <c r="G82" s="10"/>
    </row>
    <row r="83" spans="1:7" ht="15" x14ac:dyDescent="0.25">
      <c r="A83" s="6"/>
      <c r="B83" s="7"/>
      <c r="C83" s="8" t="s">
        <v>107</v>
      </c>
      <c r="D83" s="25"/>
      <c r="E83" s="48"/>
      <c r="F83" s="54">
        <v>0</v>
      </c>
      <c r="G83" s="13">
        <v>0</v>
      </c>
    </row>
    <row r="84" spans="1:7" ht="15" x14ac:dyDescent="0.25">
      <c r="A84" s="6"/>
      <c r="B84" s="7"/>
      <c r="C84" s="14"/>
      <c r="D84" s="7"/>
      <c r="E84" s="46"/>
      <c r="F84" s="52"/>
      <c r="G84" s="5"/>
    </row>
    <row r="85" spans="1:7" ht="15" x14ac:dyDescent="0.25">
      <c r="A85" s="6"/>
      <c r="B85" s="7"/>
      <c r="C85" s="8" t="s">
        <v>123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7"/>
      <c r="E87" s="46"/>
      <c r="F87" s="52"/>
      <c r="G87" s="5"/>
    </row>
    <row r="88" spans="1:7" ht="15" x14ac:dyDescent="0.25">
      <c r="A88" s="6"/>
      <c r="B88" s="7"/>
      <c r="C88" s="8" t="s">
        <v>124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25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2"/>
      <c r="G90" s="5"/>
    </row>
    <row r="91" spans="1:7" ht="15" x14ac:dyDescent="0.25">
      <c r="A91" s="6"/>
      <c r="B91" s="7"/>
      <c r="C91" s="8" t="s">
        <v>125</v>
      </c>
      <c r="D91" s="9"/>
      <c r="E91" s="47"/>
      <c r="F91" s="53"/>
      <c r="G91" s="10"/>
    </row>
    <row r="92" spans="1:7" ht="15" x14ac:dyDescent="0.25">
      <c r="A92" s="6">
        <v>1</v>
      </c>
      <c r="B92" s="7"/>
      <c r="C92" s="11" t="s">
        <v>126</v>
      </c>
      <c r="D92" s="15"/>
      <c r="E92" s="46"/>
      <c r="F92" s="52">
        <v>4929.5862435999998</v>
      </c>
      <c r="G92" s="5">
        <v>4.0498217945451873E-2</v>
      </c>
    </row>
    <row r="93" spans="1:7" ht="15" x14ac:dyDescent="0.25">
      <c r="A93" s="6"/>
      <c r="B93" s="7"/>
      <c r="C93" s="8" t="s">
        <v>107</v>
      </c>
      <c r="D93" s="25"/>
      <c r="E93" s="48"/>
      <c r="F93" s="54">
        <v>4929.5862435999998</v>
      </c>
      <c r="G93" s="83">
        <v>4.0498217945451873E-2</v>
      </c>
    </row>
    <row r="94" spans="1:7" ht="15" x14ac:dyDescent="0.25">
      <c r="A94" s="6"/>
      <c r="B94" s="7"/>
      <c r="C94" s="14"/>
      <c r="D94" s="7"/>
      <c r="E94" s="46"/>
      <c r="F94" s="52"/>
      <c r="G94" s="5"/>
    </row>
    <row r="95" spans="1:7" ht="25.5" x14ac:dyDescent="0.25">
      <c r="A95" s="6"/>
      <c r="B95" s="7"/>
      <c r="C95" s="24" t="s">
        <v>127</v>
      </c>
      <c r="D95" s="25"/>
      <c r="E95" s="48"/>
      <c r="F95" s="54">
        <v>4929.5862435999998</v>
      </c>
      <c r="G95" s="83">
        <v>4.0498217945451873E-2</v>
      </c>
    </row>
    <row r="96" spans="1:7" ht="15" x14ac:dyDescent="0.25">
      <c r="A96" s="6"/>
      <c r="B96" s="7"/>
      <c r="C96" s="29"/>
      <c r="D96" s="7"/>
      <c r="E96" s="46"/>
      <c r="F96" s="52"/>
      <c r="G96" s="5"/>
    </row>
    <row r="97" spans="1:7" ht="15" x14ac:dyDescent="0.25">
      <c r="A97" s="1"/>
      <c r="B97" s="2"/>
      <c r="C97" s="3" t="s">
        <v>128</v>
      </c>
      <c r="D97" s="4"/>
      <c r="E97" s="46"/>
      <c r="F97" s="52"/>
      <c r="G97" s="5"/>
    </row>
    <row r="98" spans="1:7" ht="25.5" x14ac:dyDescent="0.25">
      <c r="A98" s="6"/>
      <c r="B98" s="7"/>
      <c r="C98" s="8" t="s">
        <v>129</v>
      </c>
      <c r="D98" s="9"/>
      <c r="E98" s="47"/>
      <c r="F98" s="53"/>
      <c r="G98" s="10"/>
    </row>
    <row r="99" spans="1:7" ht="15" x14ac:dyDescent="0.25">
      <c r="A99" s="6"/>
      <c r="B99" s="7"/>
      <c r="C99" s="8" t="s">
        <v>107</v>
      </c>
      <c r="D99" s="25"/>
      <c r="E99" s="48"/>
      <c r="F99" s="54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6"/>
      <c r="F100" s="52"/>
      <c r="G100" s="5"/>
    </row>
    <row r="101" spans="1:7" ht="15" x14ac:dyDescent="0.25">
      <c r="A101" s="1"/>
      <c r="B101" s="2"/>
      <c r="C101" s="3" t="s">
        <v>130</v>
      </c>
      <c r="D101" s="4"/>
      <c r="E101" s="46"/>
      <c r="F101" s="52"/>
      <c r="G101" s="5"/>
    </row>
    <row r="102" spans="1:7" ht="25.5" x14ac:dyDescent="0.25">
      <c r="A102" s="6"/>
      <c r="B102" s="7"/>
      <c r="C102" s="8" t="s">
        <v>131</v>
      </c>
      <c r="D102" s="9"/>
      <c r="E102" s="47"/>
      <c r="F102" s="53"/>
      <c r="G102" s="10"/>
    </row>
    <row r="103" spans="1:7" ht="15" x14ac:dyDescent="0.25">
      <c r="A103" s="6"/>
      <c r="B103" s="7"/>
      <c r="C103" s="8" t="s">
        <v>107</v>
      </c>
      <c r="D103" s="25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2"/>
      <c r="G104" s="5"/>
    </row>
    <row r="105" spans="1:7" ht="25.5" x14ac:dyDescent="0.25">
      <c r="A105" s="6"/>
      <c r="B105" s="7"/>
      <c r="C105" s="8" t="s">
        <v>132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8"/>
      <c r="G107" s="27"/>
    </row>
    <row r="108" spans="1:7" ht="25.5" x14ac:dyDescent="0.25">
      <c r="A108" s="6"/>
      <c r="B108" s="7"/>
      <c r="C108" s="29" t="s">
        <v>134</v>
      </c>
      <c r="D108" s="7"/>
      <c r="E108" s="46"/>
      <c r="F108" s="58">
        <v>507.3002712</v>
      </c>
      <c r="G108" s="5">
        <v>4.1676432730064035E-3</v>
      </c>
    </row>
    <row r="109" spans="1:7" ht="15" x14ac:dyDescent="0.25">
      <c r="A109" s="6"/>
      <c r="B109" s="7"/>
      <c r="C109" s="30" t="s">
        <v>135</v>
      </c>
      <c r="D109" s="12"/>
      <c r="E109" s="48"/>
      <c r="F109" s="54">
        <v>121723.5348538</v>
      </c>
      <c r="G109" s="13">
        <v>1.0000000030000002</v>
      </c>
    </row>
    <row r="111" spans="1:7" ht="15" x14ac:dyDescent="0.25">
      <c r="B111" s="159" t="s">
        <v>841</v>
      </c>
      <c r="C111" s="158"/>
      <c r="D111" s="158"/>
      <c r="E111" s="158"/>
      <c r="F111" s="158"/>
    </row>
    <row r="112" spans="1:7" ht="15" x14ac:dyDescent="0.25">
      <c r="B112" s="158"/>
      <c r="C112" s="158"/>
      <c r="D112" s="158"/>
      <c r="E112" s="158"/>
      <c r="F112" s="158"/>
    </row>
    <row r="114" spans="2:4" ht="15" x14ac:dyDescent="0.25">
      <c r="B114" s="36" t="s">
        <v>137</v>
      </c>
      <c r="C114" s="37"/>
      <c r="D114" s="38"/>
    </row>
    <row r="115" spans="2:4" ht="15" x14ac:dyDescent="0.25">
      <c r="B115" s="39" t="s">
        <v>138</v>
      </c>
      <c r="C115" s="40"/>
      <c r="D115" s="64" t="s">
        <v>139</v>
      </c>
    </row>
    <row r="116" spans="2:4" ht="15" x14ac:dyDescent="0.25">
      <c r="B116" s="39" t="s">
        <v>140</v>
      </c>
      <c r="C116" s="40"/>
      <c r="D116" s="64" t="s">
        <v>139</v>
      </c>
    </row>
    <row r="117" spans="2:4" ht="15" x14ac:dyDescent="0.25">
      <c r="B117" s="41" t="s">
        <v>141</v>
      </c>
      <c r="C117" s="40"/>
      <c r="D117" s="42"/>
    </row>
    <row r="118" spans="2:4" ht="25.5" customHeight="1" x14ac:dyDescent="0.25">
      <c r="B118" s="42"/>
      <c r="C118" s="32" t="s">
        <v>142</v>
      </c>
      <c r="D118" s="33" t="s">
        <v>143</v>
      </c>
    </row>
    <row r="119" spans="2:4" ht="12.75" customHeight="1" x14ac:dyDescent="0.25">
      <c r="B119" s="59" t="s">
        <v>144</v>
      </c>
      <c r="C119" s="60" t="s">
        <v>145</v>
      </c>
      <c r="D119" s="60" t="s">
        <v>146</v>
      </c>
    </row>
    <row r="120" spans="2:4" ht="15" x14ac:dyDescent="0.25">
      <c r="B120" s="42" t="s">
        <v>147</v>
      </c>
      <c r="C120" s="43">
        <v>11.0661</v>
      </c>
      <c r="D120" s="43">
        <v>11.4514</v>
      </c>
    </row>
    <row r="121" spans="2:4" ht="15" x14ac:dyDescent="0.25">
      <c r="B121" s="42" t="s">
        <v>148</v>
      </c>
      <c r="C121" s="43">
        <v>11.065799999999999</v>
      </c>
      <c r="D121" s="43">
        <v>11.4511</v>
      </c>
    </row>
    <row r="122" spans="2:4" ht="15" x14ac:dyDescent="0.25">
      <c r="B122" s="42" t="s">
        <v>149</v>
      </c>
      <c r="C122" s="43">
        <v>11.0024</v>
      </c>
      <c r="D122" s="43">
        <v>11.377700000000001</v>
      </c>
    </row>
    <row r="123" spans="2:4" ht="15" x14ac:dyDescent="0.25">
      <c r="B123" s="42" t="s">
        <v>150</v>
      </c>
      <c r="C123" s="43">
        <v>11.0023</v>
      </c>
      <c r="D123" s="43">
        <v>11.377700000000001</v>
      </c>
    </row>
    <row r="125" spans="2:4" ht="15" x14ac:dyDescent="0.25">
      <c r="B125" s="61" t="s">
        <v>151</v>
      </c>
      <c r="C125" s="44"/>
      <c r="D125" s="62" t="s">
        <v>139</v>
      </c>
    </row>
    <row r="126" spans="2:4" ht="24.75" customHeight="1" x14ac:dyDescent="0.25">
      <c r="B126" s="63"/>
      <c r="C126" s="63"/>
    </row>
    <row r="127" spans="2:4" ht="15" x14ac:dyDescent="0.25">
      <c r="B127" s="65"/>
      <c r="C127" s="67"/>
      <c r="D127"/>
    </row>
    <row r="129" spans="2:4" ht="15" x14ac:dyDescent="0.25">
      <c r="B129" s="41" t="s">
        <v>152</v>
      </c>
      <c r="C129" s="40"/>
      <c r="D129" s="66" t="s">
        <v>139</v>
      </c>
    </row>
    <row r="130" spans="2:4" ht="15" x14ac:dyDescent="0.25">
      <c r="B130" s="41" t="s">
        <v>153</v>
      </c>
      <c r="C130" s="40"/>
      <c r="D130" s="66" t="s">
        <v>139</v>
      </c>
    </row>
    <row r="131" spans="2:4" ht="15" x14ac:dyDescent="0.25">
      <c r="B131" s="41" t="s">
        <v>154</v>
      </c>
      <c r="C131" s="40"/>
      <c r="D131" s="45">
        <v>0.28341380223339124</v>
      </c>
    </row>
    <row r="132" spans="2:4" ht="15" x14ac:dyDescent="0.25">
      <c r="B132" s="41" t="s">
        <v>155</v>
      </c>
      <c r="C132" s="40"/>
      <c r="D132" s="45" t="s">
        <v>139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V19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599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600</v>
      </c>
      <c r="C7" s="11" t="s">
        <v>601</v>
      </c>
      <c r="D7" s="2" t="s">
        <v>497</v>
      </c>
      <c r="E7" s="46">
        <v>252028</v>
      </c>
      <c r="F7" s="52">
        <v>35.157905999999997</v>
      </c>
      <c r="G7" s="5">
        <v>1.5184466000000001E-2</v>
      </c>
    </row>
    <row r="8" spans="1:7" ht="25.5" x14ac:dyDescent="0.25">
      <c r="A8" s="6">
        <v>2</v>
      </c>
      <c r="B8" s="7" t="s">
        <v>495</v>
      </c>
      <c r="C8" s="11" t="s">
        <v>496</v>
      </c>
      <c r="D8" s="2" t="s">
        <v>497</v>
      </c>
      <c r="E8" s="46">
        <v>8637</v>
      </c>
      <c r="F8" s="52">
        <v>30.125855999999999</v>
      </c>
      <c r="G8" s="5">
        <v>1.3011157000000001E-2</v>
      </c>
    </row>
    <row r="9" spans="1:7" ht="15" x14ac:dyDescent="0.25">
      <c r="A9" s="6">
        <v>3</v>
      </c>
      <c r="B9" s="7" t="s">
        <v>437</v>
      </c>
      <c r="C9" s="11" t="s">
        <v>438</v>
      </c>
      <c r="D9" s="2" t="s">
        <v>169</v>
      </c>
      <c r="E9" s="46">
        <v>784</v>
      </c>
      <c r="F9" s="52">
        <v>27.182064</v>
      </c>
      <c r="G9" s="5">
        <v>1.1739753E-2</v>
      </c>
    </row>
    <row r="10" spans="1:7" ht="25.5" x14ac:dyDescent="0.25">
      <c r="A10" s="6">
        <v>4</v>
      </c>
      <c r="B10" s="7" t="s">
        <v>602</v>
      </c>
      <c r="C10" s="11" t="s">
        <v>603</v>
      </c>
      <c r="D10" s="2" t="s">
        <v>39</v>
      </c>
      <c r="E10" s="46">
        <v>8375</v>
      </c>
      <c r="F10" s="52">
        <v>27.1559375</v>
      </c>
      <c r="G10" s="5">
        <v>1.1728469E-2</v>
      </c>
    </row>
    <row r="11" spans="1:7" ht="25.5" x14ac:dyDescent="0.25">
      <c r="A11" s="6">
        <v>5</v>
      </c>
      <c r="B11" s="7" t="s">
        <v>414</v>
      </c>
      <c r="C11" s="11" t="s">
        <v>415</v>
      </c>
      <c r="D11" s="2" t="s">
        <v>169</v>
      </c>
      <c r="E11" s="46">
        <v>6113</v>
      </c>
      <c r="F11" s="52">
        <v>26.998064500000002</v>
      </c>
      <c r="G11" s="5">
        <v>1.1660284999999999E-2</v>
      </c>
    </row>
    <row r="12" spans="1:7" ht="25.5" x14ac:dyDescent="0.25">
      <c r="A12" s="6">
        <v>6</v>
      </c>
      <c r="B12" s="7" t="s">
        <v>433</v>
      </c>
      <c r="C12" s="11" t="s">
        <v>434</v>
      </c>
      <c r="D12" s="2" t="s">
        <v>30</v>
      </c>
      <c r="E12" s="46">
        <v>2121</v>
      </c>
      <c r="F12" s="52">
        <v>26.974878</v>
      </c>
      <c r="G12" s="5">
        <v>1.1650271E-2</v>
      </c>
    </row>
    <row r="13" spans="1:7" ht="15" x14ac:dyDescent="0.25">
      <c r="A13" s="6">
        <v>7</v>
      </c>
      <c r="B13" s="7" t="s">
        <v>431</v>
      </c>
      <c r="C13" s="11" t="s">
        <v>432</v>
      </c>
      <c r="D13" s="2" t="s">
        <v>13</v>
      </c>
      <c r="E13" s="46">
        <v>563</v>
      </c>
      <c r="F13" s="52">
        <v>26.799363</v>
      </c>
      <c r="G13" s="5">
        <v>1.1574467E-2</v>
      </c>
    </row>
    <row r="14" spans="1:7" ht="15" x14ac:dyDescent="0.25">
      <c r="A14" s="6">
        <v>8</v>
      </c>
      <c r="B14" s="7" t="s">
        <v>33</v>
      </c>
      <c r="C14" s="11" t="s">
        <v>34</v>
      </c>
      <c r="D14" s="2" t="s">
        <v>13</v>
      </c>
      <c r="E14" s="46">
        <v>123</v>
      </c>
      <c r="F14" s="52">
        <v>26.5910625</v>
      </c>
      <c r="G14" s="5">
        <v>1.1484503E-2</v>
      </c>
    </row>
    <row r="15" spans="1:7" ht="15" x14ac:dyDescent="0.25">
      <c r="A15" s="6">
        <v>9</v>
      </c>
      <c r="B15" s="7" t="s">
        <v>57</v>
      </c>
      <c r="C15" s="11" t="s">
        <v>58</v>
      </c>
      <c r="D15" s="2" t="s">
        <v>19</v>
      </c>
      <c r="E15" s="46">
        <v>7493</v>
      </c>
      <c r="F15" s="52">
        <v>26.412825000000002</v>
      </c>
      <c r="G15" s="5">
        <v>1.1407524E-2</v>
      </c>
    </row>
    <row r="16" spans="1:7" ht="25.5" x14ac:dyDescent="0.25">
      <c r="A16" s="6">
        <v>10</v>
      </c>
      <c r="B16" s="7" t="s">
        <v>408</v>
      </c>
      <c r="C16" s="11" t="s">
        <v>409</v>
      </c>
      <c r="D16" s="2" t="s">
        <v>169</v>
      </c>
      <c r="E16" s="46">
        <v>2227</v>
      </c>
      <c r="F16" s="52">
        <v>26.200655000000001</v>
      </c>
      <c r="G16" s="5">
        <v>1.1315889000000001E-2</v>
      </c>
    </row>
    <row r="17" spans="1:7" ht="15" x14ac:dyDescent="0.25">
      <c r="A17" s="6">
        <v>11</v>
      </c>
      <c r="B17" s="7" t="s">
        <v>604</v>
      </c>
      <c r="C17" s="11" t="s">
        <v>605</v>
      </c>
      <c r="D17" s="2" t="s">
        <v>19</v>
      </c>
      <c r="E17" s="46">
        <v>4424</v>
      </c>
      <c r="F17" s="52">
        <v>26.176808000000001</v>
      </c>
      <c r="G17" s="5">
        <v>1.1305590000000001E-2</v>
      </c>
    </row>
    <row r="18" spans="1:7" ht="15" x14ac:dyDescent="0.25">
      <c r="A18" s="6">
        <v>12</v>
      </c>
      <c r="B18" s="7" t="s">
        <v>606</v>
      </c>
      <c r="C18" s="11" t="s">
        <v>607</v>
      </c>
      <c r="D18" s="2" t="s">
        <v>81</v>
      </c>
      <c r="E18" s="46">
        <v>1554</v>
      </c>
      <c r="F18" s="52">
        <v>26.049702</v>
      </c>
      <c r="G18" s="5">
        <v>1.1250693000000001E-2</v>
      </c>
    </row>
    <row r="19" spans="1:7" ht="15" x14ac:dyDescent="0.25">
      <c r="A19" s="6">
        <v>13</v>
      </c>
      <c r="B19" s="7" t="s">
        <v>537</v>
      </c>
      <c r="C19" s="11" t="s">
        <v>538</v>
      </c>
      <c r="D19" s="2" t="s">
        <v>169</v>
      </c>
      <c r="E19" s="46">
        <v>318</v>
      </c>
      <c r="F19" s="52">
        <v>26.037680999999999</v>
      </c>
      <c r="G19" s="5">
        <v>1.1245501999999999E-2</v>
      </c>
    </row>
    <row r="20" spans="1:7" ht="25.5" x14ac:dyDescent="0.25">
      <c r="A20" s="6">
        <v>14</v>
      </c>
      <c r="B20" s="7" t="s">
        <v>416</v>
      </c>
      <c r="C20" s="11" t="s">
        <v>417</v>
      </c>
      <c r="D20" s="2" t="s">
        <v>169</v>
      </c>
      <c r="E20" s="46">
        <v>1466</v>
      </c>
      <c r="F20" s="52">
        <v>25.981918</v>
      </c>
      <c r="G20" s="5">
        <v>1.1221418E-2</v>
      </c>
    </row>
    <row r="21" spans="1:7" ht="25.5" x14ac:dyDescent="0.25">
      <c r="A21" s="6">
        <v>15</v>
      </c>
      <c r="B21" s="7" t="s">
        <v>608</v>
      </c>
      <c r="C21" s="11" t="s">
        <v>609</v>
      </c>
      <c r="D21" s="2" t="s">
        <v>30</v>
      </c>
      <c r="E21" s="46">
        <v>1654</v>
      </c>
      <c r="F21" s="52">
        <v>25.956222</v>
      </c>
      <c r="G21" s="5">
        <v>1.1210319999999999E-2</v>
      </c>
    </row>
    <row r="22" spans="1:7" ht="25.5" x14ac:dyDescent="0.25">
      <c r="A22" s="6">
        <v>16</v>
      </c>
      <c r="B22" s="7" t="s">
        <v>610</v>
      </c>
      <c r="C22" s="11" t="s">
        <v>611</v>
      </c>
      <c r="D22" s="2" t="s">
        <v>169</v>
      </c>
      <c r="E22" s="46">
        <v>6692</v>
      </c>
      <c r="F22" s="52">
        <v>25.948229999999999</v>
      </c>
      <c r="G22" s="5">
        <v>1.1206868E-2</v>
      </c>
    </row>
    <row r="23" spans="1:7" ht="25.5" x14ac:dyDescent="0.25">
      <c r="A23" s="6">
        <v>17</v>
      </c>
      <c r="B23" s="7" t="s">
        <v>612</v>
      </c>
      <c r="C23" s="11" t="s">
        <v>613</v>
      </c>
      <c r="D23" s="2" t="s">
        <v>81</v>
      </c>
      <c r="E23" s="46">
        <v>6123</v>
      </c>
      <c r="F23" s="52">
        <v>25.496172000000001</v>
      </c>
      <c r="G23" s="5">
        <v>1.1011627E-2</v>
      </c>
    </row>
    <row r="24" spans="1:7" ht="15" x14ac:dyDescent="0.25">
      <c r="A24" s="6">
        <v>18</v>
      </c>
      <c r="B24" s="7" t="s">
        <v>485</v>
      </c>
      <c r="C24" s="11" t="s">
        <v>486</v>
      </c>
      <c r="D24" s="2" t="s">
        <v>19</v>
      </c>
      <c r="E24" s="46">
        <v>1670</v>
      </c>
      <c r="F24" s="52">
        <v>25.419905</v>
      </c>
      <c r="G24" s="5">
        <v>1.0978688E-2</v>
      </c>
    </row>
    <row r="25" spans="1:7" ht="25.5" x14ac:dyDescent="0.25">
      <c r="A25" s="6">
        <v>19</v>
      </c>
      <c r="B25" s="7" t="s">
        <v>614</v>
      </c>
      <c r="C25" s="11" t="s">
        <v>615</v>
      </c>
      <c r="D25" s="2" t="s">
        <v>616</v>
      </c>
      <c r="E25" s="46">
        <v>14695</v>
      </c>
      <c r="F25" s="52">
        <v>25.2680525</v>
      </c>
      <c r="G25" s="5">
        <v>1.0913104E-2</v>
      </c>
    </row>
    <row r="26" spans="1:7" ht="25.5" x14ac:dyDescent="0.25">
      <c r="A26" s="6">
        <v>20</v>
      </c>
      <c r="B26" s="7" t="s">
        <v>398</v>
      </c>
      <c r="C26" s="11" t="s">
        <v>399</v>
      </c>
      <c r="D26" s="2" t="s">
        <v>169</v>
      </c>
      <c r="E26" s="46">
        <v>3592</v>
      </c>
      <c r="F26" s="52">
        <v>24.937460000000002</v>
      </c>
      <c r="G26" s="5">
        <v>1.0770323E-2</v>
      </c>
    </row>
    <row r="27" spans="1:7" ht="25.5" x14ac:dyDescent="0.25">
      <c r="A27" s="6">
        <v>21</v>
      </c>
      <c r="B27" s="7" t="s">
        <v>493</v>
      </c>
      <c r="C27" s="11" t="s">
        <v>494</v>
      </c>
      <c r="D27" s="2" t="s">
        <v>53</v>
      </c>
      <c r="E27" s="46">
        <v>2014</v>
      </c>
      <c r="F27" s="52">
        <v>24.888005</v>
      </c>
      <c r="G27" s="5">
        <v>1.0748964E-2</v>
      </c>
    </row>
    <row r="28" spans="1:7" ht="15" x14ac:dyDescent="0.25">
      <c r="A28" s="6">
        <v>22</v>
      </c>
      <c r="B28" s="7" t="s">
        <v>523</v>
      </c>
      <c r="C28" s="11" t="s">
        <v>524</v>
      </c>
      <c r="D28" s="2" t="s">
        <v>19</v>
      </c>
      <c r="E28" s="46">
        <v>18641</v>
      </c>
      <c r="F28" s="52">
        <v>24.839132500000002</v>
      </c>
      <c r="G28" s="5">
        <v>1.0727855999999999E-2</v>
      </c>
    </row>
    <row r="29" spans="1:7" ht="25.5" x14ac:dyDescent="0.25">
      <c r="A29" s="6">
        <v>23</v>
      </c>
      <c r="B29" s="7" t="s">
        <v>14</v>
      </c>
      <c r="C29" s="11" t="s">
        <v>15</v>
      </c>
      <c r="D29" s="2" t="s">
        <v>16</v>
      </c>
      <c r="E29" s="46">
        <v>1592</v>
      </c>
      <c r="F29" s="52">
        <v>24.796195999999998</v>
      </c>
      <c r="G29" s="5">
        <v>1.0709312E-2</v>
      </c>
    </row>
    <row r="30" spans="1:7" ht="15" x14ac:dyDescent="0.25">
      <c r="A30" s="6">
        <v>24</v>
      </c>
      <c r="B30" s="7" t="s">
        <v>617</v>
      </c>
      <c r="C30" s="11" t="s">
        <v>618</v>
      </c>
      <c r="D30" s="2" t="s">
        <v>211</v>
      </c>
      <c r="E30" s="46">
        <v>8575</v>
      </c>
      <c r="F30" s="52">
        <v>24.558800000000002</v>
      </c>
      <c r="G30" s="5">
        <v>1.0606783E-2</v>
      </c>
    </row>
    <row r="31" spans="1:7" ht="25.5" x14ac:dyDescent="0.25">
      <c r="A31" s="6">
        <v>25</v>
      </c>
      <c r="B31" s="7" t="s">
        <v>575</v>
      </c>
      <c r="C31" s="11" t="s">
        <v>576</v>
      </c>
      <c r="D31" s="2" t="s">
        <v>42</v>
      </c>
      <c r="E31" s="46">
        <v>6578</v>
      </c>
      <c r="F31" s="52">
        <v>24.466871000000001</v>
      </c>
      <c r="G31" s="5">
        <v>1.0567079E-2</v>
      </c>
    </row>
    <row r="32" spans="1:7" ht="25.5" x14ac:dyDescent="0.25">
      <c r="A32" s="6">
        <v>26</v>
      </c>
      <c r="B32" s="7" t="s">
        <v>487</v>
      </c>
      <c r="C32" s="11" t="s">
        <v>488</v>
      </c>
      <c r="D32" s="2" t="s">
        <v>169</v>
      </c>
      <c r="E32" s="46">
        <v>1118</v>
      </c>
      <c r="F32" s="52">
        <v>24.402027</v>
      </c>
      <c r="G32" s="5">
        <v>1.0539074000000001E-2</v>
      </c>
    </row>
    <row r="33" spans="1:7" ht="15" x14ac:dyDescent="0.25">
      <c r="A33" s="6">
        <v>27</v>
      </c>
      <c r="B33" s="7" t="s">
        <v>515</v>
      </c>
      <c r="C33" s="11" t="s">
        <v>516</v>
      </c>
      <c r="D33" s="2" t="s">
        <v>211</v>
      </c>
      <c r="E33" s="46">
        <v>1107</v>
      </c>
      <c r="F33" s="52">
        <v>24.315808499999999</v>
      </c>
      <c r="G33" s="5">
        <v>1.0501836000000001E-2</v>
      </c>
    </row>
    <row r="34" spans="1:7" ht="15" x14ac:dyDescent="0.25">
      <c r="A34" s="6">
        <v>28</v>
      </c>
      <c r="B34" s="7" t="s">
        <v>17</v>
      </c>
      <c r="C34" s="11" t="s">
        <v>18</v>
      </c>
      <c r="D34" s="2" t="s">
        <v>19</v>
      </c>
      <c r="E34" s="46">
        <v>5714</v>
      </c>
      <c r="F34" s="52">
        <v>24.210218000000001</v>
      </c>
      <c r="G34" s="5">
        <v>1.0456231999999999E-2</v>
      </c>
    </row>
    <row r="35" spans="1:7" ht="15" x14ac:dyDescent="0.25">
      <c r="A35" s="6">
        <v>29</v>
      </c>
      <c r="B35" s="7" t="s">
        <v>512</v>
      </c>
      <c r="C35" s="11" t="s">
        <v>513</v>
      </c>
      <c r="D35" s="2" t="s">
        <v>514</v>
      </c>
      <c r="E35" s="46">
        <v>9546</v>
      </c>
      <c r="F35" s="52">
        <v>24.199110000000001</v>
      </c>
      <c r="G35" s="5">
        <v>1.0451435E-2</v>
      </c>
    </row>
    <row r="36" spans="1:7" ht="15" x14ac:dyDescent="0.25">
      <c r="A36" s="6">
        <v>30</v>
      </c>
      <c r="B36" s="7" t="s">
        <v>573</v>
      </c>
      <c r="C36" s="11" t="s">
        <v>574</v>
      </c>
      <c r="D36" s="2" t="s">
        <v>159</v>
      </c>
      <c r="E36" s="46">
        <v>1876</v>
      </c>
      <c r="F36" s="52">
        <v>24.193833999999999</v>
      </c>
      <c r="G36" s="5">
        <v>1.0449155999999999E-2</v>
      </c>
    </row>
    <row r="37" spans="1:7" ht="25.5" x14ac:dyDescent="0.25">
      <c r="A37" s="6">
        <v>31</v>
      </c>
      <c r="B37" s="7" t="s">
        <v>529</v>
      </c>
      <c r="C37" s="11" t="s">
        <v>530</v>
      </c>
      <c r="D37" s="2" t="s">
        <v>39</v>
      </c>
      <c r="E37" s="46">
        <v>5884</v>
      </c>
      <c r="F37" s="52">
        <v>24.086154000000001</v>
      </c>
      <c r="G37" s="5">
        <v>1.0402649999999999E-2</v>
      </c>
    </row>
    <row r="38" spans="1:7" ht="15" x14ac:dyDescent="0.25">
      <c r="A38" s="6">
        <v>32</v>
      </c>
      <c r="B38" s="7" t="s">
        <v>506</v>
      </c>
      <c r="C38" s="11" t="s">
        <v>507</v>
      </c>
      <c r="D38" s="2" t="s">
        <v>13</v>
      </c>
      <c r="E38" s="46">
        <v>2708</v>
      </c>
      <c r="F38" s="52">
        <v>23.995588000000001</v>
      </c>
      <c r="G38" s="5">
        <v>1.0363535E-2</v>
      </c>
    </row>
    <row r="39" spans="1:7" ht="25.5" x14ac:dyDescent="0.25">
      <c r="A39" s="6">
        <v>33</v>
      </c>
      <c r="B39" s="7" t="s">
        <v>619</v>
      </c>
      <c r="C39" s="11" t="s">
        <v>620</v>
      </c>
      <c r="D39" s="2" t="s">
        <v>169</v>
      </c>
      <c r="E39" s="46">
        <v>3045</v>
      </c>
      <c r="F39" s="52">
        <v>23.950447499999999</v>
      </c>
      <c r="G39" s="5">
        <v>1.0344038999999999E-2</v>
      </c>
    </row>
    <row r="40" spans="1:7" ht="15" x14ac:dyDescent="0.25">
      <c r="A40" s="6">
        <v>34</v>
      </c>
      <c r="B40" s="7" t="s">
        <v>390</v>
      </c>
      <c r="C40" s="11" t="s">
        <v>391</v>
      </c>
      <c r="D40" s="2" t="s">
        <v>19</v>
      </c>
      <c r="E40" s="46">
        <v>2944</v>
      </c>
      <c r="F40" s="52">
        <v>23.796351999999999</v>
      </c>
      <c r="G40" s="5">
        <v>1.0277486000000001E-2</v>
      </c>
    </row>
    <row r="41" spans="1:7" ht="15" x14ac:dyDescent="0.25">
      <c r="A41" s="6">
        <v>35</v>
      </c>
      <c r="B41" s="7" t="s">
        <v>521</v>
      </c>
      <c r="C41" s="11" t="s">
        <v>522</v>
      </c>
      <c r="D41" s="2" t="s">
        <v>211</v>
      </c>
      <c r="E41" s="46">
        <v>2177</v>
      </c>
      <c r="F41" s="52">
        <v>23.784813499999998</v>
      </c>
      <c r="G41" s="5">
        <v>1.0272503000000001E-2</v>
      </c>
    </row>
    <row r="42" spans="1:7" ht="15" x14ac:dyDescent="0.25">
      <c r="A42" s="6">
        <v>36</v>
      </c>
      <c r="B42" s="7" t="s">
        <v>502</v>
      </c>
      <c r="C42" s="11" t="s">
        <v>503</v>
      </c>
      <c r="D42" s="2" t="s">
        <v>13</v>
      </c>
      <c r="E42" s="46">
        <v>1410</v>
      </c>
      <c r="F42" s="52">
        <v>23.772600000000001</v>
      </c>
      <c r="G42" s="5">
        <v>1.0267228E-2</v>
      </c>
    </row>
    <row r="43" spans="1:7" ht="15" x14ac:dyDescent="0.25">
      <c r="A43" s="6">
        <v>37</v>
      </c>
      <c r="B43" s="7" t="s">
        <v>559</v>
      </c>
      <c r="C43" s="11" t="s">
        <v>560</v>
      </c>
      <c r="D43" s="2" t="s">
        <v>364</v>
      </c>
      <c r="E43" s="46">
        <v>2378</v>
      </c>
      <c r="F43" s="52">
        <v>23.755030999999999</v>
      </c>
      <c r="G43" s="5">
        <v>1.025964E-2</v>
      </c>
    </row>
    <row r="44" spans="1:7" ht="25.5" x14ac:dyDescent="0.25">
      <c r="A44" s="6">
        <v>38</v>
      </c>
      <c r="B44" s="7" t="s">
        <v>517</v>
      </c>
      <c r="C44" s="11" t="s">
        <v>518</v>
      </c>
      <c r="D44" s="2" t="s">
        <v>42</v>
      </c>
      <c r="E44" s="46">
        <v>1323</v>
      </c>
      <c r="F44" s="52">
        <v>23.661854999999999</v>
      </c>
      <c r="G44" s="5">
        <v>1.0219397999999999E-2</v>
      </c>
    </row>
    <row r="45" spans="1:7" ht="15" x14ac:dyDescent="0.25">
      <c r="A45" s="6">
        <v>39</v>
      </c>
      <c r="B45" s="7" t="s">
        <v>35</v>
      </c>
      <c r="C45" s="11" t="s">
        <v>36</v>
      </c>
      <c r="D45" s="2" t="s">
        <v>19</v>
      </c>
      <c r="E45" s="46">
        <v>973</v>
      </c>
      <c r="F45" s="52">
        <v>23.5986555</v>
      </c>
      <c r="G45" s="5">
        <v>1.0192102999999999E-2</v>
      </c>
    </row>
    <row r="46" spans="1:7" ht="15" x14ac:dyDescent="0.25">
      <c r="A46" s="6">
        <v>40</v>
      </c>
      <c r="B46" s="7" t="s">
        <v>621</v>
      </c>
      <c r="C46" s="11" t="s">
        <v>622</v>
      </c>
      <c r="D46" s="2" t="s">
        <v>251</v>
      </c>
      <c r="E46" s="46">
        <v>4215</v>
      </c>
      <c r="F46" s="52">
        <v>23.5555275</v>
      </c>
      <c r="G46" s="5">
        <v>1.0173476000000001E-2</v>
      </c>
    </row>
    <row r="47" spans="1:7" ht="25.5" x14ac:dyDescent="0.25">
      <c r="A47" s="6">
        <v>41</v>
      </c>
      <c r="B47" s="7" t="s">
        <v>525</v>
      </c>
      <c r="C47" s="11" t="s">
        <v>526</v>
      </c>
      <c r="D47" s="2" t="s">
        <v>39</v>
      </c>
      <c r="E47" s="46">
        <v>14094</v>
      </c>
      <c r="F47" s="52">
        <v>23.332616999999999</v>
      </c>
      <c r="G47" s="5">
        <v>1.0077202E-2</v>
      </c>
    </row>
    <row r="48" spans="1:7" ht="25.5" x14ac:dyDescent="0.25">
      <c r="A48" s="6">
        <v>42</v>
      </c>
      <c r="B48" s="7" t="s">
        <v>695</v>
      </c>
      <c r="C48" s="11" t="s">
        <v>696</v>
      </c>
      <c r="D48" s="15" t="s">
        <v>169</v>
      </c>
      <c r="E48" s="46">
        <v>666</v>
      </c>
      <c r="F48" s="52">
        <v>23.286024000000001</v>
      </c>
      <c r="G48" s="5">
        <v>1.0057079E-2</v>
      </c>
    </row>
    <row r="49" spans="1:7" ht="25.5" x14ac:dyDescent="0.25">
      <c r="A49" s="6">
        <v>43</v>
      </c>
      <c r="B49" s="7" t="s">
        <v>100</v>
      </c>
      <c r="C49" s="11" t="s">
        <v>101</v>
      </c>
      <c r="D49" s="2" t="s">
        <v>30</v>
      </c>
      <c r="E49" s="46">
        <v>33090</v>
      </c>
      <c r="F49" s="52">
        <v>23.229179999999999</v>
      </c>
      <c r="G49" s="5">
        <v>1.0032529E-2</v>
      </c>
    </row>
    <row r="50" spans="1:7" ht="25.5" x14ac:dyDescent="0.25">
      <c r="A50" s="6">
        <v>44</v>
      </c>
      <c r="B50" s="7" t="s">
        <v>335</v>
      </c>
      <c r="C50" s="11" t="s">
        <v>336</v>
      </c>
      <c r="D50" s="2" t="s">
        <v>42</v>
      </c>
      <c r="E50" s="46">
        <v>211</v>
      </c>
      <c r="F50" s="52">
        <v>23.174130000000002</v>
      </c>
      <c r="G50" s="5">
        <v>1.0008753E-2</v>
      </c>
    </row>
    <row r="51" spans="1:7" ht="15" x14ac:dyDescent="0.25">
      <c r="A51" s="6">
        <v>45</v>
      </c>
      <c r="B51" s="7" t="s">
        <v>500</v>
      </c>
      <c r="C51" s="11" t="s">
        <v>501</v>
      </c>
      <c r="D51" s="2" t="s">
        <v>226</v>
      </c>
      <c r="E51" s="46">
        <v>337</v>
      </c>
      <c r="F51" s="52">
        <v>23.151394499999999</v>
      </c>
      <c r="G51" s="5">
        <v>9.9989339999999993E-3</v>
      </c>
    </row>
    <row r="52" spans="1:7" ht="15" x14ac:dyDescent="0.25">
      <c r="A52" s="6">
        <v>46</v>
      </c>
      <c r="B52" s="7" t="s">
        <v>402</v>
      </c>
      <c r="C52" s="11" t="s">
        <v>403</v>
      </c>
      <c r="D52" s="2" t="s">
        <v>226</v>
      </c>
      <c r="E52" s="46">
        <v>856</v>
      </c>
      <c r="F52" s="52">
        <v>22.94294</v>
      </c>
      <c r="G52" s="5">
        <v>9.9089039999999996E-3</v>
      </c>
    </row>
    <row r="53" spans="1:7" ht="25.5" x14ac:dyDescent="0.25">
      <c r="A53" s="6">
        <v>47</v>
      </c>
      <c r="B53" s="7" t="s">
        <v>623</v>
      </c>
      <c r="C53" s="11" t="s">
        <v>624</v>
      </c>
      <c r="D53" s="2" t="s">
        <v>81</v>
      </c>
      <c r="E53" s="46">
        <v>4321</v>
      </c>
      <c r="F53" s="52">
        <v>22.903460500000001</v>
      </c>
      <c r="G53" s="5">
        <v>9.8918530000000008E-3</v>
      </c>
    </row>
    <row r="54" spans="1:7" ht="15" x14ac:dyDescent="0.25">
      <c r="A54" s="6">
        <v>48</v>
      </c>
      <c r="B54" s="7" t="s">
        <v>104</v>
      </c>
      <c r="C54" s="11" t="s">
        <v>105</v>
      </c>
      <c r="D54" s="2" t="s">
        <v>106</v>
      </c>
      <c r="E54" s="46">
        <v>6327</v>
      </c>
      <c r="F54" s="52">
        <v>22.84047</v>
      </c>
      <c r="G54" s="5">
        <v>9.8646470000000007E-3</v>
      </c>
    </row>
    <row r="55" spans="1:7" ht="15" x14ac:dyDescent="0.25">
      <c r="A55" s="6">
        <v>49</v>
      </c>
      <c r="B55" s="7" t="s">
        <v>531</v>
      </c>
      <c r="C55" s="11" t="s">
        <v>532</v>
      </c>
      <c r="D55" s="2" t="s">
        <v>106</v>
      </c>
      <c r="E55" s="46">
        <v>9184</v>
      </c>
      <c r="F55" s="52">
        <v>22.689071999999999</v>
      </c>
      <c r="G55" s="5">
        <v>9.7992600000000006E-3</v>
      </c>
    </row>
    <row r="56" spans="1:7" ht="15" x14ac:dyDescent="0.25">
      <c r="A56" s="6">
        <v>50</v>
      </c>
      <c r="B56" s="7" t="s">
        <v>625</v>
      </c>
      <c r="C56" s="11" t="s">
        <v>626</v>
      </c>
      <c r="D56" s="2" t="s">
        <v>27</v>
      </c>
      <c r="E56" s="46">
        <v>90453</v>
      </c>
      <c r="F56" s="52">
        <v>22.658476499999999</v>
      </c>
      <c r="G56" s="5">
        <v>9.7860459999999996E-3</v>
      </c>
    </row>
    <row r="57" spans="1:7" ht="25.5" x14ac:dyDescent="0.25">
      <c r="A57" s="6">
        <v>51</v>
      </c>
      <c r="B57" s="7" t="s">
        <v>627</v>
      </c>
      <c r="C57" s="11" t="s">
        <v>628</v>
      </c>
      <c r="D57" s="2" t="s">
        <v>211</v>
      </c>
      <c r="E57" s="46">
        <v>655</v>
      </c>
      <c r="F57" s="52">
        <v>22.389537499999999</v>
      </c>
      <c r="G57" s="5">
        <v>9.6698930000000006E-3</v>
      </c>
    </row>
    <row r="58" spans="1:7" ht="15" x14ac:dyDescent="0.25">
      <c r="A58" s="6">
        <v>52</v>
      </c>
      <c r="B58" s="7" t="s">
        <v>629</v>
      </c>
      <c r="C58" s="11" t="s">
        <v>630</v>
      </c>
      <c r="D58" s="2" t="s">
        <v>13</v>
      </c>
      <c r="E58" s="46">
        <v>9688</v>
      </c>
      <c r="F58" s="52">
        <v>22.340527999999999</v>
      </c>
      <c r="G58" s="5">
        <v>9.6487259999999998E-3</v>
      </c>
    </row>
    <row r="59" spans="1:7" ht="15" x14ac:dyDescent="0.25">
      <c r="A59" s="6">
        <v>53</v>
      </c>
      <c r="B59" s="7" t="s">
        <v>631</v>
      </c>
      <c r="C59" s="11" t="s">
        <v>632</v>
      </c>
      <c r="D59" s="2" t="s">
        <v>251</v>
      </c>
      <c r="E59" s="46">
        <v>2983</v>
      </c>
      <c r="F59" s="52">
        <v>22.239756499999999</v>
      </c>
      <c r="G59" s="5">
        <v>9.6052029999999997E-3</v>
      </c>
    </row>
    <row r="60" spans="1:7" ht="25.5" x14ac:dyDescent="0.25">
      <c r="A60" s="6">
        <v>54</v>
      </c>
      <c r="B60" s="7" t="s">
        <v>37</v>
      </c>
      <c r="C60" s="11" t="s">
        <v>38</v>
      </c>
      <c r="D60" s="2" t="s">
        <v>39</v>
      </c>
      <c r="E60" s="46">
        <v>1664</v>
      </c>
      <c r="F60" s="52">
        <v>22.133696</v>
      </c>
      <c r="G60" s="5">
        <v>9.5593959999999995E-3</v>
      </c>
    </row>
    <row r="61" spans="1:7" ht="15" x14ac:dyDescent="0.25">
      <c r="A61" s="6">
        <v>55</v>
      </c>
      <c r="B61" s="7" t="s">
        <v>489</v>
      </c>
      <c r="C61" s="11" t="s">
        <v>490</v>
      </c>
      <c r="D61" s="2" t="s">
        <v>211</v>
      </c>
      <c r="E61" s="46">
        <v>2988</v>
      </c>
      <c r="F61" s="52">
        <v>22.043970000000002</v>
      </c>
      <c r="G61" s="5">
        <v>9.520644E-3</v>
      </c>
    </row>
    <row r="62" spans="1:7" ht="15" x14ac:dyDescent="0.25">
      <c r="A62" s="6">
        <v>56</v>
      </c>
      <c r="B62" s="7" t="s">
        <v>491</v>
      </c>
      <c r="C62" s="11" t="s">
        <v>492</v>
      </c>
      <c r="D62" s="2" t="s">
        <v>27</v>
      </c>
      <c r="E62" s="46">
        <v>16539</v>
      </c>
      <c r="F62" s="52">
        <v>22.038217499999998</v>
      </c>
      <c r="G62" s="5">
        <v>9.5181599999999995E-3</v>
      </c>
    </row>
    <row r="63" spans="1:7" ht="15" x14ac:dyDescent="0.25">
      <c r="A63" s="6">
        <v>57</v>
      </c>
      <c r="B63" s="7" t="s">
        <v>633</v>
      </c>
      <c r="C63" s="11" t="s">
        <v>634</v>
      </c>
      <c r="D63" s="2" t="s">
        <v>226</v>
      </c>
      <c r="E63" s="46">
        <v>752</v>
      </c>
      <c r="F63" s="52">
        <v>22.002768</v>
      </c>
      <c r="G63" s="5">
        <v>9.5028490000000007E-3</v>
      </c>
    </row>
    <row r="64" spans="1:7" ht="15" x14ac:dyDescent="0.25">
      <c r="A64" s="6">
        <v>58</v>
      </c>
      <c r="B64" s="7" t="s">
        <v>635</v>
      </c>
      <c r="C64" s="11" t="s">
        <v>636</v>
      </c>
      <c r="D64" s="2" t="s">
        <v>226</v>
      </c>
      <c r="E64" s="46">
        <v>24749</v>
      </c>
      <c r="F64" s="52">
        <v>21.989486500000002</v>
      </c>
      <c r="G64" s="5">
        <v>9.4971129999999997E-3</v>
      </c>
    </row>
    <row r="65" spans="1:7" ht="25.5" x14ac:dyDescent="0.25">
      <c r="A65" s="6">
        <v>59</v>
      </c>
      <c r="B65" s="7" t="s">
        <v>637</v>
      </c>
      <c r="C65" s="11" t="s">
        <v>638</v>
      </c>
      <c r="D65" s="2" t="s">
        <v>53</v>
      </c>
      <c r="E65" s="46">
        <v>2930</v>
      </c>
      <c r="F65" s="52">
        <v>21.914935</v>
      </c>
      <c r="G65" s="5">
        <v>9.4649150000000008E-3</v>
      </c>
    </row>
    <row r="66" spans="1:7" ht="25.5" x14ac:dyDescent="0.25">
      <c r="A66" s="6">
        <v>60</v>
      </c>
      <c r="B66" s="7" t="s">
        <v>410</v>
      </c>
      <c r="C66" s="11" t="s">
        <v>411</v>
      </c>
      <c r="D66" s="2" t="s">
        <v>42</v>
      </c>
      <c r="E66" s="46">
        <v>3955</v>
      </c>
      <c r="F66" s="52">
        <v>21.912677500000001</v>
      </c>
      <c r="G66" s="5">
        <v>9.4639400000000005E-3</v>
      </c>
    </row>
    <row r="67" spans="1:7" ht="25.5" x14ac:dyDescent="0.25">
      <c r="A67" s="6">
        <v>61</v>
      </c>
      <c r="B67" s="7" t="s">
        <v>639</v>
      </c>
      <c r="C67" s="11" t="s">
        <v>640</v>
      </c>
      <c r="D67" s="2" t="s">
        <v>42</v>
      </c>
      <c r="E67" s="46">
        <v>3171</v>
      </c>
      <c r="F67" s="52">
        <v>21.818065499999999</v>
      </c>
      <c r="G67" s="5">
        <v>9.4230779999999997E-3</v>
      </c>
    </row>
    <row r="68" spans="1:7" ht="15" x14ac:dyDescent="0.25">
      <c r="A68" s="6">
        <v>62</v>
      </c>
      <c r="B68" s="7" t="s">
        <v>641</v>
      </c>
      <c r="C68" s="11" t="s">
        <v>642</v>
      </c>
      <c r="D68" s="2" t="s">
        <v>65</v>
      </c>
      <c r="E68" s="46">
        <v>11305</v>
      </c>
      <c r="F68" s="52">
        <v>21.615159999999999</v>
      </c>
      <c r="G68" s="5">
        <v>9.335444E-3</v>
      </c>
    </row>
    <row r="69" spans="1:7" ht="15" x14ac:dyDescent="0.25">
      <c r="A69" s="6">
        <v>63</v>
      </c>
      <c r="B69" s="7" t="s">
        <v>643</v>
      </c>
      <c r="C69" s="11" t="s">
        <v>644</v>
      </c>
      <c r="D69" s="2" t="s">
        <v>251</v>
      </c>
      <c r="E69" s="46">
        <v>807</v>
      </c>
      <c r="F69" s="52">
        <v>21.6142845</v>
      </c>
      <c r="G69" s="5">
        <v>9.3350659999999995E-3</v>
      </c>
    </row>
    <row r="70" spans="1:7" ht="15" x14ac:dyDescent="0.25">
      <c r="A70" s="6">
        <v>64</v>
      </c>
      <c r="B70" s="7" t="s">
        <v>645</v>
      </c>
      <c r="C70" s="11" t="s">
        <v>646</v>
      </c>
      <c r="D70" s="2" t="s">
        <v>56</v>
      </c>
      <c r="E70" s="46">
        <v>43056</v>
      </c>
      <c r="F70" s="52">
        <v>21.592583999999999</v>
      </c>
      <c r="G70" s="5">
        <v>9.3256940000000007E-3</v>
      </c>
    </row>
    <row r="71" spans="1:7" ht="25.5" x14ac:dyDescent="0.25">
      <c r="A71" s="6">
        <v>65</v>
      </c>
      <c r="B71" s="7" t="s">
        <v>647</v>
      </c>
      <c r="C71" s="11" t="s">
        <v>648</v>
      </c>
      <c r="D71" s="2" t="s">
        <v>169</v>
      </c>
      <c r="E71" s="46">
        <v>1854</v>
      </c>
      <c r="F71" s="52">
        <v>21.586122</v>
      </c>
      <c r="G71" s="5">
        <v>9.3229030000000004E-3</v>
      </c>
    </row>
    <row r="72" spans="1:7" ht="15" x14ac:dyDescent="0.25">
      <c r="A72" s="6">
        <v>66</v>
      </c>
      <c r="B72" s="7" t="s">
        <v>400</v>
      </c>
      <c r="C72" s="11" t="s">
        <v>401</v>
      </c>
      <c r="D72" s="2" t="s">
        <v>211</v>
      </c>
      <c r="E72" s="46">
        <v>2837</v>
      </c>
      <c r="F72" s="52">
        <v>21.571129500000001</v>
      </c>
      <c r="G72" s="5">
        <v>9.3164279999999999E-3</v>
      </c>
    </row>
    <row r="73" spans="1:7" ht="15" x14ac:dyDescent="0.25">
      <c r="A73" s="6">
        <v>67</v>
      </c>
      <c r="B73" s="7" t="s">
        <v>649</v>
      </c>
      <c r="C73" s="11" t="s">
        <v>650</v>
      </c>
      <c r="D73" s="2" t="s">
        <v>177</v>
      </c>
      <c r="E73" s="46">
        <v>121</v>
      </c>
      <c r="F73" s="52">
        <v>21.4446485</v>
      </c>
      <c r="G73" s="5">
        <v>9.2618010000000001E-3</v>
      </c>
    </row>
    <row r="74" spans="1:7" ht="25.5" x14ac:dyDescent="0.25">
      <c r="A74" s="6">
        <v>68</v>
      </c>
      <c r="B74" s="7" t="s">
        <v>651</v>
      </c>
      <c r="C74" s="11" t="s">
        <v>652</v>
      </c>
      <c r="D74" s="2" t="s">
        <v>42</v>
      </c>
      <c r="E74" s="46">
        <v>1590</v>
      </c>
      <c r="F74" s="52">
        <v>21.37914</v>
      </c>
      <c r="G74" s="5">
        <v>9.2335090000000009E-3</v>
      </c>
    </row>
    <row r="75" spans="1:7" ht="15" x14ac:dyDescent="0.25">
      <c r="A75" s="6">
        <v>69</v>
      </c>
      <c r="B75" s="7" t="s">
        <v>418</v>
      </c>
      <c r="C75" s="11" t="s">
        <v>419</v>
      </c>
      <c r="D75" s="2" t="s">
        <v>226</v>
      </c>
      <c r="E75" s="46">
        <v>3277</v>
      </c>
      <c r="F75" s="52">
        <v>21.2038285</v>
      </c>
      <c r="G75" s="5">
        <v>9.1577929999999991E-3</v>
      </c>
    </row>
    <row r="76" spans="1:7" ht="25.5" x14ac:dyDescent="0.25">
      <c r="A76" s="6">
        <v>70</v>
      </c>
      <c r="B76" s="7" t="s">
        <v>406</v>
      </c>
      <c r="C76" s="11" t="s">
        <v>407</v>
      </c>
      <c r="D76" s="2" t="s">
        <v>42</v>
      </c>
      <c r="E76" s="46">
        <v>1506</v>
      </c>
      <c r="F76" s="52">
        <v>21.193937999999999</v>
      </c>
      <c r="G76" s="5">
        <v>9.1535209999999995E-3</v>
      </c>
    </row>
    <row r="77" spans="1:7" ht="25.5" x14ac:dyDescent="0.25">
      <c r="A77" s="6">
        <v>71</v>
      </c>
      <c r="B77" s="7" t="s">
        <v>653</v>
      </c>
      <c r="C77" s="11" t="s">
        <v>654</v>
      </c>
      <c r="D77" s="2" t="s">
        <v>27</v>
      </c>
      <c r="E77" s="46">
        <v>11191</v>
      </c>
      <c r="F77" s="52">
        <v>21.184563000000001</v>
      </c>
      <c r="G77" s="5">
        <v>9.1494720000000005E-3</v>
      </c>
    </row>
    <row r="78" spans="1:7" ht="15" x14ac:dyDescent="0.25">
      <c r="A78" s="6">
        <v>72</v>
      </c>
      <c r="B78" s="7" t="s">
        <v>655</v>
      </c>
      <c r="C78" s="11" t="s">
        <v>656</v>
      </c>
      <c r="D78" s="2" t="s">
        <v>514</v>
      </c>
      <c r="E78" s="46">
        <v>20890</v>
      </c>
      <c r="F78" s="52">
        <v>21.161570000000001</v>
      </c>
      <c r="G78" s="5">
        <v>9.1395420000000005E-3</v>
      </c>
    </row>
    <row r="79" spans="1:7" ht="15" x14ac:dyDescent="0.25">
      <c r="A79" s="6">
        <v>73</v>
      </c>
      <c r="B79" s="7" t="s">
        <v>657</v>
      </c>
      <c r="C79" s="11" t="s">
        <v>658</v>
      </c>
      <c r="D79" s="2" t="s">
        <v>56</v>
      </c>
      <c r="E79" s="46">
        <v>7759</v>
      </c>
      <c r="F79" s="52">
        <v>21.081202999999999</v>
      </c>
      <c r="G79" s="5">
        <v>9.1048320000000002E-3</v>
      </c>
    </row>
    <row r="80" spans="1:7" ht="15" x14ac:dyDescent="0.25">
      <c r="A80" s="6">
        <v>74</v>
      </c>
      <c r="B80" s="7" t="s">
        <v>420</v>
      </c>
      <c r="C80" s="11" t="s">
        <v>421</v>
      </c>
      <c r="D80" s="2" t="s">
        <v>177</v>
      </c>
      <c r="E80" s="46">
        <v>38</v>
      </c>
      <c r="F80" s="52">
        <v>21.000737999999998</v>
      </c>
      <c r="G80" s="5">
        <v>9.070079E-3</v>
      </c>
    </row>
    <row r="81" spans="1:7" ht="15" x14ac:dyDescent="0.25">
      <c r="A81" s="6">
        <v>75</v>
      </c>
      <c r="B81" s="7" t="s">
        <v>498</v>
      </c>
      <c r="C81" s="11" t="s">
        <v>499</v>
      </c>
      <c r="D81" s="2" t="s">
        <v>19</v>
      </c>
      <c r="E81" s="46">
        <v>1308</v>
      </c>
      <c r="F81" s="52">
        <v>20.997978</v>
      </c>
      <c r="G81" s="5">
        <v>9.0688869999999994E-3</v>
      </c>
    </row>
    <row r="82" spans="1:7" ht="25.5" x14ac:dyDescent="0.25">
      <c r="A82" s="6">
        <v>76</v>
      </c>
      <c r="B82" s="7" t="s">
        <v>659</v>
      </c>
      <c r="C82" s="11" t="s">
        <v>660</v>
      </c>
      <c r="D82" s="2" t="s">
        <v>661</v>
      </c>
      <c r="E82" s="46">
        <v>10633</v>
      </c>
      <c r="F82" s="52">
        <v>20.947009999999999</v>
      </c>
      <c r="G82" s="5">
        <v>9.0468749999999994E-3</v>
      </c>
    </row>
    <row r="83" spans="1:7" ht="25.5" x14ac:dyDescent="0.25">
      <c r="A83" s="6">
        <v>77</v>
      </c>
      <c r="B83" s="7" t="s">
        <v>565</v>
      </c>
      <c r="C83" s="11" t="s">
        <v>566</v>
      </c>
      <c r="D83" s="2" t="s">
        <v>42</v>
      </c>
      <c r="E83" s="46">
        <v>716</v>
      </c>
      <c r="F83" s="52">
        <v>20.921161999999999</v>
      </c>
      <c r="G83" s="5">
        <v>9.0357110000000001E-3</v>
      </c>
    </row>
    <row r="84" spans="1:7" ht="15" x14ac:dyDescent="0.25">
      <c r="A84" s="6">
        <v>78</v>
      </c>
      <c r="B84" s="7" t="s">
        <v>662</v>
      </c>
      <c r="C84" s="11" t="s">
        <v>663</v>
      </c>
      <c r="D84" s="2" t="s">
        <v>251</v>
      </c>
      <c r="E84" s="46">
        <v>1311</v>
      </c>
      <c r="F84" s="52">
        <v>20.875053000000001</v>
      </c>
      <c r="G84" s="5">
        <v>9.0157970000000007E-3</v>
      </c>
    </row>
    <row r="85" spans="1:7" ht="15" x14ac:dyDescent="0.25">
      <c r="A85" s="6">
        <v>79</v>
      </c>
      <c r="B85" s="7" t="s">
        <v>664</v>
      </c>
      <c r="C85" s="11" t="s">
        <v>665</v>
      </c>
      <c r="D85" s="2" t="s">
        <v>56</v>
      </c>
      <c r="E85" s="46">
        <v>4273</v>
      </c>
      <c r="F85" s="52">
        <v>20.865058999999999</v>
      </c>
      <c r="G85" s="5">
        <v>9.0114800000000005E-3</v>
      </c>
    </row>
    <row r="86" spans="1:7" ht="25.5" x14ac:dyDescent="0.25">
      <c r="A86" s="6">
        <v>80</v>
      </c>
      <c r="B86" s="7" t="s">
        <v>396</v>
      </c>
      <c r="C86" s="11" t="s">
        <v>397</v>
      </c>
      <c r="D86" s="2" t="s">
        <v>42</v>
      </c>
      <c r="E86" s="46">
        <v>7477</v>
      </c>
      <c r="F86" s="52">
        <v>20.8271835</v>
      </c>
      <c r="G86" s="5">
        <v>8.9951219999999995E-3</v>
      </c>
    </row>
    <row r="87" spans="1:7" ht="25.5" x14ac:dyDescent="0.25">
      <c r="A87" s="6">
        <v>81</v>
      </c>
      <c r="B87" s="7" t="s">
        <v>569</v>
      </c>
      <c r="C87" s="11" t="s">
        <v>570</v>
      </c>
      <c r="D87" s="2" t="s">
        <v>42</v>
      </c>
      <c r="E87" s="46">
        <v>5221</v>
      </c>
      <c r="F87" s="52">
        <v>20.672549499999999</v>
      </c>
      <c r="G87" s="5">
        <v>8.9283369999999997E-3</v>
      </c>
    </row>
    <row r="88" spans="1:7" ht="25.5" x14ac:dyDescent="0.25">
      <c r="A88" s="6">
        <v>82</v>
      </c>
      <c r="B88" s="7" t="s">
        <v>666</v>
      </c>
      <c r="C88" s="11" t="s">
        <v>667</v>
      </c>
      <c r="D88" s="2" t="s">
        <v>661</v>
      </c>
      <c r="E88" s="46">
        <v>12818</v>
      </c>
      <c r="F88" s="52">
        <v>20.579298999999999</v>
      </c>
      <c r="G88" s="5">
        <v>8.8880629999999999E-3</v>
      </c>
    </row>
    <row r="89" spans="1:7" ht="15" x14ac:dyDescent="0.25">
      <c r="A89" s="6">
        <v>83</v>
      </c>
      <c r="B89" s="7" t="s">
        <v>668</v>
      </c>
      <c r="C89" s="11" t="s">
        <v>669</v>
      </c>
      <c r="D89" s="2" t="s">
        <v>226</v>
      </c>
      <c r="E89" s="46">
        <v>103</v>
      </c>
      <c r="F89" s="52">
        <v>20.5461825</v>
      </c>
      <c r="G89" s="5">
        <v>8.8737599999999996E-3</v>
      </c>
    </row>
    <row r="90" spans="1:7" ht="15" x14ac:dyDescent="0.25">
      <c r="A90" s="6">
        <v>84</v>
      </c>
      <c r="B90" s="7" t="s">
        <v>383</v>
      </c>
      <c r="C90" s="11" t="s">
        <v>384</v>
      </c>
      <c r="D90" s="2" t="s">
        <v>169</v>
      </c>
      <c r="E90" s="46">
        <v>15264</v>
      </c>
      <c r="F90" s="52">
        <v>20.461392</v>
      </c>
      <c r="G90" s="5">
        <v>8.8371390000000008E-3</v>
      </c>
    </row>
    <row r="91" spans="1:7" ht="25.5" x14ac:dyDescent="0.25">
      <c r="A91" s="6">
        <v>85</v>
      </c>
      <c r="B91" s="7" t="s">
        <v>670</v>
      </c>
      <c r="C91" s="11" t="s">
        <v>671</v>
      </c>
      <c r="D91" s="2" t="s">
        <v>169</v>
      </c>
      <c r="E91" s="46">
        <v>8971</v>
      </c>
      <c r="F91" s="52">
        <v>20.220634</v>
      </c>
      <c r="G91" s="5">
        <v>8.7331579999999995E-3</v>
      </c>
    </row>
    <row r="92" spans="1:7" ht="25.5" x14ac:dyDescent="0.25">
      <c r="A92" s="6">
        <v>86</v>
      </c>
      <c r="B92" s="7" t="s">
        <v>519</v>
      </c>
      <c r="C92" s="11" t="s">
        <v>520</v>
      </c>
      <c r="D92" s="2" t="s">
        <v>42</v>
      </c>
      <c r="E92" s="46">
        <v>1754</v>
      </c>
      <c r="F92" s="52">
        <v>20.212219000000001</v>
      </c>
      <c r="G92" s="5">
        <v>8.7295229999999994E-3</v>
      </c>
    </row>
    <row r="93" spans="1:7" ht="25.5" x14ac:dyDescent="0.25">
      <c r="A93" s="6">
        <v>87</v>
      </c>
      <c r="B93" s="7" t="s">
        <v>672</v>
      </c>
      <c r="C93" s="11" t="s">
        <v>673</v>
      </c>
      <c r="D93" s="2" t="s">
        <v>661</v>
      </c>
      <c r="E93" s="46">
        <v>8094</v>
      </c>
      <c r="F93" s="52">
        <v>19.895052</v>
      </c>
      <c r="G93" s="5">
        <v>8.5925410000000004E-3</v>
      </c>
    </row>
    <row r="94" spans="1:7" ht="25.5" x14ac:dyDescent="0.25">
      <c r="A94" s="6">
        <v>88</v>
      </c>
      <c r="B94" s="7" t="s">
        <v>674</v>
      </c>
      <c r="C94" s="11" t="s">
        <v>675</v>
      </c>
      <c r="D94" s="2" t="s">
        <v>169</v>
      </c>
      <c r="E94" s="46">
        <v>12047</v>
      </c>
      <c r="F94" s="52">
        <v>19.690821499999998</v>
      </c>
      <c r="G94" s="5">
        <v>8.504335E-3</v>
      </c>
    </row>
    <row r="95" spans="1:7" ht="15" x14ac:dyDescent="0.25">
      <c r="A95" s="6">
        <v>89</v>
      </c>
      <c r="B95" s="7" t="s">
        <v>676</v>
      </c>
      <c r="C95" s="11" t="s">
        <v>677</v>
      </c>
      <c r="D95" s="2" t="s">
        <v>246</v>
      </c>
      <c r="E95" s="46">
        <v>1480</v>
      </c>
      <c r="F95" s="52">
        <v>19.581880000000002</v>
      </c>
      <c r="G95" s="5">
        <v>8.4572840000000007E-3</v>
      </c>
    </row>
    <row r="96" spans="1:7" ht="15" x14ac:dyDescent="0.25">
      <c r="A96" s="6">
        <v>90</v>
      </c>
      <c r="B96" s="7" t="s">
        <v>678</v>
      </c>
      <c r="C96" s="11" t="s">
        <v>679</v>
      </c>
      <c r="D96" s="2" t="s">
        <v>251</v>
      </c>
      <c r="E96" s="46">
        <v>3596</v>
      </c>
      <c r="F96" s="52">
        <v>19.486723999999999</v>
      </c>
      <c r="G96" s="5">
        <v>8.4161870000000003E-3</v>
      </c>
    </row>
    <row r="97" spans="1:7" ht="15" x14ac:dyDescent="0.25">
      <c r="A97" s="6">
        <v>91</v>
      </c>
      <c r="B97" s="7" t="s">
        <v>426</v>
      </c>
      <c r="C97" s="11" t="s">
        <v>427</v>
      </c>
      <c r="D97" s="2" t="s">
        <v>251</v>
      </c>
      <c r="E97" s="46">
        <v>2889</v>
      </c>
      <c r="F97" s="52">
        <v>19.425636000000001</v>
      </c>
      <c r="G97" s="5">
        <v>8.3898029999999995E-3</v>
      </c>
    </row>
    <row r="98" spans="1:7" ht="25.5" x14ac:dyDescent="0.25">
      <c r="A98" s="6">
        <v>92</v>
      </c>
      <c r="B98" s="7" t="s">
        <v>680</v>
      </c>
      <c r="C98" s="11" t="s">
        <v>681</v>
      </c>
      <c r="D98" s="2" t="s">
        <v>251</v>
      </c>
      <c r="E98" s="46">
        <v>4684</v>
      </c>
      <c r="F98" s="52">
        <v>19.197374</v>
      </c>
      <c r="G98" s="5">
        <v>8.2912179999999995E-3</v>
      </c>
    </row>
    <row r="99" spans="1:7" ht="15" x14ac:dyDescent="0.25">
      <c r="A99" s="6">
        <v>93</v>
      </c>
      <c r="B99" s="7" t="s">
        <v>682</v>
      </c>
      <c r="C99" s="11" t="s">
        <v>683</v>
      </c>
      <c r="D99" s="2" t="s">
        <v>226</v>
      </c>
      <c r="E99" s="46">
        <v>11038</v>
      </c>
      <c r="F99" s="52">
        <v>19.051587999999999</v>
      </c>
      <c r="G99" s="5">
        <v>8.2282540000000008E-3</v>
      </c>
    </row>
    <row r="100" spans="1:7" ht="15" x14ac:dyDescent="0.25">
      <c r="A100" s="6">
        <v>94</v>
      </c>
      <c r="B100" s="7" t="s">
        <v>684</v>
      </c>
      <c r="C100" s="11" t="s">
        <v>685</v>
      </c>
      <c r="D100" s="106" t="s">
        <v>251</v>
      </c>
      <c r="E100" s="46">
        <v>852</v>
      </c>
      <c r="F100" s="52">
        <v>18.939533999999998</v>
      </c>
      <c r="G100" s="5">
        <v>8.1798589999999994E-3</v>
      </c>
    </row>
    <row r="101" spans="1:7" ht="38.25" x14ac:dyDescent="0.25">
      <c r="A101" s="6">
        <v>95</v>
      </c>
      <c r="B101" s="7" t="s">
        <v>686</v>
      </c>
      <c r="C101" s="11" t="s">
        <v>687</v>
      </c>
      <c r="D101" s="2" t="s">
        <v>88</v>
      </c>
      <c r="E101" s="46">
        <v>7013</v>
      </c>
      <c r="F101" s="52">
        <v>18.86497</v>
      </c>
      <c r="G101" s="5">
        <v>8.1476550000000002E-3</v>
      </c>
    </row>
    <row r="102" spans="1:7" ht="25.5" x14ac:dyDescent="0.25">
      <c r="A102" s="6">
        <v>96</v>
      </c>
      <c r="B102" s="7" t="s">
        <v>688</v>
      </c>
      <c r="C102" s="11" t="s">
        <v>689</v>
      </c>
      <c r="D102" s="2" t="s">
        <v>172</v>
      </c>
      <c r="E102" s="46">
        <v>5139</v>
      </c>
      <c r="F102" s="52">
        <v>18.369355500000001</v>
      </c>
      <c r="G102" s="5">
        <v>7.9336029999999991E-3</v>
      </c>
    </row>
    <row r="103" spans="1:7" ht="15" x14ac:dyDescent="0.25">
      <c r="A103" s="6">
        <v>97</v>
      </c>
      <c r="B103" s="7" t="s">
        <v>595</v>
      </c>
      <c r="C103" s="11" t="s">
        <v>596</v>
      </c>
      <c r="D103" s="2" t="s">
        <v>190</v>
      </c>
      <c r="E103" s="46">
        <v>90</v>
      </c>
      <c r="F103" s="52">
        <v>17.781569999999999</v>
      </c>
      <c r="G103" s="5">
        <v>7.6797419999999998E-3</v>
      </c>
    </row>
    <row r="104" spans="1:7" ht="15" x14ac:dyDescent="0.25">
      <c r="A104" s="6">
        <v>98</v>
      </c>
      <c r="B104" s="7" t="s">
        <v>543</v>
      </c>
      <c r="C104" s="11" t="s">
        <v>544</v>
      </c>
      <c r="D104" s="2" t="s">
        <v>177</v>
      </c>
      <c r="E104" s="46">
        <v>15110</v>
      </c>
      <c r="F104" s="52">
        <v>17.429385</v>
      </c>
      <c r="G104" s="5">
        <v>7.5276359999999999E-3</v>
      </c>
    </row>
    <row r="105" spans="1:7" ht="15" x14ac:dyDescent="0.25">
      <c r="A105" s="6">
        <v>99</v>
      </c>
      <c r="B105" s="7" t="s">
        <v>690</v>
      </c>
      <c r="C105" s="11" t="s">
        <v>691</v>
      </c>
      <c r="D105" s="2" t="s">
        <v>251</v>
      </c>
      <c r="E105" s="46">
        <v>6681</v>
      </c>
      <c r="F105" s="52">
        <v>16.56888</v>
      </c>
      <c r="G105" s="5">
        <v>7.1559889999999998E-3</v>
      </c>
    </row>
    <row r="106" spans="1:7" ht="15" x14ac:dyDescent="0.25">
      <c r="A106" s="6">
        <v>100</v>
      </c>
      <c r="B106" s="7" t="s">
        <v>692</v>
      </c>
      <c r="C106" s="11" t="s">
        <v>693</v>
      </c>
      <c r="D106" s="2" t="s">
        <v>19</v>
      </c>
      <c r="E106" s="46">
        <v>8823</v>
      </c>
      <c r="F106" s="52">
        <v>13.040393999999999</v>
      </c>
      <c r="G106" s="5">
        <v>5.6320600000000004E-3</v>
      </c>
    </row>
    <row r="107" spans="1:7" ht="15" x14ac:dyDescent="0.25">
      <c r="A107" s="6">
        <v>101</v>
      </c>
      <c r="B107" s="7" t="s">
        <v>694</v>
      </c>
      <c r="C107" s="11" t="s">
        <v>683</v>
      </c>
      <c r="D107" s="2" t="s">
        <v>226</v>
      </c>
      <c r="E107" s="46">
        <v>2894</v>
      </c>
      <c r="F107" s="52">
        <v>2.429513</v>
      </c>
      <c r="G107" s="5">
        <v>1.0492909999999999E-3</v>
      </c>
    </row>
    <row r="108" spans="1:7" ht="15" x14ac:dyDescent="0.25">
      <c r="A108" s="1"/>
      <c r="B108" s="2"/>
      <c r="C108" s="8" t="s">
        <v>107</v>
      </c>
      <c r="D108" s="12"/>
      <c r="E108" s="48"/>
      <c r="F108" s="54">
        <v>2278.2364980000002</v>
      </c>
      <c r="G108" s="13">
        <v>0.98395521899999983</v>
      </c>
    </row>
    <row r="109" spans="1:7" ht="15" x14ac:dyDescent="0.25">
      <c r="A109" s="6"/>
      <c r="B109" s="7"/>
      <c r="C109" s="14"/>
      <c r="D109" s="15"/>
      <c r="E109" s="46"/>
      <c r="F109" s="52"/>
      <c r="G109" s="5"/>
    </row>
    <row r="110" spans="1:7" ht="15" x14ac:dyDescent="0.25">
      <c r="A110" s="1"/>
      <c r="B110" s="2"/>
      <c r="C110" s="8" t="s">
        <v>108</v>
      </c>
      <c r="D110" s="9"/>
      <c r="E110" s="47"/>
      <c r="F110" s="53"/>
      <c r="G110" s="10"/>
    </row>
    <row r="111" spans="1:7" ht="15" x14ac:dyDescent="0.25">
      <c r="A111" s="1"/>
      <c r="B111" s="2"/>
      <c r="C111" s="8" t="s">
        <v>107</v>
      </c>
      <c r="D111" s="12"/>
      <c r="E111" s="48"/>
      <c r="F111" s="54">
        <v>0</v>
      </c>
      <c r="G111" s="13">
        <v>0</v>
      </c>
    </row>
    <row r="112" spans="1:7" ht="15" x14ac:dyDescent="0.25">
      <c r="A112" s="6"/>
      <c r="B112" s="7"/>
      <c r="C112" s="14"/>
      <c r="D112" s="15"/>
      <c r="E112" s="46"/>
      <c r="F112" s="52"/>
      <c r="G112" s="5"/>
    </row>
    <row r="113" spans="1:7" ht="15" x14ac:dyDescent="0.25">
      <c r="A113" s="16"/>
      <c r="B113" s="17"/>
      <c r="C113" s="8" t="s">
        <v>109</v>
      </c>
      <c r="D113" s="9"/>
      <c r="E113" s="47"/>
      <c r="F113" s="53"/>
      <c r="G113" s="10"/>
    </row>
    <row r="114" spans="1:7" ht="15" x14ac:dyDescent="0.25">
      <c r="A114" s="18"/>
      <c r="B114" s="19"/>
      <c r="C114" s="8" t="s">
        <v>107</v>
      </c>
      <c r="D114" s="20"/>
      <c r="E114" s="49"/>
      <c r="F114" s="55">
        <v>0</v>
      </c>
      <c r="G114" s="21">
        <v>0</v>
      </c>
    </row>
    <row r="115" spans="1:7" ht="15" x14ac:dyDescent="0.25">
      <c r="A115" s="18"/>
      <c r="B115" s="19"/>
      <c r="C115" s="14"/>
      <c r="D115" s="22"/>
      <c r="E115" s="50"/>
      <c r="F115" s="56"/>
      <c r="G115" s="23"/>
    </row>
    <row r="116" spans="1:7" ht="15" x14ac:dyDescent="0.25">
      <c r="A116" s="1"/>
      <c r="B116" s="2"/>
      <c r="C116" s="8" t="s">
        <v>111</v>
      </c>
      <c r="D116" s="9"/>
      <c r="E116" s="47"/>
      <c r="F116" s="53"/>
      <c r="G116" s="10"/>
    </row>
    <row r="117" spans="1:7" ht="15" x14ac:dyDescent="0.25">
      <c r="A117" s="1"/>
      <c r="B117" s="2"/>
      <c r="C117" s="8" t="s">
        <v>107</v>
      </c>
      <c r="D117" s="12"/>
      <c r="E117" s="48"/>
      <c r="F117" s="54">
        <v>0</v>
      </c>
      <c r="G117" s="13">
        <v>0</v>
      </c>
    </row>
    <row r="118" spans="1:7" ht="15" x14ac:dyDescent="0.25">
      <c r="A118" s="1"/>
      <c r="B118" s="2"/>
      <c r="C118" s="14"/>
      <c r="D118" s="4"/>
      <c r="E118" s="46"/>
      <c r="F118" s="52"/>
      <c r="G118" s="5"/>
    </row>
    <row r="119" spans="1:7" ht="15" x14ac:dyDescent="0.25">
      <c r="A119" s="1"/>
      <c r="B119" s="2"/>
      <c r="C119" s="8" t="s">
        <v>112</v>
      </c>
      <c r="D119" s="9"/>
      <c r="E119" s="47"/>
      <c r="F119" s="53"/>
      <c r="G119" s="10"/>
    </row>
    <row r="120" spans="1:7" ht="15" x14ac:dyDescent="0.25">
      <c r="A120" s="1"/>
      <c r="B120" s="2"/>
      <c r="C120" s="8" t="s">
        <v>107</v>
      </c>
      <c r="D120" s="12"/>
      <c r="E120" s="48"/>
      <c r="F120" s="54">
        <v>0</v>
      </c>
      <c r="G120" s="13">
        <v>0</v>
      </c>
    </row>
    <row r="121" spans="1:7" ht="15" x14ac:dyDescent="0.25">
      <c r="A121" s="1"/>
      <c r="B121" s="2"/>
      <c r="C121" s="14"/>
      <c r="D121" s="4"/>
      <c r="E121" s="46"/>
      <c r="F121" s="52"/>
      <c r="G121" s="5"/>
    </row>
    <row r="122" spans="1:7" ht="15" x14ac:dyDescent="0.25">
      <c r="A122" s="1"/>
      <c r="B122" s="2"/>
      <c r="C122" s="8" t="s">
        <v>113</v>
      </c>
      <c r="D122" s="9"/>
      <c r="E122" s="47"/>
      <c r="F122" s="53"/>
      <c r="G122" s="10"/>
    </row>
    <row r="123" spans="1:7" ht="15" x14ac:dyDescent="0.25">
      <c r="A123" s="1"/>
      <c r="B123" s="2"/>
      <c r="C123" s="8" t="s">
        <v>107</v>
      </c>
      <c r="D123" s="12"/>
      <c r="E123" s="48"/>
      <c r="F123" s="54">
        <v>0</v>
      </c>
      <c r="G123" s="13">
        <v>0</v>
      </c>
    </row>
    <row r="124" spans="1:7" ht="15" x14ac:dyDescent="0.25">
      <c r="A124" s="1"/>
      <c r="B124" s="2"/>
      <c r="C124" s="14"/>
      <c r="D124" s="4"/>
      <c r="E124" s="46"/>
      <c r="F124" s="52"/>
      <c r="G124" s="5"/>
    </row>
    <row r="125" spans="1:7" ht="25.5" x14ac:dyDescent="0.25">
      <c r="A125" s="6"/>
      <c r="B125" s="7"/>
      <c r="C125" s="24" t="s">
        <v>115</v>
      </c>
      <c r="D125" s="25"/>
      <c r="E125" s="48"/>
      <c r="F125" s="54">
        <v>2278.2364980000002</v>
      </c>
      <c r="G125" s="13">
        <v>0.98395521899999971</v>
      </c>
    </row>
    <row r="126" spans="1:7" ht="15" x14ac:dyDescent="0.25">
      <c r="A126" s="1"/>
      <c r="B126" s="2"/>
      <c r="C126" s="11"/>
      <c r="D126" s="4"/>
      <c r="E126" s="46"/>
      <c r="F126" s="52"/>
      <c r="G126" s="5"/>
    </row>
    <row r="127" spans="1:7" ht="15" x14ac:dyDescent="0.25">
      <c r="A127" s="1"/>
      <c r="B127" s="2"/>
      <c r="C127" s="3" t="s">
        <v>116</v>
      </c>
      <c r="D127" s="4"/>
      <c r="E127" s="46"/>
      <c r="F127" s="52"/>
      <c r="G127" s="5"/>
    </row>
    <row r="128" spans="1:7" ht="25.5" x14ac:dyDescent="0.25">
      <c r="A128" s="1"/>
      <c r="B128" s="2"/>
      <c r="C128" s="8" t="s">
        <v>10</v>
      </c>
      <c r="D128" s="9"/>
      <c r="E128" s="47"/>
      <c r="F128" s="53"/>
      <c r="G128" s="10"/>
    </row>
    <row r="129" spans="1:7" ht="15" x14ac:dyDescent="0.25">
      <c r="A129" s="6"/>
      <c r="B129" s="7"/>
      <c r="C129" s="8" t="s">
        <v>107</v>
      </c>
      <c r="D129" s="12"/>
      <c r="E129" s="48"/>
      <c r="F129" s="54">
        <v>0</v>
      </c>
      <c r="G129" s="13">
        <v>0</v>
      </c>
    </row>
    <row r="130" spans="1:7" ht="15" x14ac:dyDescent="0.25">
      <c r="A130" s="6"/>
      <c r="B130" s="7"/>
      <c r="C130" s="14"/>
      <c r="D130" s="4"/>
      <c r="E130" s="46"/>
      <c r="F130" s="52"/>
      <c r="G130" s="5"/>
    </row>
    <row r="131" spans="1:7" ht="15" x14ac:dyDescent="0.25">
      <c r="A131" s="1"/>
      <c r="B131" s="26"/>
      <c r="C131" s="8" t="s">
        <v>117</v>
      </c>
      <c r="D131" s="9"/>
      <c r="E131" s="47"/>
      <c r="F131" s="53"/>
      <c r="G131" s="10"/>
    </row>
    <row r="132" spans="1:7" ht="15" x14ac:dyDescent="0.25">
      <c r="A132" s="6"/>
      <c r="B132" s="7"/>
      <c r="C132" s="8" t="s">
        <v>107</v>
      </c>
      <c r="D132" s="12"/>
      <c r="E132" s="48"/>
      <c r="F132" s="54">
        <v>0</v>
      </c>
      <c r="G132" s="13">
        <v>0</v>
      </c>
    </row>
    <row r="133" spans="1:7" ht="15" x14ac:dyDescent="0.25">
      <c r="A133" s="6"/>
      <c r="B133" s="7"/>
      <c r="C133" s="14"/>
      <c r="D133" s="4"/>
      <c r="E133" s="46"/>
      <c r="F133" s="58"/>
      <c r="G133" s="27"/>
    </row>
    <row r="134" spans="1:7" ht="15" x14ac:dyDescent="0.25">
      <c r="A134" s="1"/>
      <c r="B134" s="2"/>
      <c r="C134" s="8" t="s">
        <v>118</v>
      </c>
      <c r="D134" s="9"/>
      <c r="E134" s="47"/>
      <c r="F134" s="53"/>
      <c r="G134" s="10"/>
    </row>
    <row r="135" spans="1:7" ht="15" x14ac:dyDescent="0.25">
      <c r="A135" s="6"/>
      <c r="B135" s="7"/>
      <c r="C135" s="8" t="s">
        <v>107</v>
      </c>
      <c r="D135" s="12"/>
      <c r="E135" s="48"/>
      <c r="F135" s="54">
        <v>0</v>
      </c>
      <c r="G135" s="13">
        <v>0</v>
      </c>
    </row>
    <row r="136" spans="1:7" ht="15" x14ac:dyDescent="0.25">
      <c r="A136" s="1"/>
      <c r="B136" s="2"/>
      <c r="C136" s="14"/>
      <c r="D136" s="4"/>
      <c r="E136" s="46"/>
      <c r="F136" s="52"/>
      <c r="G136" s="5"/>
    </row>
    <row r="137" spans="1:7" ht="25.5" x14ac:dyDescent="0.25">
      <c r="A137" s="1"/>
      <c r="B137" s="26"/>
      <c r="C137" s="8" t="s">
        <v>119</v>
      </c>
      <c r="D137" s="9"/>
      <c r="E137" s="47"/>
      <c r="F137" s="53"/>
      <c r="G137" s="10"/>
    </row>
    <row r="138" spans="1:7" ht="15" x14ac:dyDescent="0.25">
      <c r="A138" s="6"/>
      <c r="B138" s="7"/>
      <c r="C138" s="8" t="s">
        <v>107</v>
      </c>
      <c r="D138" s="12"/>
      <c r="E138" s="48"/>
      <c r="F138" s="54">
        <v>0</v>
      </c>
      <c r="G138" s="13">
        <v>0</v>
      </c>
    </row>
    <row r="139" spans="1:7" ht="15" x14ac:dyDescent="0.25">
      <c r="A139" s="6"/>
      <c r="B139" s="7"/>
      <c r="C139" s="14"/>
      <c r="D139" s="4"/>
      <c r="E139" s="46"/>
      <c r="F139" s="52"/>
      <c r="G139" s="5"/>
    </row>
    <row r="140" spans="1:7" ht="15" x14ac:dyDescent="0.25">
      <c r="A140" s="6"/>
      <c r="B140" s="7"/>
      <c r="C140" s="28" t="s">
        <v>120</v>
      </c>
      <c r="D140" s="25"/>
      <c r="E140" s="48"/>
      <c r="F140" s="54">
        <v>0</v>
      </c>
      <c r="G140" s="13">
        <v>0</v>
      </c>
    </row>
    <row r="141" spans="1:7" ht="15" x14ac:dyDescent="0.25">
      <c r="A141" s="6"/>
      <c r="B141" s="7"/>
      <c r="C141" s="11"/>
      <c r="D141" s="4"/>
      <c r="E141" s="46"/>
      <c r="F141" s="52"/>
      <c r="G141" s="5"/>
    </row>
    <row r="142" spans="1:7" ht="15" x14ac:dyDescent="0.25">
      <c r="A142" s="1"/>
      <c r="B142" s="2"/>
      <c r="C142" s="3" t="s">
        <v>121</v>
      </c>
      <c r="D142" s="4"/>
      <c r="E142" s="46"/>
      <c r="F142" s="52"/>
      <c r="G142" s="5"/>
    </row>
    <row r="143" spans="1:7" ht="15" x14ac:dyDescent="0.25">
      <c r="A143" s="6"/>
      <c r="B143" s="7"/>
      <c r="C143" s="8" t="s">
        <v>122</v>
      </c>
      <c r="D143" s="9"/>
      <c r="E143" s="47"/>
      <c r="F143" s="53"/>
      <c r="G143" s="10"/>
    </row>
    <row r="144" spans="1:7" ht="15" x14ac:dyDescent="0.25">
      <c r="A144" s="6"/>
      <c r="B144" s="7"/>
      <c r="C144" s="8" t="s">
        <v>107</v>
      </c>
      <c r="D144" s="25"/>
      <c r="E144" s="48"/>
      <c r="F144" s="54">
        <v>0</v>
      </c>
      <c r="G144" s="13">
        <v>0</v>
      </c>
    </row>
    <row r="145" spans="1:7" ht="15" x14ac:dyDescent="0.25">
      <c r="A145" s="6"/>
      <c r="B145" s="7"/>
      <c r="C145" s="14"/>
      <c r="D145" s="7"/>
      <c r="E145" s="46"/>
      <c r="F145" s="52"/>
      <c r="G145" s="5"/>
    </row>
    <row r="146" spans="1:7" ht="15" x14ac:dyDescent="0.25">
      <c r="A146" s="6"/>
      <c r="B146" s="7"/>
      <c r="C146" s="8" t="s">
        <v>123</v>
      </c>
      <c r="D146" s="9"/>
      <c r="E146" s="47"/>
      <c r="F146" s="53"/>
      <c r="G146" s="10"/>
    </row>
    <row r="147" spans="1:7" ht="15" x14ac:dyDescent="0.25">
      <c r="A147" s="6"/>
      <c r="B147" s="7"/>
      <c r="C147" s="8" t="s">
        <v>107</v>
      </c>
      <c r="D147" s="25"/>
      <c r="E147" s="48"/>
      <c r="F147" s="54">
        <v>0</v>
      </c>
      <c r="G147" s="13">
        <v>0</v>
      </c>
    </row>
    <row r="148" spans="1:7" ht="15" x14ac:dyDescent="0.25">
      <c r="A148" s="6"/>
      <c r="B148" s="7"/>
      <c r="C148" s="14"/>
      <c r="D148" s="7"/>
      <c r="E148" s="46"/>
      <c r="F148" s="52"/>
      <c r="G148" s="5"/>
    </row>
    <row r="149" spans="1:7" ht="15" x14ac:dyDescent="0.25">
      <c r="A149" s="6"/>
      <c r="B149" s="7"/>
      <c r="C149" s="8" t="s">
        <v>124</v>
      </c>
      <c r="D149" s="9"/>
      <c r="E149" s="47"/>
      <c r="F149" s="53"/>
      <c r="G149" s="10"/>
    </row>
    <row r="150" spans="1:7" ht="15" x14ac:dyDescent="0.25">
      <c r="A150" s="6"/>
      <c r="B150" s="7"/>
      <c r="C150" s="8" t="s">
        <v>107</v>
      </c>
      <c r="D150" s="25"/>
      <c r="E150" s="48"/>
      <c r="F150" s="54">
        <v>0</v>
      </c>
      <c r="G150" s="13">
        <v>0</v>
      </c>
    </row>
    <row r="151" spans="1:7" ht="15" x14ac:dyDescent="0.25">
      <c r="A151" s="6"/>
      <c r="B151" s="7"/>
      <c r="C151" s="14"/>
      <c r="D151" s="7"/>
      <c r="E151" s="46"/>
      <c r="F151" s="52"/>
      <c r="G151" s="5"/>
    </row>
    <row r="152" spans="1:7" ht="15" x14ac:dyDescent="0.25">
      <c r="A152" s="6"/>
      <c r="B152" s="7"/>
      <c r="C152" s="8" t="s">
        <v>125</v>
      </c>
      <c r="D152" s="9"/>
      <c r="E152" s="47"/>
      <c r="F152" s="53"/>
      <c r="G152" s="10"/>
    </row>
    <row r="153" spans="1:7" ht="15" x14ac:dyDescent="0.25">
      <c r="A153" s="6">
        <v>1</v>
      </c>
      <c r="B153" s="7"/>
      <c r="C153" s="11" t="s">
        <v>126</v>
      </c>
      <c r="D153" s="15"/>
      <c r="E153" s="46"/>
      <c r="F153" s="52">
        <v>32.984005000000003</v>
      </c>
      <c r="G153" s="5">
        <v>1.4245572999999999E-2</v>
      </c>
    </row>
    <row r="154" spans="1:7" ht="15" x14ac:dyDescent="0.25">
      <c r="A154" s="6"/>
      <c r="B154" s="7"/>
      <c r="C154" s="8" t="s">
        <v>107</v>
      </c>
      <c r="D154" s="25"/>
      <c r="E154" s="48"/>
      <c r="F154" s="54">
        <v>32.984005000000003</v>
      </c>
      <c r="G154" s="13">
        <v>1.4245572999999999E-2</v>
      </c>
    </row>
    <row r="155" spans="1:7" ht="15" x14ac:dyDescent="0.25">
      <c r="A155" s="6"/>
      <c r="B155" s="7"/>
      <c r="C155" s="14"/>
      <c r="D155" s="7"/>
      <c r="E155" s="46"/>
      <c r="F155" s="52"/>
      <c r="G155" s="5"/>
    </row>
    <row r="156" spans="1:7" ht="25.5" x14ac:dyDescent="0.25">
      <c r="A156" s="6"/>
      <c r="B156" s="7"/>
      <c r="C156" s="24" t="s">
        <v>127</v>
      </c>
      <c r="D156" s="25"/>
      <c r="E156" s="48"/>
      <c r="F156" s="54">
        <v>32.984005000000003</v>
      </c>
      <c r="G156" s="13">
        <v>1.4245572999999999E-2</v>
      </c>
    </row>
    <row r="157" spans="1:7" ht="15" x14ac:dyDescent="0.25">
      <c r="A157" s="6"/>
      <c r="B157" s="7"/>
      <c r="C157" s="29"/>
      <c r="D157" s="7"/>
      <c r="E157" s="46"/>
      <c r="F157" s="52"/>
      <c r="G157" s="5"/>
    </row>
    <row r="158" spans="1:7" ht="15" x14ac:dyDescent="0.25">
      <c r="A158" s="1"/>
      <c r="B158" s="2"/>
      <c r="C158" s="3" t="s">
        <v>128</v>
      </c>
      <c r="D158" s="4"/>
      <c r="E158" s="46"/>
      <c r="F158" s="52"/>
      <c r="G158" s="5"/>
    </row>
    <row r="159" spans="1:7" ht="25.5" x14ac:dyDescent="0.25">
      <c r="A159" s="6"/>
      <c r="B159" s="7"/>
      <c r="C159" s="8" t="s">
        <v>129</v>
      </c>
      <c r="D159" s="9"/>
      <c r="E159" s="47"/>
      <c r="F159" s="53"/>
      <c r="G159" s="10"/>
    </row>
    <row r="160" spans="1:7" ht="15" x14ac:dyDescent="0.25">
      <c r="A160" s="6"/>
      <c r="B160" s="7"/>
      <c r="C160" s="8" t="s">
        <v>107</v>
      </c>
      <c r="D160" s="25"/>
      <c r="E160" s="48"/>
      <c r="F160" s="54">
        <v>0</v>
      </c>
      <c r="G160" s="13">
        <v>0</v>
      </c>
    </row>
    <row r="161" spans="1:7" ht="15" x14ac:dyDescent="0.25">
      <c r="A161" s="6"/>
      <c r="B161" s="7"/>
      <c r="C161" s="14"/>
      <c r="D161" s="7"/>
      <c r="E161" s="46"/>
      <c r="F161" s="52"/>
      <c r="G161" s="5"/>
    </row>
    <row r="162" spans="1:7" ht="15" x14ac:dyDescent="0.25">
      <c r="A162" s="1"/>
      <c r="B162" s="2"/>
      <c r="C162" s="3" t="s">
        <v>130</v>
      </c>
      <c r="D162" s="4"/>
      <c r="E162" s="46"/>
      <c r="F162" s="52"/>
      <c r="G162" s="5"/>
    </row>
    <row r="163" spans="1:7" ht="25.5" x14ac:dyDescent="0.25">
      <c r="A163" s="6"/>
      <c r="B163" s="7"/>
      <c r="C163" s="8" t="s">
        <v>131</v>
      </c>
      <c r="D163" s="9"/>
      <c r="E163" s="47"/>
      <c r="F163" s="53"/>
      <c r="G163" s="10"/>
    </row>
    <row r="164" spans="1:7" ht="15" x14ac:dyDescent="0.25">
      <c r="A164" s="6"/>
      <c r="B164" s="7"/>
      <c r="C164" s="8" t="s">
        <v>107</v>
      </c>
      <c r="D164" s="25"/>
      <c r="E164" s="48"/>
      <c r="F164" s="54">
        <v>0</v>
      </c>
      <c r="G164" s="13">
        <v>0</v>
      </c>
    </row>
    <row r="165" spans="1:7" ht="15" x14ac:dyDescent="0.25">
      <c r="A165" s="6"/>
      <c r="B165" s="7"/>
      <c r="C165" s="14"/>
      <c r="D165" s="7"/>
      <c r="E165" s="46"/>
      <c r="F165" s="52"/>
      <c r="G165" s="5"/>
    </row>
    <row r="166" spans="1:7" ht="25.5" x14ac:dyDescent="0.25">
      <c r="A166" s="6"/>
      <c r="B166" s="7"/>
      <c r="C166" s="8" t="s">
        <v>132</v>
      </c>
      <c r="D166" s="9"/>
      <c r="E166" s="47"/>
      <c r="F166" s="53"/>
      <c r="G166" s="10"/>
    </row>
    <row r="167" spans="1:7" ht="15" x14ac:dyDescent="0.25">
      <c r="A167" s="6"/>
      <c r="B167" s="7"/>
      <c r="C167" s="8" t="s">
        <v>107</v>
      </c>
      <c r="D167" s="25"/>
      <c r="E167" s="48"/>
      <c r="F167" s="54">
        <v>0</v>
      </c>
      <c r="G167" s="13">
        <v>0</v>
      </c>
    </row>
    <row r="168" spans="1:7" ht="15" x14ac:dyDescent="0.25">
      <c r="A168" s="6"/>
      <c r="B168" s="7"/>
      <c r="C168" s="14"/>
      <c r="D168" s="7"/>
      <c r="E168" s="46"/>
      <c r="F168" s="58"/>
      <c r="G168" s="27"/>
    </row>
    <row r="169" spans="1:7" ht="25.5" x14ac:dyDescent="0.25">
      <c r="A169" s="6"/>
      <c r="B169" s="7"/>
      <c r="C169" s="29" t="s">
        <v>134</v>
      </c>
      <c r="D169" s="7"/>
      <c r="E169" s="46"/>
      <c r="F169" s="58">
        <v>4.1658539000000001</v>
      </c>
      <c r="G169" s="27">
        <v>1.7992049999999999E-3</v>
      </c>
    </row>
    <row r="170" spans="1:7" ht="15" x14ac:dyDescent="0.25">
      <c r="A170" s="6"/>
      <c r="B170" s="7"/>
      <c r="C170" s="30" t="s">
        <v>135</v>
      </c>
      <c r="D170" s="12"/>
      <c r="E170" s="48"/>
      <c r="F170" s="54">
        <v>2315.3863569</v>
      </c>
      <c r="G170" s="13">
        <v>0.99999999699999964</v>
      </c>
    </row>
    <row r="172" spans="1:7" ht="15" x14ac:dyDescent="0.25">
      <c r="B172" s="158"/>
      <c r="C172" s="158"/>
      <c r="D172" s="158"/>
      <c r="E172" s="158"/>
      <c r="F172" s="158"/>
    </row>
    <row r="173" spans="1:7" ht="15" x14ac:dyDescent="0.25">
      <c r="B173" s="158"/>
      <c r="C173" s="158"/>
      <c r="D173" s="158"/>
      <c r="E173" s="158"/>
      <c r="F173" s="158"/>
    </row>
    <row r="175" spans="1:7" ht="15" x14ac:dyDescent="0.25">
      <c r="B175" s="36" t="s">
        <v>137</v>
      </c>
      <c r="C175" s="37"/>
      <c r="D175" s="38"/>
    </row>
    <row r="176" spans="1:7" ht="15" x14ac:dyDescent="0.25">
      <c r="B176" s="39" t="s">
        <v>138</v>
      </c>
      <c r="C176" s="40"/>
      <c r="D176" s="64" t="s">
        <v>139</v>
      </c>
    </row>
    <row r="177" spans="2:4" ht="15" x14ac:dyDescent="0.25">
      <c r="B177" s="39" t="s">
        <v>140</v>
      </c>
      <c r="C177" s="40"/>
      <c r="D177" s="64" t="s">
        <v>139</v>
      </c>
    </row>
    <row r="178" spans="2:4" ht="15" x14ac:dyDescent="0.25">
      <c r="B178" s="41" t="s">
        <v>141</v>
      </c>
      <c r="C178" s="40"/>
      <c r="D178" s="42"/>
    </row>
    <row r="179" spans="2:4" ht="25.5" customHeight="1" x14ac:dyDescent="0.25">
      <c r="B179" s="42"/>
      <c r="C179" s="32" t="s">
        <v>142</v>
      </c>
      <c r="D179" s="33" t="s">
        <v>143</v>
      </c>
    </row>
    <row r="180" spans="2:4" ht="12.75" customHeight="1" x14ac:dyDescent="0.25">
      <c r="B180" s="59" t="s">
        <v>144</v>
      </c>
      <c r="C180" s="60" t="s">
        <v>145</v>
      </c>
      <c r="D180" s="60" t="s">
        <v>146</v>
      </c>
    </row>
    <row r="181" spans="2:4" ht="15" x14ac:dyDescent="0.25">
      <c r="B181" s="42" t="s">
        <v>147</v>
      </c>
      <c r="C181" s="43">
        <v>12.1944</v>
      </c>
      <c r="D181" s="43">
        <v>12.1942</v>
      </c>
    </row>
    <row r="182" spans="2:4" ht="15" x14ac:dyDescent="0.25">
      <c r="B182" s="42" t="s">
        <v>148</v>
      </c>
      <c r="C182" s="43">
        <v>11.6724</v>
      </c>
      <c r="D182" s="43">
        <v>11.6724</v>
      </c>
    </row>
    <row r="183" spans="2:4" ht="15" x14ac:dyDescent="0.25">
      <c r="B183" s="42" t="s">
        <v>149</v>
      </c>
      <c r="C183" s="43">
        <v>11.9602</v>
      </c>
      <c r="D183" s="43">
        <v>11.954700000000001</v>
      </c>
    </row>
    <row r="184" spans="2:4" ht="15" x14ac:dyDescent="0.25">
      <c r="B184" s="42" t="s">
        <v>150</v>
      </c>
      <c r="C184" s="43">
        <v>11.443899999999999</v>
      </c>
      <c r="D184" s="43">
        <v>11.438599999999999</v>
      </c>
    </row>
    <row r="186" spans="2:4" ht="15" x14ac:dyDescent="0.25">
      <c r="B186" s="61" t="s">
        <v>151</v>
      </c>
      <c r="C186" s="44"/>
      <c r="D186" s="62" t="s">
        <v>139</v>
      </c>
    </row>
    <row r="187" spans="2:4" ht="24.75" customHeight="1" x14ac:dyDescent="0.25">
      <c r="B187" s="63"/>
      <c r="C187" s="63"/>
    </row>
    <row r="188" spans="2:4" ht="15" x14ac:dyDescent="0.25">
      <c r="B188" s="65"/>
      <c r="C188" s="67"/>
      <c r="D188"/>
    </row>
    <row r="190" spans="2:4" ht="15" x14ac:dyDescent="0.25">
      <c r="B190" s="41" t="s">
        <v>152</v>
      </c>
      <c r="C190" s="40"/>
      <c r="D190" s="66" t="s">
        <v>139</v>
      </c>
    </row>
    <row r="191" spans="2:4" ht="15" x14ac:dyDescent="0.25">
      <c r="B191" s="41" t="s">
        <v>153</v>
      </c>
      <c r="C191" s="40"/>
      <c r="D191" s="66" t="s">
        <v>139</v>
      </c>
    </row>
    <row r="192" spans="2:4" ht="15" x14ac:dyDescent="0.25">
      <c r="B192" s="41" t="s">
        <v>154</v>
      </c>
      <c r="C192" s="40"/>
      <c r="D192" s="45">
        <v>0.46421487878393497</v>
      </c>
    </row>
    <row r="193" spans="2:4" ht="15" x14ac:dyDescent="0.25">
      <c r="B193" s="41" t="s">
        <v>155</v>
      </c>
      <c r="C193" s="40"/>
      <c r="D193" s="45" t="s">
        <v>139</v>
      </c>
    </row>
  </sheetData>
  <mergeCells count="5">
    <mergeCell ref="A1:G1"/>
    <mergeCell ref="A2:G2"/>
    <mergeCell ref="A3:G3"/>
    <mergeCell ref="B172:F172"/>
    <mergeCell ref="B173:F173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V147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697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3947721</v>
      </c>
      <c r="F7" s="52">
        <v>16726.493877000001</v>
      </c>
      <c r="G7" s="5">
        <v>5.9856206000000002E-2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19</v>
      </c>
      <c r="E8" s="46">
        <v>625597</v>
      </c>
      <c r="F8" s="52">
        <v>15172.9168395</v>
      </c>
      <c r="G8" s="5">
        <v>5.4296689000000002E-2</v>
      </c>
    </row>
    <row r="9" spans="1:7" ht="15" x14ac:dyDescent="0.25">
      <c r="A9" s="6">
        <v>3</v>
      </c>
      <c r="B9" s="7" t="s">
        <v>390</v>
      </c>
      <c r="C9" s="11" t="s">
        <v>391</v>
      </c>
      <c r="D9" s="2" t="s">
        <v>19</v>
      </c>
      <c r="E9" s="46">
        <v>1641415</v>
      </c>
      <c r="F9" s="52">
        <v>13267.557445</v>
      </c>
      <c r="G9" s="5">
        <v>4.7478309000000003E-2</v>
      </c>
    </row>
    <row r="10" spans="1:7" ht="25.5" x14ac:dyDescent="0.25">
      <c r="A10" s="6">
        <v>4</v>
      </c>
      <c r="B10" s="7" t="s">
        <v>14</v>
      </c>
      <c r="C10" s="11" t="s">
        <v>15</v>
      </c>
      <c r="D10" s="2" t="s">
        <v>16</v>
      </c>
      <c r="E10" s="46">
        <v>792788</v>
      </c>
      <c r="F10" s="52">
        <v>12348.069493999999</v>
      </c>
      <c r="G10" s="5">
        <v>4.4187896999999997E-2</v>
      </c>
    </row>
    <row r="11" spans="1:7" ht="15" x14ac:dyDescent="0.25">
      <c r="A11" s="6">
        <v>5</v>
      </c>
      <c r="B11" s="7" t="s">
        <v>437</v>
      </c>
      <c r="C11" s="11" t="s">
        <v>438</v>
      </c>
      <c r="D11" s="2" t="s">
        <v>169</v>
      </c>
      <c r="E11" s="46">
        <v>351331</v>
      </c>
      <c r="F11" s="52">
        <v>12180.997101000001</v>
      </c>
      <c r="G11" s="5">
        <v>4.3590023999999998E-2</v>
      </c>
    </row>
    <row r="12" spans="1:7" ht="25.5" x14ac:dyDescent="0.25">
      <c r="A12" s="6">
        <v>6</v>
      </c>
      <c r="B12" s="7" t="s">
        <v>37</v>
      </c>
      <c r="C12" s="11" t="s">
        <v>38</v>
      </c>
      <c r="D12" s="2" t="s">
        <v>39</v>
      </c>
      <c r="E12" s="46">
        <v>879095</v>
      </c>
      <c r="F12" s="52">
        <v>11693.2821425</v>
      </c>
      <c r="G12" s="5">
        <v>4.1844723E-2</v>
      </c>
    </row>
    <row r="13" spans="1:7" ht="15" x14ac:dyDescent="0.25">
      <c r="A13" s="6">
        <v>7</v>
      </c>
      <c r="B13" s="7" t="s">
        <v>11</v>
      </c>
      <c r="C13" s="11" t="s">
        <v>12</v>
      </c>
      <c r="D13" s="2" t="s">
        <v>13</v>
      </c>
      <c r="E13" s="46">
        <v>1070287</v>
      </c>
      <c r="F13" s="52">
        <v>8734.6122070000001</v>
      </c>
      <c r="G13" s="5">
        <v>3.1257042999999998E-2</v>
      </c>
    </row>
    <row r="14" spans="1:7" ht="15" x14ac:dyDescent="0.25">
      <c r="A14" s="6">
        <v>8</v>
      </c>
      <c r="B14" s="7" t="s">
        <v>57</v>
      </c>
      <c r="C14" s="11" t="s">
        <v>58</v>
      </c>
      <c r="D14" s="2" t="s">
        <v>19</v>
      </c>
      <c r="E14" s="46">
        <v>2137495</v>
      </c>
      <c r="F14" s="52">
        <v>7534.6698749999996</v>
      </c>
      <c r="G14" s="5">
        <v>2.6963017999999998E-2</v>
      </c>
    </row>
    <row r="15" spans="1:7" ht="15" x14ac:dyDescent="0.25">
      <c r="A15" s="6">
        <v>9</v>
      </c>
      <c r="B15" s="7" t="s">
        <v>400</v>
      </c>
      <c r="C15" s="11" t="s">
        <v>401</v>
      </c>
      <c r="D15" s="2" t="s">
        <v>211</v>
      </c>
      <c r="E15" s="46">
        <v>901571</v>
      </c>
      <c r="F15" s="52">
        <v>6855.0950984999999</v>
      </c>
      <c r="G15" s="5">
        <v>2.4531140999999999E-2</v>
      </c>
    </row>
    <row r="16" spans="1:7" ht="25.5" x14ac:dyDescent="0.25">
      <c r="A16" s="6">
        <v>10</v>
      </c>
      <c r="B16" s="7" t="s">
        <v>310</v>
      </c>
      <c r="C16" s="11" t="s">
        <v>311</v>
      </c>
      <c r="D16" s="2" t="s">
        <v>169</v>
      </c>
      <c r="E16" s="46">
        <v>411025</v>
      </c>
      <c r="F16" s="52">
        <v>6299.7801749999999</v>
      </c>
      <c r="G16" s="5">
        <v>2.2543931999999999E-2</v>
      </c>
    </row>
    <row r="17" spans="1:7" ht="25.5" x14ac:dyDescent="0.25">
      <c r="A17" s="6">
        <v>11</v>
      </c>
      <c r="B17" s="7" t="s">
        <v>318</v>
      </c>
      <c r="C17" s="11" t="s">
        <v>319</v>
      </c>
      <c r="D17" s="2" t="s">
        <v>42</v>
      </c>
      <c r="E17" s="46">
        <v>656204</v>
      </c>
      <c r="F17" s="52">
        <v>6122.3833199999999</v>
      </c>
      <c r="G17" s="5">
        <v>2.1909112000000001E-2</v>
      </c>
    </row>
    <row r="18" spans="1:7" ht="25.5" x14ac:dyDescent="0.25">
      <c r="A18" s="6">
        <v>12</v>
      </c>
      <c r="B18" s="7" t="s">
        <v>433</v>
      </c>
      <c r="C18" s="11" t="s">
        <v>434</v>
      </c>
      <c r="D18" s="2" t="s">
        <v>30</v>
      </c>
      <c r="E18" s="46">
        <v>461317</v>
      </c>
      <c r="F18" s="52">
        <v>5867.0296060000001</v>
      </c>
      <c r="G18" s="5">
        <v>2.0995322E-2</v>
      </c>
    </row>
    <row r="19" spans="1:7" ht="15" x14ac:dyDescent="0.25">
      <c r="A19" s="6">
        <v>13</v>
      </c>
      <c r="B19" s="7" t="s">
        <v>515</v>
      </c>
      <c r="C19" s="11" t="s">
        <v>516</v>
      </c>
      <c r="D19" s="2" t="s">
        <v>211</v>
      </c>
      <c r="E19" s="46">
        <v>265041</v>
      </c>
      <c r="F19" s="52">
        <v>5821.7580854999997</v>
      </c>
      <c r="G19" s="5">
        <v>2.0833317000000001E-2</v>
      </c>
    </row>
    <row r="20" spans="1:7" ht="15" x14ac:dyDescent="0.25">
      <c r="A20" s="6">
        <v>14</v>
      </c>
      <c r="B20" s="7" t="s">
        <v>320</v>
      </c>
      <c r="C20" s="11" t="s">
        <v>321</v>
      </c>
      <c r="D20" s="2" t="s">
        <v>322</v>
      </c>
      <c r="E20" s="46">
        <v>847178</v>
      </c>
      <c r="F20" s="52">
        <v>5507.9277670000001</v>
      </c>
      <c r="G20" s="5">
        <v>1.9710267E-2</v>
      </c>
    </row>
    <row r="21" spans="1:7" ht="25.5" x14ac:dyDescent="0.25">
      <c r="A21" s="6">
        <v>15</v>
      </c>
      <c r="B21" s="7" t="s">
        <v>398</v>
      </c>
      <c r="C21" s="11" t="s">
        <v>399</v>
      </c>
      <c r="D21" s="2" t="s">
        <v>169</v>
      </c>
      <c r="E21" s="46">
        <v>776221</v>
      </c>
      <c r="F21" s="52">
        <v>5388.9142924999996</v>
      </c>
      <c r="G21" s="5">
        <v>1.9284374E-2</v>
      </c>
    </row>
    <row r="22" spans="1:7" ht="25.5" x14ac:dyDescent="0.25">
      <c r="A22" s="6">
        <v>16</v>
      </c>
      <c r="B22" s="7" t="s">
        <v>408</v>
      </c>
      <c r="C22" s="11" t="s">
        <v>409</v>
      </c>
      <c r="D22" s="2" t="s">
        <v>169</v>
      </c>
      <c r="E22" s="46">
        <v>445791</v>
      </c>
      <c r="F22" s="52">
        <v>5244.7311149999996</v>
      </c>
      <c r="G22" s="5">
        <v>1.8768410999999999E-2</v>
      </c>
    </row>
    <row r="23" spans="1:7" ht="25.5" x14ac:dyDescent="0.25">
      <c r="A23" s="6">
        <v>17</v>
      </c>
      <c r="B23" s="7" t="s">
        <v>396</v>
      </c>
      <c r="C23" s="11" t="s">
        <v>397</v>
      </c>
      <c r="D23" s="2" t="s">
        <v>42</v>
      </c>
      <c r="E23" s="46">
        <v>1822999</v>
      </c>
      <c r="F23" s="52">
        <v>5077.9637144999997</v>
      </c>
      <c r="G23" s="5">
        <v>1.8171629000000002E-2</v>
      </c>
    </row>
    <row r="24" spans="1:7" ht="15" x14ac:dyDescent="0.25">
      <c r="A24" s="6">
        <v>18</v>
      </c>
      <c r="B24" s="7" t="s">
        <v>331</v>
      </c>
      <c r="C24" s="11" t="s">
        <v>332</v>
      </c>
      <c r="D24" s="2" t="s">
        <v>211</v>
      </c>
      <c r="E24" s="46">
        <v>499896</v>
      </c>
      <c r="F24" s="52">
        <v>4968.2163959999998</v>
      </c>
      <c r="G24" s="5">
        <v>1.7778894999999999E-2</v>
      </c>
    </row>
    <row r="25" spans="1:7" ht="25.5" x14ac:dyDescent="0.25">
      <c r="A25" s="6">
        <v>19</v>
      </c>
      <c r="B25" s="7" t="s">
        <v>170</v>
      </c>
      <c r="C25" s="11" t="s">
        <v>171</v>
      </c>
      <c r="D25" s="2" t="s">
        <v>172</v>
      </c>
      <c r="E25" s="46">
        <v>271764</v>
      </c>
      <c r="F25" s="52">
        <v>4844.6009459999996</v>
      </c>
      <c r="G25" s="5">
        <v>1.7336534000000001E-2</v>
      </c>
    </row>
    <row r="26" spans="1:7" ht="15" x14ac:dyDescent="0.25">
      <c r="A26" s="6">
        <v>20</v>
      </c>
      <c r="B26" s="7" t="s">
        <v>418</v>
      </c>
      <c r="C26" s="11" t="s">
        <v>419</v>
      </c>
      <c r="D26" s="2" t="s">
        <v>226</v>
      </c>
      <c r="E26" s="46">
        <v>690300</v>
      </c>
      <c r="F26" s="52">
        <v>4466.5861500000001</v>
      </c>
      <c r="G26" s="5">
        <v>1.5983798E-2</v>
      </c>
    </row>
    <row r="27" spans="1:7" ht="25.5" x14ac:dyDescent="0.25">
      <c r="A27" s="6">
        <v>21</v>
      </c>
      <c r="B27" s="7" t="s">
        <v>392</v>
      </c>
      <c r="C27" s="11" t="s">
        <v>393</v>
      </c>
      <c r="D27" s="2" t="s">
        <v>53</v>
      </c>
      <c r="E27" s="46">
        <v>1860580</v>
      </c>
      <c r="F27" s="52">
        <v>4422.5986599999997</v>
      </c>
      <c r="G27" s="5">
        <v>1.5826388E-2</v>
      </c>
    </row>
    <row r="28" spans="1:7" ht="25.5" x14ac:dyDescent="0.25">
      <c r="A28" s="6">
        <v>22</v>
      </c>
      <c r="B28" s="7" t="s">
        <v>31</v>
      </c>
      <c r="C28" s="11" t="s">
        <v>32</v>
      </c>
      <c r="D28" s="2" t="s">
        <v>30</v>
      </c>
      <c r="E28" s="46">
        <v>16650</v>
      </c>
      <c r="F28" s="52">
        <v>4284.8109000000004</v>
      </c>
      <c r="G28" s="5">
        <v>1.5333309999999999E-2</v>
      </c>
    </row>
    <row r="29" spans="1:7" ht="15" x14ac:dyDescent="0.25">
      <c r="A29" s="6">
        <v>23</v>
      </c>
      <c r="B29" s="7" t="s">
        <v>489</v>
      </c>
      <c r="C29" s="11" t="s">
        <v>490</v>
      </c>
      <c r="D29" s="2" t="s">
        <v>211</v>
      </c>
      <c r="E29" s="46">
        <v>580582</v>
      </c>
      <c r="F29" s="52">
        <v>4283.2437049999999</v>
      </c>
      <c r="G29" s="5">
        <v>1.5327702E-2</v>
      </c>
    </row>
    <row r="30" spans="1:7" ht="15" x14ac:dyDescent="0.25">
      <c r="A30" s="6">
        <v>24</v>
      </c>
      <c r="B30" s="7" t="s">
        <v>298</v>
      </c>
      <c r="C30" s="11" t="s">
        <v>299</v>
      </c>
      <c r="D30" s="2" t="s">
        <v>19</v>
      </c>
      <c r="E30" s="46">
        <v>3945596</v>
      </c>
      <c r="F30" s="52">
        <v>4235.5973059999997</v>
      </c>
      <c r="G30" s="5">
        <v>1.5157198E-2</v>
      </c>
    </row>
    <row r="31" spans="1:7" ht="25.5" x14ac:dyDescent="0.25">
      <c r="A31" s="6">
        <v>25</v>
      </c>
      <c r="B31" s="7" t="s">
        <v>335</v>
      </c>
      <c r="C31" s="11" t="s">
        <v>336</v>
      </c>
      <c r="D31" s="2" t="s">
        <v>42</v>
      </c>
      <c r="E31" s="46">
        <v>35760</v>
      </c>
      <c r="F31" s="52">
        <v>3927.5207999999998</v>
      </c>
      <c r="G31" s="5">
        <v>1.4054738000000001E-2</v>
      </c>
    </row>
    <row r="32" spans="1:7" ht="25.5" x14ac:dyDescent="0.25">
      <c r="A32" s="6">
        <v>26</v>
      </c>
      <c r="B32" s="7" t="s">
        <v>394</v>
      </c>
      <c r="C32" s="11" t="s">
        <v>395</v>
      </c>
      <c r="D32" s="2" t="s">
        <v>42</v>
      </c>
      <c r="E32" s="46">
        <v>299933</v>
      </c>
      <c r="F32" s="52">
        <v>3921.7739415000001</v>
      </c>
      <c r="G32" s="5">
        <v>1.4034173E-2</v>
      </c>
    </row>
    <row r="33" spans="1:7" ht="25.5" x14ac:dyDescent="0.25">
      <c r="A33" s="6">
        <v>27</v>
      </c>
      <c r="B33" s="7" t="s">
        <v>354</v>
      </c>
      <c r="C33" s="11" t="s">
        <v>355</v>
      </c>
      <c r="D33" s="2" t="s">
        <v>22</v>
      </c>
      <c r="E33" s="46">
        <v>1039558</v>
      </c>
      <c r="F33" s="52">
        <v>3914.9754280000002</v>
      </c>
      <c r="G33" s="5">
        <v>1.4009844E-2</v>
      </c>
    </row>
    <row r="34" spans="1:7" ht="25.5" x14ac:dyDescent="0.25">
      <c r="A34" s="6">
        <v>28</v>
      </c>
      <c r="B34" s="7" t="s">
        <v>314</v>
      </c>
      <c r="C34" s="11" t="s">
        <v>315</v>
      </c>
      <c r="D34" s="2" t="s">
        <v>22</v>
      </c>
      <c r="E34" s="46">
        <v>1581570</v>
      </c>
      <c r="F34" s="52">
        <v>3878.0096400000002</v>
      </c>
      <c r="G34" s="5">
        <v>1.3877561E-2</v>
      </c>
    </row>
    <row r="35" spans="1:7" ht="25.5" x14ac:dyDescent="0.25">
      <c r="A35" s="6">
        <v>29</v>
      </c>
      <c r="B35" s="7" t="s">
        <v>40</v>
      </c>
      <c r="C35" s="11" t="s">
        <v>41</v>
      </c>
      <c r="D35" s="2" t="s">
        <v>42</v>
      </c>
      <c r="E35" s="46">
        <v>796564</v>
      </c>
      <c r="F35" s="52">
        <v>3674.9480140000001</v>
      </c>
      <c r="G35" s="5">
        <v>1.31509E-2</v>
      </c>
    </row>
    <row r="36" spans="1:7" ht="25.5" x14ac:dyDescent="0.25">
      <c r="A36" s="6">
        <v>30</v>
      </c>
      <c r="B36" s="7" t="s">
        <v>23</v>
      </c>
      <c r="C36" s="11" t="s">
        <v>24</v>
      </c>
      <c r="D36" s="2" t="s">
        <v>22</v>
      </c>
      <c r="E36" s="46">
        <v>611247</v>
      </c>
      <c r="F36" s="52">
        <v>3641.5040024999998</v>
      </c>
      <c r="G36" s="5">
        <v>1.3031219E-2</v>
      </c>
    </row>
    <row r="37" spans="1:7" ht="25.5" x14ac:dyDescent="0.25">
      <c r="A37" s="6">
        <v>31</v>
      </c>
      <c r="B37" s="7" t="s">
        <v>45</v>
      </c>
      <c r="C37" s="11" t="s">
        <v>46</v>
      </c>
      <c r="D37" s="2" t="s">
        <v>30</v>
      </c>
      <c r="E37" s="46">
        <v>356318</v>
      </c>
      <c r="F37" s="52">
        <v>3634.4436000000001</v>
      </c>
      <c r="G37" s="5">
        <v>1.3005954E-2</v>
      </c>
    </row>
    <row r="38" spans="1:7" ht="15" x14ac:dyDescent="0.25">
      <c r="A38" s="6">
        <v>32</v>
      </c>
      <c r="B38" s="7" t="s">
        <v>59</v>
      </c>
      <c r="C38" s="11" t="s">
        <v>60</v>
      </c>
      <c r="D38" s="2" t="s">
        <v>13</v>
      </c>
      <c r="E38" s="46">
        <v>3010398</v>
      </c>
      <c r="F38" s="52">
        <v>3632.0451870000002</v>
      </c>
      <c r="G38" s="5">
        <v>1.2997371000000001E-2</v>
      </c>
    </row>
    <row r="39" spans="1:7" ht="15" x14ac:dyDescent="0.25">
      <c r="A39" s="6">
        <v>33</v>
      </c>
      <c r="B39" s="7" t="s">
        <v>402</v>
      </c>
      <c r="C39" s="11" t="s">
        <v>403</v>
      </c>
      <c r="D39" s="2" t="s">
        <v>226</v>
      </c>
      <c r="E39" s="46">
        <v>135461</v>
      </c>
      <c r="F39" s="52">
        <v>3630.6934525000001</v>
      </c>
      <c r="G39" s="5">
        <v>1.2992534E-2</v>
      </c>
    </row>
    <row r="40" spans="1:7" ht="15" x14ac:dyDescent="0.25">
      <c r="A40" s="6">
        <v>34</v>
      </c>
      <c r="B40" s="7" t="s">
        <v>521</v>
      </c>
      <c r="C40" s="11" t="s">
        <v>522</v>
      </c>
      <c r="D40" s="2" t="s">
        <v>211</v>
      </c>
      <c r="E40" s="46">
        <v>295000</v>
      </c>
      <c r="F40" s="52">
        <v>3223.0225</v>
      </c>
      <c r="G40" s="5">
        <v>1.1533672E-2</v>
      </c>
    </row>
    <row r="41" spans="1:7" ht="15" x14ac:dyDescent="0.25">
      <c r="A41" s="6">
        <v>35</v>
      </c>
      <c r="B41" s="7" t="s">
        <v>337</v>
      </c>
      <c r="C41" s="11" t="s">
        <v>338</v>
      </c>
      <c r="D41" s="2" t="s">
        <v>169</v>
      </c>
      <c r="E41" s="46">
        <v>713725</v>
      </c>
      <c r="F41" s="52">
        <v>3212.4762249999999</v>
      </c>
      <c r="G41" s="5">
        <v>1.1495932E-2</v>
      </c>
    </row>
    <row r="42" spans="1:7" ht="25.5" x14ac:dyDescent="0.25">
      <c r="A42" s="6">
        <v>36</v>
      </c>
      <c r="B42" s="7" t="s">
        <v>302</v>
      </c>
      <c r="C42" s="11" t="s">
        <v>303</v>
      </c>
      <c r="D42" s="2" t="s">
        <v>166</v>
      </c>
      <c r="E42" s="46">
        <v>248251</v>
      </c>
      <c r="F42" s="52">
        <v>3075.333388</v>
      </c>
      <c r="G42" s="5">
        <v>1.1005163E-2</v>
      </c>
    </row>
    <row r="43" spans="1:7" ht="15" x14ac:dyDescent="0.25">
      <c r="A43" s="6">
        <v>37</v>
      </c>
      <c r="B43" s="7" t="s">
        <v>369</v>
      </c>
      <c r="C43" s="11" t="s">
        <v>370</v>
      </c>
      <c r="D43" s="2" t="s">
        <v>169</v>
      </c>
      <c r="E43" s="46">
        <v>3028929</v>
      </c>
      <c r="F43" s="52">
        <v>2892.627195</v>
      </c>
      <c r="G43" s="5">
        <v>1.0351344E-2</v>
      </c>
    </row>
    <row r="44" spans="1:7" ht="25.5" x14ac:dyDescent="0.25">
      <c r="A44" s="6">
        <v>38</v>
      </c>
      <c r="B44" s="7" t="s">
        <v>349</v>
      </c>
      <c r="C44" s="11" t="s">
        <v>350</v>
      </c>
      <c r="D44" s="2" t="s">
        <v>351</v>
      </c>
      <c r="E44" s="46">
        <v>309197</v>
      </c>
      <c r="F44" s="52">
        <v>2825.4421860000002</v>
      </c>
      <c r="G44" s="5">
        <v>1.0110920000000001E-2</v>
      </c>
    </row>
    <row r="45" spans="1:7" ht="15" x14ac:dyDescent="0.25">
      <c r="A45" s="6">
        <v>39</v>
      </c>
      <c r="B45" s="7" t="s">
        <v>362</v>
      </c>
      <c r="C45" s="11" t="s">
        <v>363</v>
      </c>
      <c r="D45" s="2" t="s">
        <v>364</v>
      </c>
      <c r="E45" s="46">
        <v>73553</v>
      </c>
      <c r="F45" s="52">
        <v>2818.9555015000001</v>
      </c>
      <c r="G45" s="5">
        <v>1.0087708000000001E-2</v>
      </c>
    </row>
    <row r="46" spans="1:7" ht="15" x14ac:dyDescent="0.25">
      <c r="A46" s="6">
        <v>40</v>
      </c>
      <c r="B46" s="7" t="s">
        <v>431</v>
      </c>
      <c r="C46" s="11" t="s">
        <v>432</v>
      </c>
      <c r="D46" s="2" t="s">
        <v>13</v>
      </c>
      <c r="E46" s="46">
        <v>59003</v>
      </c>
      <c r="F46" s="52">
        <v>2808.601803</v>
      </c>
      <c r="G46" s="5">
        <v>1.0050656999999999E-2</v>
      </c>
    </row>
    <row r="47" spans="1:7" ht="15" x14ac:dyDescent="0.25">
      <c r="A47" s="6">
        <v>41</v>
      </c>
      <c r="B47" s="7" t="s">
        <v>365</v>
      </c>
      <c r="C47" s="11" t="s">
        <v>366</v>
      </c>
      <c r="D47" s="2" t="s">
        <v>19</v>
      </c>
      <c r="E47" s="46">
        <v>3555722</v>
      </c>
      <c r="F47" s="52">
        <v>2777.0188819999998</v>
      </c>
      <c r="G47" s="5">
        <v>9.9376359999999997E-3</v>
      </c>
    </row>
    <row r="48" spans="1:7" ht="25.5" x14ac:dyDescent="0.25">
      <c r="A48" s="6">
        <v>42</v>
      </c>
      <c r="B48" s="7" t="s">
        <v>300</v>
      </c>
      <c r="C48" s="11" t="s">
        <v>301</v>
      </c>
      <c r="D48" s="2" t="s">
        <v>22</v>
      </c>
      <c r="E48" s="46">
        <v>53281</v>
      </c>
      <c r="F48" s="52">
        <v>2743.6784545</v>
      </c>
      <c r="G48" s="5">
        <v>9.818327E-3</v>
      </c>
    </row>
    <row r="49" spans="1:7" ht="25.5" x14ac:dyDescent="0.25">
      <c r="A49" s="6">
        <v>43</v>
      </c>
      <c r="B49" s="7" t="s">
        <v>493</v>
      </c>
      <c r="C49" s="11" t="s">
        <v>494</v>
      </c>
      <c r="D49" s="2" t="s">
        <v>53</v>
      </c>
      <c r="E49" s="46">
        <v>220000</v>
      </c>
      <c r="F49" s="52">
        <v>2718.65</v>
      </c>
      <c r="G49" s="5">
        <v>9.7287620000000002E-3</v>
      </c>
    </row>
    <row r="50" spans="1:7" ht="51" x14ac:dyDescent="0.25">
      <c r="A50" s="6">
        <v>44</v>
      </c>
      <c r="B50" s="7" t="s">
        <v>471</v>
      </c>
      <c r="C50" s="11" t="s">
        <v>472</v>
      </c>
      <c r="D50" s="2" t="s">
        <v>239</v>
      </c>
      <c r="E50" s="46">
        <v>3600000</v>
      </c>
      <c r="F50" s="52">
        <v>2705.4</v>
      </c>
      <c r="G50" s="5">
        <v>9.6813460000000004E-3</v>
      </c>
    </row>
    <row r="51" spans="1:7" ht="15" x14ac:dyDescent="0.25">
      <c r="A51" s="6">
        <v>45</v>
      </c>
      <c r="B51" s="7" t="s">
        <v>54</v>
      </c>
      <c r="C51" s="11" t="s">
        <v>55</v>
      </c>
      <c r="D51" s="2" t="s">
        <v>56</v>
      </c>
      <c r="E51" s="46">
        <v>1679139</v>
      </c>
      <c r="F51" s="52">
        <v>2687.4619695000001</v>
      </c>
      <c r="G51" s="5">
        <v>9.6171550000000005E-3</v>
      </c>
    </row>
    <row r="52" spans="1:7" ht="25.5" x14ac:dyDescent="0.25">
      <c r="A52" s="6">
        <v>46</v>
      </c>
      <c r="B52" s="7" t="s">
        <v>371</v>
      </c>
      <c r="C52" s="11" t="s">
        <v>372</v>
      </c>
      <c r="D52" s="2" t="s">
        <v>42</v>
      </c>
      <c r="E52" s="46">
        <v>751033</v>
      </c>
      <c r="F52" s="52">
        <v>2615.8479390000002</v>
      </c>
      <c r="G52" s="5">
        <v>9.3608819999999992E-3</v>
      </c>
    </row>
    <row r="53" spans="1:7" ht="25.5" x14ac:dyDescent="0.25">
      <c r="A53" s="6">
        <v>47</v>
      </c>
      <c r="B53" s="7" t="s">
        <v>164</v>
      </c>
      <c r="C53" s="11" t="s">
        <v>165</v>
      </c>
      <c r="D53" s="2" t="s">
        <v>166</v>
      </c>
      <c r="E53" s="46">
        <v>1337642</v>
      </c>
      <c r="F53" s="52">
        <v>2528.8122010000002</v>
      </c>
      <c r="G53" s="5">
        <v>9.0494219999999997E-3</v>
      </c>
    </row>
    <row r="54" spans="1:7" ht="15" x14ac:dyDescent="0.25">
      <c r="A54" s="6">
        <v>48</v>
      </c>
      <c r="B54" s="7" t="s">
        <v>191</v>
      </c>
      <c r="C54" s="11" t="s">
        <v>192</v>
      </c>
      <c r="D54" s="2" t="s">
        <v>169</v>
      </c>
      <c r="E54" s="46">
        <v>203068</v>
      </c>
      <c r="F54" s="52">
        <v>2477.4295999999999</v>
      </c>
      <c r="G54" s="5">
        <v>8.8655479999999991E-3</v>
      </c>
    </row>
    <row r="55" spans="1:7" ht="25.5" x14ac:dyDescent="0.25">
      <c r="A55" s="6">
        <v>49</v>
      </c>
      <c r="B55" s="7" t="s">
        <v>43</v>
      </c>
      <c r="C55" s="11" t="s">
        <v>44</v>
      </c>
      <c r="D55" s="2" t="s">
        <v>16</v>
      </c>
      <c r="E55" s="46">
        <v>2271703</v>
      </c>
      <c r="F55" s="52">
        <v>2220.5896825</v>
      </c>
      <c r="G55" s="5">
        <v>7.9464400000000008E-3</v>
      </c>
    </row>
    <row r="56" spans="1:7" ht="15" x14ac:dyDescent="0.25">
      <c r="A56" s="6">
        <v>50</v>
      </c>
      <c r="B56" s="7" t="s">
        <v>383</v>
      </c>
      <c r="C56" s="11" t="s">
        <v>384</v>
      </c>
      <c r="D56" s="2" t="s">
        <v>169</v>
      </c>
      <c r="E56" s="46">
        <v>1590411</v>
      </c>
      <c r="F56" s="52">
        <v>2131.9459455000001</v>
      </c>
      <c r="G56" s="5">
        <v>7.6292260000000002E-3</v>
      </c>
    </row>
    <row r="57" spans="1:7" ht="15" x14ac:dyDescent="0.25">
      <c r="A57" s="6">
        <v>51</v>
      </c>
      <c r="B57" s="7" t="s">
        <v>76</v>
      </c>
      <c r="C57" s="11" t="s">
        <v>849</v>
      </c>
      <c r="D57" s="2" t="s">
        <v>65</v>
      </c>
      <c r="E57" s="46">
        <v>721519</v>
      </c>
      <c r="F57" s="52">
        <v>1949.9050975</v>
      </c>
      <c r="G57" s="5">
        <v>6.9777880000000004E-3</v>
      </c>
    </row>
    <row r="58" spans="1:7" ht="25.5" x14ac:dyDescent="0.25">
      <c r="A58" s="6">
        <v>52</v>
      </c>
      <c r="B58" s="7" t="s">
        <v>186</v>
      </c>
      <c r="C58" s="11" t="s">
        <v>187</v>
      </c>
      <c r="D58" s="2" t="s">
        <v>53</v>
      </c>
      <c r="E58" s="46">
        <v>979560</v>
      </c>
      <c r="F58" s="52">
        <v>1673.57826</v>
      </c>
      <c r="G58" s="5">
        <v>5.9889449999999999E-3</v>
      </c>
    </row>
    <row r="59" spans="1:7" ht="15" x14ac:dyDescent="0.25">
      <c r="A59" s="6">
        <v>53</v>
      </c>
      <c r="B59" s="7" t="s">
        <v>224</v>
      </c>
      <c r="C59" s="11" t="s">
        <v>225</v>
      </c>
      <c r="D59" s="2" t="s">
        <v>226</v>
      </c>
      <c r="E59" s="46">
        <v>101856</v>
      </c>
      <c r="F59" s="52">
        <v>1583.402448</v>
      </c>
      <c r="G59" s="5">
        <v>5.6662479999999996E-3</v>
      </c>
    </row>
    <row r="60" spans="1:7" ht="15" x14ac:dyDescent="0.25">
      <c r="A60" s="6">
        <v>54</v>
      </c>
      <c r="B60" s="7" t="s">
        <v>244</v>
      </c>
      <c r="C60" s="11" t="s">
        <v>245</v>
      </c>
      <c r="D60" s="2" t="s">
        <v>246</v>
      </c>
      <c r="E60" s="46">
        <v>177279</v>
      </c>
      <c r="F60" s="52">
        <v>1419.827511</v>
      </c>
      <c r="G60" s="5">
        <v>5.0808909999999997E-3</v>
      </c>
    </row>
    <row r="61" spans="1:7" ht="38.25" x14ac:dyDescent="0.25">
      <c r="A61" s="6">
        <v>55</v>
      </c>
      <c r="B61" s="7" t="s">
        <v>262</v>
      </c>
      <c r="C61" s="11" t="s">
        <v>263</v>
      </c>
      <c r="D61" s="2" t="s">
        <v>264</v>
      </c>
      <c r="E61" s="46">
        <v>573530</v>
      </c>
      <c r="F61" s="52">
        <v>638.62565500000005</v>
      </c>
      <c r="G61" s="5">
        <v>2.2853389999999999E-3</v>
      </c>
    </row>
    <row r="62" spans="1:7" ht="15" x14ac:dyDescent="0.25">
      <c r="A62" s="1"/>
      <c r="B62" s="2"/>
      <c r="C62" s="8" t="s">
        <v>107</v>
      </c>
      <c r="D62" s="12"/>
      <c r="E62" s="48"/>
      <c r="F62" s="54">
        <v>268934.38272749988</v>
      </c>
      <c r="G62" s="13">
        <v>0.96238888400000033</v>
      </c>
    </row>
    <row r="63" spans="1:7" ht="15" x14ac:dyDescent="0.25">
      <c r="A63" s="6"/>
      <c r="B63" s="7"/>
      <c r="C63" s="14"/>
      <c r="D63" s="15"/>
      <c r="E63" s="46"/>
      <c r="F63" s="52"/>
      <c r="G63" s="5"/>
    </row>
    <row r="64" spans="1:7" ht="15" x14ac:dyDescent="0.25">
      <c r="A64" s="1"/>
      <c r="B64" s="2"/>
      <c r="C64" s="8" t="s">
        <v>108</v>
      </c>
      <c r="D64" s="9"/>
      <c r="E64" s="47"/>
      <c r="F64" s="53"/>
      <c r="G64" s="10"/>
    </row>
    <row r="65" spans="1:7" ht="15" x14ac:dyDescent="0.25">
      <c r="A65" s="1"/>
      <c r="B65" s="2"/>
      <c r="C65" s="8" t="s">
        <v>107</v>
      </c>
      <c r="D65" s="12"/>
      <c r="E65" s="48"/>
      <c r="F65" s="54">
        <v>0</v>
      </c>
      <c r="G65" s="13">
        <v>0</v>
      </c>
    </row>
    <row r="66" spans="1:7" ht="15" x14ac:dyDescent="0.25">
      <c r="A66" s="6"/>
      <c r="B66" s="7"/>
      <c r="C66" s="14"/>
      <c r="D66" s="15"/>
      <c r="E66" s="46"/>
      <c r="F66" s="52"/>
      <c r="G66" s="5"/>
    </row>
    <row r="67" spans="1:7" ht="15" x14ac:dyDescent="0.25">
      <c r="A67" s="16"/>
      <c r="B67" s="17"/>
      <c r="C67" s="8" t="s">
        <v>109</v>
      </c>
      <c r="D67" s="9"/>
      <c r="E67" s="47"/>
      <c r="F67" s="53"/>
      <c r="G67" s="10"/>
    </row>
    <row r="68" spans="1:7" ht="15" x14ac:dyDescent="0.25">
      <c r="A68" s="18"/>
      <c r="B68" s="19"/>
      <c r="C68" s="8" t="s">
        <v>107</v>
      </c>
      <c r="D68" s="20"/>
      <c r="E68" s="49"/>
      <c r="F68" s="55">
        <v>0</v>
      </c>
      <c r="G68" s="21">
        <v>0</v>
      </c>
    </row>
    <row r="69" spans="1:7" ht="15" x14ac:dyDescent="0.25">
      <c r="A69" s="18"/>
      <c r="B69" s="19"/>
      <c r="C69" s="14"/>
      <c r="D69" s="22"/>
      <c r="E69" s="50"/>
      <c r="F69" s="56"/>
      <c r="G69" s="23"/>
    </row>
    <row r="70" spans="1:7" ht="15" x14ac:dyDescent="0.25">
      <c r="A70" s="1"/>
      <c r="B70" s="2"/>
      <c r="C70" s="8" t="s">
        <v>111</v>
      </c>
      <c r="D70" s="9"/>
      <c r="E70" s="47"/>
      <c r="F70" s="53"/>
      <c r="G70" s="10"/>
    </row>
    <row r="71" spans="1:7" ht="15" x14ac:dyDescent="0.25">
      <c r="A71" s="1"/>
      <c r="B71" s="2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1"/>
      <c r="B72" s="2"/>
      <c r="C72" s="14"/>
      <c r="D72" s="4"/>
      <c r="E72" s="46"/>
      <c r="F72" s="52"/>
      <c r="G72" s="5"/>
    </row>
    <row r="73" spans="1:7" ht="15" x14ac:dyDescent="0.25">
      <c r="A73" s="1"/>
      <c r="B73" s="2"/>
      <c r="C73" s="8" t="s">
        <v>112</v>
      </c>
      <c r="D73" s="9"/>
      <c r="E73" s="47"/>
      <c r="F73" s="53"/>
      <c r="G73" s="10"/>
    </row>
    <row r="74" spans="1:7" ht="15" x14ac:dyDescent="0.25">
      <c r="A74" s="1"/>
      <c r="B74" s="2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2"/>
      <c r="G75" s="5"/>
    </row>
    <row r="76" spans="1:7" ht="15" x14ac:dyDescent="0.25">
      <c r="A76" s="1"/>
      <c r="B76" s="2"/>
      <c r="C76" s="8" t="s">
        <v>113</v>
      </c>
      <c r="D76" s="9"/>
      <c r="E76" s="47"/>
      <c r="F76" s="53"/>
      <c r="G76" s="10"/>
    </row>
    <row r="77" spans="1:7" ht="15" x14ac:dyDescent="0.25">
      <c r="A77" s="1"/>
      <c r="B77" s="2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2"/>
      <c r="G78" s="5"/>
    </row>
    <row r="79" spans="1:7" ht="25.5" x14ac:dyDescent="0.25">
      <c r="A79" s="6"/>
      <c r="B79" s="7"/>
      <c r="C79" s="24" t="s">
        <v>115</v>
      </c>
      <c r="D79" s="25"/>
      <c r="E79" s="48"/>
      <c r="F79" s="54">
        <v>268934.38272749988</v>
      </c>
      <c r="G79" s="13">
        <v>0.96238888400000033</v>
      </c>
    </row>
    <row r="80" spans="1:7" ht="15" x14ac:dyDescent="0.25">
      <c r="A80" s="1"/>
      <c r="B80" s="2"/>
      <c r="C80" s="11"/>
      <c r="D80" s="4"/>
      <c r="E80" s="46"/>
      <c r="F80" s="52"/>
      <c r="G80" s="5"/>
    </row>
    <row r="81" spans="1:7" ht="15" x14ac:dyDescent="0.25">
      <c r="A81" s="1"/>
      <c r="B81" s="2"/>
      <c r="C81" s="3" t="s">
        <v>116</v>
      </c>
      <c r="D81" s="4"/>
      <c r="E81" s="46"/>
      <c r="F81" s="52"/>
      <c r="G81" s="5"/>
    </row>
    <row r="82" spans="1:7" ht="25.5" x14ac:dyDescent="0.25">
      <c r="A82" s="1"/>
      <c r="B82" s="2"/>
      <c r="C82" s="8" t="s">
        <v>10</v>
      </c>
      <c r="D82" s="9"/>
      <c r="E82" s="47"/>
      <c r="F82" s="53"/>
      <c r="G82" s="10"/>
    </row>
    <row r="83" spans="1:7" ht="15" x14ac:dyDescent="0.25">
      <c r="A83" s="6"/>
      <c r="B83" s="7"/>
      <c r="C83" s="8" t="s">
        <v>107</v>
      </c>
      <c r="D83" s="12"/>
      <c r="E83" s="48"/>
      <c r="F83" s="54">
        <v>0</v>
      </c>
      <c r="G83" s="13">
        <v>0</v>
      </c>
    </row>
    <row r="84" spans="1:7" ht="15" x14ac:dyDescent="0.25">
      <c r="A84" s="6"/>
      <c r="B84" s="7"/>
      <c r="C84" s="14"/>
      <c r="D84" s="4"/>
      <c r="E84" s="46"/>
      <c r="F84" s="52"/>
      <c r="G84" s="5"/>
    </row>
    <row r="85" spans="1:7" ht="15" x14ac:dyDescent="0.25">
      <c r="A85" s="1"/>
      <c r="B85" s="26"/>
      <c r="C85" s="8" t="s">
        <v>117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12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8"/>
      <c r="G87" s="27"/>
    </row>
    <row r="88" spans="1:7" ht="15" x14ac:dyDescent="0.25">
      <c r="A88" s="1"/>
      <c r="B88" s="2"/>
      <c r="C88" s="8" t="s">
        <v>118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12"/>
      <c r="E89" s="48"/>
      <c r="F89" s="54">
        <v>0</v>
      </c>
      <c r="G89" s="13">
        <v>0</v>
      </c>
    </row>
    <row r="90" spans="1:7" ht="15" x14ac:dyDescent="0.25">
      <c r="A90" s="1"/>
      <c r="B90" s="2"/>
      <c r="C90" s="14"/>
      <c r="D90" s="4"/>
      <c r="E90" s="46"/>
      <c r="F90" s="52"/>
      <c r="G90" s="5"/>
    </row>
    <row r="91" spans="1:7" ht="25.5" x14ac:dyDescent="0.25">
      <c r="A91" s="1"/>
      <c r="B91" s="26"/>
      <c r="C91" s="8" t="s">
        <v>119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2"/>
      <c r="G93" s="5"/>
    </row>
    <row r="94" spans="1:7" ht="15" x14ac:dyDescent="0.25">
      <c r="A94" s="6"/>
      <c r="B94" s="7"/>
      <c r="C94" s="28" t="s">
        <v>120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1"/>
      <c r="D95" s="4"/>
      <c r="E95" s="46"/>
      <c r="F95" s="52"/>
      <c r="G95" s="5"/>
    </row>
    <row r="96" spans="1:7" ht="15" x14ac:dyDescent="0.25">
      <c r="A96" s="1"/>
      <c r="B96" s="2"/>
      <c r="C96" s="3" t="s">
        <v>121</v>
      </c>
      <c r="D96" s="4"/>
      <c r="E96" s="46"/>
      <c r="F96" s="52"/>
      <c r="G96" s="5"/>
    </row>
    <row r="97" spans="1:7" ht="15" x14ac:dyDescent="0.25">
      <c r="A97" s="6"/>
      <c r="B97" s="7"/>
      <c r="C97" s="8" t="s">
        <v>122</v>
      </c>
      <c r="D97" s="9"/>
      <c r="E97" s="47"/>
      <c r="F97" s="53"/>
      <c r="G97" s="10"/>
    </row>
    <row r="98" spans="1:7" ht="15" x14ac:dyDescent="0.25">
      <c r="A98" s="6"/>
      <c r="B98" s="7"/>
      <c r="C98" s="8" t="s">
        <v>107</v>
      </c>
      <c r="D98" s="25"/>
      <c r="E98" s="48"/>
      <c r="F98" s="54">
        <v>0</v>
      </c>
      <c r="G98" s="13">
        <v>0</v>
      </c>
    </row>
    <row r="99" spans="1:7" ht="15" x14ac:dyDescent="0.25">
      <c r="A99" s="6"/>
      <c r="B99" s="7"/>
      <c r="C99" s="14"/>
      <c r="D99" s="7"/>
      <c r="E99" s="46"/>
      <c r="F99" s="52"/>
      <c r="G99" s="5"/>
    </row>
    <row r="100" spans="1:7" ht="15" x14ac:dyDescent="0.25">
      <c r="A100" s="6"/>
      <c r="B100" s="7"/>
      <c r="C100" s="8" t="s">
        <v>123</v>
      </c>
      <c r="D100" s="9"/>
      <c r="E100" s="47"/>
      <c r="F100" s="53"/>
      <c r="G100" s="10"/>
    </row>
    <row r="101" spans="1:7" ht="15" x14ac:dyDescent="0.25">
      <c r="A101" s="6"/>
      <c r="B101" s="7"/>
      <c r="C101" s="8" t="s">
        <v>107</v>
      </c>
      <c r="D101" s="25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15" x14ac:dyDescent="0.25">
      <c r="A103" s="6"/>
      <c r="B103" s="7"/>
      <c r="C103" s="8" t="s">
        <v>124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6"/>
      <c r="B106" s="7"/>
      <c r="C106" s="8" t="s">
        <v>125</v>
      </c>
      <c r="D106" s="9"/>
      <c r="E106" s="47"/>
      <c r="F106" s="53"/>
      <c r="G106" s="10"/>
    </row>
    <row r="107" spans="1:7" ht="15" x14ac:dyDescent="0.25">
      <c r="A107" s="6">
        <v>1</v>
      </c>
      <c r="B107" s="7"/>
      <c r="C107" s="11" t="s">
        <v>126</v>
      </c>
      <c r="D107" s="15"/>
      <c r="E107" s="46"/>
      <c r="F107" s="52">
        <v>11062.635384699999</v>
      </c>
      <c r="G107" s="5">
        <v>3.9587936999999997E-2</v>
      </c>
    </row>
    <row r="108" spans="1:7" ht="15" x14ac:dyDescent="0.25">
      <c r="A108" s="6"/>
      <c r="B108" s="7"/>
      <c r="C108" s="8" t="s">
        <v>107</v>
      </c>
      <c r="D108" s="25"/>
      <c r="E108" s="48"/>
      <c r="F108" s="54">
        <v>11062.635384699999</v>
      </c>
      <c r="G108" s="13">
        <v>3.9587936999999997E-2</v>
      </c>
    </row>
    <row r="109" spans="1:7" ht="15" x14ac:dyDescent="0.25">
      <c r="A109" s="6"/>
      <c r="B109" s="7"/>
      <c r="C109" s="14"/>
      <c r="D109" s="7"/>
      <c r="E109" s="46"/>
      <c r="F109" s="52"/>
      <c r="G109" s="5"/>
    </row>
    <row r="110" spans="1:7" ht="25.5" x14ac:dyDescent="0.25">
      <c r="A110" s="6"/>
      <c r="B110" s="7"/>
      <c r="C110" s="24" t="s">
        <v>127</v>
      </c>
      <c r="D110" s="25"/>
      <c r="E110" s="48"/>
      <c r="F110" s="54">
        <v>11062.635384699999</v>
      </c>
      <c r="G110" s="13">
        <v>3.9587936999999997E-2</v>
      </c>
    </row>
    <row r="111" spans="1:7" ht="15" x14ac:dyDescent="0.25">
      <c r="A111" s="6"/>
      <c r="B111" s="7"/>
      <c r="C111" s="29"/>
      <c r="D111" s="7"/>
      <c r="E111" s="46"/>
      <c r="F111" s="52"/>
      <c r="G111" s="5"/>
    </row>
    <row r="112" spans="1:7" ht="15" x14ac:dyDescent="0.25">
      <c r="A112" s="1"/>
      <c r="B112" s="2"/>
      <c r="C112" s="3" t="s">
        <v>128</v>
      </c>
      <c r="D112" s="4"/>
      <c r="E112" s="46"/>
      <c r="F112" s="52"/>
      <c r="G112" s="5"/>
    </row>
    <row r="113" spans="1:7" ht="25.5" x14ac:dyDescent="0.25">
      <c r="A113" s="6"/>
      <c r="B113" s="7"/>
      <c r="C113" s="8" t="s">
        <v>129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2"/>
      <c r="G115" s="5"/>
    </row>
    <row r="116" spans="1:7" ht="15" x14ac:dyDescent="0.25">
      <c r="A116" s="1"/>
      <c r="B116" s="2"/>
      <c r="C116" s="3" t="s">
        <v>130</v>
      </c>
      <c r="D116" s="4"/>
      <c r="E116" s="46"/>
      <c r="F116" s="52"/>
      <c r="G116" s="5"/>
    </row>
    <row r="117" spans="1:7" ht="25.5" x14ac:dyDescent="0.25">
      <c r="A117" s="6"/>
      <c r="B117" s="7"/>
      <c r="C117" s="8" t="s">
        <v>131</v>
      </c>
      <c r="D117" s="9"/>
      <c r="E117" s="47"/>
      <c r="F117" s="53"/>
      <c r="G117" s="10"/>
    </row>
    <row r="118" spans="1:7" ht="15" x14ac:dyDescent="0.25">
      <c r="A118" s="6"/>
      <c r="B118" s="7"/>
      <c r="C118" s="8" t="s">
        <v>107</v>
      </c>
      <c r="D118" s="25"/>
      <c r="E118" s="48"/>
      <c r="F118" s="54">
        <v>0</v>
      </c>
      <c r="G118" s="13">
        <v>0</v>
      </c>
    </row>
    <row r="119" spans="1:7" ht="15" x14ac:dyDescent="0.25">
      <c r="A119" s="6"/>
      <c r="B119" s="7"/>
      <c r="C119" s="14"/>
      <c r="D119" s="7"/>
      <c r="E119" s="46"/>
      <c r="F119" s="52"/>
      <c r="G119" s="5"/>
    </row>
    <row r="120" spans="1:7" ht="25.5" x14ac:dyDescent="0.25">
      <c r="A120" s="6"/>
      <c r="B120" s="7"/>
      <c r="C120" s="8" t="s">
        <v>132</v>
      </c>
      <c r="D120" s="9"/>
      <c r="E120" s="47"/>
      <c r="F120" s="53"/>
      <c r="G120" s="10"/>
    </row>
    <row r="121" spans="1:7" ht="15" x14ac:dyDescent="0.25">
      <c r="A121" s="6"/>
      <c r="B121" s="7"/>
      <c r="C121" s="8" t="s">
        <v>107</v>
      </c>
      <c r="D121" s="25"/>
      <c r="E121" s="48"/>
      <c r="F121" s="54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8"/>
      <c r="G122" s="27"/>
    </row>
    <row r="123" spans="1:7" ht="25.5" x14ac:dyDescent="0.25">
      <c r="A123" s="6"/>
      <c r="B123" s="7"/>
      <c r="C123" s="29" t="s">
        <v>134</v>
      </c>
      <c r="D123" s="7"/>
      <c r="E123" s="46"/>
      <c r="F123" s="143">
        <v>-552.41122069999994</v>
      </c>
      <c r="G123" s="144">
        <v>-1.9768183284871376E-3</v>
      </c>
    </row>
    <row r="124" spans="1:7" ht="15" x14ac:dyDescent="0.25">
      <c r="A124" s="6"/>
      <c r="B124" s="7"/>
      <c r="C124" s="30" t="s">
        <v>135</v>
      </c>
      <c r="D124" s="12"/>
      <c r="E124" s="48"/>
      <c r="F124" s="54">
        <v>279444.60689149983</v>
      </c>
      <c r="G124" s="13">
        <v>1.0000000030000005</v>
      </c>
    </row>
    <row r="126" spans="1:7" ht="15" x14ac:dyDescent="0.25">
      <c r="B126" s="158"/>
      <c r="C126" s="158"/>
      <c r="D126" s="158"/>
      <c r="E126" s="158"/>
      <c r="F126" s="158"/>
    </row>
    <row r="127" spans="1:7" ht="15" x14ac:dyDescent="0.25">
      <c r="B127" s="158"/>
      <c r="C127" s="158"/>
      <c r="D127" s="158"/>
      <c r="E127" s="158"/>
      <c r="F127" s="158"/>
    </row>
    <row r="129" spans="2:4" ht="15" x14ac:dyDescent="0.25">
      <c r="B129" s="36" t="s">
        <v>137</v>
      </c>
      <c r="C129" s="37"/>
      <c r="D129" s="38"/>
    </row>
    <row r="130" spans="2:4" ht="15" x14ac:dyDescent="0.25">
      <c r="B130" s="39" t="s">
        <v>138</v>
      </c>
      <c r="C130" s="40"/>
      <c r="D130" s="64" t="s">
        <v>139</v>
      </c>
    </row>
    <row r="131" spans="2:4" ht="15" x14ac:dyDescent="0.25">
      <c r="B131" s="39" t="s">
        <v>140</v>
      </c>
      <c r="C131" s="40"/>
      <c r="D131" s="64" t="s">
        <v>139</v>
      </c>
    </row>
    <row r="132" spans="2:4" ht="15" x14ac:dyDescent="0.25">
      <c r="B132" s="41" t="s">
        <v>141</v>
      </c>
      <c r="C132" s="40"/>
      <c r="D132" s="42"/>
    </row>
    <row r="133" spans="2:4" ht="25.5" customHeight="1" x14ac:dyDescent="0.25">
      <c r="B133" s="42"/>
      <c r="C133" s="32" t="s">
        <v>142</v>
      </c>
      <c r="D133" s="33" t="s">
        <v>143</v>
      </c>
    </row>
    <row r="134" spans="2:4" ht="12.75" customHeight="1" x14ac:dyDescent="0.25">
      <c r="B134" s="59" t="s">
        <v>144</v>
      </c>
      <c r="C134" s="60" t="s">
        <v>145</v>
      </c>
      <c r="D134" s="60" t="s">
        <v>146</v>
      </c>
    </row>
    <row r="135" spans="2:4" ht="15" x14ac:dyDescent="0.25">
      <c r="B135" s="42" t="s">
        <v>147</v>
      </c>
      <c r="C135" s="43">
        <v>104.2804</v>
      </c>
      <c r="D135" s="43">
        <v>107.62569999999999</v>
      </c>
    </row>
    <row r="136" spans="2:4" ht="15" x14ac:dyDescent="0.25">
      <c r="B136" s="42" t="s">
        <v>148</v>
      </c>
      <c r="C136" s="43">
        <v>12.8765</v>
      </c>
      <c r="D136" s="43">
        <v>13.2896</v>
      </c>
    </row>
    <row r="137" spans="2:4" ht="15" x14ac:dyDescent="0.25">
      <c r="B137" s="42" t="s">
        <v>149</v>
      </c>
      <c r="C137" s="43">
        <v>101.62050000000001</v>
      </c>
      <c r="D137" s="43">
        <v>104.849</v>
      </c>
    </row>
    <row r="138" spans="2:4" ht="15" x14ac:dyDescent="0.25">
      <c r="B138" s="42" t="s">
        <v>150</v>
      </c>
      <c r="C138" s="43">
        <v>11.592700000000001</v>
      </c>
      <c r="D138" s="43">
        <v>11.961</v>
      </c>
    </row>
    <row r="140" spans="2:4" ht="15" x14ac:dyDescent="0.25">
      <c r="B140" s="61" t="s">
        <v>151</v>
      </c>
      <c r="C140" s="44"/>
      <c r="D140" s="62" t="s">
        <v>139</v>
      </c>
    </row>
    <row r="141" spans="2:4" ht="24.75" customHeight="1" x14ac:dyDescent="0.25">
      <c r="B141" s="63"/>
      <c r="C141" s="63"/>
    </row>
    <row r="142" spans="2:4" ht="15" x14ac:dyDescent="0.25">
      <c r="B142" s="65"/>
      <c r="C142" s="67"/>
      <c r="D142"/>
    </row>
    <row r="144" spans="2:4" ht="15" x14ac:dyDescent="0.25">
      <c r="B144" s="41" t="s">
        <v>152</v>
      </c>
      <c r="C144" s="40"/>
      <c r="D144" s="66" t="s">
        <v>139</v>
      </c>
    </row>
    <row r="145" spans="2:4" ht="15" x14ac:dyDescent="0.25">
      <c r="B145" s="41" t="s">
        <v>153</v>
      </c>
      <c r="C145" s="40"/>
      <c r="D145" s="66" t="s">
        <v>139</v>
      </c>
    </row>
    <row r="146" spans="2:4" ht="15" x14ac:dyDescent="0.25">
      <c r="B146" s="41" t="s">
        <v>154</v>
      </c>
      <c r="C146" s="40"/>
      <c r="D146" s="45">
        <v>0.74849504836554481</v>
      </c>
    </row>
    <row r="147" spans="2:4" ht="15" x14ac:dyDescent="0.25">
      <c r="B147" s="41" t="s">
        <v>155</v>
      </c>
      <c r="C147" s="40"/>
      <c r="D147" s="45" t="s">
        <v>139</v>
      </c>
    </row>
  </sheetData>
  <mergeCells count="5">
    <mergeCell ref="A1:G1"/>
    <mergeCell ref="A2:G2"/>
    <mergeCell ref="A3:G3"/>
    <mergeCell ref="B126:F126"/>
    <mergeCell ref="B127:F1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267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28</v>
      </c>
      <c r="C7" s="11" t="s">
        <v>29</v>
      </c>
      <c r="D7" s="2" t="s">
        <v>30</v>
      </c>
      <c r="E7" s="46">
        <v>196554</v>
      </c>
      <c r="F7" s="52">
        <v>285.39640800000001</v>
      </c>
      <c r="G7" s="5">
        <v>3.973086E-2</v>
      </c>
    </row>
    <row r="8" spans="1:7" ht="25.5" x14ac:dyDescent="0.25">
      <c r="A8" s="6">
        <v>2</v>
      </c>
      <c r="B8" s="7" t="s">
        <v>157</v>
      </c>
      <c r="C8" s="11" t="s">
        <v>158</v>
      </c>
      <c r="D8" s="2" t="s">
        <v>159</v>
      </c>
      <c r="E8" s="46">
        <v>38000</v>
      </c>
      <c r="F8" s="52">
        <v>280.61099999999999</v>
      </c>
      <c r="G8" s="5">
        <v>3.9064670000000003E-2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22</v>
      </c>
      <c r="E9" s="46">
        <v>46133</v>
      </c>
      <c r="F9" s="52">
        <v>274.83734750000002</v>
      </c>
      <c r="G9" s="5">
        <v>3.8260902999999999E-2</v>
      </c>
    </row>
    <row r="10" spans="1:7" ht="25.5" x14ac:dyDescent="0.25">
      <c r="A10" s="6">
        <v>4</v>
      </c>
      <c r="B10" s="7" t="s">
        <v>25</v>
      </c>
      <c r="C10" s="11" t="s">
        <v>26</v>
      </c>
      <c r="D10" s="2" t="s">
        <v>27</v>
      </c>
      <c r="E10" s="46">
        <v>51426</v>
      </c>
      <c r="F10" s="52">
        <v>259.7013</v>
      </c>
      <c r="G10" s="5">
        <v>3.6153770000000002E-2</v>
      </c>
    </row>
    <row r="11" spans="1:7" ht="15" x14ac:dyDescent="0.25">
      <c r="A11" s="6">
        <v>5</v>
      </c>
      <c r="B11" s="7" t="s">
        <v>160</v>
      </c>
      <c r="C11" s="11" t="s">
        <v>161</v>
      </c>
      <c r="D11" s="2" t="s">
        <v>13</v>
      </c>
      <c r="E11" s="46">
        <v>123534</v>
      </c>
      <c r="F11" s="52">
        <v>255.65361300000001</v>
      </c>
      <c r="G11" s="5">
        <v>3.5590280000000002E-2</v>
      </c>
    </row>
    <row r="12" spans="1:7" ht="25.5" x14ac:dyDescent="0.25">
      <c r="A12" s="6">
        <v>6</v>
      </c>
      <c r="B12" s="7" t="s">
        <v>66</v>
      </c>
      <c r="C12" s="11" t="s">
        <v>67</v>
      </c>
      <c r="D12" s="2" t="s">
        <v>16</v>
      </c>
      <c r="E12" s="46">
        <v>163130</v>
      </c>
      <c r="F12" s="52">
        <v>233.031205</v>
      </c>
      <c r="G12" s="5">
        <v>3.2440948999999997E-2</v>
      </c>
    </row>
    <row r="13" spans="1:7" ht="15" x14ac:dyDescent="0.25">
      <c r="A13" s="6">
        <v>7</v>
      </c>
      <c r="B13" s="7" t="s">
        <v>61</v>
      </c>
      <c r="C13" s="11" t="s">
        <v>62</v>
      </c>
      <c r="D13" s="2" t="s">
        <v>13</v>
      </c>
      <c r="E13" s="46">
        <v>18936</v>
      </c>
      <c r="F13" s="52">
        <v>197.50247999999999</v>
      </c>
      <c r="G13" s="5">
        <v>2.7494892E-2</v>
      </c>
    </row>
    <row r="14" spans="1:7" ht="25.5" x14ac:dyDescent="0.25">
      <c r="A14" s="6">
        <v>8</v>
      </c>
      <c r="B14" s="7" t="s">
        <v>96</v>
      </c>
      <c r="C14" s="11" t="s">
        <v>97</v>
      </c>
      <c r="D14" s="2" t="s">
        <v>22</v>
      </c>
      <c r="E14" s="46">
        <v>36855</v>
      </c>
      <c r="F14" s="52">
        <v>193.746735</v>
      </c>
      <c r="G14" s="5">
        <v>2.6972044000000001E-2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166</v>
      </c>
      <c r="E15" s="46">
        <v>100000</v>
      </c>
      <c r="F15" s="52">
        <v>189.05</v>
      </c>
      <c r="G15" s="5">
        <v>2.6318198000000001E-2</v>
      </c>
    </row>
    <row r="16" spans="1:7" ht="25.5" x14ac:dyDescent="0.25">
      <c r="A16" s="6">
        <v>10</v>
      </c>
      <c r="B16" s="7" t="s">
        <v>173</v>
      </c>
      <c r="C16" s="11" t="s">
        <v>174</v>
      </c>
      <c r="D16" s="2" t="s">
        <v>22</v>
      </c>
      <c r="E16" s="46">
        <v>34808</v>
      </c>
      <c r="F16" s="52">
        <v>181.19304399999999</v>
      </c>
      <c r="G16" s="5">
        <v>2.5224408E-2</v>
      </c>
    </row>
    <row r="17" spans="1:7" ht="15" x14ac:dyDescent="0.25">
      <c r="A17" s="6">
        <v>11</v>
      </c>
      <c r="B17" s="7" t="s">
        <v>167</v>
      </c>
      <c r="C17" s="11" t="s">
        <v>168</v>
      </c>
      <c r="D17" s="2" t="s">
        <v>169</v>
      </c>
      <c r="E17" s="46">
        <v>48741</v>
      </c>
      <c r="F17" s="52">
        <v>176.6617545</v>
      </c>
      <c r="G17" s="5">
        <v>2.4593594E-2</v>
      </c>
    </row>
    <row r="18" spans="1:7" ht="38.25" x14ac:dyDescent="0.25">
      <c r="A18" s="6">
        <v>12</v>
      </c>
      <c r="B18" s="7" t="s">
        <v>86</v>
      </c>
      <c r="C18" s="11" t="s">
        <v>87</v>
      </c>
      <c r="D18" s="2" t="s">
        <v>88</v>
      </c>
      <c r="E18" s="46">
        <v>191867</v>
      </c>
      <c r="F18" s="52">
        <v>168.7470265</v>
      </c>
      <c r="G18" s="5">
        <v>2.3491761999999999E-2</v>
      </c>
    </row>
    <row r="19" spans="1:7" ht="15" x14ac:dyDescent="0.25">
      <c r="A19" s="6">
        <v>13</v>
      </c>
      <c r="B19" s="7" t="s">
        <v>178</v>
      </c>
      <c r="C19" s="11" t="s">
        <v>179</v>
      </c>
      <c r="D19" s="2" t="s">
        <v>13</v>
      </c>
      <c r="E19" s="46">
        <v>138867</v>
      </c>
      <c r="F19" s="52">
        <v>146.643552</v>
      </c>
      <c r="G19" s="5">
        <v>2.0414674000000001E-2</v>
      </c>
    </row>
    <row r="20" spans="1:7" ht="15" x14ac:dyDescent="0.25">
      <c r="A20" s="6">
        <v>14</v>
      </c>
      <c r="B20" s="7" t="s">
        <v>175</v>
      </c>
      <c r="C20" s="11" t="s">
        <v>176</v>
      </c>
      <c r="D20" s="2" t="s">
        <v>177</v>
      </c>
      <c r="E20" s="46">
        <v>51995</v>
      </c>
      <c r="F20" s="52">
        <v>140.38650000000001</v>
      </c>
      <c r="G20" s="5">
        <v>1.9543610999999999E-2</v>
      </c>
    </row>
    <row r="21" spans="1:7" ht="15" x14ac:dyDescent="0.25">
      <c r="A21" s="6">
        <v>15</v>
      </c>
      <c r="B21" s="7" t="s">
        <v>235</v>
      </c>
      <c r="C21" s="11" t="s">
        <v>236</v>
      </c>
      <c r="D21" s="2" t="s">
        <v>177</v>
      </c>
      <c r="E21" s="46">
        <v>35774</v>
      </c>
      <c r="F21" s="52">
        <v>139.303956</v>
      </c>
      <c r="G21" s="5">
        <v>1.9392907000000001E-2</v>
      </c>
    </row>
    <row r="22" spans="1:7" ht="25.5" x14ac:dyDescent="0.25">
      <c r="A22" s="6">
        <v>16</v>
      </c>
      <c r="B22" s="7" t="s">
        <v>199</v>
      </c>
      <c r="C22" s="11" t="s">
        <v>200</v>
      </c>
      <c r="D22" s="2" t="s">
        <v>166</v>
      </c>
      <c r="E22" s="46">
        <v>28448</v>
      </c>
      <c r="F22" s="52">
        <v>134.84352000000001</v>
      </c>
      <c r="G22" s="5">
        <v>1.8771956999999999E-2</v>
      </c>
    </row>
    <row r="23" spans="1:7" ht="25.5" x14ac:dyDescent="0.25">
      <c r="A23" s="6">
        <v>17</v>
      </c>
      <c r="B23" s="7" t="s">
        <v>91</v>
      </c>
      <c r="C23" s="11" t="s">
        <v>92</v>
      </c>
      <c r="D23" s="2" t="s">
        <v>93</v>
      </c>
      <c r="E23" s="46">
        <v>40891</v>
      </c>
      <c r="F23" s="52">
        <v>130.42184449999999</v>
      </c>
      <c r="G23" s="5">
        <v>1.8156403000000002E-2</v>
      </c>
    </row>
    <row r="24" spans="1:7" ht="25.5" x14ac:dyDescent="0.25">
      <c r="A24" s="6">
        <v>18</v>
      </c>
      <c r="B24" s="7" t="s">
        <v>68</v>
      </c>
      <c r="C24" s="11" t="s">
        <v>69</v>
      </c>
      <c r="D24" s="2" t="s">
        <v>22</v>
      </c>
      <c r="E24" s="46">
        <v>76551</v>
      </c>
      <c r="F24" s="52">
        <v>129.37119000000001</v>
      </c>
      <c r="G24" s="5">
        <v>1.8010137999999998E-2</v>
      </c>
    </row>
    <row r="25" spans="1:7" ht="25.5" x14ac:dyDescent="0.25">
      <c r="A25" s="6">
        <v>19</v>
      </c>
      <c r="B25" s="7" t="s">
        <v>193</v>
      </c>
      <c r="C25" s="11" t="s">
        <v>194</v>
      </c>
      <c r="D25" s="2" t="s">
        <v>172</v>
      </c>
      <c r="E25" s="46">
        <v>34372</v>
      </c>
      <c r="F25" s="52">
        <v>129.32464999999999</v>
      </c>
      <c r="G25" s="5">
        <v>1.8003659000000002E-2</v>
      </c>
    </row>
    <row r="26" spans="1:7" ht="15" x14ac:dyDescent="0.25">
      <c r="A26" s="6">
        <v>20</v>
      </c>
      <c r="B26" s="7" t="s">
        <v>59</v>
      </c>
      <c r="C26" s="11" t="s">
        <v>60</v>
      </c>
      <c r="D26" s="2" t="s">
        <v>13</v>
      </c>
      <c r="E26" s="46">
        <v>105670</v>
      </c>
      <c r="F26" s="52">
        <v>127.490855</v>
      </c>
      <c r="G26" s="5">
        <v>1.7748370999999999E-2</v>
      </c>
    </row>
    <row r="27" spans="1:7" ht="15" x14ac:dyDescent="0.25">
      <c r="A27" s="6">
        <v>21</v>
      </c>
      <c r="B27" s="7" t="s">
        <v>216</v>
      </c>
      <c r="C27" s="11" t="s">
        <v>217</v>
      </c>
      <c r="D27" s="2" t="s">
        <v>81</v>
      </c>
      <c r="E27" s="46">
        <v>126486</v>
      </c>
      <c r="F27" s="52">
        <v>126.675729</v>
      </c>
      <c r="G27" s="5">
        <v>1.7634895000000001E-2</v>
      </c>
    </row>
    <row r="28" spans="1:7" ht="51" x14ac:dyDescent="0.25">
      <c r="A28" s="6">
        <v>22</v>
      </c>
      <c r="B28" s="7" t="s">
        <v>237</v>
      </c>
      <c r="C28" s="11" t="s">
        <v>238</v>
      </c>
      <c r="D28" s="2" t="s">
        <v>239</v>
      </c>
      <c r="E28" s="46">
        <v>55299</v>
      </c>
      <c r="F28" s="52">
        <v>125.584029</v>
      </c>
      <c r="G28" s="5">
        <v>1.7482916000000001E-2</v>
      </c>
    </row>
    <row r="29" spans="1:7" ht="15" x14ac:dyDescent="0.25">
      <c r="A29" s="6">
        <v>23</v>
      </c>
      <c r="B29" s="7" t="s">
        <v>180</v>
      </c>
      <c r="C29" s="11" t="s">
        <v>181</v>
      </c>
      <c r="D29" s="2" t="s">
        <v>19</v>
      </c>
      <c r="E29" s="46">
        <v>52406</v>
      </c>
      <c r="F29" s="52">
        <v>122.184589</v>
      </c>
      <c r="G29" s="5">
        <v>1.7009670000000001E-2</v>
      </c>
    </row>
    <row r="30" spans="1:7" ht="15" x14ac:dyDescent="0.25">
      <c r="A30" s="6">
        <v>24</v>
      </c>
      <c r="B30" s="7" t="s">
        <v>227</v>
      </c>
      <c r="C30" s="11" t="s">
        <v>228</v>
      </c>
      <c r="D30" s="2" t="s">
        <v>65</v>
      </c>
      <c r="E30" s="46">
        <v>48000</v>
      </c>
      <c r="F30" s="52">
        <v>121.392</v>
      </c>
      <c r="G30" s="5">
        <v>1.6899332E-2</v>
      </c>
    </row>
    <row r="31" spans="1:7" ht="15" x14ac:dyDescent="0.25">
      <c r="A31" s="6">
        <v>25</v>
      </c>
      <c r="B31" s="7" t="s">
        <v>63</v>
      </c>
      <c r="C31" s="11" t="s">
        <v>64</v>
      </c>
      <c r="D31" s="2" t="s">
        <v>65</v>
      </c>
      <c r="E31" s="46">
        <v>48192</v>
      </c>
      <c r="F31" s="52">
        <v>121.13059199999999</v>
      </c>
      <c r="G31" s="5">
        <v>1.6862940999999999E-2</v>
      </c>
    </row>
    <row r="32" spans="1:7" ht="25.5" x14ac:dyDescent="0.25">
      <c r="A32" s="6">
        <v>26</v>
      </c>
      <c r="B32" s="7" t="s">
        <v>207</v>
      </c>
      <c r="C32" s="11" t="s">
        <v>208</v>
      </c>
      <c r="D32" s="2" t="s">
        <v>172</v>
      </c>
      <c r="E32" s="46">
        <v>108643</v>
      </c>
      <c r="F32" s="52">
        <v>118.6924775</v>
      </c>
      <c r="G32" s="5">
        <v>1.6523524000000001E-2</v>
      </c>
    </row>
    <row r="33" spans="1:7" ht="15" x14ac:dyDescent="0.25">
      <c r="A33" s="6">
        <v>27</v>
      </c>
      <c r="B33" s="7" t="s">
        <v>188</v>
      </c>
      <c r="C33" s="11" t="s">
        <v>189</v>
      </c>
      <c r="D33" s="2" t="s">
        <v>190</v>
      </c>
      <c r="E33" s="46">
        <v>59674</v>
      </c>
      <c r="F33" s="52">
        <v>117.85615</v>
      </c>
      <c r="G33" s="5">
        <v>1.6407095999999999E-2</v>
      </c>
    </row>
    <row r="34" spans="1:7" ht="25.5" x14ac:dyDescent="0.25">
      <c r="A34" s="6">
        <v>28</v>
      </c>
      <c r="B34" s="7" t="s">
        <v>43</v>
      </c>
      <c r="C34" s="11" t="s">
        <v>44</v>
      </c>
      <c r="D34" s="2" t="s">
        <v>16</v>
      </c>
      <c r="E34" s="46">
        <v>119159</v>
      </c>
      <c r="F34" s="52">
        <v>116.47792250000001</v>
      </c>
      <c r="G34" s="5">
        <v>1.6215229000000001E-2</v>
      </c>
    </row>
    <row r="35" spans="1:7" ht="25.5" x14ac:dyDescent="0.25">
      <c r="A35" s="6">
        <v>29</v>
      </c>
      <c r="B35" s="7" t="s">
        <v>249</v>
      </c>
      <c r="C35" s="11" t="s">
        <v>250</v>
      </c>
      <c r="D35" s="2" t="s">
        <v>251</v>
      </c>
      <c r="E35" s="46">
        <v>30858</v>
      </c>
      <c r="F35" s="52">
        <v>115.7175</v>
      </c>
      <c r="G35" s="5">
        <v>1.6109367999999999E-2</v>
      </c>
    </row>
    <row r="36" spans="1:7" ht="25.5" x14ac:dyDescent="0.25">
      <c r="A36" s="6">
        <v>30</v>
      </c>
      <c r="B36" s="7" t="s">
        <v>203</v>
      </c>
      <c r="C36" s="11" t="s">
        <v>204</v>
      </c>
      <c r="D36" s="2" t="s">
        <v>53</v>
      </c>
      <c r="E36" s="46">
        <v>6059</v>
      </c>
      <c r="F36" s="52">
        <v>111.66737000000001</v>
      </c>
      <c r="G36" s="5">
        <v>1.5545537999999999E-2</v>
      </c>
    </row>
    <row r="37" spans="1:7" ht="15" x14ac:dyDescent="0.25">
      <c r="A37" s="6">
        <v>31</v>
      </c>
      <c r="B37" s="7" t="s">
        <v>191</v>
      </c>
      <c r="C37" s="11" t="s">
        <v>192</v>
      </c>
      <c r="D37" s="2" t="s">
        <v>169</v>
      </c>
      <c r="E37" s="46">
        <v>9085</v>
      </c>
      <c r="F37" s="52">
        <v>110.837</v>
      </c>
      <c r="G37" s="5">
        <v>1.542994E-2</v>
      </c>
    </row>
    <row r="38" spans="1:7" ht="25.5" x14ac:dyDescent="0.25">
      <c r="A38" s="6">
        <v>32</v>
      </c>
      <c r="B38" s="7" t="s">
        <v>20</v>
      </c>
      <c r="C38" s="11" t="s">
        <v>21</v>
      </c>
      <c r="D38" s="2" t="s">
        <v>22</v>
      </c>
      <c r="E38" s="46">
        <v>16156</v>
      </c>
      <c r="F38" s="52">
        <v>109.69116200000001</v>
      </c>
      <c r="G38" s="5">
        <v>1.5270423999999999E-2</v>
      </c>
    </row>
    <row r="39" spans="1:7" ht="15" x14ac:dyDescent="0.25">
      <c r="A39" s="6">
        <v>33</v>
      </c>
      <c r="B39" s="7" t="s">
        <v>205</v>
      </c>
      <c r="C39" s="11" t="s">
        <v>206</v>
      </c>
      <c r="D39" s="2" t="s">
        <v>27</v>
      </c>
      <c r="E39" s="46">
        <v>150000</v>
      </c>
      <c r="F39" s="52">
        <v>103.5</v>
      </c>
      <c r="G39" s="5">
        <v>1.4408535E-2</v>
      </c>
    </row>
    <row r="40" spans="1:7" ht="25.5" x14ac:dyDescent="0.25">
      <c r="A40" s="6">
        <v>34</v>
      </c>
      <c r="B40" s="7" t="s">
        <v>49</v>
      </c>
      <c r="C40" s="11" t="s">
        <v>50</v>
      </c>
      <c r="D40" s="2" t="s">
        <v>30</v>
      </c>
      <c r="E40" s="46">
        <v>20760</v>
      </c>
      <c r="F40" s="52">
        <v>102.59592000000001</v>
      </c>
      <c r="G40" s="5">
        <v>1.4282675E-2</v>
      </c>
    </row>
    <row r="41" spans="1:7" ht="15" x14ac:dyDescent="0.25">
      <c r="A41" s="6">
        <v>35</v>
      </c>
      <c r="B41" s="7" t="s">
        <v>195</v>
      </c>
      <c r="C41" s="11" t="s">
        <v>196</v>
      </c>
      <c r="D41" s="2" t="s">
        <v>169</v>
      </c>
      <c r="E41" s="46">
        <v>24830</v>
      </c>
      <c r="F41" s="52">
        <v>97.743295000000003</v>
      </c>
      <c r="G41" s="5">
        <v>1.3607127E-2</v>
      </c>
    </row>
    <row r="42" spans="1:7" ht="15" x14ac:dyDescent="0.25">
      <c r="A42" s="6">
        <v>36</v>
      </c>
      <c r="B42" s="7" t="s">
        <v>240</v>
      </c>
      <c r="C42" s="11" t="s">
        <v>241</v>
      </c>
      <c r="D42" s="2" t="s">
        <v>169</v>
      </c>
      <c r="E42" s="46">
        <v>12784</v>
      </c>
      <c r="F42" s="52">
        <v>95.835256000000001</v>
      </c>
      <c r="G42" s="5">
        <v>1.3341504000000001E-2</v>
      </c>
    </row>
    <row r="43" spans="1:7" ht="15" x14ac:dyDescent="0.25">
      <c r="A43" s="6">
        <v>37</v>
      </c>
      <c r="B43" s="7" t="s">
        <v>244</v>
      </c>
      <c r="C43" s="11" t="s">
        <v>245</v>
      </c>
      <c r="D43" s="2" t="s">
        <v>246</v>
      </c>
      <c r="E43" s="46">
        <v>10965</v>
      </c>
      <c r="F43" s="52">
        <v>87.818685000000002</v>
      </c>
      <c r="G43" s="5">
        <v>1.2225493E-2</v>
      </c>
    </row>
    <row r="44" spans="1:7" ht="15" x14ac:dyDescent="0.25">
      <c r="A44" s="6">
        <v>38</v>
      </c>
      <c r="B44" s="7" t="s">
        <v>242</v>
      </c>
      <c r="C44" s="11" t="s">
        <v>243</v>
      </c>
      <c r="D44" s="2" t="s">
        <v>177</v>
      </c>
      <c r="E44" s="46">
        <v>28709</v>
      </c>
      <c r="F44" s="52">
        <v>86.428444499999998</v>
      </c>
      <c r="G44" s="5">
        <v>1.2031953999999999E-2</v>
      </c>
    </row>
    <row r="45" spans="1:7" ht="15" x14ac:dyDescent="0.25">
      <c r="A45" s="6">
        <v>39</v>
      </c>
      <c r="B45" s="7" t="s">
        <v>74</v>
      </c>
      <c r="C45" s="11" t="s">
        <v>75</v>
      </c>
      <c r="D45" s="2" t="s">
        <v>65</v>
      </c>
      <c r="E45" s="46">
        <v>30000</v>
      </c>
      <c r="F45" s="52">
        <v>85.185000000000002</v>
      </c>
      <c r="G45" s="5">
        <v>1.1858851E-2</v>
      </c>
    </row>
    <row r="46" spans="1:7" ht="15" x14ac:dyDescent="0.25">
      <c r="A46" s="6">
        <v>40</v>
      </c>
      <c r="B46" s="7" t="s">
        <v>218</v>
      </c>
      <c r="C46" s="11" t="s">
        <v>219</v>
      </c>
      <c r="D46" s="2" t="s">
        <v>159</v>
      </c>
      <c r="E46" s="46">
        <v>37272</v>
      </c>
      <c r="F46" s="52">
        <v>78.140748000000002</v>
      </c>
      <c r="G46" s="5">
        <v>1.0878199999999999E-2</v>
      </c>
    </row>
    <row r="47" spans="1:7" ht="51" x14ac:dyDescent="0.25">
      <c r="A47" s="6">
        <v>41</v>
      </c>
      <c r="B47" s="7" t="s">
        <v>247</v>
      </c>
      <c r="C47" s="11" t="s">
        <v>248</v>
      </c>
      <c r="D47" s="2" t="s">
        <v>239</v>
      </c>
      <c r="E47" s="46">
        <v>37596</v>
      </c>
      <c r="F47" s="52">
        <v>77.560547999999997</v>
      </c>
      <c r="G47" s="5">
        <v>1.0797429000000001E-2</v>
      </c>
    </row>
    <row r="48" spans="1:7" ht="15" x14ac:dyDescent="0.25">
      <c r="A48" s="6">
        <v>42</v>
      </c>
      <c r="B48" s="7" t="s">
        <v>252</v>
      </c>
      <c r="C48" s="11" t="s">
        <v>253</v>
      </c>
      <c r="D48" s="2" t="s">
        <v>169</v>
      </c>
      <c r="E48" s="46">
        <v>56181</v>
      </c>
      <c r="F48" s="52">
        <v>73.653290999999996</v>
      </c>
      <c r="G48" s="5">
        <v>1.0253488E-2</v>
      </c>
    </row>
    <row r="49" spans="1:7" ht="15" x14ac:dyDescent="0.25">
      <c r="A49" s="6">
        <v>43</v>
      </c>
      <c r="B49" s="7" t="s">
        <v>76</v>
      </c>
      <c r="C49" s="11" t="s">
        <v>849</v>
      </c>
      <c r="D49" s="2" t="s">
        <v>65</v>
      </c>
      <c r="E49" s="46">
        <v>26761</v>
      </c>
      <c r="F49" s="52">
        <v>72.321602499999997</v>
      </c>
      <c r="G49" s="5">
        <v>1.00681E-2</v>
      </c>
    </row>
    <row r="50" spans="1:7" ht="25.5" x14ac:dyDescent="0.25">
      <c r="A50" s="6">
        <v>44</v>
      </c>
      <c r="B50" s="7" t="s">
        <v>186</v>
      </c>
      <c r="C50" s="11" t="s">
        <v>187</v>
      </c>
      <c r="D50" s="2" t="s">
        <v>53</v>
      </c>
      <c r="E50" s="46">
        <v>40763</v>
      </c>
      <c r="F50" s="52">
        <v>69.6435855</v>
      </c>
      <c r="G50" s="5">
        <v>9.6952849999999997E-3</v>
      </c>
    </row>
    <row r="51" spans="1:7" ht="15" x14ac:dyDescent="0.25">
      <c r="A51" s="6">
        <v>45</v>
      </c>
      <c r="B51" s="7" t="s">
        <v>254</v>
      </c>
      <c r="C51" s="11" t="s">
        <v>255</v>
      </c>
      <c r="D51" s="2" t="s">
        <v>211</v>
      </c>
      <c r="E51" s="46">
        <v>71025</v>
      </c>
      <c r="F51" s="52">
        <v>68.929762499999995</v>
      </c>
      <c r="G51" s="5">
        <v>9.5959119999999998E-3</v>
      </c>
    </row>
    <row r="52" spans="1:7" ht="15" x14ac:dyDescent="0.25">
      <c r="A52" s="6">
        <v>46</v>
      </c>
      <c r="B52" s="7" t="s">
        <v>256</v>
      </c>
      <c r="C52" s="11" t="s">
        <v>257</v>
      </c>
      <c r="D52" s="2" t="s">
        <v>211</v>
      </c>
      <c r="E52" s="46">
        <v>7400</v>
      </c>
      <c r="F52" s="52">
        <v>66.581500000000005</v>
      </c>
      <c r="G52" s="5">
        <v>9.2690029999999996E-3</v>
      </c>
    </row>
    <row r="53" spans="1:7" ht="25.5" x14ac:dyDescent="0.25">
      <c r="A53" s="6">
        <v>47</v>
      </c>
      <c r="B53" s="7" t="s">
        <v>201</v>
      </c>
      <c r="C53" s="11" t="s">
        <v>202</v>
      </c>
      <c r="D53" s="2" t="s">
        <v>42</v>
      </c>
      <c r="E53" s="46">
        <v>16000</v>
      </c>
      <c r="F53" s="52">
        <v>65.968000000000004</v>
      </c>
      <c r="G53" s="5">
        <v>9.1835960000000005E-3</v>
      </c>
    </row>
    <row r="54" spans="1:7" ht="15" x14ac:dyDescent="0.25">
      <c r="A54" s="6">
        <v>48</v>
      </c>
      <c r="B54" s="7" t="s">
        <v>212</v>
      </c>
      <c r="C54" s="11" t="s">
        <v>213</v>
      </c>
      <c r="D54" s="2" t="s">
        <v>211</v>
      </c>
      <c r="E54" s="46">
        <v>11552</v>
      </c>
      <c r="F54" s="52">
        <v>64.829824000000002</v>
      </c>
      <c r="G54" s="5">
        <v>9.0251480000000002E-3</v>
      </c>
    </row>
    <row r="55" spans="1:7" ht="25.5" x14ac:dyDescent="0.25">
      <c r="A55" s="6">
        <v>49</v>
      </c>
      <c r="B55" s="7" t="s">
        <v>258</v>
      </c>
      <c r="C55" s="11" t="s">
        <v>259</v>
      </c>
      <c r="D55" s="2" t="s">
        <v>30</v>
      </c>
      <c r="E55" s="46">
        <v>58394</v>
      </c>
      <c r="F55" s="52">
        <v>63.474277999999998</v>
      </c>
      <c r="G55" s="5">
        <v>8.8364380000000003E-3</v>
      </c>
    </row>
    <row r="56" spans="1:7" ht="25.5" x14ac:dyDescent="0.25">
      <c r="A56" s="6">
        <v>50</v>
      </c>
      <c r="B56" s="7" t="s">
        <v>220</v>
      </c>
      <c r="C56" s="11" t="s">
        <v>221</v>
      </c>
      <c r="D56" s="2" t="s">
        <v>53</v>
      </c>
      <c r="E56" s="46">
        <v>16740</v>
      </c>
      <c r="F56" s="52">
        <v>57.175469999999997</v>
      </c>
      <c r="G56" s="5">
        <v>7.9595629999999994E-3</v>
      </c>
    </row>
    <row r="57" spans="1:7" ht="15" x14ac:dyDescent="0.25">
      <c r="A57" s="6">
        <v>51</v>
      </c>
      <c r="B57" s="7" t="s">
        <v>260</v>
      </c>
      <c r="C57" s="11" t="s">
        <v>261</v>
      </c>
      <c r="D57" s="2" t="s">
        <v>190</v>
      </c>
      <c r="E57" s="46">
        <v>50605</v>
      </c>
      <c r="F57" s="52">
        <v>55.96913</v>
      </c>
      <c r="G57" s="5">
        <v>7.7916249999999999E-3</v>
      </c>
    </row>
    <row r="58" spans="1:7" ht="25.5" x14ac:dyDescent="0.25">
      <c r="A58" s="6">
        <v>52</v>
      </c>
      <c r="B58" s="7" t="s">
        <v>84</v>
      </c>
      <c r="C58" s="11" t="s">
        <v>85</v>
      </c>
      <c r="D58" s="2" t="s">
        <v>30</v>
      </c>
      <c r="E58" s="46">
        <v>33263</v>
      </c>
      <c r="F58" s="52">
        <v>50.792600999999998</v>
      </c>
      <c r="G58" s="5">
        <v>7.0709850000000001E-3</v>
      </c>
    </row>
    <row r="59" spans="1:7" ht="15" x14ac:dyDescent="0.25">
      <c r="A59" s="6">
        <v>53</v>
      </c>
      <c r="B59" s="7" t="s">
        <v>222</v>
      </c>
      <c r="C59" s="11" t="s">
        <v>223</v>
      </c>
      <c r="D59" s="2" t="s">
        <v>190</v>
      </c>
      <c r="E59" s="46">
        <v>19140</v>
      </c>
      <c r="F59" s="52">
        <v>47.63946</v>
      </c>
      <c r="G59" s="5">
        <v>6.6320270000000004E-3</v>
      </c>
    </row>
    <row r="60" spans="1:7" ht="15" x14ac:dyDescent="0.25">
      <c r="A60" s="6">
        <v>54</v>
      </c>
      <c r="B60" s="7" t="s">
        <v>224</v>
      </c>
      <c r="C60" s="11" t="s">
        <v>225</v>
      </c>
      <c r="D60" s="2" t="s">
        <v>226</v>
      </c>
      <c r="E60" s="46">
        <v>3000</v>
      </c>
      <c r="F60" s="52">
        <v>46.636499999999998</v>
      </c>
      <c r="G60" s="5">
        <v>6.4924020000000004E-3</v>
      </c>
    </row>
    <row r="61" spans="1:7" ht="38.25" x14ac:dyDescent="0.25">
      <c r="A61" s="6">
        <v>55</v>
      </c>
      <c r="B61" s="7" t="s">
        <v>262</v>
      </c>
      <c r="C61" s="11" t="s">
        <v>263</v>
      </c>
      <c r="D61" s="2" t="s">
        <v>264</v>
      </c>
      <c r="E61" s="46">
        <v>35911</v>
      </c>
      <c r="F61" s="52">
        <v>39.986898500000002</v>
      </c>
      <c r="G61" s="5">
        <v>5.5666919999999998E-3</v>
      </c>
    </row>
    <row r="62" spans="1:7" ht="15" x14ac:dyDescent="0.25">
      <c r="A62" s="6">
        <v>56</v>
      </c>
      <c r="B62" s="7" t="s">
        <v>98</v>
      </c>
      <c r="C62" s="11" t="s">
        <v>99</v>
      </c>
      <c r="D62" s="2" t="s">
        <v>65</v>
      </c>
      <c r="E62" s="46">
        <v>22460</v>
      </c>
      <c r="F62" s="52">
        <v>28.366980000000002</v>
      </c>
      <c r="G62" s="5">
        <v>3.9490489999999996E-3</v>
      </c>
    </row>
    <row r="63" spans="1:7" ht="25.5" x14ac:dyDescent="0.25">
      <c r="A63" s="6">
        <v>57</v>
      </c>
      <c r="B63" s="7" t="s">
        <v>229</v>
      </c>
      <c r="C63" s="11" t="s">
        <v>230</v>
      </c>
      <c r="D63" s="2" t="s">
        <v>42</v>
      </c>
      <c r="E63" s="46">
        <v>67267</v>
      </c>
      <c r="F63" s="52">
        <v>22.366277499999999</v>
      </c>
      <c r="G63" s="5">
        <v>3.1136739999999999E-3</v>
      </c>
    </row>
    <row r="64" spans="1:7" ht="25.5" x14ac:dyDescent="0.25">
      <c r="A64" s="6">
        <v>58</v>
      </c>
      <c r="B64" s="7" t="s">
        <v>231</v>
      </c>
      <c r="C64" s="11" t="s">
        <v>232</v>
      </c>
      <c r="D64" s="2" t="s">
        <v>172</v>
      </c>
      <c r="E64" s="46">
        <v>19647</v>
      </c>
      <c r="F64" s="52">
        <v>21.827817</v>
      </c>
      <c r="G64" s="5">
        <v>3.0387140000000001E-3</v>
      </c>
    </row>
    <row r="65" spans="1:7" ht="25.5" x14ac:dyDescent="0.25">
      <c r="A65" s="6">
        <v>59</v>
      </c>
      <c r="B65" s="7" t="s">
        <v>233</v>
      </c>
      <c r="C65" s="11" t="s">
        <v>234</v>
      </c>
      <c r="D65" s="2" t="s">
        <v>22</v>
      </c>
      <c r="E65" s="46">
        <v>11051</v>
      </c>
      <c r="F65" s="52">
        <v>6.8460945000000004</v>
      </c>
      <c r="G65" s="5">
        <v>9.5306500000000001E-4</v>
      </c>
    </row>
    <row r="66" spans="1:7" ht="15" x14ac:dyDescent="0.25">
      <c r="A66" s="6">
        <v>60</v>
      </c>
      <c r="B66" s="7" t="s">
        <v>265</v>
      </c>
      <c r="C66" s="11" t="s">
        <v>266</v>
      </c>
      <c r="D66" s="2" t="s">
        <v>169</v>
      </c>
      <c r="E66" s="46">
        <v>310</v>
      </c>
      <c r="F66" s="52">
        <v>1.6220749999999999</v>
      </c>
      <c r="G66" s="5">
        <v>2.2581399999999999E-4</v>
      </c>
    </row>
    <row r="67" spans="1:7" ht="15" x14ac:dyDescent="0.25">
      <c r="A67" s="1"/>
      <c r="B67" s="2"/>
      <c r="C67" s="8" t="s">
        <v>107</v>
      </c>
      <c r="D67" s="12"/>
      <c r="E67" s="48"/>
      <c r="F67" s="54">
        <v>6931.2635455000027</v>
      </c>
      <c r="G67" s="13">
        <v>0.96492127100000014</v>
      </c>
    </row>
    <row r="68" spans="1:7" ht="15" x14ac:dyDescent="0.25">
      <c r="A68" s="6"/>
      <c r="B68" s="7"/>
      <c r="C68" s="14"/>
      <c r="D68" s="15"/>
      <c r="E68" s="46"/>
      <c r="F68" s="52"/>
      <c r="G68" s="5"/>
    </row>
    <row r="69" spans="1:7" ht="15" x14ac:dyDescent="0.25">
      <c r="A69" s="1"/>
      <c r="B69" s="2"/>
      <c r="C69" s="8" t="s">
        <v>108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6"/>
      <c r="B71" s="7"/>
      <c r="C71" s="14"/>
      <c r="D71" s="15"/>
      <c r="E71" s="46"/>
      <c r="F71" s="52"/>
      <c r="G71" s="5"/>
    </row>
    <row r="72" spans="1:7" ht="15" x14ac:dyDescent="0.25">
      <c r="A72" s="16"/>
      <c r="B72" s="17"/>
      <c r="C72" s="8" t="s">
        <v>109</v>
      </c>
      <c r="D72" s="9"/>
      <c r="E72" s="47"/>
      <c r="F72" s="53"/>
      <c r="G72" s="10"/>
    </row>
    <row r="73" spans="1:7" ht="15" x14ac:dyDescent="0.25">
      <c r="A73" s="18"/>
      <c r="B73" s="19"/>
      <c r="C73" s="8" t="s">
        <v>107</v>
      </c>
      <c r="D73" s="20"/>
      <c r="E73" s="49"/>
      <c r="F73" s="55">
        <v>0</v>
      </c>
      <c r="G73" s="21">
        <v>0</v>
      </c>
    </row>
    <row r="74" spans="1:7" ht="15" x14ac:dyDescent="0.25">
      <c r="A74" s="18"/>
      <c r="B74" s="19"/>
      <c r="C74" s="14"/>
      <c r="D74" s="22"/>
      <c r="E74" s="50"/>
      <c r="F74" s="56"/>
      <c r="G74" s="23"/>
    </row>
    <row r="75" spans="1:7" ht="15" x14ac:dyDescent="0.25">
      <c r="A75" s="1"/>
      <c r="B75" s="2"/>
      <c r="C75" s="8" t="s">
        <v>111</v>
      </c>
      <c r="D75" s="9"/>
      <c r="E75" s="47"/>
      <c r="F75" s="53"/>
      <c r="G75" s="10"/>
    </row>
    <row r="76" spans="1:7" ht="15" x14ac:dyDescent="0.25">
      <c r="A76" s="1"/>
      <c r="B76" s="2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1"/>
      <c r="B77" s="2"/>
      <c r="C77" s="14"/>
      <c r="D77" s="4"/>
      <c r="E77" s="46"/>
      <c r="F77" s="52"/>
      <c r="G77" s="5"/>
    </row>
    <row r="78" spans="1:7" ht="15" x14ac:dyDescent="0.25">
      <c r="A78" s="1"/>
      <c r="B78" s="2"/>
      <c r="C78" s="8" t="s">
        <v>112</v>
      </c>
      <c r="D78" s="9"/>
      <c r="E78" s="47"/>
      <c r="F78" s="53"/>
      <c r="G78" s="10"/>
    </row>
    <row r="79" spans="1:7" ht="15" x14ac:dyDescent="0.25">
      <c r="A79" s="1"/>
      <c r="B79" s="2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2"/>
      <c r="G80" s="5"/>
    </row>
    <row r="81" spans="1:7" ht="15" x14ac:dyDescent="0.25">
      <c r="A81" s="1"/>
      <c r="B81" s="2"/>
      <c r="C81" s="8" t="s">
        <v>113</v>
      </c>
      <c r="D81" s="9"/>
      <c r="E81" s="47"/>
      <c r="F81" s="53"/>
      <c r="G81" s="10"/>
    </row>
    <row r="82" spans="1:7" ht="15" x14ac:dyDescent="0.25">
      <c r="A82" s="1"/>
      <c r="B82" s="2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25.5" x14ac:dyDescent="0.25">
      <c r="A84" s="6"/>
      <c r="B84" s="7"/>
      <c r="C84" s="24" t="s">
        <v>115</v>
      </c>
      <c r="D84" s="25"/>
      <c r="E84" s="48"/>
      <c r="F84" s="54">
        <v>6931.2635455000027</v>
      </c>
      <c r="G84" s="13">
        <v>0.96492127100000014</v>
      </c>
    </row>
    <row r="85" spans="1:7" ht="15" x14ac:dyDescent="0.25">
      <c r="A85" s="1"/>
      <c r="B85" s="2"/>
      <c r="C85" s="11"/>
      <c r="D85" s="4"/>
      <c r="E85" s="46"/>
      <c r="F85" s="52"/>
      <c r="G85" s="5"/>
    </row>
    <row r="86" spans="1:7" ht="15" x14ac:dyDescent="0.25">
      <c r="A86" s="1"/>
      <c r="B86" s="2"/>
      <c r="C86" s="3" t="s">
        <v>116</v>
      </c>
      <c r="D86" s="4"/>
      <c r="E86" s="46"/>
      <c r="F86" s="52"/>
      <c r="G86" s="5"/>
    </row>
    <row r="87" spans="1:7" ht="25.5" x14ac:dyDescent="0.25">
      <c r="A87" s="1"/>
      <c r="B87" s="2"/>
      <c r="C87" s="8" t="s">
        <v>10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12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2"/>
      <c r="G89" s="5"/>
    </row>
    <row r="90" spans="1:7" ht="15" x14ac:dyDescent="0.25">
      <c r="A90" s="1"/>
      <c r="B90" s="26"/>
      <c r="C90" s="8" t="s">
        <v>117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12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8"/>
      <c r="G92" s="27"/>
    </row>
    <row r="93" spans="1:7" ht="15" x14ac:dyDescent="0.25">
      <c r="A93" s="1"/>
      <c r="B93" s="2"/>
      <c r="C93" s="8" t="s">
        <v>118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12"/>
      <c r="E94" s="48"/>
      <c r="F94" s="54">
        <v>0</v>
      </c>
      <c r="G94" s="13">
        <v>0</v>
      </c>
    </row>
    <row r="95" spans="1:7" ht="15" x14ac:dyDescent="0.25">
      <c r="A95" s="1"/>
      <c r="B95" s="2"/>
      <c r="C95" s="14"/>
      <c r="D95" s="4"/>
      <c r="E95" s="46"/>
      <c r="F95" s="52"/>
      <c r="G95" s="5"/>
    </row>
    <row r="96" spans="1:7" ht="25.5" x14ac:dyDescent="0.25">
      <c r="A96" s="1"/>
      <c r="B96" s="26"/>
      <c r="C96" s="8" t="s">
        <v>119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12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4"/>
      <c r="E98" s="46"/>
      <c r="F98" s="52"/>
      <c r="G98" s="5"/>
    </row>
    <row r="99" spans="1:7" ht="15" x14ac:dyDescent="0.25">
      <c r="A99" s="6"/>
      <c r="B99" s="7"/>
      <c r="C99" s="28" t="s">
        <v>120</v>
      </c>
      <c r="D99" s="25"/>
      <c r="E99" s="48"/>
      <c r="F99" s="54">
        <v>0</v>
      </c>
      <c r="G99" s="13">
        <v>0</v>
      </c>
    </row>
    <row r="100" spans="1:7" ht="15" x14ac:dyDescent="0.25">
      <c r="A100" s="6"/>
      <c r="B100" s="7"/>
      <c r="C100" s="11"/>
      <c r="D100" s="4"/>
      <c r="E100" s="46"/>
      <c r="F100" s="52"/>
      <c r="G100" s="5"/>
    </row>
    <row r="101" spans="1:7" ht="15" x14ac:dyDescent="0.25">
      <c r="A101" s="1"/>
      <c r="B101" s="2"/>
      <c r="C101" s="3" t="s">
        <v>121</v>
      </c>
      <c r="D101" s="4"/>
      <c r="E101" s="46"/>
      <c r="F101" s="52"/>
      <c r="G101" s="5"/>
    </row>
    <row r="102" spans="1:7" ht="15" x14ac:dyDescent="0.25">
      <c r="A102" s="6"/>
      <c r="B102" s="7"/>
      <c r="C102" s="8" t="s">
        <v>122</v>
      </c>
      <c r="D102" s="9"/>
      <c r="E102" s="47"/>
      <c r="F102" s="53"/>
      <c r="G102" s="10"/>
    </row>
    <row r="103" spans="1:7" ht="15" x14ac:dyDescent="0.25">
      <c r="A103" s="6"/>
      <c r="B103" s="7"/>
      <c r="C103" s="8" t="s">
        <v>107</v>
      </c>
      <c r="D103" s="25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2"/>
      <c r="G104" s="5"/>
    </row>
    <row r="105" spans="1:7" ht="15" x14ac:dyDescent="0.25">
      <c r="A105" s="6"/>
      <c r="B105" s="7"/>
      <c r="C105" s="8" t="s">
        <v>123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6"/>
      <c r="B108" s="7"/>
      <c r="C108" s="8" t="s">
        <v>124</v>
      </c>
      <c r="D108" s="9"/>
      <c r="E108" s="47"/>
      <c r="F108" s="53"/>
      <c r="G108" s="10"/>
    </row>
    <row r="109" spans="1:7" ht="15" x14ac:dyDescent="0.25">
      <c r="A109" s="6"/>
      <c r="B109" s="7"/>
      <c r="C109" s="8" t="s">
        <v>107</v>
      </c>
      <c r="D109" s="25"/>
      <c r="E109" s="48"/>
      <c r="F109" s="54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2"/>
      <c r="G110" s="5"/>
    </row>
    <row r="111" spans="1:7" ht="15" x14ac:dyDescent="0.25">
      <c r="A111" s="6"/>
      <c r="B111" s="7"/>
      <c r="C111" s="8" t="s">
        <v>125</v>
      </c>
      <c r="D111" s="9"/>
      <c r="E111" s="47"/>
      <c r="F111" s="53"/>
      <c r="G111" s="10"/>
    </row>
    <row r="112" spans="1:7" ht="15" x14ac:dyDescent="0.25">
      <c r="A112" s="6">
        <v>1</v>
      </c>
      <c r="B112" s="7"/>
      <c r="C112" s="11" t="s">
        <v>126</v>
      </c>
      <c r="D112" s="15"/>
      <c r="E112" s="46"/>
      <c r="F112" s="52">
        <v>203.90112199999999</v>
      </c>
      <c r="G112" s="5">
        <v>2.8385666E-2</v>
      </c>
    </row>
    <row r="113" spans="1:7" ht="15" x14ac:dyDescent="0.25">
      <c r="A113" s="6"/>
      <c r="B113" s="7"/>
      <c r="C113" s="8" t="s">
        <v>107</v>
      </c>
      <c r="D113" s="25"/>
      <c r="E113" s="48"/>
      <c r="F113" s="54">
        <v>203.90112199999999</v>
      </c>
      <c r="G113" s="13">
        <v>2.8385666E-2</v>
      </c>
    </row>
    <row r="114" spans="1:7" ht="15" x14ac:dyDescent="0.25">
      <c r="A114" s="6"/>
      <c r="B114" s="7"/>
      <c r="C114" s="14"/>
      <c r="D114" s="7"/>
      <c r="E114" s="46"/>
      <c r="F114" s="52"/>
      <c r="G114" s="5"/>
    </row>
    <row r="115" spans="1:7" ht="25.5" x14ac:dyDescent="0.25">
      <c r="A115" s="6"/>
      <c r="B115" s="7"/>
      <c r="C115" s="24" t="s">
        <v>127</v>
      </c>
      <c r="D115" s="25"/>
      <c r="E115" s="48"/>
      <c r="F115" s="54">
        <v>203.90112199999999</v>
      </c>
      <c r="G115" s="13">
        <v>2.8385666E-2</v>
      </c>
    </row>
    <row r="116" spans="1:7" ht="15" x14ac:dyDescent="0.25">
      <c r="A116" s="6"/>
      <c r="B116" s="7"/>
      <c r="C116" s="29"/>
      <c r="D116" s="7"/>
      <c r="E116" s="46"/>
      <c r="F116" s="52"/>
      <c r="G116" s="5"/>
    </row>
    <row r="117" spans="1:7" ht="15" x14ac:dyDescent="0.25">
      <c r="A117" s="1"/>
      <c r="B117" s="2"/>
      <c r="C117" s="3" t="s">
        <v>128</v>
      </c>
      <c r="D117" s="4"/>
      <c r="E117" s="46"/>
      <c r="F117" s="52"/>
      <c r="G117" s="5"/>
    </row>
    <row r="118" spans="1:7" ht="25.5" x14ac:dyDescent="0.25">
      <c r="A118" s="6"/>
      <c r="B118" s="7"/>
      <c r="C118" s="8" t="s">
        <v>129</v>
      </c>
      <c r="D118" s="9"/>
      <c r="E118" s="47"/>
      <c r="F118" s="53"/>
      <c r="G118" s="10"/>
    </row>
    <row r="119" spans="1:7" ht="15" x14ac:dyDescent="0.25">
      <c r="A119" s="6"/>
      <c r="B119" s="7"/>
      <c r="C119" s="8" t="s">
        <v>107</v>
      </c>
      <c r="D119" s="25"/>
      <c r="E119" s="48"/>
      <c r="F119" s="54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6"/>
      <c r="F120" s="52"/>
      <c r="G120" s="5"/>
    </row>
    <row r="121" spans="1:7" ht="15" x14ac:dyDescent="0.25">
      <c r="A121" s="1"/>
      <c r="B121" s="2"/>
      <c r="C121" s="3" t="s">
        <v>130</v>
      </c>
      <c r="D121" s="4"/>
      <c r="E121" s="46"/>
      <c r="F121" s="52"/>
      <c r="G121" s="5"/>
    </row>
    <row r="122" spans="1:7" ht="25.5" x14ac:dyDescent="0.25">
      <c r="A122" s="6"/>
      <c r="B122" s="7"/>
      <c r="C122" s="8" t="s">
        <v>131</v>
      </c>
      <c r="D122" s="9"/>
      <c r="E122" s="47"/>
      <c r="F122" s="53"/>
      <c r="G122" s="10"/>
    </row>
    <row r="123" spans="1:7" ht="15" x14ac:dyDescent="0.25">
      <c r="A123" s="6"/>
      <c r="B123" s="7"/>
      <c r="C123" s="8" t="s">
        <v>107</v>
      </c>
      <c r="D123" s="25"/>
      <c r="E123" s="48"/>
      <c r="F123" s="54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6"/>
      <c r="F124" s="52"/>
      <c r="G124" s="5"/>
    </row>
    <row r="125" spans="1:7" ht="25.5" x14ac:dyDescent="0.25">
      <c r="A125" s="6"/>
      <c r="B125" s="7"/>
      <c r="C125" s="8" t="s">
        <v>132</v>
      </c>
      <c r="D125" s="9"/>
      <c r="E125" s="47"/>
      <c r="F125" s="53"/>
      <c r="G125" s="10"/>
    </row>
    <row r="126" spans="1:7" ht="15" x14ac:dyDescent="0.25">
      <c r="A126" s="6"/>
      <c r="B126" s="7"/>
      <c r="C126" s="8" t="s">
        <v>107</v>
      </c>
      <c r="D126" s="25"/>
      <c r="E126" s="48"/>
      <c r="F126" s="54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8"/>
      <c r="G127" s="27"/>
    </row>
    <row r="128" spans="1:7" ht="25.5" x14ac:dyDescent="0.25">
      <c r="A128" s="6"/>
      <c r="B128" s="7"/>
      <c r="C128" s="29" t="s">
        <v>134</v>
      </c>
      <c r="D128" s="7"/>
      <c r="E128" s="46"/>
      <c r="F128" s="58">
        <v>48.077898009999998</v>
      </c>
      <c r="G128" s="27">
        <v>6.693063E-3</v>
      </c>
    </row>
    <row r="129" spans="1:7" ht="15" x14ac:dyDescent="0.25">
      <c r="A129" s="6"/>
      <c r="B129" s="7"/>
      <c r="C129" s="30" t="s">
        <v>135</v>
      </c>
      <c r="D129" s="12"/>
      <c r="E129" s="48"/>
      <c r="F129" s="54">
        <v>7183.2425655100033</v>
      </c>
      <c r="G129" s="13">
        <v>1</v>
      </c>
    </row>
    <row r="131" spans="1:7" ht="15" x14ac:dyDescent="0.25">
      <c r="B131" s="158"/>
      <c r="C131" s="158"/>
      <c r="D131" s="158"/>
      <c r="E131" s="158"/>
      <c r="F131" s="158"/>
    </row>
    <row r="132" spans="1:7" ht="15" x14ac:dyDescent="0.25">
      <c r="B132" s="158"/>
      <c r="C132" s="158"/>
      <c r="D132" s="158"/>
      <c r="E132" s="158"/>
      <c r="F132" s="158"/>
    </row>
    <row r="134" spans="1:7" ht="15" x14ac:dyDescent="0.25">
      <c r="B134" s="36" t="s">
        <v>137</v>
      </c>
      <c r="C134" s="37"/>
      <c r="D134" s="38"/>
    </row>
    <row r="135" spans="1:7" ht="15" x14ac:dyDescent="0.25">
      <c r="B135" s="39" t="s">
        <v>138</v>
      </c>
      <c r="C135" s="40"/>
      <c r="D135" s="64" t="s">
        <v>139</v>
      </c>
    </row>
    <row r="136" spans="1:7" ht="15" x14ac:dyDescent="0.25">
      <c r="B136" s="39" t="s">
        <v>140</v>
      </c>
      <c r="C136" s="40"/>
      <c r="D136" s="64" t="s">
        <v>139</v>
      </c>
    </row>
    <row r="137" spans="1:7" ht="15" x14ac:dyDescent="0.25">
      <c r="B137" s="41" t="s">
        <v>141</v>
      </c>
      <c r="C137" s="40"/>
      <c r="D137" s="42"/>
    </row>
    <row r="138" spans="1:7" ht="25.5" customHeight="1" x14ac:dyDescent="0.25">
      <c r="B138" s="42"/>
      <c r="C138" s="32" t="s">
        <v>142</v>
      </c>
      <c r="D138" s="33" t="s">
        <v>143</v>
      </c>
    </row>
    <row r="139" spans="1:7" ht="12.75" customHeight="1" x14ac:dyDescent="0.25">
      <c r="B139" s="59" t="s">
        <v>144</v>
      </c>
      <c r="C139" s="60" t="s">
        <v>145</v>
      </c>
      <c r="D139" s="60" t="s">
        <v>146</v>
      </c>
    </row>
    <row r="140" spans="1:7" ht="15" x14ac:dyDescent="0.25">
      <c r="B140" s="42" t="s">
        <v>147</v>
      </c>
      <c r="C140" s="43">
        <v>9.9774999999999991</v>
      </c>
      <c r="D140" s="43">
        <v>10.231299999999999</v>
      </c>
    </row>
    <row r="141" spans="1:7" ht="15" x14ac:dyDescent="0.25">
      <c r="B141" s="42" t="s">
        <v>148</v>
      </c>
      <c r="C141" s="43">
        <v>9.9774999999999991</v>
      </c>
      <c r="D141" s="43">
        <v>10.231299999999999</v>
      </c>
    </row>
    <row r="142" spans="1:7" ht="15" x14ac:dyDescent="0.25">
      <c r="B142" s="42" t="s">
        <v>149</v>
      </c>
      <c r="C142" s="43">
        <v>9.7713999999999999</v>
      </c>
      <c r="D142" s="43">
        <v>10.0166</v>
      </c>
    </row>
    <row r="143" spans="1:7" ht="15" x14ac:dyDescent="0.25">
      <c r="B143" s="42" t="s">
        <v>150</v>
      </c>
      <c r="C143" s="43">
        <v>9.7713999999999999</v>
      </c>
      <c r="D143" s="43">
        <v>10.0166</v>
      </c>
    </row>
    <row r="145" spans="2:4" ht="15" x14ac:dyDescent="0.25">
      <c r="B145" s="61" t="s">
        <v>151</v>
      </c>
      <c r="C145" s="44"/>
      <c r="D145" s="62" t="s">
        <v>139</v>
      </c>
    </row>
    <row r="146" spans="2:4" ht="24.75" customHeight="1" x14ac:dyDescent="0.25">
      <c r="B146" s="63"/>
      <c r="C146" s="63"/>
    </row>
    <row r="147" spans="2:4" ht="15" x14ac:dyDescent="0.25">
      <c r="B147" s="65"/>
      <c r="C147" s="67"/>
      <c r="D147"/>
    </row>
    <row r="149" spans="2:4" ht="15" x14ac:dyDescent="0.25">
      <c r="B149" s="41" t="s">
        <v>152</v>
      </c>
      <c r="C149" s="40"/>
      <c r="D149" s="66" t="s">
        <v>139</v>
      </c>
    </row>
    <row r="150" spans="2:4" ht="15" x14ac:dyDescent="0.25">
      <c r="B150" s="41" t="s">
        <v>153</v>
      </c>
      <c r="C150" s="40"/>
      <c r="D150" s="66" t="s">
        <v>139</v>
      </c>
    </row>
    <row r="151" spans="2:4" ht="15" x14ac:dyDescent="0.25">
      <c r="B151" s="41" t="s">
        <v>154</v>
      </c>
      <c r="C151" s="40"/>
      <c r="D151" s="45">
        <v>0.14524866744855799</v>
      </c>
    </row>
    <row r="152" spans="2:4" ht="15" x14ac:dyDescent="0.25">
      <c r="B152" s="41" t="s">
        <v>155</v>
      </c>
      <c r="C152" s="40"/>
      <c r="D152" s="45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V12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815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35</v>
      </c>
      <c r="C7" s="11" t="s">
        <v>36</v>
      </c>
      <c r="D7" s="2" t="s">
        <v>19</v>
      </c>
      <c r="E7" s="46">
        <v>9203</v>
      </c>
      <c r="F7" s="52">
        <v>223.2049605</v>
      </c>
      <c r="G7" s="5">
        <v>7.6354388999999995E-2</v>
      </c>
    </row>
    <row r="8" spans="1:7" ht="15" x14ac:dyDescent="0.25">
      <c r="A8" s="6">
        <v>2</v>
      </c>
      <c r="B8" s="7" t="s">
        <v>489</v>
      </c>
      <c r="C8" s="11" t="s">
        <v>490</v>
      </c>
      <c r="D8" s="2" t="s">
        <v>211</v>
      </c>
      <c r="E8" s="46">
        <v>28203</v>
      </c>
      <c r="F8" s="52">
        <v>208.0676325</v>
      </c>
      <c r="G8" s="5">
        <v>7.1176183000000004E-2</v>
      </c>
    </row>
    <row r="9" spans="1:7" ht="15" x14ac:dyDescent="0.25">
      <c r="A9" s="6">
        <v>3</v>
      </c>
      <c r="B9" s="7" t="s">
        <v>485</v>
      </c>
      <c r="C9" s="11" t="s">
        <v>486</v>
      </c>
      <c r="D9" s="2" t="s">
        <v>19</v>
      </c>
      <c r="E9" s="46">
        <v>13121</v>
      </c>
      <c r="F9" s="52">
        <v>199.72130150000001</v>
      </c>
      <c r="G9" s="5">
        <v>6.8321053000000007E-2</v>
      </c>
    </row>
    <row r="10" spans="1:7" ht="25.5" x14ac:dyDescent="0.25">
      <c r="A10" s="6">
        <v>4</v>
      </c>
      <c r="B10" s="7" t="s">
        <v>37</v>
      </c>
      <c r="C10" s="11" t="s">
        <v>38</v>
      </c>
      <c r="D10" s="2" t="s">
        <v>39</v>
      </c>
      <c r="E10" s="46">
        <v>14107</v>
      </c>
      <c r="F10" s="52">
        <v>187.6442605</v>
      </c>
      <c r="G10" s="5">
        <v>6.4189715999999994E-2</v>
      </c>
    </row>
    <row r="11" spans="1:7" ht="25.5" x14ac:dyDescent="0.25">
      <c r="A11" s="6">
        <v>5</v>
      </c>
      <c r="B11" s="7" t="s">
        <v>567</v>
      </c>
      <c r="C11" s="11" t="s">
        <v>568</v>
      </c>
      <c r="D11" s="2" t="s">
        <v>42</v>
      </c>
      <c r="E11" s="46">
        <v>1510</v>
      </c>
      <c r="F11" s="52">
        <v>173.62130999999999</v>
      </c>
      <c r="G11" s="5">
        <v>5.9392716999999998E-2</v>
      </c>
    </row>
    <row r="12" spans="1:7" ht="25.5" x14ac:dyDescent="0.25">
      <c r="A12" s="6">
        <v>6</v>
      </c>
      <c r="B12" s="7" t="s">
        <v>487</v>
      </c>
      <c r="C12" s="11" t="s">
        <v>488</v>
      </c>
      <c r="D12" s="2" t="s">
        <v>169</v>
      </c>
      <c r="E12" s="46">
        <v>7853</v>
      </c>
      <c r="F12" s="52">
        <v>171.4035045</v>
      </c>
      <c r="G12" s="5">
        <v>5.8634046000000002E-2</v>
      </c>
    </row>
    <row r="13" spans="1:7" ht="25.5" x14ac:dyDescent="0.25">
      <c r="A13" s="6">
        <v>7</v>
      </c>
      <c r="B13" s="7" t="s">
        <v>493</v>
      </c>
      <c r="C13" s="11" t="s">
        <v>494</v>
      </c>
      <c r="D13" s="2" t="s">
        <v>53</v>
      </c>
      <c r="E13" s="46">
        <v>13761</v>
      </c>
      <c r="F13" s="52">
        <v>170.0515575</v>
      </c>
      <c r="G13" s="5">
        <v>5.8171568999999999E-2</v>
      </c>
    </row>
    <row r="14" spans="1:7" ht="15" x14ac:dyDescent="0.25">
      <c r="A14" s="6">
        <v>8</v>
      </c>
      <c r="B14" s="7" t="s">
        <v>341</v>
      </c>
      <c r="C14" s="11" t="s">
        <v>342</v>
      </c>
      <c r="D14" s="2" t="s">
        <v>251</v>
      </c>
      <c r="E14" s="46">
        <v>10167</v>
      </c>
      <c r="F14" s="52">
        <v>159.0982995</v>
      </c>
      <c r="G14" s="5">
        <v>5.4424657000000001E-2</v>
      </c>
    </row>
    <row r="15" spans="1:7" ht="15" x14ac:dyDescent="0.25">
      <c r="A15" s="6">
        <v>9</v>
      </c>
      <c r="B15" s="7" t="s">
        <v>621</v>
      </c>
      <c r="C15" s="11" t="s">
        <v>622</v>
      </c>
      <c r="D15" s="2" t="s">
        <v>251</v>
      </c>
      <c r="E15" s="46">
        <v>25615</v>
      </c>
      <c r="F15" s="52">
        <v>143.1494275</v>
      </c>
      <c r="G15" s="5">
        <v>4.8968836000000002E-2</v>
      </c>
    </row>
    <row r="16" spans="1:7" ht="15" x14ac:dyDescent="0.25">
      <c r="A16" s="6">
        <v>10</v>
      </c>
      <c r="B16" s="7" t="s">
        <v>360</v>
      </c>
      <c r="C16" s="11" t="s">
        <v>361</v>
      </c>
      <c r="D16" s="2" t="s">
        <v>177</v>
      </c>
      <c r="E16" s="46">
        <v>65915</v>
      </c>
      <c r="F16" s="52">
        <v>140.3659925</v>
      </c>
      <c r="G16" s="5">
        <v>4.8016673000000003E-2</v>
      </c>
    </row>
    <row r="17" spans="1:7" ht="15" x14ac:dyDescent="0.25">
      <c r="A17" s="6">
        <v>11</v>
      </c>
      <c r="B17" s="7" t="s">
        <v>400</v>
      </c>
      <c r="C17" s="11" t="s">
        <v>401</v>
      </c>
      <c r="D17" s="2" t="s">
        <v>211</v>
      </c>
      <c r="E17" s="46">
        <v>18452</v>
      </c>
      <c r="F17" s="52">
        <v>140.29978199999999</v>
      </c>
      <c r="G17" s="5">
        <v>4.7994024000000003E-2</v>
      </c>
    </row>
    <row r="18" spans="1:7" ht="15" x14ac:dyDescent="0.25">
      <c r="A18" s="6">
        <v>12</v>
      </c>
      <c r="B18" s="7" t="s">
        <v>402</v>
      </c>
      <c r="C18" s="11" t="s">
        <v>403</v>
      </c>
      <c r="D18" s="2" t="s">
        <v>226</v>
      </c>
      <c r="E18" s="46">
        <v>3929</v>
      </c>
      <c r="F18" s="52">
        <v>105.3070225</v>
      </c>
      <c r="G18" s="5">
        <v>3.6023632E-2</v>
      </c>
    </row>
    <row r="19" spans="1:7" ht="15" x14ac:dyDescent="0.25">
      <c r="A19" s="6">
        <v>13</v>
      </c>
      <c r="B19" s="7" t="s">
        <v>33</v>
      </c>
      <c r="C19" s="11" t="s">
        <v>34</v>
      </c>
      <c r="D19" s="2" t="s">
        <v>13</v>
      </c>
      <c r="E19" s="46">
        <v>386</v>
      </c>
      <c r="F19" s="52">
        <v>83.448374999999999</v>
      </c>
      <c r="G19" s="5">
        <v>2.8546182999999999E-2</v>
      </c>
    </row>
    <row r="20" spans="1:7" ht="15" x14ac:dyDescent="0.25">
      <c r="A20" s="6">
        <v>14</v>
      </c>
      <c r="B20" s="7" t="s">
        <v>498</v>
      </c>
      <c r="C20" s="11" t="s">
        <v>499</v>
      </c>
      <c r="D20" s="2" t="s">
        <v>19</v>
      </c>
      <c r="E20" s="46">
        <v>5187</v>
      </c>
      <c r="F20" s="52">
        <v>83.269504499999996</v>
      </c>
      <c r="G20" s="5">
        <v>2.8484994999999999E-2</v>
      </c>
    </row>
    <row r="21" spans="1:7" ht="15" x14ac:dyDescent="0.25">
      <c r="A21" s="6">
        <v>15</v>
      </c>
      <c r="B21" s="7" t="s">
        <v>500</v>
      </c>
      <c r="C21" s="11" t="s">
        <v>501</v>
      </c>
      <c r="D21" s="2" t="s">
        <v>226</v>
      </c>
      <c r="E21" s="46">
        <v>1194</v>
      </c>
      <c r="F21" s="52">
        <v>82.026009000000002</v>
      </c>
      <c r="G21" s="5">
        <v>2.8059618000000001E-2</v>
      </c>
    </row>
    <row r="22" spans="1:7" ht="15" x14ac:dyDescent="0.25">
      <c r="A22" s="6">
        <v>16</v>
      </c>
      <c r="B22" s="7" t="s">
        <v>343</v>
      </c>
      <c r="C22" s="11" t="s">
        <v>344</v>
      </c>
      <c r="D22" s="2" t="s">
        <v>169</v>
      </c>
      <c r="E22" s="46">
        <v>12454</v>
      </c>
      <c r="F22" s="52">
        <v>69.568044</v>
      </c>
      <c r="G22" s="5">
        <v>2.3797973E-2</v>
      </c>
    </row>
    <row r="23" spans="1:7" ht="15" x14ac:dyDescent="0.25">
      <c r="A23" s="6">
        <v>17</v>
      </c>
      <c r="B23" s="7" t="s">
        <v>515</v>
      </c>
      <c r="C23" s="11" t="s">
        <v>516</v>
      </c>
      <c r="D23" s="2" t="s">
        <v>211</v>
      </c>
      <c r="E23" s="46">
        <v>3075</v>
      </c>
      <c r="F23" s="52">
        <v>67.543912500000005</v>
      </c>
      <c r="G23" s="5">
        <v>2.3105554E-2</v>
      </c>
    </row>
    <row r="24" spans="1:7" ht="15" x14ac:dyDescent="0.25">
      <c r="A24" s="6">
        <v>18</v>
      </c>
      <c r="B24" s="7" t="s">
        <v>537</v>
      </c>
      <c r="C24" s="11" t="s">
        <v>538</v>
      </c>
      <c r="D24" s="2" t="s">
        <v>169</v>
      </c>
      <c r="E24" s="46">
        <v>704</v>
      </c>
      <c r="F24" s="52">
        <v>57.643168000000003</v>
      </c>
      <c r="G24" s="5">
        <v>1.9718688000000002E-2</v>
      </c>
    </row>
    <row r="25" spans="1:7" ht="15" x14ac:dyDescent="0.25">
      <c r="A25" s="6">
        <v>19</v>
      </c>
      <c r="B25" s="7" t="s">
        <v>437</v>
      </c>
      <c r="C25" s="11" t="s">
        <v>438</v>
      </c>
      <c r="D25" s="2" t="s">
        <v>169</v>
      </c>
      <c r="E25" s="46">
        <v>1190</v>
      </c>
      <c r="F25" s="52">
        <v>41.258490000000002</v>
      </c>
      <c r="G25" s="5">
        <v>1.4113785E-2</v>
      </c>
    </row>
    <row r="26" spans="1:7" ht="25.5" x14ac:dyDescent="0.25">
      <c r="A26" s="6">
        <v>20</v>
      </c>
      <c r="B26" s="7" t="s">
        <v>698</v>
      </c>
      <c r="C26" s="11" t="s">
        <v>699</v>
      </c>
      <c r="D26" s="2" t="s">
        <v>30</v>
      </c>
      <c r="E26" s="46">
        <v>34071</v>
      </c>
      <c r="F26" s="52">
        <v>38.040271500000003</v>
      </c>
      <c r="G26" s="5">
        <v>1.3012889999999999E-2</v>
      </c>
    </row>
    <row r="27" spans="1:7" ht="15" x14ac:dyDescent="0.25">
      <c r="A27" s="6">
        <v>21</v>
      </c>
      <c r="B27" s="7" t="s">
        <v>543</v>
      </c>
      <c r="C27" s="11" t="s">
        <v>544</v>
      </c>
      <c r="D27" s="2" t="s">
        <v>177</v>
      </c>
      <c r="E27" s="46">
        <v>32521</v>
      </c>
      <c r="F27" s="52">
        <v>37.512973500000001</v>
      </c>
      <c r="G27" s="5">
        <v>1.2832511E-2</v>
      </c>
    </row>
    <row r="28" spans="1:7" ht="25.5" x14ac:dyDescent="0.25">
      <c r="A28" s="6">
        <v>22</v>
      </c>
      <c r="B28" s="7" t="s">
        <v>565</v>
      </c>
      <c r="C28" s="11" t="s">
        <v>566</v>
      </c>
      <c r="D28" s="2" t="s">
        <v>42</v>
      </c>
      <c r="E28" s="46">
        <v>1278</v>
      </c>
      <c r="F28" s="52">
        <v>37.342520999999998</v>
      </c>
      <c r="G28" s="5">
        <v>1.2774203E-2</v>
      </c>
    </row>
    <row r="29" spans="1:7" ht="15" x14ac:dyDescent="0.25">
      <c r="A29" s="6">
        <v>23</v>
      </c>
      <c r="B29" s="7" t="s">
        <v>700</v>
      </c>
      <c r="C29" s="11" t="s">
        <v>701</v>
      </c>
      <c r="D29" s="2" t="s">
        <v>65</v>
      </c>
      <c r="E29" s="46">
        <v>50099</v>
      </c>
      <c r="F29" s="52">
        <v>31.011281</v>
      </c>
      <c r="G29" s="5">
        <v>1.06084E-2</v>
      </c>
    </row>
    <row r="30" spans="1:7" ht="15" x14ac:dyDescent="0.25">
      <c r="A30" s="6">
        <v>24</v>
      </c>
      <c r="B30" s="7" t="s">
        <v>635</v>
      </c>
      <c r="C30" s="11" t="s">
        <v>636</v>
      </c>
      <c r="D30" s="2" t="s">
        <v>226</v>
      </c>
      <c r="E30" s="46">
        <v>31676</v>
      </c>
      <c r="F30" s="52">
        <v>28.144126</v>
      </c>
      <c r="G30" s="5">
        <v>9.6275979999999994E-3</v>
      </c>
    </row>
    <row r="31" spans="1:7" ht="15" x14ac:dyDescent="0.25">
      <c r="A31" s="6">
        <v>25</v>
      </c>
      <c r="B31" s="7" t="s">
        <v>668</v>
      </c>
      <c r="C31" s="11" t="s">
        <v>669</v>
      </c>
      <c r="D31" s="2" t="s">
        <v>226</v>
      </c>
      <c r="E31" s="46">
        <v>141</v>
      </c>
      <c r="F31" s="52">
        <v>28.126327499999999</v>
      </c>
      <c r="G31" s="5">
        <v>9.6215090000000003E-3</v>
      </c>
    </row>
    <row r="32" spans="1:7" ht="25.5" x14ac:dyDescent="0.25">
      <c r="A32" s="6">
        <v>26</v>
      </c>
      <c r="B32" s="7" t="s">
        <v>371</v>
      </c>
      <c r="C32" s="11" t="s">
        <v>372</v>
      </c>
      <c r="D32" s="2" t="s">
        <v>42</v>
      </c>
      <c r="E32" s="46">
        <v>6938</v>
      </c>
      <c r="F32" s="52">
        <v>24.165054000000001</v>
      </c>
      <c r="G32" s="5">
        <v>8.2664290000000005E-3</v>
      </c>
    </row>
    <row r="33" spans="1:7" ht="15" x14ac:dyDescent="0.25">
      <c r="A33" s="6">
        <v>27</v>
      </c>
      <c r="B33" s="7" t="s">
        <v>521</v>
      </c>
      <c r="C33" s="11" t="s">
        <v>522</v>
      </c>
      <c r="D33" s="2" t="s">
        <v>211</v>
      </c>
      <c r="E33" s="46">
        <v>1642</v>
      </c>
      <c r="F33" s="52">
        <v>17.939671000000001</v>
      </c>
      <c r="G33" s="5">
        <v>6.1368380000000004E-3</v>
      </c>
    </row>
    <row r="34" spans="1:7" ht="15" x14ac:dyDescent="0.25">
      <c r="A34" s="6">
        <v>28</v>
      </c>
      <c r="B34" s="7" t="s">
        <v>606</v>
      </c>
      <c r="C34" s="11" t="s">
        <v>607</v>
      </c>
      <c r="D34" s="2" t="s">
        <v>81</v>
      </c>
      <c r="E34" s="46">
        <v>969</v>
      </c>
      <c r="F34" s="52">
        <v>16.243347</v>
      </c>
      <c r="G34" s="5">
        <v>5.5565559999999998E-3</v>
      </c>
    </row>
    <row r="35" spans="1:7" ht="15" x14ac:dyDescent="0.25">
      <c r="A35" s="6">
        <v>29</v>
      </c>
      <c r="B35" s="7" t="s">
        <v>631</v>
      </c>
      <c r="C35" s="11" t="s">
        <v>632</v>
      </c>
      <c r="D35" s="2" t="s">
        <v>251</v>
      </c>
      <c r="E35" s="46">
        <v>1751</v>
      </c>
      <c r="F35" s="52">
        <v>13.0545805</v>
      </c>
      <c r="G35" s="5">
        <v>4.4657359999999997E-3</v>
      </c>
    </row>
    <row r="36" spans="1:7" ht="25.5" x14ac:dyDescent="0.25">
      <c r="A36" s="6">
        <v>30</v>
      </c>
      <c r="B36" s="7" t="s">
        <v>647</v>
      </c>
      <c r="C36" s="11" t="s">
        <v>648</v>
      </c>
      <c r="D36" s="2" t="s">
        <v>169</v>
      </c>
      <c r="E36" s="46">
        <v>1097</v>
      </c>
      <c r="F36" s="52">
        <v>12.772371</v>
      </c>
      <c r="G36" s="5">
        <v>4.3691980000000004E-3</v>
      </c>
    </row>
    <row r="37" spans="1:7" ht="15" x14ac:dyDescent="0.25">
      <c r="A37" s="6">
        <v>31</v>
      </c>
      <c r="B37" s="7" t="s">
        <v>426</v>
      </c>
      <c r="C37" s="11" t="s">
        <v>427</v>
      </c>
      <c r="D37" s="2" t="s">
        <v>251</v>
      </c>
      <c r="E37" s="46">
        <v>1609</v>
      </c>
      <c r="F37" s="52">
        <v>10.818916</v>
      </c>
      <c r="G37" s="5">
        <v>3.700956E-3</v>
      </c>
    </row>
    <row r="38" spans="1:7" ht="15" x14ac:dyDescent="0.25">
      <c r="A38" s="1"/>
      <c r="B38" s="2"/>
      <c r="C38" s="8" t="s">
        <v>107</v>
      </c>
      <c r="D38" s="12"/>
      <c r="E38" s="48"/>
      <c r="F38" s="54">
        <v>2801.8639940000012</v>
      </c>
      <c r="G38" s="13">
        <v>0.95846711500000004</v>
      </c>
    </row>
    <row r="39" spans="1:7" ht="15" x14ac:dyDescent="0.25">
      <c r="A39" s="6"/>
      <c r="B39" s="7"/>
      <c r="C39" s="14"/>
      <c r="D39" s="15"/>
      <c r="E39" s="46"/>
      <c r="F39" s="52"/>
      <c r="G39" s="5"/>
    </row>
    <row r="40" spans="1:7" ht="15" x14ac:dyDescent="0.25">
      <c r="A40" s="1"/>
      <c r="B40" s="2"/>
      <c r="C40" s="8" t="s">
        <v>108</v>
      </c>
      <c r="D40" s="9"/>
      <c r="E40" s="47"/>
      <c r="F40" s="53"/>
      <c r="G40" s="10"/>
    </row>
    <row r="41" spans="1:7" ht="15" x14ac:dyDescent="0.25">
      <c r="A41" s="1"/>
      <c r="B41" s="2"/>
      <c r="C41" s="8" t="s">
        <v>107</v>
      </c>
      <c r="D41" s="12"/>
      <c r="E41" s="48"/>
      <c r="F41" s="54">
        <v>0</v>
      </c>
      <c r="G41" s="13">
        <v>0</v>
      </c>
    </row>
    <row r="42" spans="1:7" ht="15" x14ac:dyDescent="0.25">
      <c r="A42" s="6"/>
      <c r="B42" s="7"/>
      <c r="C42" s="14"/>
      <c r="D42" s="15"/>
      <c r="E42" s="46"/>
      <c r="F42" s="52"/>
      <c r="G42" s="5"/>
    </row>
    <row r="43" spans="1:7" ht="15" x14ac:dyDescent="0.25">
      <c r="A43" s="16"/>
      <c r="B43" s="17"/>
      <c r="C43" s="8" t="s">
        <v>109</v>
      </c>
      <c r="D43" s="9"/>
      <c r="E43" s="47"/>
      <c r="F43" s="53"/>
      <c r="G43" s="10"/>
    </row>
    <row r="44" spans="1:7" ht="15" x14ac:dyDescent="0.25">
      <c r="A44" s="18"/>
      <c r="B44" s="19"/>
      <c r="C44" s="8" t="s">
        <v>107</v>
      </c>
      <c r="D44" s="20"/>
      <c r="E44" s="49"/>
      <c r="F44" s="55">
        <v>0</v>
      </c>
      <c r="G44" s="21">
        <v>0</v>
      </c>
    </row>
    <row r="45" spans="1:7" ht="15" x14ac:dyDescent="0.25">
      <c r="A45" s="18"/>
      <c r="B45" s="19"/>
      <c r="C45" s="14"/>
      <c r="D45" s="22"/>
      <c r="E45" s="50"/>
      <c r="F45" s="56"/>
      <c r="G45" s="23"/>
    </row>
    <row r="46" spans="1:7" ht="15" x14ac:dyDescent="0.25">
      <c r="A46" s="1"/>
      <c r="B46" s="2"/>
      <c r="C46" s="8" t="s">
        <v>111</v>
      </c>
      <c r="D46" s="9"/>
      <c r="E46" s="47"/>
      <c r="F46" s="53"/>
      <c r="G46" s="10"/>
    </row>
    <row r="47" spans="1:7" ht="15" x14ac:dyDescent="0.25">
      <c r="A47" s="1"/>
      <c r="B47" s="2"/>
      <c r="C47" s="8" t="s">
        <v>107</v>
      </c>
      <c r="D47" s="12"/>
      <c r="E47" s="48"/>
      <c r="F47" s="54">
        <v>0</v>
      </c>
      <c r="G47" s="13">
        <v>0</v>
      </c>
    </row>
    <row r="48" spans="1:7" ht="15" x14ac:dyDescent="0.25">
      <c r="A48" s="1"/>
      <c r="B48" s="2"/>
      <c r="C48" s="14"/>
      <c r="D48" s="4"/>
      <c r="E48" s="46"/>
      <c r="F48" s="52"/>
      <c r="G48" s="5"/>
    </row>
    <row r="49" spans="1:7" ht="15" x14ac:dyDescent="0.25">
      <c r="A49" s="1"/>
      <c r="B49" s="2"/>
      <c r="C49" s="8" t="s">
        <v>112</v>
      </c>
      <c r="D49" s="9"/>
      <c r="E49" s="47"/>
      <c r="F49" s="53"/>
      <c r="G49" s="10"/>
    </row>
    <row r="50" spans="1:7" ht="15" x14ac:dyDescent="0.25">
      <c r="A50" s="1"/>
      <c r="B50" s="2"/>
      <c r="C50" s="8" t="s">
        <v>107</v>
      </c>
      <c r="D50" s="12"/>
      <c r="E50" s="48"/>
      <c r="F50" s="54">
        <v>0</v>
      </c>
      <c r="G50" s="13">
        <v>0</v>
      </c>
    </row>
    <row r="51" spans="1:7" ht="15" x14ac:dyDescent="0.25">
      <c r="A51" s="1"/>
      <c r="B51" s="2"/>
      <c r="C51" s="14"/>
      <c r="D51" s="4"/>
      <c r="E51" s="46"/>
      <c r="F51" s="52"/>
      <c r="G51" s="5"/>
    </row>
    <row r="52" spans="1:7" ht="15" x14ac:dyDescent="0.25">
      <c r="A52" s="1"/>
      <c r="B52" s="2"/>
      <c r="C52" s="8" t="s">
        <v>113</v>
      </c>
      <c r="D52" s="9"/>
      <c r="E52" s="47"/>
      <c r="F52" s="53"/>
      <c r="G52" s="10"/>
    </row>
    <row r="53" spans="1:7" ht="15" x14ac:dyDescent="0.25">
      <c r="A53" s="1"/>
      <c r="B53" s="2"/>
      <c r="C53" s="8" t="s">
        <v>107</v>
      </c>
      <c r="D53" s="12"/>
      <c r="E53" s="48"/>
      <c r="F53" s="54">
        <v>0</v>
      </c>
      <c r="G53" s="13">
        <v>0</v>
      </c>
    </row>
    <row r="54" spans="1:7" ht="15" x14ac:dyDescent="0.25">
      <c r="A54" s="1"/>
      <c r="B54" s="2"/>
      <c r="C54" s="14"/>
      <c r="D54" s="4"/>
      <c r="E54" s="46"/>
      <c r="F54" s="52"/>
      <c r="G54" s="5"/>
    </row>
    <row r="55" spans="1:7" ht="25.5" x14ac:dyDescent="0.25">
      <c r="A55" s="6"/>
      <c r="B55" s="7"/>
      <c r="C55" s="24" t="s">
        <v>115</v>
      </c>
      <c r="D55" s="25"/>
      <c r="E55" s="48"/>
      <c r="F55" s="54">
        <v>2801.8639940000012</v>
      </c>
      <c r="G55" s="13">
        <v>0.95846711500000004</v>
      </c>
    </row>
    <row r="56" spans="1:7" ht="15" x14ac:dyDescent="0.25">
      <c r="A56" s="1"/>
      <c r="B56" s="2"/>
      <c r="C56" s="11"/>
      <c r="D56" s="4"/>
      <c r="E56" s="46"/>
      <c r="F56" s="52"/>
      <c r="G56" s="5"/>
    </row>
    <row r="57" spans="1:7" ht="15" x14ac:dyDescent="0.25">
      <c r="A57" s="1"/>
      <c r="B57" s="2"/>
      <c r="C57" s="3" t="s">
        <v>116</v>
      </c>
      <c r="D57" s="4"/>
      <c r="E57" s="46"/>
      <c r="F57" s="52"/>
      <c r="G57" s="5"/>
    </row>
    <row r="58" spans="1:7" ht="25.5" x14ac:dyDescent="0.25">
      <c r="A58" s="1"/>
      <c r="B58" s="2"/>
      <c r="C58" s="8" t="s">
        <v>10</v>
      </c>
      <c r="D58" s="9"/>
      <c r="E58" s="47"/>
      <c r="F58" s="53"/>
      <c r="G58" s="10"/>
    </row>
    <row r="59" spans="1:7" ht="15" x14ac:dyDescent="0.25">
      <c r="A59" s="6"/>
      <c r="B59" s="7"/>
      <c r="C59" s="8" t="s">
        <v>107</v>
      </c>
      <c r="D59" s="12"/>
      <c r="E59" s="48"/>
      <c r="F59" s="54">
        <v>0</v>
      </c>
      <c r="G59" s="13">
        <v>0</v>
      </c>
    </row>
    <row r="60" spans="1:7" ht="15" x14ac:dyDescent="0.25">
      <c r="A60" s="6"/>
      <c r="B60" s="7"/>
      <c r="C60" s="14"/>
      <c r="D60" s="4"/>
      <c r="E60" s="46"/>
      <c r="F60" s="52"/>
      <c r="G60" s="5"/>
    </row>
    <row r="61" spans="1:7" ht="15" x14ac:dyDescent="0.25">
      <c r="A61" s="1"/>
      <c r="B61" s="26"/>
      <c r="C61" s="8" t="s">
        <v>117</v>
      </c>
      <c r="D61" s="9"/>
      <c r="E61" s="47"/>
      <c r="F61" s="53"/>
      <c r="G61" s="10"/>
    </row>
    <row r="62" spans="1:7" ht="15" x14ac:dyDescent="0.25">
      <c r="A62" s="6"/>
      <c r="B62" s="7"/>
      <c r="C62" s="8" t="s">
        <v>107</v>
      </c>
      <c r="D62" s="12"/>
      <c r="E62" s="48"/>
      <c r="F62" s="54">
        <v>0</v>
      </c>
      <c r="G62" s="13">
        <v>0</v>
      </c>
    </row>
    <row r="63" spans="1:7" ht="15" x14ac:dyDescent="0.25">
      <c r="A63" s="6"/>
      <c r="B63" s="7"/>
      <c r="C63" s="14"/>
      <c r="D63" s="4"/>
      <c r="E63" s="46"/>
      <c r="F63" s="58"/>
      <c r="G63" s="27"/>
    </row>
    <row r="64" spans="1:7" ht="15" x14ac:dyDescent="0.25">
      <c r="A64" s="1"/>
      <c r="B64" s="2"/>
      <c r="C64" s="8" t="s">
        <v>118</v>
      </c>
      <c r="D64" s="9"/>
      <c r="E64" s="47"/>
      <c r="F64" s="53"/>
      <c r="G64" s="10"/>
    </row>
    <row r="65" spans="1:7" ht="15" x14ac:dyDescent="0.25">
      <c r="A65" s="6"/>
      <c r="B65" s="7"/>
      <c r="C65" s="8" t="s">
        <v>107</v>
      </c>
      <c r="D65" s="12"/>
      <c r="E65" s="48"/>
      <c r="F65" s="54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2"/>
      <c r="G66" s="5"/>
    </row>
    <row r="67" spans="1:7" ht="25.5" x14ac:dyDescent="0.25">
      <c r="A67" s="1"/>
      <c r="B67" s="26"/>
      <c r="C67" s="8" t="s">
        <v>119</v>
      </c>
      <c r="D67" s="9"/>
      <c r="E67" s="47"/>
      <c r="F67" s="53"/>
      <c r="G67" s="10"/>
    </row>
    <row r="68" spans="1:7" ht="15" x14ac:dyDescent="0.25">
      <c r="A68" s="6"/>
      <c r="B68" s="7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2"/>
      <c r="G69" s="5"/>
    </row>
    <row r="70" spans="1:7" ht="15" x14ac:dyDescent="0.25">
      <c r="A70" s="6"/>
      <c r="B70" s="7"/>
      <c r="C70" s="28" t="s">
        <v>120</v>
      </c>
      <c r="D70" s="25"/>
      <c r="E70" s="48"/>
      <c r="F70" s="54">
        <v>0</v>
      </c>
      <c r="G70" s="13">
        <v>0</v>
      </c>
    </row>
    <row r="71" spans="1:7" ht="15" x14ac:dyDescent="0.25">
      <c r="A71" s="6"/>
      <c r="B71" s="7"/>
      <c r="C71" s="11"/>
      <c r="D71" s="4"/>
      <c r="E71" s="46"/>
      <c r="F71" s="52"/>
      <c r="G71" s="5"/>
    </row>
    <row r="72" spans="1:7" ht="15" x14ac:dyDescent="0.25">
      <c r="A72" s="1"/>
      <c r="B72" s="2"/>
      <c r="C72" s="3" t="s">
        <v>121</v>
      </c>
      <c r="D72" s="4"/>
      <c r="E72" s="46"/>
      <c r="F72" s="52"/>
      <c r="G72" s="5"/>
    </row>
    <row r="73" spans="1:7" ht="15" x14ac:dyDescent="0.25">
      <c r="A73" s="6"/>
      <c r="B73" s="7"/>
      <c r="C73" s="8" t="s">
        <v>122</v>
      </c>
      <c r="D73" s="9"/>
      <c r="E73" s="47"/>
      <c r="F73" s="53"/>
      <c r="G73" s="10"/>
    </row>
    <row r="74" spans="1:7" ht="15" x14ac:dyDescent="0.25">
      <c r="A74" s="6"/>
      <c r="B74" s="7"/>
      <c r="C74" s="8" t="s">
        <v>107</v>
      </c>
      <c r="D74" s="25"/>
      <c r="E74" s="48"/>
      <c r="F74" s="54">
        <v>0</v>
      </c>
      <c r="G74" s="13">
        <v>0</v>
      </c>
    </row>
    <row r="75" spans="1:7" ht="15" x14ac:dyDescent="0.25">
      <c r="A75" s="6"/>
      <c r="B75" s="7"/>
      <c r="C75" s="14"/>
      <c r="D75" s="7"/>
      <c r="E75" s="46"/>
      <c r="F75" s="52"/>
      <c r="G75" s="5"/>
    </row>
    <row r="76" spans="1:7" ht="15" x14ac:dyDescent="0.25">
      <c r="A76" s="6"/>
      <c r="B76" s="7"/>
      <c r="C76" s="8" t="s">
        <v>123</v>
      </c>
      <c r="D76" s="9"/>
      <c r="E76" s="47"/>
      <c r="F76" s="53"/>
      <c r="G76" s="10"/>
    </row>
    <row r="77" spans="1:7" ht="15" x14ac:dyDescent="0.25">
      <c r="A77" s="6"/>
      <c r="B77" s="7"/>
      <c r="C77" s="8" t="s">
        <v>107</v>
      </c>
      <c r="D77" s="25"/>
      <c r="E77" s="48"/>
      <c r="F77" s="54">
        <v>0</v>
      </c>
      <c r="G77" s="13">
        <v>0</v>
      </c>
    </row>
    <row r="78" spans="1:7" ht="15" x14ac:dyDescent="0.25">
      <c r="A78" s="6"/>
      <c r="B78" s="7"/>
      <c r="C78" s="14"/>
      <c r="D78" s="7"/>
      <c r="E78" s="46"/>
      <c r="F78" s="52"/>
      <c r="G78" s="5"/>
    </row>
    <row r="79" spans="1:7" ht="15" x14ac:dyDescent="0.25">
      <c r="A79" s="6"/>
      <c r="B79" s="7"/>
      <c r="C79" s="8" t="s">
        <v>124</v>
      </c>
      <c r="D79" s="9"/>
      <c r="E79" s="47"/>
      <c r="F79" s="53"/>
      <c r="G79" s="10"/>
    </row>
    <row r="80" spans="1:7" ht="15" x14ac:dyDescent="0.25">
      <c r="A80" s="6"/>
      <c r="B80" s="7"/>
      <c r="C80" s="8" t="s">
        <v>107</v>
      </c>
      <c r="D80" s="25"/>
      <c r="E80" s="48"/>
      <c r="F80" s="54">
        <v>0</v>
      </c>
      <c r="G80" s="13">
        <v>0</v>
      </c>
    </row>
    <row r="81" spans="1:7" ht="15" x14ac:dyDescent="0.25">
      <c r="A81" s="6"/>
      <c r="B81" s="7"/>
      <c r="C81" s="14"/>
      <c r="D81" s="7"/>
      <c r="E81" s="46"/>
      <c r="F81" s="52"/>
      <c r="G81" s="5"/>
    </row>
    <row r="82" spans="1:7" ht="15" x14ac:dyDescent="0.25">
      <c r="A82" s="6"/>
      <c r="B82" s="7"/>
      <c r="C82" s="8" t="s">
        <v>125</v>
      </c>
      <c r="D82" s="9"/>
      <c r="E82" s="47"/>
      <c r="F82" s="53"/>
      <c r="G82" s="10"/>
    </row>
    <row r="83" spans="1:7" ht="15" x14ac:dyDescent="0.25">
      <c r="A83" s="6">
        <v>1</v>
      </c>
      <c r="B83" s="7"/>
      <c r="C83" s="11" t="s">
        <v>126</v>
      </c>
      <c r="D83" s="15"/>
      <c r="E83" s="46"/>
      <c r="F83" s="52">
        <v>121.94086710000001</v>
      </c>
      <c r="G83" s="5">
        <v>4.1713769999999997E-2</v>
      </c>
    </row>
    <row r="84" spans="1:7" ht="15" x14ac:dyDescent="0.25">
      <c r="A84" s="6"/>
      <c r="B84" s="7"/>
      <c r="C84" s="8" t="s">
        <v>107</v>
      </c>
      <c r="D84" s="25"/>
      <c r="E84" s="48"/>
      <c r="F84" s="54">
        <v>121.94086710000001</v>
      </c>
      <c r="G84" s="13">
        <v>4.1713769999999997E-2</v>
      </c>
    </row>
    <row r="85" spans="1:7" ht="15" x14ac:dyDescent="0.25">
      <c r="A85" s="6"/>
      <c r="B85" s="7"/>
      <c r="C85" s="14"/>
      <c r="D85" s="7"/>
      <c r="E85" s="46"/>
      <c r="F85" s="52"/>
      <c r="G85" s="5"/>
    </row>
    <row r="86" spans="1:7" ht="25.5" x14ac:dyDescent="0.25">
      <c r="A86" s="6"/>
      <c r="B86" s="7"/>
      <c r="C86" s="24" t="s">
        <v>127</v>
      </c>
      <c r="D86" s="25"/>
      <c r="E86" s="48"/>
      <c r="F86" s="54">
        <v>121.94086710000001</v>
      </c>
      <c r="G86" s="13">
        <v>4.1713769999999997E-2</v>
      </c>
    </row>
    <row r="87" spans="1:7" ht="15" x14ac:dyDescent="0.25">
      <c r="A87" s="6"/>
      <c r="B87" s="7"/>
      <c r="C87" s="29"/>
      <c r="D87" s="7"/>
      <c r="E87" s="46"/>
      <c r="F87" s="52"/>
      <c r="G87" s="5"/>
    </row>
    <row r="88" spans="1:7" ht="15" x14ac:dyDescent="0.25">
      <c r="A88" s="1"/>
      <c r="B88" s="2"/>
      <c r="C88" s="3" t="s">
        <v>128</v>
      </c>
      <c r="D88" s="4"/>
      <c r="E88" s="46"/>
      <c r="F88" s="52"/>
      <c r="G88" s="5"/>
    </row>
    <row r="89" spans="1:7" ht="25.5" x14ac:dyDescent="0.25">
      <c r="A89" s="6"/>
      <c r="B89" s="7"/>
      <c r="C89" s="8" t="s">
        <v>129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2"/>
      <c r="G91" s="5"/>
    </row>
    <row r="92" spans="1:7" ht="15" x14ac:dyDescent="0.25">
      <c r="A92" s="1"/>
      <c r="B92" s="2"/>
      <c r="C92" s="3" t="s">
        <v>130</v>
      </c>
      <c r="D92" s="4"/>
      <c r="E92" s="46"/>
      <c r="F92" s="52"/>
      <c r="G92" s="5"/>
    </row>
    <row r="93" spans="1:7" ht="25.5" x14ac:dyDescent="0.25">
      <c r="A93" s="6"/>
      <c r="B93" s="7"/>
      <c r="C93" s="8" t="s">
        <v>131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25.5" x14ac:dyDescent="0.25">
      <c r="A96" s="6"/>
      <c r="B96" s="7"/>
      <c r="C96" s="8" t="s">
        <v>132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8"/>
      <c r="G98" s="27"/>
    </row>
    <row r="99" spans="1:7" ht="25.5" x14ac:dyDescent="0.25">
      <c r="A99" s="6"/>
      <c r="B99" s="7"/>
      <c r="C99" s="29" t="s">
        <v>134</v>
      </c>
      <c r="D99" s="7"/>
      <c r="E99" s="46"/>
      <c r="F99" s="143">
        <v>-0.52877859000000005</v>
      </c>
      <c r="G99" s="144">
        <v>-1.8088561431596871E-4</v>
      </c>
    </row>
    <row r="100" spans="1:7" ht="15" x14ac:dyDescent="0.25">
      <c r="A100" s="6"/>
      <c r="B100" s="7"/>
      <c r="C100" s="30" t="s">
        <v>135</v>
      </c>
      <c r="D100" s="12"/>
      <c r="E100" s="48"/>
      <c r="F100" s="54">
        <v>2923.2760825100013</v>
      </c>
      <c r="G100" s="13">
        <v>0.99999999900000014</v>
      </c>
    </row>
    <row r="102" spans="1:7" ht="15" x14ac:dyDescent="0.25">
      <c r="B102" s="158"/>
      <c r="C102" s="158"/>
      <c r="D102" s="158"/>
      <c r="E102" s="158"/>
      <c r="F102" s="158"/>
    </row>
    <row r="103" spans="1:7" ht="15" x14ac:dyDescent="0.25">
      <c r="B103" s="158"/>
      <c r="C103" s="158"/>
      <c r="D103" s="158"/>
      <c r="E103" s="158"/>
      <c r="F103" s="158"/>
    </row>
    <row r="105" spans="1:7" ht="15" x14ac:dyDescent="0.25">
      <c r="B105" s="36" t="s">
        <v>137</v>
      </c>
      <c r="C105" s="37"/>
      <c r="D105" s="38"/>
    </row>
    <row r="106" spans="1:7" ht="15" x14ac:dyDescent="0.25">
      <c r="B106" s="39" t="s">
        <v>138</v>
      </c>
      <c r="C106" s="40"/>
      <c r="D106" s="64" t="s">
        <v>139</v>
      </c>
    </row>
    <row r="107" spans="1:7" ht="15" x14ac:dyDescent="0.25">
      <c r="B107" s="39" t="s">
        <v>140</v>
      </c>
      <c r="C107" s="40"/>
      <c r="D107" s="64" t="s">
        <v>139</v>
      </c>
    </row>
    <row r="108" spans="1:7" ht="15" x14ac:dyDescent="0.25">
      <c r="B108" s="41" t="s">
        <v>141</v>
      </c>
      <c r="C108" s="40"/>
      <c r="D108" s="42"/>
    </row>
    <row r="109" spans="1:7" ht="25.5" customHeight="1" x14ac:dyDescent="0.25">
      <c r="B109" s="42"/>
      <c r="C109" s="32" t="s">
        <v>142</v>
      </c>
      <c r="D109" s="33" t="s">
        <v>143</v>
      </c>
    </row>
    <row r="110" spans="1:7" ht="12.75" customHeight="1" x14ac:dyDescent="0.25">
      <c r="B110" s="59" t="s">
        <v>144</v>
      </c>
      <c r="C110" s="60" t="s">
        <v>145</v>
      </c>
      <c r="D110" s="60" t="s">
        <v>146</v>
      </c>
    </row>
    <row r="111" spans="1:7" ht="15" x14ac:dyDescent="0.25">
      <c r="B111" s="42" t="s">
        <v>147</v>
      </c>
      <c r="C111" s="43">
        <v>12.728300000000001</v>
      </c>
      <c r="D111" s="43">
        <v>12.835699999999999</v>
      </c>
    </row>
    <row r="112" spans="1:7" ht="15" x14ac:dyDescent="0.25">
      <c r="B112" s="42" t="s">
        <v>148</v>
      </c>
      <c r="C112" s="43">
        <v>12.728300000000001</v>
      </c>
      <c r="D112" s="43">
        <v>12.835699999999999</v>
      </c>
    </row>
    <row r="113" spans="2:4" ht="15" x14ac:dyDescent="0.25">
      <c r="B113" s="42" t="s">
        <v>149</v>
      </c>
      <c r="C113" s="43">
        <v>12.378500000000001</v>
      </c>
      <c r="D113" s="43">
        <v>12.4781</v>
      </c>
    </row>
    <row r="114" spans="2:4" ht="15" x14ac:dyDescent="0.25">
      <c r="B114" s="42" t="s">
        <v>150</v>
      </c>
      <c r="C114" s="43">
        <v>12.378500000000001</v>
      </c>
      <c r="D114" s="43">
        <v>12.4781</v>
      </c>
    </row>
    <row r="116" spans="2:4" ht="15" x14ac:dyDescent="0.25">
      <c r="B116" s="61" t="s">
        <v>151</v>
      </c>
      <c r="C116" s="44"/>
      <c r="D116" s="62" t="s">
        <v>139</v>
      </c>
    </row>
    <row r="117" spans="2:4" ht="24.75" customHeight="1" x14ac:dyDescent="0.25">
      <c r="B117" s="63"/>
      <c r="C117" s="63"/>
    </row>
    <row r="118" spans="2:4" ht="15" x14ac:dyDescent="0.25">
      <c r="B118" s="65"/>
      <c r="C118" s="67"/>
      <c r="D118"/>
    </row>
    <row r="120" spans="2:4" ht="15" x14ac:dyDescent="0.25">
      <c r="B120" s="41" t="s">
        <v>152</v>
      </c>
      <c r="C120" s="40"/>
      <c r="D120" s="66" t="s">
        <v>139</v>
      </c>
    </row>
    <row r="121" spans="2:4" ht="15" x14ac:dyDescent="0.25">
      <c r="B121" s="41" t="s">
        <v>153</v>
      </c>
      <c r="C121" s="40"/>
      <c r="D121" s="66" t="s">
        <v>139</v>
      </c>
    </row>
    <row r="122" spans="2:4" ht="15" x14ac:dyDescent="0.25">
      <c r="B122" s="41" t="s">
        <v>154</v>
      </c>
      <c r="C122" s="40"/>
      <c r="D122" s="45">
        <v>0.37252805382185555</v>
      </c>
    </row>
    <row r="123" spans="2:4" ht="15" x14ac:dyDescent="0.25">
      <c r="B123" s="41" t="s">
        <v>155</v>
      </c>
      <c r="C123" s="40"/>
      <c r="D123" s="45" t="s">
        <v>139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V12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816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35</v>
      </c>
      <c r="C7" s="11" t="s">
        <v>36</v>
      </c>
      <c r="D7" s="2" t="s">
        <v>19</v>
      </c>
      <c r="E7" s="46">
        <v>6353</v>
      </c>
      <c r="F7" s="52">
        <v>154.08248549999999</v>
      </c>
      <c r="G7" s="5">
        <v>7.6606518999999998E-2</v>
      </c>
    </row>
    <row r="8" spans="1:7" ht="15" x14ac:dyDescent="0.25">
      <c r="A8" s="6">
        <v>2</v>
      </c>
      <c r="B8" s="7" t="s">
        <v>489</v>
      </c>
      <c r="C8" s="11" t="s">
        <v>490</v>
      </c>
      <c r="D8" s="2" t="s">
        <v>211</v>
      </c>
      <c r="E8" s="46">
        <v>19490</v>
      </c>
      <c r="F8" s="52">
        <v>143.787475</v>
      </c>
      <c r="G8" s="5">
        <v>7.1488060000000006E-2</v>
      </c>
    </row>
    <row r="9" spans="1:7" ht="15" x14ac:dyDescent="0.25">
      <c r="A9" s="6">
        <v>3</v>
      </c>
      <c r="B9" s="7" t="s">
        <v>485</v>
      </c>
      <c r="C9" s="11" t="s">
        <v>486</v>
      </c>
      <c r="D9" s="2" t="s">
        <v>19</v>
      </c>
      <c r="E9" s="46">
        <v>8920</v>
      </c>
      <c r="F9" s="52">
        <v>135.77578</v>
      </c>
      <c r="G9" s="5">
        <v>6.7504816999999995E-2</v>
      </c>
    </row>
    <row r="10" spans="1:7" ht="25.5" x14ac:dyDescent="0.25">
      <c r="A10" s="6">
        <v>4</v>
      </c>
      <c r="B10" s="7" t="s">
        <v>37</v>
      </c>
      <c r="C10" s="11" t="s">
        <v>38</v>
      </c>
      <c r="D10" s="2" t="s">
        <v>39</v>
      </c>
      <c r="E10" s="46">
        <v>9553</v>
      </c>
      <c r="F10" s="52">
        <v>127.06922950000001</v>
      </c>
      <c r="G10" s="5">
        <v>6.3176105999999996E-2</v>
      </c>
    </row>
    <row r="11" spans="1:7" ht="15" x14ac:dyDescent="0.25">
      <c r="A11" s="6">
        <v>5</v>
      </c>
      <c r="B11" s="7" t="s">
        <v>341</v>
      </c>
      <c r="C11" s="11" t="s">
        <v>342</v>
      </c>
      <c r="D11" s="2" t="s">
        <v>251</v>
      </c>
      <c r="E11" s="46">
        <v>7905</v>
      </c>
      <c r="F11" s="52">
        <v>123.7013925</v>
      </c>
      <c r="G11" s="5">
        <v>6.1501688999999998E-2</v>
      </c>
    </row>
    <row r="12" spans="1:7" ht="25.5" x14ac:dyDescent="0.25">
      <c r="A12" s="6">
        <v>6</v>
      </c>
      <c r="B12" s="7" t="s">
        <v>567</v>
      </c>
      <c r="C12" s="11" t="s">
        <v>568</v>
      </c>
      <c r="D12" s="2" t="s">
        <v>42</v>
      </c>
      <c r="E12" s="46">
        <v>1048</v>
      </c>
      <c r="F12" s="52">
        <v>120.50008800000001</v>
      </c>
      <c r="G12" s="5">
        <v>5.9910069000000003E-2</v>
      </c>
    </row>
    <row r="13" spans="1:7" ht="25.5" x14ac:dyDescent="0.25">
      <c r="A13" s="6">
        <v>7</v>
      </c>
      <c r="B13" s="7" t="s">
        <v>487</v>
      </c>
      <c r="C13" s="11" t="s">
        <v>488</v>
      </c>
      <c r="D13" s="2" t="s">
        <v>169</v>
      </c>
      <c r="E13" s="46">
        <v>5465</v>
      </c>
      <c r="F13" s="52">
        <v>119.2818225</v>
      </c>
      <c r="G13" s="5">
        <v>5.9304373000000001E-2</v>
      </c>
    </row>
    <row r="14" spans="1:7" ht="25.5" x14ac:dyDescent="0.25">
      <c r="A14" s="6">
        <v>8</v>
      </c>
      <c r="B14" s="7" t="s">
        <v>493</v>
      </c>
      <c r="C14" s="11" t="s">
        <v>494</v>
      </c>
      <c r="D14" s="2" t="s">
        <v>53</v>
      </c>
      <c r="E14" s="46">
        <v>9034</v>
      </c>
      <c r="F14" s="52">
        <v>111.637655</v>
      </c>
      <c r="G14" s="5">
        <v>5.5503856999999997E-2</v>
      </c>
    </row>
    <row r="15" spans="1:7" ht="15" x14ac:dyDescent="0.25">
      <c r="A15" s="6">
        <v>9</v>
      </c>
      <c r="B15" s="7" t="s">
        <v>621</v>
      </c>
      <c r="C15" s="11" t="s">
        <v>622</v>
      </c>
      <c r="D15" s="2" t="s">
        <v>251</v>
      </c>
      <c r="E15" s="46">
        <v>17633</v>
      </c>
      <c r="F15" s="52">
        <v>98.542020500000007</v>
      </c>
      <c r="G15" s="5">
        <v>4.8992987000000002E-2</v>
      </c>
    </row>
    <row r="16" spans="1:7" ht="15" x14ac:dyDescent="0.25">
      <c r="A16" s="6">
        <v>10</v>
      </c>
      <c r="B16" s="7" t="s">
        <v>400</v>
      </c>
      <c r="C16" s="11" t="s">
        <v>401</v>
      </c>
      <c r="D16" s="2" t="s">
        <v>211</v>
      </c>
      <c r="E16" s="46">
        <v>12747</v>
      </c>
      <c r="F16" s="52">
        <v>96.921814499999996</v>
      </c>
      <c r="G16" s="5">
        <v>4.8187454999999997E-2</v>
      </c>
    </row>
    <row r="17" spans="1:7" ht="15" x14ac:dyDescent="0.25">
      <c r="A17" s="6">
        <v>11</v>
      </c>
      <c r="B17" s="7" t="s">
        <v>360</v>
      </c>
      <c r="C17" s="11" t="s">
        <v>361</v>
      </c>
      <c r="D17" s="2" t="s">
        <v>177</v>
      </c>
      <c r="E17" s="46">
        <v>45471</v>
      </c>
      <c r="F17" s="52">
        <v>96.8304945</v>
      </c>
      <c r="G17" s="5">
        <v>4.8142052999999997E-2</v>
      </c>
    </row>
    <row r="18" spans="1:7" ht="15" x14ac:dyDescent="0.25">
      <c r="A18" s="6">
        <v>12</v>
      </c>
      <c r="B18" s="7" t="s">
        <v>402</v>
      </c>
      <c r="C18" s="11" t="s">
        <v>403</v>
      </c>
      <c r="D18" s="2" t="s">
        <v>226</v>
      </c>
      <c r="E18" s="46">
        <v>2717</v>
      </c>
      <c r="F18" s="52">
        <v>72.822392500000007</v>
      </c>
      <c r="G18" s="5">
        <v>3.6205737000000002E-2</v>
      </c>
    </row>
    <row r="19" spans="1:7" ht="15" x14ac:dyDescent="0.25">
      <c r="A19" s="6">
        <v>13</v>
      </c>
      <c r="B19" s="7" t="s">
        <v>33</v>
      </c>
      <c r="C19" s="11" t="s">
        <v>34</v>
      </c>
      <c r="D19" s="2" t="s">
        <v>13</v>
      </c>
      <c r="E19" s="46">
        <v>333</v>
      </c>
      <c r="F19" s="52">
        <v>71.990437499999999</v>
      </c>
      <c r="G19" s="5">
        <v>3.5792106999999997E-2</v>
      </c>
    </row>
    <row r="20" spans="1:7" ht="15" x14ac:dyDescent="0.25">
      <c r="A20" s="6">
        <v>14</v>
      </c>
      <c r="B20" s="7" t="s">
        <v>498</v>
      </c>
      <c r="C20" s="11" t="s">
        <v>499</v>
      </c>
      <c r="D20" s="2" t="s">
        <v>19</v>
      </c>
      <c r="E20" s="46">
        <v>3581</v>
      </c>
      <c r="F20" s="52">
        <v>57.4875835</v>
      </c>
      <c r="G20" s="5">
        <v>2.8581598E-2</v>
      </c>
    </row>
    <row r="21" spans="1:7" ht="15" x14ac:dyDescent="0.25">
      <c r="A21" s="6">
        <v>15</v>
      </c>
      <c r="B21" s="7" t="s">
        <v>500</v>
      </c>
      <c r="C21" s="11" t="s">
        <v>501</v>
      </c>
      <c r="D21" s="2" t="s">
        <v>226</v>
      </c>
      <c r="E21" s="46">
        <v>826</v>
      </c>
      <c r="F21" s="52">
        <v>56.744961000000004</v>
      </c>
      <c r="G21" s="5">
        <v>2.8212382000000001E-2</v>
      </c>
    </row>
    <row r="22" spans="1:7" ht="15" x14ac:dyDescent="0.25">
      <c r="A22" s="6">
        <v>16</v>
      </c>
      <c r="B22" s="7" t="s">
        <v>343</v>
      </c>
      <c r="C22" s="11" t="s">
        <v>344</v>
      </c>
      <c r="D22" s="2" t="s">
        <v>169</v>
      </c>
      <c r="E22" s="46">
        <v>8622</v>
      </c>
      <c r="F22" s="52">
        <v>48.162492</v>
      </c>
      <c r="G22" s="5">
        <v>2.3945362000000001E-2</v>
      </c>
    </row>
    <row r="23" spans="1:7" ht="15" x14ac:dyDescent="0.25">
      <c r="A23" s="6">
        <v>17</v>
      </c>
      <c r="B23" s="7" t="s">
        <v>515</v>
      </c>
      <c r="C23" s="11" t="s">
        <v>516</v>
      </c>
      <c r="D23" s="2" t="s">
        <v>211</v>
      </c>
      <c r="E23" s="46">
        <v>2132</v>
      </c>
      <c r="F23" s="52">
        <v>46.830446000000002</v>
      </c>
      <c r="G23" s="5">
        <v>2.3283096999999999E-2</v>
      </c>
    </row>
    <row r="24" spans="1:7" ht="15" x14ac:dyDescent="0.25">
      <c r="A24" s="6">
        <v>18</v>
      </c>
      <c r="B24" s="7" t="s">
        <v>537</v>
      </c>
      <c r="C24" s="11" t="s">
        <v>538</v>
      </c>
      <c r="D24" s="2" t="s">
        <v>169</v>
      </c>
      <c r="E24" s="46">
        <v>484</v>
      </c>
      <c r="F24" s="52">
        <v>39.629677999999998</v>
      </c>
      <c r="G24" s="5">
        <v>1.9703029E-2</v>
      </c>
    </row>
    <row r="25" spans="1:7" ht="15" x14ac:dyDescent="0.25">
      <c r="A25" s="6">
        <v>19</v>
      </c>
      <c r="B25" s="7" t="s">
        <v>437</v>
      </c>
      <c r="C25" s="11" t="s">
        <v>438</v>
      </c>
      <c r="D25" s="2" t="s">
        <v>169</v>
      </c>
      <c r="E25" s="46">
        <v>833</v>
      </c>
      <c r="F25" s="52">
        <v>28.880942999999998</v>
      </c>
      <c r="G25" s="5">
        <v>1.4358988E-2</v>
      </c>
    </row>
    <row r="26" spans="1:7" ht="15" x14ac:dyDescent="0.25">
      <c r="A26" s="6">
        <v>20</v>
      </c>
      <c r="B26" s="7" t="s">
        <v>543</v>
      </c>
      <c r="C26" s="11" t="s">
        <v>544</v>
      </c>
      <c r="D26" s="2" t="s">
        <v>177</v>
      </c>
      <c r="E26" s="46">
        <v>22429</v>
      </c>
      <c r="F26" s="52">
        <v>25.871851499999998</v>
      </c>
      <c r="G26" s="5">
        <v>1.2862932000000001E-2</v>
      </c>
    </row>
    <row r="27" spans="1:7" ht="25.5" x14ac:dyDescent="0.25">
      <c r="A27" s="6">
        <v>21</v>
      </c>
      <c r="B27" s="7" t="s">
        <v>698</v>
      </c>
      <c r="C27" s="11" t="s">
        <v>699</v>
      </c>
      <c r="D27" s="2" t="s">
        <v>30</v>
      </c>
      <c r="E27" s="46">
        <v>22933</v>
      </c>
      <c r="F27" s="52">
        <v>25.604694500000001</v>
      </c>
      <c r="G27" s="5">
        <v>1.2730106999999999E-2</v>
      </c>
    </row>
    <row r="28" spans="1:7" ht="25.5" x14ac:dyDescent="0.25">
      <c r="A28" s="6">
        <v>22</v>
      </c>
      <c r="B28" s="7" t="s">
        <v>565</v>
      </c>
      <c r="C28" s="11" t="s">
        <v>566</v>
      </c>
      <c r="D28" s="2" t="s">
        <v>42</v>
      </c>
      <c r="E28" s="46">
        <v>743</v>
      </c>
      <c r="F28" s="52">
        <v>21.710088500000001</v>
      </c>
      <c r="G28" s="5">
        <v>1.0793792E-2</v>
      </c>
    </row>
    <row r="29" spans="1:7" ht="15" x14ac:dyDescent="0.25">
      <c r="A29" s="6">
        <v>23</v>
      </c>
      <c r="B29" s="7" t="s">
        <v>700</v>
      </c>
      <c r="C29" s="11" t="s">
        <v>701</v>
      </c>
      <c r="D29" s="2" t="s">
        <v>65</v>
      </c>
      <c r="E29" s="46">
        <v>32676</v>
      </c>
      <c r="F29" s="52">
        <v>20.226444000000001</v>
      </c>
      <c r="G29" s="5">
        <v>1.0056156E-2</v>
      </c>
    </row>
    <row r="30" spans="1:7" ht="15" x14ac:dyDescent="0.25">
      <c r="A30" s="6">
        <v>24</v>
      </c>
      <c r="B30" s="7" t="s">
        <v>635</v>
      </c>
      <c r="C30" s="11" t="s">
        <v>636</v>
      </c>
      <c r="D30" s="2" t="s">
        <v>226</v>
      </c>
      <c r="E30" s="46">
        <v>22247</v>
      </c>
      <c r="F30" s="52">
        <v>19.7664595</v>
      </c>
      <c r="G30" s="5">
        <v>9.8274609999999991E-3</v>
      </c>
    </row>
    <row r="31" spans="1:7" ht="15" x14ac:dyDescent="0.25">
      <c r="A31" s="6">
        <v>25</v>
      </c>
      <c r="B31" s="7" t="s">
        <v>668</v>
      </c>
      <c r="C31" s="11" t="s">
        <v>669</v>
      </c>
      <c r="D31" s="2" t="s">
        <v>226</v>
      </c>
      <c r="E31" s="46">
        <v>96</v>
      </c>
      <c r="F31" s="52">
        <v>19.149840000000001</v>
      </c>
      <c r="G31" s="5">
        <v>9.5208910000000001E-3</v>
      </c>
    </row>
    <row r="32" spans="1:7" ht="25.5" x14ac:dyDescent="0.25">
      <c r="A32" s="6">
        <v>26</v>
      </c>
      <c r="B32" s="7" t="s">
        <v>371</v>
      </c>
      <c r="C32" s="11" t="s">
        <v>372</v>
      </c>
      <c r="D32" s="2" t="s">
        <v>42</v>
      </c>
      <c r="E32" s="46">
        <v>4748</v>
      </c>
      <c r="F32" s="52">
        <v>16.537284</v>
      </c>
      <c r="G32" s="5">
        <v>8.2219839999999999E-3</v>
      </c>
    </row>
    <row r="33" spans="1:7" ht="15" x14ac:dyDescent="0.25">
      <c r="A33" s="6">
        <v>27</v>
      </c>
      <c r="B33" s="7" t="s">
        <v>521</v>
      </c>
      <c r="C33" s="11" t="s">
        <v>522</v>
      </c>
      <c r="D33" s="2" t="s">
        <v>211</v>
      </c>
      <c r="E33" s="46">
        <v>1200</v>
      </c>
      <c r="F33" s="52">
        <v>13.1106</v>
      </c>
      <c r="G33" s="5">
        <v>6.5183100000000002E-3</v>
      </c>
    </row>
    <row r="34" spans="1:7" ht="15" x14ac:dyDescent="0.25">
      <c r="A34" s="6">
        <v>28</v>
      </c>
      <c r="B34" s="7" t="s">
        <v>606</v>
      </c>
      <c r="C34" s="11" t="s">
        <v>607</v>
      </c>
      <c r="D34" s="2" t="s">
        <v>81</v>
      </c>
      <c r="E34" s="46">
        <v>660</v>
      </c>
      <c r="F34" s="52">
        <v>11.06358</v>
      </c>
      <c r="G34" s="5">
        <v>5.5005760000000001E-3</v>
      </c>
    </row>
    <row r="35" spans="1:7" ht="15" x14ac:dyDescent="0.25">
      <c r="A35" s="6">
        <v>29</v>
      </c>
      <c r="B35" s="7" t="s">
        <v>631</v>
      </c>
      <c r="C35" s="11" t="s">
        <v>632</v>
      </c>
      <c r="D35" s="2" t="s">
        <v>251</v>
      </c>
      <c r="E35" s="46">
        <v>1251</v>
      </c>
      <c r="F35" s="52">
        <v>9.3268304999999998</v>
      </c>
      <c r="G35" s="5">
        <v>4.6371010000000002E-3</v>
      </c>
    </row>
    <row r="36" spans="1:7" ht="25.5" x14ac:dyDescent="0.25">
      <c r="A36" s="6">
        <v>30</v>
      </c>
      <c r="B36" s="7" t="s">
        <v>647</v>
      </c>
      <c r="C36" s="11" t="s">
        <v>648</v>
      </c>
      <c r="D36" s="2" t="s">
        <v>169</v>
      </c>
      <c r="E36" s="46">
        <v>723</v>
      </c>
      <c r="F36" s="52">
        <v>8.4178890000000006</v>
      </c>
      <c r="G36" s="5">
        <v>4.1851950000000001E-3</v>
      </c>
    </row>
    <row r="37" spans="1:7" ht="15" x14ac:dyDescent="0.25">
      <c r="A37" s="6">
        <v>31</v>
      </c>
      <c r="B37" s="7" t="s">
        <v>426</v>
      </c>
      <c r="C37" s="11" t="s">
        <v>427</v>
      </c>
      <c r="D37" s="2" t="s">
        <v>251</v>
      </c>
      <c r="E37" s="46">
        <v>1151</v>
      </c>
      <c r="F37" s="52">
        <v>7.7393239999999999</v>
      </c>
      <c r="G37" s="5">
        <v>3.8478269999999998E-3</v>
      </c>
    </row>
    <row r="38" spans="1:7" ht="15" x14ac:dyDescent="0.25">
      <c r="A38" s="1"/>
      <c r="B38" s="2"/>
      <c r="C38" s="8" t="s">
        <v>107</v>
      </c>
      <c r="D38" s="12"/>
      <c r="E38" s="48"/>
      <c r="F38" s="54">
        <v>1949.2040764999999</v>
      </c>
      <c r="G38" s="13">
        <v>0.96910261699999978</v>
      </c>
    </row>
    <row r="39" spans="1:7" ht="15" x14ac:dyDescent="0.25">
      <c r="A39" s="6"/>
      <c r="B39" s="7"/>
      <c r="C39" s="14"/>
      <c r="D39" s="15"/>
      <c r="E39" s="46"/>
      <c r="F39" s="52"/>
      <c r="G39" s="5"/>
    </row>
    <row r="40" spans="1:7" ht="15" x14ac:dyDescent="0.25">
      <c r="A40" s="1"/>
      <c r="B40" s="2"/>
      <c r="C40" s="8" t="s">
        <v>108</v>
      </c>
      <c r="D40" s="9"/>
      <c r="E40" s="47"/>
      <c r="F40" s="53"/>
      <c r="G40" s="10"/>
    </row>
    <row r="41" spans="1:7" ht="15" x14ac:dyDescent="0.25">
      <c r="A41" s="1"/>
      <c r="B41" s="2"/>
      <c r="C41" s="8" t="s">
        <v>107</v>
      </c>
      <c r="D41" s="12"/>
      <c r="E41" s="48"/>
      <c r="F41" s="54">
        <v>0</v>
      </c>
      <c r="G41" s="13">
        <v>0</v>
      </c>
    </row>
    <row r="42" spans="1:7" ht="15" x14ac:dyDescent="0.25">
      <c r="A42" s="6"/>
      <c r="B42" s="7"/>
      <c r="C42" s="14"/>
      <c r="D42" s="15"/>
      <c r="E42" s="46"/>
      <c r="F42" s="52"/>
      <c r="G42" s="5"/>
    </row>
    <row r="43" spans="1:7" ht="15" x14ac:dyDescent="0.25">
      <c r="A43" s="16"/>
      <c r="B43" s="17"/>
      <c r="C43" s="8" t="s">
        <v>109</v>
      </c>
      <c r="D43" s="9"/>
      <c r="E43" s="47"/>
      <c r="F43" s="53"/>
      <c r="G43" s="10"/>
    </row>
    <row r="44" spans="1:7" ht="15" x14ac:dyDescent="0.25">
      <c r="A44" s="18"/>
      <c r="B44" s="19"/>
      <c r="C44" s="8" t="s">
        <v>107</v>
      </c>
      <c r="D44" s="20"/>
      <c r="E44" s="49"/>
      <c r="F44" s="55">
        <v>0</v>
      </c>
      <c r="G44" s="21">
        <v>0</v>
      </c>
    </row>
    <row r="45" spans="1:7" ht="15" x14ac:dyDescent="0.25">
      <c r="A45" s="18"/>
      <c r="B45" s="19"/>
      <c r="C45" s="14"/>
      <c r="D45" s="22"/>
      <c r="E45" s="50"/>
      <c r="F45" s="56"/>
      <c r="G45" s="23"/>
    </row>
    <row r="46" spans="1:7" ht="15" x14ac:dyDescent="0.25">
      <c r="A46" s="1"/>
      <c r="B46" s="2"/>
      <c r="C46" s="8" t="s">
        <v>111</v>
      </c>
      <c r="D46" s="9"/>
      <c r="E46" s="47"/>
      <c r="F46" s="53"/>
      <c r="G46" s="10"/>
    </row>
    <row r="47" spans="1:7" ht="15" x14ac:dyDescent="0.25">
      <c r="A47" s="1"/>
      <c r="B47" s="2"/>
      <c r="C47" s="8" t="s">
        <v>107</v>
      </c>
      <c r="D47" s="12"/>
      <c r="E47" s="48"/>
      <c r="F47" s="54">
        <v>0</v>
      </c>
      <c r="G47" s="13">
        <v>0</v>
      </c>
    </row>
    <row r="48" spans="1:7" ht="15" x14ac:dyDescent="0.25">
      <c r="A48" s="1"/>
      <c r="B48" s="2"/>
      <c r="C48" s="14"/>
      <c r="D48" s="4"/>
      <c r="E48" s="46"/>
      <c r="F48" s="52"/>
      <c r="G48" s="5"/>
    </row>
    <row r="49" spans="1:7" ht="15" x14ac:dyDescent="0.25">
      <c r="A49" s="1"/>
      <c r="B49" s="2"/>
      <c r="C49" s="8" t="s">
        <v>112</v>
      </c>
      <c r="D49" s="9"/>
      <c r="E49" s="47"/>
      <c r="F49" s="53"/>
      <c r="G49" s="10"/>
    </row>
    <row r="50" spans="1:7" ht="15" x14ac:dyDescent="0.25">
      <c r="A50" s="1"/>
      <c r="B50" s="2"/>
      <c r="C50" s="8" t="s">
        <v>107</v>
      </c>
      <c r="D50" s="12"/>
      <c r="E50" s="48"/>
      <c r="F50" s="54">
        <v>0</v>
      </c>
      <c r="G50" s="13">
        <v>0</v>
      </c>
    </row>
    <row r="51" spans="1:7" ht="15" x14ac:dyDescent="0.25">
      <c r="A51" s="1"/>
      <c r="B51" s="2"/>
      <c r="C51" s="14"/>
      <c r="D51" s="4"/>
      <c r="E51" s="46"/>
      <c r="F51" s="52"/>
      <c r="G51" s="5"/>
    </row>
    <row r="52" spans="1:7" ht="15" x14ac:dyDescent="0.25">
      <c r="A52" s="1"/>
      <c r="B52" s="2"/>
      <c r="C52" s="8" t="s">
        <v>113</v>
      </c>
      <c r="D52" s="9"/>
      <c r="E52" s="47"/>
      <c r="F52" s="53"/>
      <c r="G52" s="10"/>
    </row>
    <row r="53" spans="1:7" ht="15" x14ac:dyDescent="0.25">
      <c r="A53" s="1"/>
      <c r="B53" s="2"/>
      <c r="C53" s="8" t="s">
        <v>107</v>
      </c>
      <c r="D53" s="12"/>
      <c r="E53" s="48"/>
      <c r="F53" s="54">
        <v>0</v>
      </c>
      <c r="G53" s="13">
        <v>0</v>
      </c>
    </row>
    <row r="54" spans="1:7" ht="15" x14ac:dyDescent="0.25">
      <c r="A54" s="1"/>
      <c r="B54" s="2"/>
      <c r="C54" s="14"/>
      <c r="D54" s="4"/>
      <c r="E54" s="46"/>
      <c r="F54" s="52"/>
      <c r="G54" s="5"/>
    </row>
    <row r="55" spans="1:7" ht="25.5" x14ac:dyDescent="0.25">
      <c r="A55" s="6"/>
      <c r="B55" s="7"/>
      <c r="C55" s="24" t="s">
        <v>115</v>
      </c>
      <c r="D55" s="25"/>
      <c r="E55" s="48"/>
      <c r="F55" s="54">
        <v>1949.2040764999999</v>
      </c>
      <c r="G55" s="13">
        <v>0.96910261699999978</v>
      </c>
    </row>
    <row r="56" spans="1:7" ht="15" x14ac:dyDescent="0.25">
      <c r="A56" s="1"/>
      <c r="B56" s="2"/>
      <c r="C56" s="11"/>
      <c r="D56" s="4"/>
      <c r="E56" s="46"/>
      <c r="F56" s="52"/>
      <c r="G56" s="5"/>
    </row>
    <row r="57" spans="1:7" ht="15" x14ac:dyDescent="0.25">
      <c r="A57" s="1"/>
      <c r="B57" s="2"/>
      <c r="C57" s="3" t="s">
        <v>116</v>
      </c>
      <c r="D57" s="4"/>
      <c r="E57" s="46"/>
      <c r="F57" s="52"/>
      <c r="G57" s="5"/>
    </row>
    <row r="58" spans="1:7" ht="25.5" x14ac:dyDescent="0.25">
      <c r="A58" s="1"/>
      <c r="B58" s="2"/>
      <c r="C58" s="8" t="s">
        <v>10</v>
      </c>
      <c r="D58" s="9"/>
      <c r="E58" s="47"/>
      <c r="F58" s="53"/>
      <c r="G58" s="10"/>
    </row>
    <row r="59" spans="1:7" ht="15" x14ac:dyDescent="0.25">
      <c r="A59" s="6"/>
      <c r="B59" s="7"/>
      <c r="C59" s="8" t="s">
        <v>107</v>
      </c>
      <c r="D59" s="12"/>
      <c r="E59" s="48"/>
      <c r="F59" s="54">
        <v>0</v>
      </c>
      <c r="G59" s="13">
        <v>0</v>
      </c>
    </row>
    <row r="60" spans="1:7" ht="15" x14ac:dyDescent="0.25">
      <c r="A60" s="6"/>
      <c r="B60" s="7"/>
      <c r="C60" s="14"/>
      <c r="D60" s="4"/>
      <c r="E60" s="46"/>
      <c r="F60" s="52"/>
      <c r="G60" s="5"/>
    </row>
    <row r="61" spans="1:7" ht="15" x14ac:dyDescent="0.25">
      <c r="A61" s="1"/>
      <c r="B61" s="26"/>
      <c r="C61" s="8" t="s">
        <v>117</v>
      </c>
      <c r="D61" s="9"/>
      <c r="E61" s="47"/>
      <c r="F61" s="53"/>
      <c r="G61" s="10"/>
    </row>
    <row r="62" spans="1:7" ht="15" x14ac:dyDescent="0.25">
      <c r="A62" s="6"/>
      <c r="B62" s="7"/>
      <c r="C62" s="8" t="s">
        <v>107</v>
      </c>
      <c r="D62" s="12"/>
      <c r="E62" s="48"/>
      <c r="F62" s="54">
        <v>0</v>
      </c>
      <c r="G62" s="13">
        <v>0</v>
      </c>
    </row>
    <row r="63" spans="1:7" ht="15" x14ac:dyDescent="0.25">
      <c r="A63" s="6"/>
      <c r="B63" s="7"/>
      <c r="C63" s="14"/>
      <c r="D63" s="4"/>
      <c r="E63" s="46"/>
      <c r="F63" s="58"/>
      <c r="G63" s="27"/>
    </row>
    <row r="64" spans="1:7" ht="15" x14ac:dyDescent="0.25">
      <c r="A64" s="1"/>
      <c r="B64" s="2"/>
      <c r="C64" s="8" t="s">
        <v>118</v>
      </c>
      <c r="D64" s="9"/>
      <c r="E64" s="47"/>
      <c r="F64" s="53"/>
      <c r="G64" s="10"/>
    </row>
    <row r="65" spans="1:7" ht="15" x14ac:dyDescent="0.25">
      <c r="A65" s="6"/>
      <c r="B65" s="7"/>
      <c r="C65" s="8" t="s">
        <v>107</v>
      </c>
      <c r="D65" s="12"/>
      <c r="E65" s="48"/>
      <c r="F65" s="54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2"/>
      <c r="G66" s="5"/>
    </row>
    <row r="67" spans="1:7" ht="25.5" x14ac:dyDescent="0.25">
      <c r="A67" s="1"/>
      <c r="B67" s="26"/>
      <c r="C67" s="8" t="s">
        <v>119</v>
      </c>
      <c r="D67" s="9"/>
      <c r="E67" s="47"/>
      <c r="F67" s="53"/>
      <c r="G67" s="10"/>
    </row>
    <row r="68" spans="1:7" ht="15" x14ac:dyDescent="0.25">
      <c r="A68" s="6"/>
      <c r="B68" s="7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2"/>
      <c r="G69" s="5"/>
    </row>
    <row r="70" spans="1:7" ht="15" x14ac:dyDescent="0.25">
      <c r="A70" s="6"/>
      <c r="B70" s="7"/>
      <c r="C70" s="28" t="s">
        <v>120</v>
      </c>
      <c r="D70" s="25"/>
      <c r="E70" s="48"/>
      <c r="F70" s="54">
        <v>0</v>
      </c>
      <c r="G70" s="13">
        <v>0</v>
      </c>
    </row>
    <row r="71" spans="1:7" ht="15" x14ac:dyDescent="0.25">
      <c r="A71" s="6"/>
      <c r="B71" s="7"/>
      <c r="C71" s="11"/>
      <c r="D71" s="4"/>
      <c r="E71" s="46"/>
      <c r="F71" s="52"/>
      <c r="G71" s="5"/>
    </row>
    <row r="72" spans="1:7" ht="15" x14ac:dyDescent="0.25">
      <c r="A72" s="1"/>
      <c r="B72" s="2"/>
      <c r="C72" s="3" t="s">
        <v>121</v>
      </c>
      <c r="D72" s="4"/>
      <c r="E72" s="46"/>
      <c r="F72" s="52"/>
      <c r="G72" s="5"/>
    </row>
    <row r="73" spans="1:7" ht="15" x14ac:dyDescent="0.25">
      <c r="A73" s="6"/>
      <c r="B73" s="7"/>
      <c r="C73" s="8" t="s">
        <v>122</v>
      </c>
      <c r="D73" s="9"/>
      <c r="E73" s="47"/>
      <c r="F73" s="53"/>
      <c r="G73" s="10"/>
    </row>
    <row r="74" spans="1:7" ht="15" x14ac:dyDescent="0.25">
      <c r="A74" s="6"/>
      <c r="B74" s="7"/>
      <c r="C74" s="8" t="s">
        <v>107</v>
      </c>
      <c r="D74" s="25"/>
      <c r="E74" s="48"/>
      <c r="F74" s="54">
        <v>0</v>
      </c>
      <c r="G74" s="13">
        <v>0</v>
      </c>
    </row>
    <row r="75" spans="1:7" ht="15" x14ac:dyDescent="0.25">
      <c r="A75" s="6"/>
      <c r="B75" s="7"/>
      <c r="C75" s="14"/>
      <c r="D75" s="7"/>
      <c r="E75" s="46"/>
      <c r="F75" s="52"/>
      <c r="G75" s="5"/>
    </row>
    <row r="76" spans="1:7" ht="15" x14ac:dyDescent="0.25">
      <c r="A76" s="6"/>
      <c r="B76" s="7"/>
      <c r="C76" s="8" t="s">
        <v>123</v>
      </c>
      <c r="D76" s="9"/>
      <c r="E76" s="47"/>
      <c r="F76" s="53"/>
      <c r="G76" s="10"/>
    </row>
    <row r="77" spans="1:7" ht="15" x14ac:dyDescent="0.25">
      <c r="A77" s="6"/>
      <c r="B77" s="7"/>
      <c r="C77" s="8" t="s">
        <v>107</v>
      </c>
      <c r="D77" s="25"/>
      <c r="E77" s="48"/>
      <c r="F77" s="54">
        <v>0</v>
      </c>
      <c r="G77" s="13">
        <v>0</v>
      </c>
    </row>
    <row r="78" spans="1:7" ht="15" x14ac:dyDescent="0.25">
      <c r="A78" s="6"/>
      <c r="B78" s="7"/>
      <c r="C78" s="14"/>
      <c r="D78" s="7"/>
      <c r="E78" s="46"/>
      <c r="F78" s="52"/>
      <c r="G78" s="5"/>
    </row>
    <row r="79" spans="1:7" ht="15" x14ac:dyDescent="0.25">
      <c r="A79" s="6"/>
      <c r="B79" s="7"/>
      <c r="C79" s="8" t="s">
        <v>124</v>
      </c>
      <c r="D79" s="9"/>
      <c r="E79" s="47"/>
      <c r="F79" s="53"/>
      <c r="G79" s="10"/>
    </row>
    <row r="80" spans="1:7" ht="15" x14ac:dyDescent="0.25">
      <c r="A80" s="6"/>
      <c r="B80" s="7"/>
      <c r="C80" s="8" t="s">
        <v>107</v>
      </c>
      <c r="D80" s="25"/>
      <c r="E80" s="48"/>
      <c r="F80" s="54">
        <v>0</v>
      </c>
      <c r="G80" s="13">
        <v>0</v>
      </c>
    </row>
    <row r="81" spans="1:7" ht="15" x14ac:dyDescent="0.25">
      <c r="A81" s="6"/>
      <c r="B81" s="7"/>
      <c r="C81" s="14"/>
      <c r="D81" s="7"/>
      <c r="E81" s="46"/>
      <c r="F81" s="52"/>
      <c r="G81" s="5"/>
    </row>
    <row r="82" spans="1:7" ht="15" x14ac:dyDescent="0.25">
      <c r="A82" s="6"/>
      <c r="B82" s="7"/>
      <c r="C82" s="8" t="s">
        <v>125</v>
      </c>
      <c r="D82" s="9"/>
      <c r="E82" s="47"/>
      <c r="F82" s="53"/>
      <c r="G82" s="10"/>
    </row>
    <row r="83" spans="1:7" ht="15" x14ac:dyDescent="0.25">
      <c r="A83" s="6">
        <v>1</v>
      </c>
      <c r="B83" s="7"/>
      <c r="C83" s="11" t="s">
        <v>126</v>
      </c>
      <c r="D83" s="15"/>
      <c r="E83" s="46"/>
      <c r="F83" s="52">
        <v>60.970433499999999</v>
      </c>
      <c r="G83" s="5">
        <v>3.0313197E-2</v>
      </c>
    </row>
    <row r="84" spans="1:7" ht="15" x14ac:dyDescent="0.25">
      <c r="A84" s="6"/>
      <c r="B84" s="7"/>
      <c r="C84" s="8" t="s">
        <v>107</v>
      </c>
      <c r="D84" s="25"/>
      <c r="E84" s="48"/>
      <c r="F84" s="54">
        <v>60.970433499999999</v>
      </c>
      <c r="G84" s="13">
        <v>3.0313197E-2</v>
      </c>
    </row>
    <row r="85" spans="1:7" ht="15" x14ac:dyDescent="0.25">
      <c r="A85" s="6"/>
      <c r="B85" s="7"/>
      <c r="C85" s="14"/>
      <c r="D85" s="7"/>
      <c r="E85" s="46"/>
      <c r="F85" s="52"/>
      <c r="G85" s="5"/>
    </row>
    <row r="86" spans="1:7" ht="25.5" x14ac:dyDescent="0.25">
      <c r="A86" s="6"/>
      <c r="B86" s="7"/>
      <c r="C86" s="24" t="s">
        <v>127</v>
      </c>
      <c r="D86" s="25"/>
      <c r="E86" s="48"/>
      <c r="F86" s="54">
        <v>60.970433499999999</v>
      </c>
      <c r="G86" s="13">
        <v>3.0313197E-2</v>
      </c>
    </row>
    <row r="87" spans="1:7" ht="15" x14ac:dyDescent="0.25">
      <c r="A87" s="6"/>
      <c r="B87" s="7"/>
      <c r="C87" s="29"/>
      <c r="D87" s="7"/>
      <c r="E87" s="46"/>
      <c r="F87" s="52"/>
      <c r="G87" s="5"/>
    </row>
    <row r="88" spans="1:7" ht="15" x14ac:dyDescent="0.25">
      <c r="A88" s="1"/>
      <c r="B88" s="2"/>
      <c r="C88" s="3" t="s">
        <v>128</v>
      </c>
      <c r="D88" s="4"/>
      <c r="E88" s="46"/>
      <c r="F88" s="52"/>
      <c r="G88" s="5"/>
    </row>
    <row r="89" spans="1:7" ht="25.5" x14ac:dyDescent="0.25">
      <c r="A89" s="6"/>
      <c r="B89" s="7"/>
      <c r="C89" s="8" t="s">
        <v>129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2"/>
      <c r="G91" s="5"/>
    </row>
    <row r="92" spans="1:7" ht="15" x14ac:dyDescent="0.25">
      <c r="A92" s="1"/>
      <c r="B92" s="2"/>
      <c r="C92" s="3" t="s">
        <v>130</v>
      </c>
      <c r="D92" s="4"/>
      <c r="E92" s="46"/>
      <c r="F92" s="52"/>
      <c r="G92" s="5"/>
    </row>
    <row r="93" spans="1:7" ht="25.5" x14ac:dyDescent="0.25">
      <c r="A93" s="6"/>
      <c r="B93" s="7"/>
      <c r="C93" s="8" t="s">
        <v>131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25.5" x14ac:dyDescent="0.25">
      <c r="A96" s="6"/>
      <c r="B96" s="7"/>
      <c r="C96" s="8" t="s">
        <v>132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8"/>
      <c r="G98" s="27"/>
    </row>
    <row r="99" spans="1:7" ht="25.5" x14ac:dyDescent="0.25">
      <c r="A99" s="6"/>
      <c r="B99" s="7"/>
      <c r="C99" s="29" t="s">
        <v>134</v>
      </c>
      <c r="D99" s="7"/>
      <c r="E99" s="46"/>
      <c r="F99" s="58">
        <v>1.1750039999999999</v>
      </c>
      <c r="G99" s="27">
        <v>5.8418700000000001E-4</v>
      </c>
    </row>
    <row r="100" spans="1:7" ht="15" x14ac:dyDescent="0.25">
      <c r="A100" s="6"/>
      <c r="B100" s="7"/>
      <c r="C100" s="30" t="s">
        <v>135</v>
      </c>
      <c r="D100" s="12"/>
      <c r="E100" s="48"/>
      <c r="F100" s="54">
        <v>2011.3495139999998</v>
      </c>
      <c r="G100" s="13">
        <v>1.0000000009999999</v>
      </c>
    </row>
    <row r="102" spans="1:7" ht="15" x14ac:dyDescent="0.25">
      <c r="B102" s="158"/>
      <c r="C102" s="158"/>
      <c r="D102" s="158"/>
      <c r="E102" s="158"/>
      <c r="F102" s="158"/>
    </row>
    <row r="103" spans="1:7" ht="15" x14ac:dyDescent="0.25">
      <c r="B103" s="158"/>
      <c r="C103" s="158"/>
      <c r="D103" s="158"/>
      <c r="E103" s="158"/>
      <c r="F103" s="158"/>
    </row>
    <row r="105" spans="1:7" ht="15" x14ac:dyDescent="0.25">
      <c r="B105" s="36" t="s">
        <v>137</v>
      </c>
      <c r="C105" s="37"/>
      <c r="D105" s="38"/>
    </row>
    <row r="106" spans="1:7" ht="15" x14ac:dyDescent="0.25">
      <c r="B106" s="39" t="s">
        <v>138</v>
      </c>
      <c r="C106" s="40"/>
      <c r="D106" s="64" t="s">
        <v>139</v>
      </c>
    </row>
    <row r="107" spans="1:7" ht="15" x14ac:dyDescent="0.25">
      <c r="B107" s="39" t="s">
        <v>140</v>
      </c>
      <c r="C107" s="40"/>
      <c r="D107" s="64" t="s">
        <v>139</v>
      </c>
    </row>
    <row r="108" spans="1:7" ht="15" x14ac:dyDescent="0.25">
      <c r="B108" s="41" t="s">
        <v>141</v>
      </c>
      <c r="C108" s="40"/>
      <c r="D108" s="42"/>
    </row>
    <row r="109" spans="1:7" ht="25.5" customHeight="1" x14ac:dyDescent="0.25">
      <c r="B109" s="42"/>
      <c r="C109" s="32" t="s">
        <v>142</v>
      </c>
      <c r="D109" s="33" t="s">
        <v>143</v>
      </c>
    </row>
    <row r="110" spans="1:7" ht="12.75" customHeight="1" x14ac:dyDescent="0.25">
      <c r="B110" s="59" t="s">
        <v>144</v>
      </c>
      <c r="C110" s="60" t="s">
        <v>145</v>
      </c>
      <c r="D110" s="60" t="s">
        <v>146</v>
      </c>
    </row>
    <row r="111" spans="1:7" ht="15" x14ac:dyDescent="0.25">
      <c r="B111" s="42" t="s">
        <v>147</v>
      </c>
      <c r="C111" s="43">
        <v>12.436500000000001</v>
      </c>
      <c r="D111" s="43">
        <v>12.533200000000001</v>
      </c>
    </row>
    <row r="112" spans="1:7" ht="15" x14ac:dyDescent="0.25">
      <c r="B112" s="42" t="s">
        <v>148</v>
      </c>
      <c r="C112" s="43">
        <v>12.436500000000001</v>
      </c>
      <c r="D112" s="43">
        <v>12.533200000000001</v>
      </c>
    </row>
    <row r="113" spans="2:4" ht="15" x14ac:dyDescent="0.25">
      <c r="B113" s="42" t="s">
        <v>149</v>
      </c>
      <c r="C113" s="43">
        <v>12.154400000000001</v>
      </c>
      <c r="D113" s="43">
        <v>12.243499999999999</v>
      </c>
    </row>
    <row r="114" spans="2:4" ht="15" x14ac:dyDescent="0.25">
      <c r="B114" s="42" t="s">
        <v>150</v>
      </c>
      <c r="C114" s="43">
        <v>12.154400000000001</v>
      </c>
      <c r="D114" s="43">
        <v>12.243499999999999</v>
      </c>
    </row>
    <row r="116" spans="2:4" ht="15" x14ac:dyDescent="0.25">
      <c r="B116" s="61" t="s">
        <v>151</v>
      </c>
      <c r="C116" s="44"/>
      <c r="D116" s="62" t="s">
        <v>139</v>
      </c>
    </row>
    <row r="117" spans="2:4" ht="24.75" customHeight="1" x14ac:dyDescent="0.25">
      <c r="B117" s="63"/>
      <c r="C117" s="63"/>
    </row>
    <row r="118" spans="2:4" ht="15" x14ac:dyDescent="0.25">
      <c r="B118" s="65"/>
      <c r="C118" s="67"/>
      <c r="D118"/>
    </row>
    <row r="120" spans="2:4" ht="15" x14ac:dyDescent="0.25">
      <c r="B120" s="41" t="s">
        <v>152</v>
      </c>
      <c r="C120" s="40"/>
      <c r="D120" s="66" t="s">
        <v>139</v>
      </c>
    </row>
    <row r="121" spans="2:4" ht="15" x14ac:dyDescent="0.25">
      <c r="B121" s="41" t="s">
        <v>153</v>
      </c>
      <c r="C121" s="40"/>
      <c r="D121" s="66" t="s">
        <v>139</v>
      </c>
    </row>
    <row r="122" spans="2:4" ht="15" x14ac:dyDescent="0.25">
      <c r="B122" s="41" t="s">
        <v>154</v>
      </c>
      <c r="C122" s="40"/>
      <c r="D122" s="45">
        <v>0.38775471898064234</v>
      </c>
    </row>
    <row r="123" spans="2:4" ht="15" x14ac:dyDescent="0.25">
      <c r="B123" s="41" t="s">
        <v>155</v>
      </c>
      <c r="C123" s="40"/>
      <c r="D123" s="45" t="s">
        <v>139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V168"/>
  <sheetViews>
    <sheetView showGridLines="0" workbookViewId="0">
      <selection sqref="A1:G1"/>
    </sheetView>
  </sheetViews>
  <sheetFormatPr defaultRowHeight="15.95" customHeight="1" x14ac:dyDescent="0.25"/>
  <cols>
    <col min="1" max="1" width="5.7109375" style="69" customWidth="1"/>
    <col min="2" max="2" width="22.7109375" style="69" customWidth="1"/>
    <col min="3" max="3" width="25.7109375" style="69" customWidth="1"/>
    <col min="4" max="4" width="14.7109375" style="69" customWidth="1"/>
    <col min="5" max="10" width="13.7109375" style="69" customWidth="1"/>
    <col min="11" max="256" width="9.140625" style="69"/>
  </cols>
  <sheetData>
    <row r="1" spans="1:7" customFormat="1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customFormat="1" ht="15" x14ac:dyDescent="0.25">
      <c r="A2" s="155" t="s">
        <v>804</v>
      </c>
      <c r="B2" s="156"/>
      <c r="C2" s="156"/>
      <c r="D2" s="156"/>
      <c r="E2" s="156"/>
      <c r="F2" s="156"/>
      <c r="G2" s="157"/>
    </row>
    <row r="3" spans="1:7" customFormat="1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customFormat="1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customFormat="1" ht="15" x14ac:dyDescent="0.25">
      <c r="A5" s="107"/>
      <c r="B5" s="106"/>
      <c r="C5" s="105" t="s">
        <v>9</v>
      </c>
      <c r="D5" s="104"/>
      <c r="E5" s="92"/>
      <c r="F5" s="91"/>
      <c r="G5" s="90"/>
    </row>
    <row r="6" spans="1:7" customFormat="1" ht="28.5" customHeight="1" x14ac:dyDescent="0.25">
      <c r="A6" s="89"/>
      <c r="B6" s="88"/>
      <c r="C6" s="98" t="s">
        <v>10</v>
      </c>
      <c r="D6" s="102"/>
      <c r="E6" s="101"/>
      <c r="F6" s="100"/>
      <c r="G6" s="99"/>
    </row>
    <row r="7" spans="1:7" customFormat="1" ht="15" x14ac:dyDescent="0.25">
      <c r="A7" s="89">
        <v>1</v>
      </c>
      <c r="B7" s="88" t="s">
        <v>35</v>
      </c>
      <c r="C7" s="110" t="s">
        <v>36</v>
      </c>
      <c r="D7" s="106" t="s">
        <v>19</v>
      </c>
      <c r="E7" s="92">
        <v>602787</v>
      </c>
      <c r="F7" s="91">
        <v>14619.694504499999</v>
      </c>
      <c r="G7" s="90">
        <v>8.7794251000000004E-2</v>
      </c>
    </row>
    <row r="8" spans="1:7" customFormat="1" ht="15" x14ac:dyDescent="0.25">
      <c r="A8" s="89">
        <v>2</v>
      </c>
      <c r="B8" s="88" t="s">
        <v>17</v>
      </c>
      <c r="C8" s="110" t="s">
        <v>18</v>
      </c>
      <c r="D8" s="106" t="s">
        <v>19</v>
      </c>
      <c r="E8" s="92">
        <v>2550644</v>
      </c>
      <c r="F8" s="91">
        <v>10807.078627999999</v>
      </c>
      <c r="G8" s="90">
        <v>6.4898713999999996E-2</v>
      </c>
    </row>
    <row r="9" spans="1:7" customFormat="1" ht="15" x14ac:dyDescent="0.25">
      <c r="A9" s="89">
        <v>3</v>
      </c>
      <c r="B9" s="88" t="s">
        <v>390</v>
      </c>
      <c r="C9" s="110" t="s">
        <v>391</v>
      </c>
      <c r="D9" s="106" t="s">
        <v>19</v>
      </c>
      <c r="E9" s="92">
        <v>924047</v>
      </c>
      <c r="F9" s="91">
        <v>7469.0719010000003</v>
      </c>
      <c r="G9" s="90">
        <v>4.4853301999999998E-2</v>
      </c>
    </row>
    <row r="10" spans="1:7" customFormat="1" ht="25.5" x14ac:dyDescent="0.25">
      <c r="A10" s="89">
        <v>4</v>
      </c>
      <c r="B10" s="88" t="s">
        <v>37</v>
      </c>
      <c r="C10" s="110" t="s">
        <v>38</v>
      </c>
      <c r="D10" s="106" t="s">
        <v>39</v>
      </c>
      <c r="E10" s="92">
        <v>493930</v>
      </c>
      <c r="F10" s="91">
        <v>6570.0098950000001</v>
      </c>
      <c r="G10" s="90">
        <v>3.9454251000000003E-2</v>
      </c>
    </row>
    <row r="11" spans="1:7" customFormat="1" ht="25.5" x14ac:dyDescent="0.25">
      <c r="A11" s="89">
        <v>5</v>
      </c>
      <c r="B11" s="88" t="s">
        <v>396</v>
      </c>
      <c r="C11" s="110" t="s">
        <v>397</v>
      </c>
      <c r="D11" s="106" t="s">
        <v>42</v>
      </c>
      <c r="E11" s="92">
        <v>1900166</v>
      </c>
      <c r="F11" s="91">
        <v>5292.9123929999996</v>
      </c>
      <c r="G11" s="90">
        <v>3.1785019999999997E-2</v>
      </c>
    </row>
    <row r="12" spans="1:7" customFormat="1" ht="25.5" x14ac:dyDescent="0.25">
      <c r="A12" s="89">
        <v>6</v>
      </c>
      <c r="B12" s="88" t="s">
        <v>487</v>
      </c>
      <c r="C12" s="110" t="s">
        <v>488</v>
      </c>
      <c r="D12" s="106" t="s">
        <v>169</v>
      </c>
      <c r="E12" s="92">
        <v>232995</v>
      </c>
      <c r="F12" s="91">
        <v>5085.4653675</v>
      </c>
      <c r="G12" s="90">
        <v>3.0539258E-2</v>
      </c>
    </row>
    <row r="13" spans="1:7" customFormat="1" ht="15" x14ac:dyDescent="0.25">
      <c r="A13" s="89">
        <v>7</v>
      </c>
      <c r="B13" s="88" t="s">
        <v>485</v>
      </c>
      <c r="C13" s="110" t="s">
        <v>486</v>
      </c>
      <c r="D13" s="106" t="s">
        <v>19</v>
      </c>
      <c r="E13" s="92">
        <v>282783</v>
      </c>
      <c r="F13" s="91">
        <v>4304.3814345000001</v>
      </c>
      <c r="G13" s="90">
        <v>2.5848690000000001E-2</v>
      </c>
    </row>
    <row r="14" spans="1:7" customFormat="1" ht="15" x14ac:dyDescent="0.25">
      <c r="A14" s="89">
        <v>8</v>
      </c>
      <c r="B14" s="88" t="s">
        <v>341</v>
      </c>
      <c r="C14" s="110" t="s">
        <v>342</v>
      </c>
      <c r="D14" s="106" t="s">
        <v>251</v>
      </c>
      <c r="E14" s="92">
        <v>270719</v>
      </c>
      <c r="F14" s="91">
        <v>4236.3462714999996</v>
      </c>
      <c r="G14" s="90">
        <v>2.5440124000000001E-2</v>
      </c>
    </row>
    <row r="15" spans="1:7" customFormat="1" ht="15" x14ac:dyDescent="0.25">
      <c r="A15" s="89">
        <v>9</v>
      </c>
      <c r="B15" s="88" t="s">
        <v>339</v>
      </c>
      <c r="C15" s="110" t="s">
        <v>340</v>
      </c>
      <c r="D15" s="106" t="s">
        <v>159</v>
      </c>
      <c r="E15" s="92">
        <v>215264</v>
      </c>
      <c r="F15" s="91">
        <v>4023.6070559999998</v>
      </c>
      <c r="G15" s="90">
        <v>2.4162581999999998E-2</v>
      </c>
    </row>
    <row r="16" spans="1:7" customFormat="1" ht="25.5" x14ac:dyDescent="0.25">
      <c r="A16" s="89">
        <v>10</v>
      </c>
      <c r="B16" s="88" t="s">
        <v>14</v>
      </c>
      <c r="C16" s="110" t="s">
        <v>15</v>
      </c>
      <c r="D16" s="106" t="s">
        <v>16</v>
      </c>
      <c r="E16" s="92">
        <v>250000</v>
      </c>
      <c r="F16" s="91">
        <v>3893.875</v>
      </c>
      <c r="G16" s="90">
        <v>2.3383515000000001E-2</v>
      </c>
    </row>
    <row r="17" spans="1:7" customFormat="1" ht="25.5" x14ac:dyDescent="0.25">
      <c r="A17" s="89">
        <v>11</v>
      </c>
      <c r="B17" s="88" t="s">
        <v>318</v>
      </c>
      <c r="C17" s="110" t="s">
        <v>319</v>
      </c>
      <c r="D17" s="106" t="s">
        <v>42</v>
      </c>
      <c r="E17" s="92">
        <v>392683</v>
      </c>
      <c r="F17" s="91">
        <v>3663.7323900000001</v>
      </c>
      <c r="G17" s="90">
        <v>2.2001461E-2</v>
      </c>
    </row>
    <row r="18" spans="1:7" customFormat="1" ht="25.5" x14ac:dyDescent="0.25">
      <c r="A18" s="89">
        <v>12</v>
      </c>
      <c r="B18" s="88" t="s">
        <v>398</v>
      </c>
      <c r="C18" s="110" t="s">
        <v>399</v>
      </c>
      <c r="D18" s="106" t="s">
        <v>169</v>
      </c>
      <c r="E18" s="92">
        <v>496568</v>
      </c>
      <c r="F18" s="91">
        <v>3447.4233399999998</v>
      </c>
      <c r="G18" s="90">
        <v>2.0702480999999998E-2</v>
      </c>
    </row>
    <row r="19" spans="1:7" customFormat="1" ht="25.5" x14ac:dyDescent="0.25">
      <c r="A19" s="89">
        <v>13</v>
      </c>
      <c r="B19" s="88" t="s">
        <v>296</v>
      </c>
      <c r="C19" s="110" t="s">
        <v>297</v>
      </c>
      <c r="D19" s="106" t="s">
        <v>246</v>
      </c>
      <c r="E19" s="92">
        <v>1475721</v>
      </c>
      <c r="F19" s="91">
        <v>3113.0334495000002</v>
      </c>
      <c r="G19" s="90">
        <v>1.8694401999999999E-2</v>
      </c>
    </row>
    <row r="20" spans="1:7" customFormat="1" ht="15" x14ac:dyDescent="0.25">
      <c r="A20" s="89">
        <v>14</v>
      </c>
      <c r="B20" s="88" t="s">
        <v>57</v>
      </c>
      <c r="C20" s="110" t="s">
        <v>58</v>
      </c>
      <c r="D20" s="106" t="s">
        <v>19</v>
      </c>
      <c r="E20" s="92">
        <v>722017</v>
      </c>
      <c r="F20" s="91">
        <v>2545.1099250000002</v>
      </c>
      <c r="G20" s="90">
        <v>1.5283905E-2</v>
      </c>
    </row>
    <row r="21" spans="1:7" customFormat="1" ht="15" x14ac:dyDescent="0.25">
      <c r="A21" s="89">
        <v>15</v>
      </c>
      <c r="B21" s="88" t="s">
        <v>489</v>
      </c>
      <c r="C21" s="110" t="s">
        <v>490</v>
      </c>
      <c r="D21" s="106" t="s">
        <v>211</v>
      </c>
      <c r="E21" s="92">
        <v>332129</v>
      </c>
      <c r="F21" s="91">
        <v>2450.2816975000001</v>
      </c>
      <c r="G21" s="90">
        <v>1.4714441999999999E-2</v>
      </c>
    </row>
    <row r="22" spans="1:7" customFormat="1" ht="15" x14ac:dyDescent="0.25">
      <c r="A22" s="89">
        <v>16</v>
      </c>
      <c r="B22" s="88" t="s">
        <v>360</v>
      </c>
      <c r="C22" s="110" t="s">
        <v>361</v>
      </c>
      <c r="D22" s="106" t="s">
        <v>177</v>
      </c>
      <c r="E22" s="92">
        <v>1148365</v>
      </c>
      <c r="F22" s="91">
        <v>2445.4432674999998</v>
      </c>
      <c r="G22" s="90">
        <v>1.4685386E-2</v>
      </c>
    </row>
    <row r="23" spans="1:7" customFormat="1" ht="25.5" x14ac:dyDescent="0.25">
      <c r="A23" s="89">
        <v>17</v>
      </c>
      <c r="B23" s="88" t="s">
        <v>493</v>
      </c>
      <c r="C23" s="110" t="s">
        <v>494</v>
      </c>
      <c r="D23" s="106" t="s">
        <v>53</v>
      </c>
      <c r="E23" s="92">
        <v>191189</v>
      </c>
      <c r="F23" s="91">
        <v>2362.6180675000001</v>
      </c>
      <c r="G23" s="90">
        <v>1.4188004000000001E-2</v>
      </c>
    </row>
    <row r="24" spans="1:7" customFormat="1" ht="25.5" x14ac:dyDescent="0.25">
      <c r="A24" s="89">
        <v>18</v>
      </c>
      <c r="B24" s="88" t="s">
        <v>435</v>
      </c>
      <c r="C24" s="110" t="s">
        <v>436</v>
      </c>
      <c r="D24" s="106" t="s">
        <v>53</v>
      </c>
      <c r="E24" s="92">
        <v>403405</v>
      </c>
      <c r="F24" s="91">
        <v>2340.3541074999998</v>
      </c>
      <c r="G24" s="90">
        <v>1.4054304E-2</v>
      </c>
    </row>
    <row r="25" spans="1:7" customFormat="1" ht="15" x14ac:dyDescent="0.25">
      <c r="A25" s="89">
        <v>19</v>
      </c>
      <c r="B25" s="88" t="s">
        <v>292</v>
      </c>
      <c r="C25" s="110" t="s">
        <v>293</v>
      </c>
      <c r="D25" s="106" t="s">
        <v>246</v>
      </c>
      <c r="E25" s="92">
        <v>590455</v>
      </c>
      <c r="F25" s="91">
        <v>2315.174055</v>
      </c>
      <c r="G25" s="90">
        <v>1.3903093E-2</v>
      </c>
    </row>
    <row r="26" spans="1:7" customFormat="1" ht="25.5" x14ac:dyDescent="0.25">
      <c r="A26" s="89">
        <v>20</v>
      </c>
      <c r="B26" s="88" t="s">
        <v>408</v>
      </c>
      <c r="C26" s="110" t="s">
        <v>409</v>
      </c>
      <c r="D26" s="106" t="s">
        <v>169</v>
      </c>
      <c r="E26" s="92">
        <v>190935</v>
      </c>
      <c r="F26" s="91">
        <v>2246.3502749999998</v>
      </c>
      <c r="G26" s="90">
        <v>1.3489792E-2</v>
      </c>
    </row>
    <row r="27" spans="1:7" customFormat="1" ht="25.5" x14ac:dyDescent="0.25">
      <c r="A27" s="89">
        <v>21</v>
      </c>
      <c r="B27" s="88" t="s">
        <v>406</v>
      </c>
      <c r="C27" s="110" t="s">
        <v>407</v>
      </c>
      <c r="D27" s="106" t="s">
        <v>42</v>
      </c>
      <c r="E27" s="92">
        <v>152107</v>
      </c>
      <c r="F27" s="91">
        <v>2140.601811</v>
      </c>
      <c r="G27" s="90">
        <v>1.2854750999999999E-2</v>
      </c>
    </row>
    <row r="28" spans="1:7" customFormat="1" ht="25.5" x14ac:dyDescent="0.25">
      <c r="A28" s="89">
        <v>22</v>
      </c>
      <c r="B28" s="88" t="s">
        <v>410</v>
      </c>
      <c r="C28" s="110" t="s">
        <v>411</v>
      </c>
      <c r="D28" s="106" t="s">
        <v>42</v>
      </c>
      <c r="E28" s="92">
        <v>384758</v>
      </c>
      <c r="F28" s="91">
        <v>2131.7516989999999</v>
      </c>
      <c r="G28" s="90">
        <v>1.2801603999999999E-2</v>
      </c>
    </row>
    <row r="29" spans="1:7" customFormat="1" ht="15" x14ac:dyDescent="0.25">
      <c r="A29" s="89">
        <v>23</v>
      </c>
      <c r="B29" s="88" t="s">
        <v>320</v>
      </c>
      <c r="C29" s="110" t="s">
        <v>321</v>
      </c>
      <c r="D29" s="106" t="s">
        <v>322</v>
      </c>
      <c r="E29" s="92">
        <v>305669</v>
      </c>
      <c r="F29" s="91">
        <v>1987.3070035000001</v>
      </c>
      <c r="G29" s="90">
        <v>1.1934184E-2</v>
      </c>
    </row>
    <row r="30" spans="1:7" customFormat="1" ht="25.5" x14ac:dyDescent="0.25">
      <c r="A30" s="89">
        <v>24</v>
      </c>
      <c r="B30" s="88" t="s">
        <v>392</v>
      </c>
      <c r="C30" s="110" t="s">
        <v>393</v>
      </c>
      <c r="D30" s="106" t="s">
        <v>53</v>
      </c>
      <c r="E30" s="92">
        <v>810391</v>
      </c>
      <c r="F30" s="91">
        <v>1926.299407</v>
      </c>
      <c r="G30" s="90">
        <v>1.1567821000000001E-2</v>
      </c>
    </row>
    <row r="31" spans="1:7" customFormat="1" ht="15" x14ac:dyDescent="0.25">
      <c r="A31" s="89">
        <v>25</v>
      </c>
      <c r="B31" s="88" t="s">
        <v>491</v>
      </c>
      <c r="C31" s="110" t="s">
        <v>492</v>
      </c>
      <c r="D31" s="106" t="s">
        <v>27</v>
      </c>
      <c r="E31" s="92">
        <v>1435489</v>
      </c>
      <c r="F31" s="91">
        <v>1912.7890924999999</v>
      </c>
      <c r="G31" s="90">
        <v>1.1486689E-2</v>
      </c>
    </row>
    <row r="32" spans="1:7" customFormat="1" ht="15" x14ac:dyDescent="0.25">
      <c r="A32" s="89">
        <v>26</v>
      </c>
      <c r="B32" s="88" t="s">
        <v>428</v>
      </c>
      <c r="C32" s="110" t="s">
        <v>429</v>
      </c>
      <c r="D32" s="106" t="s">
        <v>169</v>
      </c>
      <c r="E32" s="92">
        <v>179282</v>
      </c>
      <c r="F32" s="91">
        <v>1794.2542559999999</v>
      </c>
      <c r="G32" s="90">
        <v>1.0774863000000001E-2</v>
      </c>
    </row>
    <row r="33" spans="1:7" customFormat="1" ht="51" x14ac:dyDescent="0.25">
      <c r="A33" s="89">
        <v>27</v>
      </c>
      <c r="B33" s="88" t="s">
        <v>325</v>
      </c>
      <c r="C33" s="110" t="s">
        <v>326</v>
      </c>
      <c r="D33" s="106" t="s">
        <v>239</v>
      </c>
      <c r="E33" s="92">
        <v>908886</v>
      </c>
      <c r="F33" s="91">
        <v>1677.8035560000001</v>
      </c>
      <c r="G33" s="90">
        <v>1.0075552999999999E-2</v>
      </c>
    </row>
    <row r="34" spans="1:7" customFormat="1" ht="15" x14ac:dyDescent="0.25">
      <c r="A34" s="89">
        <v>28</v>
      </c>
      <c r="B34" s="88" t="s">
        <v>400</v>
      </c>
      <c r="C34" s="110" t="s">
        <v>401</v>
      </c>
      <c r="D34" s="106" t="s">
        <v>211</v>
      </c>
      <c r="E34" s="92">
        <v>205023</v>
      </c>
      <c r="F34" s="91">
        <v>1558.8923804999999</v>
      </c>
      <c r="G34" s="90">
        <v>9.3614670000000001E-3</v>
      </c>
    </row>
    <row r="35" spans="1:7" customFormat="1" ht="25.5" x14ac:dyDescent="0.25">
      <c r="A35" s="89">
        <v>29</v>
      </c>
      <c r="B35" s="88" t="s">
        <v>335</v>
      </c>
      <c r="C35" s="110" t="s">
        <v>336</v>
      </c>
      <c r="D35" s="106" t="s">
        <v>42</v>
      </c>
      <c r="E35" s="92">
        <v>14024</v>
      </c>
      <c r="F35" s="91">
        <v>1540.2559200000001</v>
      </c>
      <c r="G35" s="90">
        <v>9.249551E-3</v>
      </c>
    </row>
    <row r="36" spans="1:7" customFormat="1" ht="51" x14ac:dyDescent="0.25">
      <c r="A36" s="89">
        <v>30</v>
      </c>
      <c r="B36" s="88" t="s">
        <v>471</v>
      </c>
      <c r="C36" s="110" t="s">
        <v>472</v>
      </c>
      <c r="D36" s="106" t="s">
        <v>239</v>
      </c>
      <c r="E36" s="92">
        <v>2024692</v>
      </c>
      <c r="F36" s="91">
        <v>1521.5560379999999</v>
      </c>
      <c r="G36" s="90">
        <v>9.1372550000000004E-3</v>
      </c>
    </row>
    <row r="37" spans="1:7" customFormat="1" ht="15" x14ac:dyDescent="0.25">
      <c r="A37" s="89">
        <v>31</v>
      </c>
      <c r="B37" s="88" t="s">
        <v>306</v>
      </c>
      <c r="C37" s="110" t="s">
        <v>307</v>
      </c>
      <c r="D37" s="106" t="s">
        <v>19</v>
      </c>
      <c r="E37" s="92">
        <v>217470</v>
      </c>
      <c r="F37" s="91">
        <v>1494.780045</v>
      </c>
      <c r="G37" s="90">
        <v>8.9764589999999991E-3</v>
      </c>
    </row>
    <row r="38" spans="1:7" customFormat="1" ht="25.5" x14ac:dyDescent="0.25">
      <c r="A38" s="89">
        <v>32</v>
      </c>
      <c r="B38" s="88" t="s">
        <v>495</v>
      </c>
      <c r="C38" s="110" t="s">
        <v>496</v>
      </c>
      <c r="D38" s="106" t="s">
        <v>497</v>
      </c>
      <c r="E38" s="92">
        <v>400536</v>
      </c>
      <c r="F38" s="91">
        <v>1397.0695679999999</v>
      </c>
      <c r="G38" s="90">
        <v>8.3896879999999993E-3</v>
      </c>
    </row>
    <row r="39" spans="1:7" customFormat="1" ht="25.5" x14ac:dyDescent="0.25">
      <c r="A39" s="89">
        <v>33</v>
      </c>
      <c r="B39" s="88" t="s">
        <v>193</v>
      </c>
      <c r="C39" s="110" t="s">
        <v>194</v>
      </c>
      <c r="D39" s="106" t="s">
        <v>172</v>
      </c>
      <c r="E39" s="92">
        <v>358748</v>
      </c>
      <c r="F39" s="91">
        <v>1349.78935</v>
      </c>
      <c r="G39" s="90">
        <v>8.1057609999999995E-3</v>
      </c>
    </row>
    <row r="40" spans="1:7" customFormat="1" ht="15" x14ac:dyDescent="0.25">
      <c r="A40" s="89">
        <v>34</v>
      </c>
      <c r="B40" s="88" t="s">
        <v>500</v>
      </c>
      <c r="C40" s="110" t="s">
        <v>501</v>
      </c>
      <c r="D40" s="106" t="s">
        <v>226</v>
      </c>
      <c r="E40" s="92">
        <v>18819</v>
      </c>
      <c r="F40" s="91">
        <v>1292.8370715000001</v>
      </c>
      <c r="G40" s="90">
        <v>7.7637510000000002E-3</v>
      </c>
    </row>
    <row r="41" spans="1:7" customFormat="1" ht="15" x14ac:dyDescent="0.25">
      <c r="A41" s="89">
        <v>35</v>
      </c>
      <c r="B41" s="88" t="s">
        <v>11</v>
      </c>
      <c r="C41" s="110" t="s">
        <v>12</v>
      </c>
      <c r="D41" s="106" t="s">
        <v>13</v>
      </c>
      <c r="E41" s="92">
        <v>142905</v>
      </c>
      <c r="F41" s="91">
        <v>1166.247705</v>
      </c>
      <c r="G41" s="90">
        <v>7.0035560000000002E-3</v>
      </c>
    </row>
    <row r="42" spans="1:7" customFormat="1" ht="15" x14ac:dyDescent="0.25">
      <c r="A42" s="89">
        <v>36</v>
      </c>
      <c r="B42" s="88" t="s">
        <v>431</v>
      </c>
      <c r="C42" s="110" t="s">
        <v>432</v>
      </c>
      <c r="D42" s="106" t="s">
        <v>13</v>
      </c>
      <c r="E42" s="92">
        <v>20662</v>
      </c>
      <c r="F42" s="91">
        <v>983.53186200000005</v>
      </c>
      <c r="G42" s="90">
        <v>5.9063099999999997E-3</v>
      </c>
    </row>
    <row r="43" spans="1:7" customFormat="1" ht="25.5" x14ac:dyDescent="0.25">
      <c r="A43" s="89">
        <v>37</v>
      </c>
      <c r="B43" s="88" t="s">
        <v>308</v>
      </c>
      <c r="C43" s="110" t="s">
        <v>309</v>
      </c>
      <c r="D43" s="106" t="s">
        <v>22</v>
      </c>
      <c r="E43" s="92">
        <v>120636</v>
      </c>
      <c r="F43" s="91">
        <v>953.08471799999995</v>
      </c>
      <c r="G43" s="90">
        <v>5.7234679999999998E-3</v>
      </c>
    </row>
    <row r="44" spans="1:7" customFormat="1" ht="15" x14ac:dyDescent="0.25">
      <c r="A44" s="89">
        <v>38</v>
      </c>
      <c r="B44" s="88" t="s">
        <v>676</v>
      </c>
      <c r="C44" s="110" t="s">
        <v>677</v>
      </c>
      <c r="D44" s="106" t="s">
        <v>246</v>
      </c>
      <c r="E44" s="92">
        <v>58972</v>
      </c>
      <c r="F44" s="91">
        <v>780.25853199999995</v>
      </c>
      <c r="G44" s="90">
        <v>4.6856119999999996E-3</v>
      </c>
    </row>
    <row r="45" spans="1:7" customFormat="1" ht="25.5" x14ac:dyDescent="0.25">
      <c r="A45" s="89">
        <v>39</v>
      </c>
      <c r="B45" s="88" t="s">
        <v>300</v>
      </c>
      <c r="C45" s="110" t="s">
        <v>301</v>
      </c>
      <c r="D45" s="106" t="s">
        <v>22</v>
      </c>
      <c r="E45" s="92">
        <v>13262</v>
      </c>
      <c r="F45" s="91">
        <v>682.92005900000004</v>
      </c>
      <c r="G45" s="90">
        <v>4.1010739999999997E-3</v>
      </c>
    </row>
    <row r="46" spans="1:7" customFormat="1" ht="25.5" x14ac:dyDescent="0.25">
      <c r="A46" s="89">
        <v>40</v>
      </c>
      <c r="B46" s="88" t="s">
        <v>349</v>
      </c>
      <c r="C46" s="110" t="s">
        <v>350</v>
      </c>
      <c r="D46" s="106" t="s">
        <v>351</v>
      </c>
      <c r="E46" s="92">
        <v>64800</v>
      </c>
      <c r="F46" s="91">
        <v>592.14239999999995</v>
      </c>
      <c r="G46" s="90">
        <v>3.555936E-3</v>
      </c>
    </row>
    <row r="47" spans="1:7" customFormat="1" ht="15" x14ac:dyDescent="0.25">
      <c r="A47" s="89">
        <v>41</v>
      </c>
      <c r="B47" s="88" t="s">
        <v>502</v>
      </c>
      <c r="C47" s="110" t="s">
        <v>503</v>
      </c>
      <c r="D47" s="106" t="s">
        <v>13</v>
      </c>
      <c r="E47" s="92">
        <v>31119</v>
      </c>
      <c r="F47" s="91">
        <v>524.66633999999999</v>
      </c>
      <c r="G47" s="90">
        <v>3.1507290000000001E-3</v>
      </c>
    </row>
    <row r="48" spans="1:7" customFormat="1" ht="25.5" x14ac:dyDescent="0.25">
      <c r="A48" s="89">
        <v>42</v>
      </c>
      <c r="B48" s="88" t="s">
        <v>316</v>
      </c>
      <c r="C48" s="110" t="s">
        <v>317</v>
      </c>
      <c r="D48" s="106" t="s">
        <v>53</v>
      </c>
      <c r="E48" s="92">
        <v>30145</v>
      </c>
      <c r="F48" s="91">
        <v>442.19700499999999</v>
      </c>
      <c r="G48" s="90">
        <v>2.6554830000000001E-3</v>
      </c>
    </row>
    <row r="49" spans="1:7" customFormat="1" ht="15" x14ac:dyDescent="0.25">
      <c r="A49" s="107"/>
      <c r="B49" s="106"/>
      <c r="C49" s="98" t="s">
        <v>107</v>
      </c>
      <c r="D49" s="86"/>
      <c r="E49" s="85"/>
      <c r="F49" s="84">
        <v>123082.99884450001</v>
      </c>
      <c r="G49" s="83">
        <v>0.73913854199999984</v>
      </c>
    </row>
    <row r="50" spans="1:7" customFormat="1" ht="15" x14ac:dyDescent="0.25">
      <c r="A50" s="89"/>
      <c r="B50" s="88"/>
      <c r="C50" s="103"/>
      <c r="D50" s="109"/>
      <c r="E50" s="92"/>
      <c r="F50" s="91"/>
      <c r="G50" s="90"/>
    </row>
    <row r="51" spans="1:7" customFormat="1" ht="15" x14ac:dyDescent="0.25">
      <c r="A51" s="107"/>
      <c r="B51" s="106"/>
      <c r="C51" s="98" t="s">
        <v>108</v>
      </c>
      <c r="D51" s="102"/>
      <c r="E51" s="101"/>
      <c r="F51" s="100"/>
      <c r="G51" s="99"/>
    </row>
    <row r="52" spans="1:7" customFormat="1" ht="15" x14ac:dyDescent="0.25">
      <c r="A52" s="107"/>
      <c r="B52" s="106"/>
      <c r="C52" s="98" t="s">
        <v>107</v>
      </c>
      <c r="D52" s="86"/>
      <c r="E52" s="85"/>
      <c r="F52" s="84">
        <v>0</v>
      </c>
      <c r="G52" s="83">
        <v>0</v>
      </c>
    </row>
    <row r="53" spans="1:7" customFormat="1" ht="15" x14ac:dyDescent="0.25">
      <c r="A53" s="89"/>
      <c r="B53" s="88"/>
      <c r="C53" s="103"/>
      <c r="D53" s="109"/>
      <c r="E53" s="92"/>
      <c r="F53" s="91"/>
      <c r="G53" s="90"/>
    </row>
    <row r="54" spans="1:7" customFormat="1" ht="15" x14ac:dyDescent="0.25">
      <c r="A54" s="127"/>
      <c r="B54" s="126"/>
      <c r="C54" s="98" t="s">
        <v>109</v>
      </c>
      <c r="D54" s="102"/>
      <c r="E54" s="101"/>
      <c r="F54" s="100"/>
      <c r="G54" s="99"/>
    </row>
    <row r="55" spans="1:7" customFormat="1" ht="15" x14ac:dyDescent="0.25">
      <c r="A55" s="121"/>
      <c r="B55" s="120"/>
      <c r="C55" s="98" t="s">
        <v>107</v>
      </c>
      <c r="D55" s="125"/>
      <c r="E55" s="124"/>
      <c r="F55" s="123">
        <v>0</v>
      </c>
      <c r="G55" s="122">
        <v>0</v>
      </c>
    </row>
    <row r="56" spans="1:7" customFormat="1" ht="15" x14ac:dyDescent="0.25">
      <c r="A56" s="121"/>
      <c r="B56" s="120"/>
      <c r="C56" s="103"/>
      <c r="D56" s="119"/>
      <c r="E56" s="118"/>
      <c r="F56" s="117"/>
      <c r="G56" s="116"/>
    </row>
    <row r="57" spans="1:7" customFormat="1" ht="15" x14ac:dyDescent="0.25">
      <c r="A57" s="107"/>
      <c r="B57" s="106"/>
      <c r="C57" s="98" t="s">
        <v>111</v>
      </c>
      <c r="D57" s="102"/>
      <c r="E57" s="101"/>
      <c r="F57" s="100"/>
      <c r="G57" s="99"/>
    </row>
    <row r="58" spans="1:7" customFormat="1" ht="15" x14ac:dyDescent="0.25">
      <c r="A58" s="107"/>
      <c r="B58" s="106"/>
      <c r="C58" s="98" t="s">
        <v>107</v>
      </c>
      <c r="D58" s="86"/>
      <c r="E58" s="85"/>
      <c r="F58" s="84">
        <v>0</v>
      </c>
      <c r="G58" s="83">
        <v>0</v>
      </c>
    </row>
    <row r="59" spans="1:7" customFormat="1" ht="15" x14ac:dyDescent="0.25">
      <c r="A59" s="107"/>
      <c r="B59" s="106"/>
      <c r="C59" s="103"/>
      <c r="D59" s="104"/>
      <c r="E59" s="92"/>
      <c r="F59" s="91"/>
      <c r="G59" s="90"/>
    </row>
    <row r="60" spans="1:7" customFormat="1" ht="15" x14ac:dyDescent="0.25">
      <c r="A60" s="107"/>
      <c r="B60" s="106"/>
      <c r="C60" s="98" t="s">
        <v>112</v>
      </c>
      <c r="D60" s="102"/>
      <c r="E60" s="101"/>
      <c r="F60" s="100"/>
      <c r="G60" s="99"/>
    </row>
    <row r="61" spans="1:7" customFormat="1" ht="15" x14ac:dyDescent="0.25">
      <c r="A61" s="107"/>
      <c r="B61" s="106"/>
      <c r="C61" s="98" t="s">
        <v>107</v>
      </c>
      <c r="D61" s="86"/>
      <c r="E61" s="85"/>
      <c r="F61" s="84">
        <v>0</v>
      </c>
      <c r="G61" s="83">
        <v>0</v>
      </c>
    </row>
    <row r="62" spans="1:7" customFormat="1" ht="15" x14ac:dyDescent="0.25">
      <c r="A62" s="107"/>
      <c r="B62" s="106"/>
      <c r="C62" s="103"/>
      <c r="D62" s="104"/>
      <c r="E62" s="92"/>
      <c r="F62" s="91"/>
      <c r="G62" s="90"/>
    </row>
    <row r="63" spans="1:7" customFormat="1" ht="15" x14ac:dyDescent="0.25">
      <c r="A63" s="107"/>
      <c r="B63" s="106"/>
      <c r="C63" s="98" t="s">
        <v>802</v>
      </c>
      <c r="D63" s="102"/>
      <c r="E63" s="101"/>
      <c r="F63" s="100"/>
      <c r="G63" s="99"/>
    </row>
    <row r="64" spans="1:7" customFormat="1" ht="15" x14ac:dyDescent="0.25">
      <c r="A64" s="107"/>
      <c r="B64" s="106"/>
      <c r="C64" s="98" t="s">
        <v>107</v>
      </c>
      <c r="D64" s="86"/>
      <c r="E64" s="85"/>
      <c r="F64" s="84">
        <v>0</v>
      </c>
      <c r="G64" s="83">
        <v>0</v>
      </c>
    </row>
    <row r="65" spans="1:7" customFormat="1" ht="15" x14ac:dyDescent="0.25">
      <c r="A65" s="107"/>
      <c r="B65" s="106"/>
      <c r="C65" s="103"/>
      <c r="D65" s="104"/>
      <c r="E65" s="92"/>
      <c r="F65" s="91"/>
      <c r="G65" s="90"/>
    </row>
    <row r="66" spans="1:7" customFormat="1" ht="25.5" x14ac:dyDescent="0.25">
      <c r="A66" s="89"/>
      <c r="B66" s="88"/>
      <c r="C66" s="108" t="s">
        <v>115</v>
      </c>
      <c r="D66" s="97"/>
      <c r="E66" s="85"/>
      <c r="F66" s="84">
        <v>123082.99884450001</v>
      </c>
      <c r="G66" s="83">
        <v>0.73913854199999984</v>
      </c>
    </row>
    <row r="67" spans="1:7" customFormat="1" ht="15" x14ac:dyDescent="0.25">
      <c r="A67" s="107"/>
      <c r="B67" s="106"/>
      <c r="C67" s="110"/>
      <c r="D67" s="104"/>
      <c r="E67" s="92"/>
      <c r="F67" s="91"/>
      <c r="G67" s="90"/>
    </row>
    <row r="68" spans="1:7" customFormat="1" ht="15" x14ac:dyDescent="0.25">
      <c r="A68" s="107"/>
      <c r="B68" s="106"/>
      <c r="C68" s="105" t="s">
        <v>116</v>
      </c>
      <c r="D68" s="104"/>
      <c r="E68" s="92"/>
      <c r="F68" s="91"/>
      <c r="G68" s="90"/>
    </row>
    <row r="69" spans="1:7" customFormat="1" ht="25.5" x14ac:dyDescent="0.25">
      <c r="A69" s="107"/>
      <c r="B69" s="106"/>
      <c r="C69" s="98" t="s">
        <v>10</v>
      </c>
      <c r="D69" s="102"/>
      <c r="E69" s="101"/>
      <c r="F69" s="100"/>
      <c r="G69" s="99"/>
    </row>
    <row r="70" spans="1:7" customFormat="1" ht="25.5" x14ac:dyDescent="0.25">
      <c r="A70" s="107">
        <v>1</v>
      </c>
      <c r="B70" s="106" t="s">
        <v>801</v>
      </c>
      <c r="C70" s="110" t="s">
        <v>800</v>
      </c>
      <c r="D70" s="104" t="s">
        <v>707</v>
      </c>
      <c r="E70" s="92">
        <v>300</v>
      </c>
      <c r="F70" s="91">
        <v>2954.9789999999998</v>
      </c>
      <c r="G70" s="90">
        <v>1.7745252E-2</v>
      </c>
    </row>
    <row r="71" spans="1:7" customFormat="1" ht="38.25" x14ac:dyDescent="0.25">
      <c r="A71" s="107">
        <v>2</v>
      </c>
      <c r="B71" s="106" t="s">
        <v>799</v>
      </c>
      <c r="C71" s="110" t="s">
        <v>798</v>
      </c>
      <c r="D71" s="104" t="s">
        <v>797</v>
      </c>
      <c r="E71" s="92">
        <v>250</v>
      </c>
      <c r="F71" s="91">
        <v>2542.9450000000002</v>
      </c>
      <c r="G71" s="90">
        <v>1.5270904E-2</v>
      </c>
    </row>
    <row r="72" spans="1:7" customFormat="1" ht="38.25" x14ac:dyDescent="0.25">
      <c r="A72" s="107">
        <v>3</v>
      </c>
      <c r="B72" s="106" t="s">
        <v>796</v>
      </c>
      <c r="C72" s="110" t="s">
        <v>795</v>
      </c>
      <c r="D72" s="104" t="s">
        <v>718</v>
      </c>
      <c r="E72" s="92">
        <v>250</v>
      </c>
      <c r="F72" s="91">
        <v>2497.4124999999999</v>
      </c>
      <c r="G72" s="90">
        <v>1.4997472E-2</v>
      </c>
    </row>
    <row r="73" spans="1:7" customFormat="1" ht="25.5" x14ac:dyDescent="0.25">
      <c r="A73" s="107">
        <v>4</v>
      </c>
      <c r="B73" s="106" t="s">
        <v>794</v>
      </c>
      <c r="C73" s="110" t="s">
        <v>793</v>
      </c>
      <c r="D73" s="104" t="s">
        <v>778</v>
      </c>
      <c r="E73" s="92">
        <v>250</v>
      </c>
      <c r="F73" s="91">
        <v>2444.2775000000001</v>
      </c>
      <c r="G73" s="90">
        <v>1.4678386E-2</v>
      </c>
    </row>
    <row r="74" spans="1:7" customFormat="1" ht="25.5" x14ac:dyDescent="0.25">
      <c r="A74" s="107">
        <v>5</v>
      </c>
      <c r="B74" s="106" t="s">
        <v>792</v>
      </c>
      <c r="C74" s="110" t="s">
        <v>791</v>
      </c>
      <c r="D74" s="104" t="s">
        <v>778</v>
      </c>
      <c r="E74" s="92">
        <v>230</v>
      </c>
      <c r="F74" s="91">
        <v>2294.1097</v>
      </c>
      <c r="G74" s="90">
        <v>1.3776597E-2</v>
      </c>
    </row>
    <row r="75" spans="1:7" customFormat="1" ht="25.5" x14ac:dyDescent="0.25">
      <c r="A75" s="107">
        <v>6</v>
      </c>
      <c r="B75" s="106" t="s">
        <v>790</v>
      </c>
      <c r="C75" s="110" t="s">
        <v>789</v>
      </c>
      <c r="D75" s="104" t="s">
        <v>718</v>
      </c>
      <c r="E75" s="92">
        <v>200</v>
      </c>
      <c r="F75" s="91">
        <v>2000.0135915999999</v>
      </c>
      <c r="G75" s="90">
        <v>1.201049E-2</v>
      </c>
    </row>
    <row r="76" spans="1:7" customFormat="1" ht="25.5" x14ac:dyDescent="0.25">
      <c r="A76" s="107">
        <v>7</v>
      </c>
      <c r="B76" s="106" t="s">
        <v>788</v>
      </c>
      <c r="C76" s="110" t="s">
        <v>787</v>
      </c>
      <c r="D76" s="104" t="s">
        <v>778</v>
      </c>
      <c r="E76" s="92">
        <v>200</v>
      </c>
      <c r="F76" s="91">
        <v>1977.5740000000001</v>
      </c>
      <c r="G76" s="90">
        <v>1.1875736E-2</v>
      </c>
    </row>
    <row r="77" spans="1:7" customFormat="1" ht="25.5" x14ac:dyDescent="0.25">
      <c r="A77" s="107">
        <v>8</v>
      </c>
      <c r="B77" s="106" t="s">
        <v>786</v>
      </c>
      <c r="C77" s="110" t="s">
        <v>785</v>
      </c>
      <c r="D77" s="104" t="s">
        <v>778</v>
      </c>
      <c r="E77" s="92">
        <v>200</v>
      </c>
      <c r="F77" s="91">
        <v>1975.6220000000001</v>
      </c>
      <c r="G77" s="90">
        <v>1.1864014000000001E-2</v>
      </c>
    </row>
    <row r="78" spans="1:7" customFormat="1" ht="25.5" x14ac:dyDescent="0.25">
      <c r="A78" s="107">
        <v>9</v>
      </c>
      <c r="B78" s="106" t="s">
        <v>784</v>
      </c>
      <c r="C78" s="110" t="s">
        <v>783</v>
      </c>
      <c r="D78" s="104" t="s">
        <v>778</v>
      </c>
      <c r="E78" s="92">
        <v>200</v>
      </c>
      <c r="F78" s="91">
        <v>1960.002</v>
      </c>
      <c r="G78" s="90">
        <v>1.1770212E-2</v>
      </c>
    </row>
    <row r="79" spans="1:7" customFormat="1" ht="25.5" x14ac:dyDescent="0.25">
      <c r="A79" s="107">
        <v>10</v>
      </c>
      <c r="B79" s="106" t="s">
        <v>782</v>
      </c>
      <c r="C79" s="110" t="s">
        <v>781</v>
      </c>
      <c r="D79" s="104" t="s">
        <v>778</v>
      </c>
      <c r="E79" s="92">
        <v>150</v>
      </c>
      <c r="F79" s="91">
        <v>1529.6025</v>
      </c>
      <c r="G79" s="90">
        <v>9.1855749999999996E-3</v>
      </c>
    </row>
    <row r="80" spans="1:7" customFormat="1" ht="25.5" x14ac:dyDescent="0.25">
      <c r="A80" s="107">
        <v>11</v>
      </c>
      <c r="B80" s="106" t="s">
        <v>780</v>
      </c>
      <c r="C80" s="110" t="s">
        <v>779</v>
      </c>
      <c r="D80" s="104" t="s">
        <v>778</v>
      </c>
      <c r="E80" s="92">
        <v>120</v>
      </c>
      <c r="F80" s="91">
        <v>1165.0512000000001</v>
      </c>
      <c r="G80" s="90">
        <v>6.99637E-3</v>
      </c>
    </row>
    <row r="81" spans="1:7" customFormat="1" ht="25.5" x14ac:dyDescent="0.25">
      <c r="A81" s="107">
        <v>12</v>
      </c>
      <c r="B81" s="106" t="s">
        <v>777</v>
      </c>
      <c r="C81" s="110" t="s">
        <v>776</v>
      </c>
      <c r="D81" s="104" t="s">
        <v>775</v>
      </c>
      <c r="E81" s="92">
        <v>100</v>
      </c>
      <c r="F81" s="91">
        <v>1013.938</v>
      </c>
      <c r="G81" s="90">
        <v>6.0889050000000004E-3</v>
      </c>
    </row>
    <row r="82" spans="1:7" customFormat="1" ht="25.5" x14ac:dyDescent="0.25">
      <c r="A82" s="107">
        <v>13</v>
      </c>
      <c r="B82" s="106" t="s">
        <v>774</v>
      </c>
      <c r="C82" s="110" t="s">
        <v>773</v>
      </c>
      <c r="D82" s="104" t="s">
        <v>718</v>
      </c>
      <c r="E82" s="92">
        <v>100</v>
      </c>
      <c r="F82" s="91">
        <v>995.55</v>
      </c>
      <c r="G82" s="90">
        <v>5.9784809999999999E-3</v>
      </c>
    </row>
    <row r="83" spans="1:7" customFormat="1" ht="38.25" x14ac:dyDescent="0.25">
      <c r="A83" s="107">
        <v>14</v>
      </c>
      <c r="B83" s="106" t="s">
        <v>772</v>
      </c>
      <c r="C83" s="110" t="s">
        <v>771</v>
      </c>
      <c r="D83" s="104" t="s">
        <v>770</v>
      </c>
      <c r="E83" s="92">
        <v>1000</v>
      </c>
      <c r="F83" s="91">
        <v>993.08500000000004</v>
      </c>
      <c r="G83" s="90">
        <v>5.963678E-3</v>
      </c>
    </row>
    <row r="84" spans="1:7" customFormat="1" ht="25.5" x14ac:dyDescent="0.25">
      <c r="A84" s="107">
        <v>15</v>
      </c>
      <c r="B84" s="106" t="s">
        <v>769</v>
      </c>
      <c r="C84" s="110" t="s">
        <v>768</v>
      </c>
      <c r="D84" s="104" t="s">
        <v>767</v>
      </c>
      <c r="E84" s="92">
        <v>91</v>
      </c>
      <c r="F84" s="91">
        <v>884.75022999999999</v>
      </c>
      <c r="G84" s="90">
        <v>5.3131059999999997E-3</v>
      </c>
    </row>
    <row r="85" spans="1:7" customFormat="1" ht="25.5" x14ac:dyDescent="0.25">
      <c r="A85" s="107">
        <v>16</v>
      </c>
      <c r="B85" s="106" t="s">
        <v>766</v>
      </c>
      <c r="C85" s="110" t="s">
        <v>765</v>
      </c>
      <c r="D85" s="104" t="s">
        <v>764</v>
      </c>
      <c r="E85" s="92">
        <v>98</v>
      </c>
      <c r="F85" s="91">
        <v>853.37224000000003</v>
      </c>
      <c r="G85" s="90">
        <v>5.1246750000000004E-3</v>
      </c>
    </row>
    <row r="86" spans="1:7" customFormat="1" ht="25.5" x14ac:dyDescent="0.25">
      <c r="A86" s="107">
        <v>17</v>
      </c>
      <c r="B86" s="106" t="s">
        <v>763</v>
      </c>
      <c r="C86" s="110" t="s">
        <v>762</v>
      </c>
      <c r="D86" s="104" t="s">
        <v>707</v>
      </c>
      <c r="E86" s="92">
        <v>28</v>
      </c>
      <c r="F86" s="91">
        <v>700.72418500000003</v>
      </c>
      <c r="G86" s="90">
        <v>4.2079919999999998E-3</v>
      </c>
    </row>
    <row r="87" spans="1:7" customFormat="1" ht="25.5" x14ac:dyDescent="0.25">
      <c r="A87" s="107">
        <v>18</v>
      </c>
      <c r="B87" s="106" t="s">
        <v>761</v>
      </c>
      <c r="C87" s="110" t="s">
        <v>760</v>
      </c>
      <c r="D87" s="104" t="s">
        <v>707</v>
      </c>
      <c r="E87" s="92">
        <v>60</v>
      </c>
      <c r="F87" s="91">
        <v>603.97619999999995</v>
      </c>
      <c r="G87" s="90">
        <v>3.627E-3</v>
      </c>
    </row>
    <row r="88" spans="1:7" customFormat="1" ht="25.5" x14ac:dyDescent="0.25">
      <c r="A88" s="107">
        <v>19</v>
      </c>
      <c r="B88" s="106" t="s">
        <v>759</v>
      </c>
      <c r="C88" s="110" t="s">
        <v>758</v>
      </c>
      <c r="D88" s="104" t="s">
        <v>707</v>
      </c>
      <c r="E88" s="92">
        <v>50</v>
      </c>
      <c r="F88" s="91">
        <v>519.1395</v>
      </c>
      <c r="G88" s="90">
        <v>3.1175389999999999E-3</v>
      </c>
    </row>
    <row r="89" spans="1:7" customFormat="1" ht="15" x14ac:dyDescent="0.25">
      <c r="A89" s="107">
        <v>20</v>
      </c>
      <c r="B89" s="106" t="s">
        <v>757</v>
      </c>
      <c r="C89" s="110" t="s">
        <v>756</v>
      </c>
      <c r="D89" s="104" t="s">
        <v>707</v>
      </c>
      <c r="E89" s="92">
        <v>50</v>
      </c>
      <c r="F89" s="91">
        <v>508.3965</v>
      </c>
      <c r="G89" s="90">
        <v>3.053025E-3</v>
      </c>
    </row>
    <row r="90" spans="1:7" customFormat="1" ht="38.25" x14ac:dyDescent="0.25">
      <c r="A90" s="107">
        <v>21</v>
      </c>
      <c r="B90" s="106" t="s">
        <v>755</v>
      </c>
      <c r="C90" s="110" t="s">
        <v>754</v>
      </c>
      <c r="D90" s="104" t="s">
        <v>707</v>
      </c>
      <c r="E90" s="92">
        <v>50</v>
      </c>
      <c r="F90" s="91">
        <v>508.30149999999998</v>
      </c>
      <c r="G90" s="90">
        <v>3.052454E-3</v>
      </c>
    </row>
    <row r="91" spans="1:7" customFormat="1" ht="38.25" x14ac:dyDescent="0.25">
      <c r="A91" s="107">
        <v>22</v>
      </c>
      <c r="B91" s="106" t="s">
        <v>753</v>
      </c>
      <c r="C91" s="110" t="s">
        <v>752</v>
      </c>
      <c r="D91" s="104" t="s">
        <v>718</v>
      </c>
      <c r="E91" s="92">
        <v>50</v>
      </c>
      <c r="F91" s="91">
        <v>500.4194</v>
      </c>
      <c r="G91" s="90">
        <v>3.0051209999999999E-3</v>
      </c>
    </row>
    <row r="92" spans="1:7" customFormat="1" ht="25.5" x14ac:dyDescent="0.25">
      <c r="A92" s="107">
        <v>23</v>
      </c>
      <c r="B92" s="106" t="s">
        <v>751</v>
      </c>
      <c r="C92" s="110" t="s">
        <v>750</v>
      </c>
      <c r="D92" s="104" t="s">
        <v>707</v>
      </c>
      <c r="E92" s="92">
        <v>50</v>
      </c>
      <c r="F92" s="91">
        <v>493.78149999999999</v>
      </c>
      <c r="G92" s="90">
        <v>2.965259E-3</v>
      </c>
    </row>
    <row r="93" spans="1:7" customFormat="1" ht="25.5" x14ac:dyDescent="0.25">
      <c r="A93" s="107">
        <v>24</v>
      </c>
      <c r="B93" s="106" t="s">
        <v>749</v>
      </c>
      <c r="C93" s="110" t="s">
        <v>748</v>
      </c>
      <c r="D93" s="104" t="s">
        <v>707</v>
      </c>
      <c r="E93" s="92">
        <v>20</v>
      </c>
      <c r="F93" s="91">
        <v>201.8124</v>
      </c>
      <c r="G93" s="90">
        <v>1.211925E-3</v>
      </c>
    </row>
    <row r="94" spans="1:7" customFormat="1" ht="25.5" x14ac:dyDescent="0.25">
      <c r="A94" s="107">
        <v>25</v>
      </c>
      <c r="B94" s="106" t="s">
        <v>747</v>
      </c>
      <c r="C94" s="110" t="s">
        <v>746</v>
      </c>
      <c r="D94" s="104" t="s">
        <v>745</v>
      </c>
      <c r="E94" s="92">
        <v>20</v>
      </c>
      <c r="F94" s="91">
        <v>199.94399999999999</v>
      </c>
      <c r="G94" s="90">
        <v>1.200705E-3</v>
      </c>
    </row>
    <row r="95" spans="1:7" customFormat="1" ht="15" x14ac:dyDescent="0.25">
      <c r="A95" s="89"/>
      <c r="B95" s="88"/>
      <c r="C95" s="98" t="s">
        <v>107</v>
      </c>
      <c r="D95" s="86"/>
      <c r="E95" s="85"/>
      <c r="F95" s="84">
        <v>32318.7796466</v>
      </c>
      <c r="G95" s="83">
        <v>0.19408087299999999</v>
      </c>
    </row>
    <row r="96" spans="1:7" customFormat="1" ht="15" x14ac:dyDescent="0.25">
      <c r="A96" s="89"/>
      <c r="B96" s="88"/>
      <c r="C96" s="103"/>
      <c r="D96" s="104"/>
      <c r="E96" s="92"/>
      <c r="F96" s="91"/>
      <c r="G96" s="90"/>
    </row>
    <row r="97" spans="1:7" customFormat="1" ht="15" x14ac:dyDescent="0.25">
      <c r="A97" s="107"/>
      <c r="B97" s="112"/>
      <c r="C97" s="98" t="s">
        <v>117</v>
      </c>
      <c r="D97" s="102"/>
      <c r="E97" s="101"/>
      <c r="F97" s="100"/>
      <c r="G97" s="99"/>
    </row>
    <row r="98" spans="1:7" customFormat="1" ht="25.5" x14ac:dyDescent="0.25">
      <c r="A98" s="107">
        <v>1</v>
      </c>
      <c r="B98" s="112" t="s">
        <v>744</v>
      </c>
      <c r="C98" s="110" t="s">
        <v>743</v>
      </c>
      <c r="D98" s="112" t="s">
        <v>742</v>
      </c>
      <c r="E98" s="115">
        <v>250</v>
      </c>
      <c r="F98" s="114">
        <v>3025.22</v>
      </c>
      <c r="G98" s="113">
        <v>1.8167064E-2</v>
      </c>
    </row>
    <row r="99" spans="1:7" customFormat="1" ht="38.25" x14ac:dyDescent="0.25">
      <c r="A99" s="107">
        <v>2</v>
      </c>
      <c r="B99" s="112" t="s">
        <v>741</v>
      </c>
      <c r="C99" s="110" t="s">
        <v>740</v>
      </c>
      <c r="D99" s="112" t="s">
        <v>707</v>
      </c>
      <c r="E99" s="115">
        <v>100</v>
      </c>
      <c r="F99" s="114">
        <v>1002.293</v>
      </c>
      <c r="G99" s="113">
        <v>6.0189739999999999E-3</v>
      </c>
    </row>
    <row r="100" spans="1:7" customFormat="1" ht="25.5" x14ac:dyDescent="0.25">
      <c r="A100" s="107">
        <v>3</v>
      </c>
      <c r="B100" s="112" t="s">
        <v>739</v>
      </c>
      <c r="C100" s="110" t="s">
        <v>738</v>
      </c>
      <c r="D100" s="112" t="s">
        <v>707</v>
      </c>
      <c r="E100" s="115">
        <v>77</v>
      </c>
      <c r="F100" s="114">
        <v>770.63663599999995</v>
      </c>
      <c r="G100" s="113">
        <v>4.6278300000000003E-3</v>
      </c>
    </row>
    <row r="101" spans="1:7" customFormat="1" ht="25.5" x14ac:dyDescent="0.25">
      <c r="A101" s="107">
        <v>4</v>
      </c>
      <c r="B101" s="112" t="s">
        <v>737</v>
      </c>
      <c r="C101" s="110" t="s">
        <v>736</v>
      </c>
      <c r="D101" s="112" t="s">
        <v>707</v>
      </c>
      <c r="E101" s="115">
        <v>50</v>
      </c>
      <c r="F101" s="114">
        <v>505.3295</v>
      </c>
      <c r="G101" s="113">
        <v>3.0346069999999999E-3</v>
      </c>
    </row>
    <row r="102" spans="1:7" customFormat="1" ht="15" x14ac:dyDescent="0.25">
      <c r="A102" s="89"/>
      <c r="B102" s="88"/>
      <c r="C102" s="98" t="s">
        <v>107</v>
      </c>
      <c r="D102" s="86"/>
      <c r="E102" s="85"/>
      <c r="F102" s="84">
        <v>5303.4791359999999</v>
      </c>
      <c r="G102" s="83">
        <v>3.1848475000000001E-2</v>
      </c>
    </row>
    <row r="103" spans="1:7" customFormat="1" ht="15" x14ac:dyDescent="0.25">
      <c r="A103" s="89"/>
      <c r="B103" s="88"/>
      <c r="C103" s="103"/>
      <c r="D103" s="104"/>
      <c r="E103" s="92"/>
      <c r="F103" s="96"/>
      <c r="G103" s="95"/>
    </row>
    <row r="104" spans="1:7" customFormat="1" ht="15" x14ac:dyDescent="0.25">
      <c r="A104" s="107"/>
      <c r="B104" s="106"/>
      <c r="C104" s="98" t="s">
        <v>118</v>
      </c>
      <c r="D104" s="102"/>
      <c r="E104" s="101"/>
      <c r="F104" s="100"/>
      <c r="G104" s="99"/>
    </row>
    <row r="105" spans="1:7" customFormat="1" ht="25.5" x14ac:dyDescent="0.25">
      <c r="A105" s="107">
        <v>1</v>
      </c>
      <c r="B105" s="106" t="s">
        <v>735</v>
      </c>
      <c r="C105" s="110" t="s">
        <v>734</v>
      </c>
      <c r="D105" s="106" t="s">
        <v>733</v>
      </c>
      <c r="E105" s="92">
        <v>26100</v>
      </c>
      <c r="F105" s="96">
        <v>26.1051939</v>
      </c>
      <c r="G105" s="95">
        <v>1.5676700000000001E-4</v>
      </c>
    </row>
    <row r="106" spans="1:7" customFormat="1" ht="15" x14ac:dyDescent="0.25">
      <c r="A106" s="89"/>
      <c r="B106" s="88"/>
      <c r="C106" s="98" t="s">
        <v>107</v>
      </c>
      <c r="D106" s="86"/>
      <c r="E106" s="85"/>
      <c r="F106" s="84">
        <v>26.1051939</v>
      </c>
      <c r="G106" s="83">
        <v>1.5676700000000001E-4</v>
      </c>
    </row>
    <row r="107" spans="1:7" customFormat="1" ht="15" x14ac:dyDescent="0.25">
      <c r="A107" s="107"/>
      <c r="B107" s="106"/>
      <c r="C107" s="103"/>
      <c r="D107" s="104"/>
      <c r="E107" s="92"/>
      <c r="F107" s="91"/>
      <c r="G107" s="90"/>
    </row>
    <row r="108" spans="1:7" customFormat="1" ht="25.5" x14ac:dyDescent="0.25">
      <c r="A108" s="107"/>
      <c r="B108" s="112"/>
      <c r="C108" s="98" t="s">
        <v>119</v>
      </c>
      <c r="D108" s="102"/>
      <c r="E108" s="101"/>
      <c r="F108" s="100"/>
      <c r="G108" s="99"/>
    </row>
    <row r="109" spans="1:7" customFormat="1" ht="15" x14ac:dyDescent="0.25">
      <c r="A109" s="89"/>
      <c r="B109" s="88"/>
      <c r="C109" s="98" t="s">
        <v>107</v>
      </c>
      <c r="D109" s="86"/>
      <c r="E109" s="85"/>
      <c r="F109" s="84">
        <v>0</v>
      </c>
      <c r="G109" s="83">
        <v>0</v>
      </c>
    </row>
    <row r="110" spans="1:7" customFormat="1" ht="15" x14ac:dyDescent="0.25">
      <c r="A110" s="89"/>
      <c r="B110" s="88"/>
      <c r="C110" s="103"/>
      <c r="D110" s="104"/>
      <c r="E110" s="92"/>
      <c r="F110" s="91"/>
      <c r="G110" s="90"/>
    </row>
    <row r="111" spans="1:7" customFormat="1" ht="15" x14ac:dyDescent="0.25">
      <c r="A111" s="89"/>
      <c r="B111" s="88"/>
      <c r="C111" s="111" t="s">
        <v>120</v>
      </c>
      <c r="D111" s="97"/>
      <c r="E111" s="85"/>
      <c r="F111" s="84">
        <v>37648.363976500004</v>
      </c>
      <c r="G111" s="83">
        <v>0.226086115</v>
      </c>
    </row>
    <row r="112" spans="1:7" customFormat="1" ht="15" x14ac:dyDescent="0.25">
      <c r="A112" s="89"/>
      <c r="B112" s="88"/>
      <c r="C112" s="110"/>
      <c r="D112" s="104"/>
      <c r="E112" s="92"/>
      <c r="F112" s="91"/>
      <c r="G112" s="90"/>
    </row>
    <row r="113" spans="1:7" customFormat="1" ht="15" x14ac:dyDescent="0.25">
      <c r="A113" s="107"/>
      <c r="B113" s="106"/>
      <c r="C113" s="105" t="s">
        <v>121</v>
      </c>
      <c r="D113" s="104"/>
      <c r="E113" s="92"/>
      <c r="F113" s="91"/>
      <c r="G113" s="90"/>
    </row>
    <row r="114" spans="1:7" customFormat="1" ht="15" x14ac:dyDescent="0.25">
      <c r="A114" s="89"/>
      <c r="B114" s="88"/>
      <c r="C114" s="98" t="s">
        <v>122</v>
      </c>
      <c r="D114" s="102"/>
      <c r="E114" s="101"/>
      <c r="F114" s="100"/>
      <c r="G114" s="99"/>
    </row>
    <row r="115" spans="1:7" customFormat="1" ht="15" x14ac:dyDescent="0.25">
      <c r="A115" s="89"/>
      <c r="B115" s="88"/>
      <c r="C115" s="98" t="s">
        <v>107</v>
      </c>
      <c r="D115" s="97"/>
      <c r="E115" s="85"/>
      <c r="F115" s="84">
        <v>0</v>
      </c>
      <c r="G115" s="83">
        <v>0</v>
      </c>
    </row>
    <row r="116" spans="1:7" customFormat="1" ht="15" x14ac:dyDescent="0.25">
      <c r="A116" s="89"/>
      <c r="B116" s="88"/>
      <c r="C116" s="103"/>
      <c r="D116" s="88"/>
      <c r="E116" s="92"/>
      <c r="F116" s="91"/>
      <c r="G116" s="90"/>
    </row>
    <row r="117" spans="1:7" customFormat="1" ht="15" x14ac:dyDescent="0.25">
      <c r="A117" s="89"/>
      <c r="B117" s="88"/>
      <c r="C117" s="98" t="s">
        <v>123</v>
      </c>
      <c r="D117" s="102"/>
      <c r="E117" s="101"/>
      <c r="F117" s="100"/>
      <c r="G117" s="99"/>
    </row>
    <row r="118" spans="1:7" customFormat="1" ht="15" x14ac:dyDescent="0.25">
      <c r="A118" s="89"/>
      <c r="B118" s="88"/>
      <c r="C118" s="98" t="s">
        <v>107</v>
      </c>
      <c r="D118" s="97"/>
      <c r="E118" s="85"/>
      <c r="F118" s="84">
        <v>0</v>
      </c>
      <c r="G118" s="83">
        <v>0</v>
      </c>
    </row>
    <row r="119" spans="1:7" customFormat="1" ht="15" x14ac:dyDescent="0.25">
      <c r="A119" s="89"/>
      <c r="B119" s="88"/>
      <c r="C119" s="103"/>
      <c r="D119" s="88"/>
      <c r="E119" s="92"/>
      <c r="F119" s="91"/>
      <c r="G119" s="90"/>
    </row>
    <row r="120" spans="1:7" customFormat="1" ht="15" x14ac:dyDescent="0.25">
      <c r="A120" s="89"/>
      <c r="B120" s="88"/>
      <c r="C120" s="98" t="s">
        <v>124</v>
      </c>
      <c r="D120" s="102"/>
      <c r="E120" s="101"/>
      <c r="F120" s="100"/>
      <c r="G120" s="99"/>
    </row>
    <row r="121" spans="1:7" customFormat="1" ht="15" x14ac:dyDescent="0.25">
      <c r="A121" s="89"/>
      <c r="B121" s="88"/>
      <c r="C121" s="98" t="s">
        <v>107</v>
      </c>
      <c r="D121" s="97"/>
      <c r="E121" s="85"/>
      <c r="F121" s="84">
        <v>0</v>
      </c>
      <c r="G121" s="83">
        <v>0</v>
      </c>
    </row>
    <row r="122" spans="1:7" customFormat="1" ht="15" x14ac:dyDescent="0.25">
      <c r="A122" s="89"/>
      <c r="B122" s="88"/>
      <c r="C122" s="103"/>
      <c r="D122" s="88"/>
      <c r="E122" s="92"/>
      <c r="F122" s="91"/>
      <c r="G122" s="90"/>
    </row>
    <row r="123" spans="1:7" customFormat="1" ht="15" x14ac:dyDescent="0.25">
      <c r="A123" s="89"/>
      <c r="B123" s="88"/>
      <c r="C123" s="98" t="s">
        <v>125</v>
      </c>
      <c r="D123" s="102"/>
      <c r="E123" s="101"/>
      <c r="F123" s="100"/>
      <c r="G123" s="99"/>
    </row>
    <row r="124" spans="1:7" customFormat="1" ht="15" x14ac:dyDescent="0.25">
      <c r="A124" s="89">
        <v>1</v>
      </c>
      <c r="B124" s="88"/>
      <c r="C124" s="110" t="s">
        <v>126</v>
      </c>
      <c r="D124" s="109"/>
      <c r="E124" s="92"/>
      <c r="F124" s="91">
        <v>4303.9128989999999</v>
      </c>
      <c r="G124" s="90">
        <v>2.5845876E-2</v>
      </c>
    </row>
    <row r="125" spans="1:7" customFormat="1" ht="15" x14ac:dyDescent="0.25">
      <c r="A125" s="89"/>
      <c r="B125" s="88"/>
      <c r="C125" s="98" t="s">
        <v>107</v>
      </c>
      <c r="D125" s="97"/>
      <c r="E125" s="85"/>
      <c r="F125" s="84">
        <v>4303.9128989999999</v>
      </c>
      <c r="G125" s="83">
        <v>2.5845876E-2</v>
      </c>
    </row>
    <row r="126" spans="1:7" customFormat="1" ht="15" x14ac:dyDescent="0.25">
      <c r="A126" s="89"/>
      <c r="B126" s="88"/>
      <c r="C126" s="103"/>
      <c r="D126" s="88"/>
      <c r="E126" s="92"/>
      <c r="F126" s="91"/>
      <c r="G126" s="90"/>
    </row>
    <row r="127" spans="1:7" customFormat="1" ht="25.5" x14ac:dyDescent="0.25">
      <c r="A127" s="89"/>
      <c r="B127" s="88"/>
      <c r="C127" s="108" t="s">
        <v>127</v>
      </c>
      <c r="D127" s="97"/>
      <c r="E127" s="85"/>
      <c r="F127" s="84">
        <v>4303.9128989999999</v>
      </c>
      <c r="G127" s="83">
        <v>2.5845876E-2</v>
      </c>
    </row>
    <row r="128" spans="1:7" customFormat="1" ht="15" x14ac:dyDescent="0.25">
      <c r="A128" s="89"/>
      <c r="B128" s="88"/>
      <c r="C128" s="94"/>
      <c r="D128" s="88"/>
      <c r="E128" s="92"/>
      <c r="F128" s="91"/>
      <c r="G128" s="90"/>
    </row>
    <row r="129" spans="1:7" customFormat="1" ht="15" x14ac:dyDescent="0.25">
      <c r="A129" s="107"/>
      <c r="B129" s="106"/>
      <c r="C129" s="105" t="s">
        <v>128</v>
      </c>
      <c r="D129" s="104"/>
      <c r="E129" s="92"/>
      <c r="F129" s="91"/>
      <c r="G129" s="90"/>
    </row>
    <row r="130" spans="1:7" customFormat="1" ht="25.5" x14ac:dyDescent="0.25">
      <c r="A130" s="89"/>
      <c r="B130" s="88"/>
      <c r="C130" s="98" t="s">
        <v>129</v>
      </c>
      <c r="D130" s="102"/>
      <c r="E130" s="101"/>
      <c r="F130" s="100"/>
      <c r="G130" s="99"/>
    </row>
    <row r="131" spans="1:7" customFormat="1" ht="15" x14ac:dyDescent="0.25">
      <c r="A131" s="89"/>
      <c r="B131" s="88"/>
      <c r="C131" s="98" t="s">
        <v>107</v>
      </c>
      <c r="D131" s="97"/>
      <c r="E131" s="85"/>
      <c r="F131" s="84">
        <v>0</v>
      </c>
      <c r="G131" s="83">
        <v>0</v>
      </c>
    </row>
    <row r="132" spans="1:7" customFormat="1" ht="15" x14ac:dyDescent="0.25">
      <c r="A132" s="89"/>
      <c r="B132" s="88"/>
      <c r="C132" s="103"/>
      <c r="D132" s="88"/>
      <c r="E132" s="92"/>
      <c r="F132" s="91"/>
      <c r="G132" s="90"/>
    </row>
    <row r="133" spans="1:7" customFormat="1" ht="15" x14ac:dyDescent="0.25">
      <c r="A133" s="107"/>
      <c r="B133" s="106"/>
      <c r="C133" s="105" t="s">
        <v>130</v>
      </c>
      <c r="D133" s="104"/>
      <c r="E133" s="92"/>
      <c r="F133" s="91"/>
      <c r="G133" s="90"/>
    </row>
    <row r="134" spans="1:7" customFormat="1" ht="25.5" x14ac:dyDescent="0.25">
      <c r="A134" s="89"/>
      <c r="B134" s="88"/>
      <c r="C134" s="98" t="s">
        <v>131</v>
      </c>
      <c r="D134" s="102"/>
      <c r="E134" s="101"/>
      <c r="F134" s="100"/>
      <c r="G134" s="99"/>
    </row>
    <row r="135" spans="1:7" customFormat="1" ht="15" x14ac:dyDescent="0.25">
      <c r="A135" s="89"/>
      <c r="B135" s="88"/>
      <c r="C135" s="98" t="s">
        <v>107</v>
      </c>
      <c r="D135" s="97"/>
      <c r="E135" s="85"/>
      <c r="F135" s="84">
        <v>0</v>
      </c>
      <c r="G135" s="83">
        <v>0</v>
      </c>
    </row>
    <row r="136" spans="1:7" customFormat="1" ht="15" x14ac:dyDescent="0.25">
      <c r="A136" s="89"/>
      <c r="B136" s="88"/>
      <c r="C136" s="103"/>
      <c r="D136" s="88"/>
      <c r="E136" s="92"/>
      <c r="F136" s="91"/>
      <c r="G136" s="90"/>
    </row>
    <row r="137" spans="1:7" customFormat="1" ht="25.5" x14ac:dyDescent="0.25">
      <c r="A137" s="89"/>
      <c r="B137" s="88"/>
      <c r="C137" s="98" t="s">
        <v>132</v>
      </c>
      <c r="D137" s="102"/>
      <c r="E137" s="101"/>
      <c r="F137" s="100"/>
      <c r="G137" s="99"/>
    </row>
    <row r="138" spans="1:7" customFormat="1" ht="15" x14ac:dyDescent="0.25">
      <c r="A138" s="89"/>
      <c r="B138" s="88"/>
      <c r="C138" s="98" t="s">
        <v>107</v>
      </c>
      <c r="D138" s="97"/>
      <c r="E138" s="85"/>
      <c r="F138" s="84">
        <v>0</v>
      </c>
      <c r="G138" s="83">
        <v>0</v>
      </c>
    </row>
    <row r="139" spans="1:7" customFormat="1" ht="25.5" x14ac:dyDescent="0.25">
      <c r="A139" s="89"/>
      <c r="B139" s="88"/>
      <c r="C139" s="94" t="s">
        <v>134</v>
      </c>
      <c r="D139" s="88"/>
      <c r="E139" s="92"/>
      <c r="F139" s="96">
        <v>1486.95476364</v>
      </c>
      <c r="G139" s="95">
        <v>8.929467E-3</v>
      </c>
    </row>
    <row r="140" spans="1:7" customFormat="1" ht="15" x14ac:dyDescent="0.25">
      <c r="A140" s="89"/>
      <c r="B140" s="88"/>
      <c r="C140" s="94"/>
      <c r="D140" s="93"/>
      <c r="E140" s="92"/>
      <c r="F140" s="91"/>
      <c r="G140" s="90"/>
    </row>
    <row r="141" spans="1:7" customFormat="1" ht="15" x14ac:dyDescent="0.25">
      <c r="A141" s="89"/>
      <c r="B141" s="88"/>
      <c r="C141" s="87" t="s">
        <v>135</v>
      </c>
      <c r="D141" s="86"/>
      <c r="E141" s="85"/>
      <c r="F141" s="84">
        <v>166522.23048363999</v>
      </c>
      <c r="G141" s="83">
        <v>1</v>
      </c>
    </row>
    <row r="143" spans="1:7" customFormat="1" ht="15" x14ac:dyDescent="0.25">
      <c r="A143" s="69"/>
      <c r="B143" s="159" t="s">
        <v>719</v>
      </c>
      <c r="C143" s="159"/>
      <c r="D143" s="159"/>
      <c r="E143" s="159"/>
      <c r="F143" s="159"/>
      <c r="G143" s="69"/>
    </row>
    <row r="144" spans="1:7" customFormat="1" ht="15" x14ac:dyDescent="0.25">
      <c r="A144" s="69"/>
      <c r="C144" s="69"/>
      <c r="D144" s="69"/>
      <c r="E144" s="69"/>
      <c r="F144" s="69"/>
      <c r="G144" s="69"/>
    </row>
    <row r="146" spans="2:4" customFormat="1" ht="15" x14ac:dyDescent="0.25">
      <c r="B146" s="82" t="s">
        <v>137</v>
      </c>
      <c r="C146" s="81"/>
      <c r="D146" s="80"/>
    </row>
    <row r="147" spans="2:4" customFormat="1" ht="15" x14ac:dyDescent="0.25">
      <c r="B147" s="39" t="s">
        <v>138</v>
      </c>
      <c r="C147" s="72"/>
      <c r="D147" s="79" t="s">
        <v>139</v>
      </c>
    </row>
    <row r="148" spans="2:4" customFormat="1" ht="15" x14ac:dyDescent="0.25">
      <c r="B148" s="39" t="s">
        <v>140</v>
      </c>
      <c r="C148" s="72"/>
      <c r="D148" s="79" t="s">
        <v>139</v>
      </c>
    </row>
    <row r="149" spans="2:4" customFormat="1" ht="15" x14ac:dyDescent="0.25">
      <c r="B149" s="39" t="s">
        <v>141</v>
      </c>
      <c r="C149" s="72"/>
      <c r="D149" s="76"/>
    </row>
    <row r="150" spans="2:4" customFormat="1" ht="25.5" customHeight="1" x14ac:dyDescent="0.25">
      <c r="B150" s="76"/>
      <c r="C150" s="78" t="s">
        <v>142</v>
      </c>
      <c r="D150" s="77" t="s">
        <v>143</v>
      </c>
    </row>
    <row r="151" spans="2:4" customFormat="1" ht="12.75" customHeight="1" x14ac:dyDescent="0.25">
      <c r="B151" s="59" t="s">
        <v>144</v>
      </c>
      <c r="C151" s="60" t="s">
        <v>145</v>
      </c>
      <c r="D151" s="60" t="s">
        <v>146</v>
      </c>
    </row>
    <row r="152" spans="2:4" customFormat="1" ht="15" x14ac:dyDescent="0.25">
      <c r="B152" s="76" t="s">
        <v>147</v>
      </c>
      <c r="C152" s="75">
        <v>94.866200000000006</v>
      </c>
      <c r="D152" s="75">
        <v>97.231899999999996</v>
      </c>
    </row>
    <row r="153" spans="2:4" customFormat="1" ht="15" x14ac:dyDescent="0.25">
      <c r="B153" s="76" t="s">
        <v>148</v>
      </c>
      <c r="C153" s="75">
        <v>15.1564</v>
      </c>
      <c r="D153" s="75">
        <v>15.3714</v>
      </c>
    </row>
    <row r="154" spans="2:4" customFormat="1" ht="15" x14ac:dyDescent="0.25">
      <c r="B154" s="76" t="s">
        <v>149</v>
      </c>
      <c r="C154" s="75">
        <v>90.222099999999998</v>
      </c>
      <c r="D154" s="75">
        <v>92.401600000000002</v>
      </c>
    </row>
    <row r="155" spans="2:4" customFormat="1" ht="15" x14ac:dyDescent="0.25">
      <c r="B155" s="76" t="s">
        <v>150</v>
      </c>
      <c r="C155" s="75">
        <v>14.1905</v>
      </c>
      <c r="D155" s="75">
        <v>14.3704</v>
      </c>
    </row>
    <row r="157" spans="2:4" customFormat="1" ht="15" x14ac:dyDescent="0.25">
      <c r="B157" s="128" t="s">
        <v>151</v>
      </c>
      <c r="C157" s="128"/>
    </row>
    <row r="158" spans="2:4" customFormat="1" ht="24.75" customHeight="1" x14ac:dyDescent="0.25">
      <c r="B158" s="129" t="s">
        <v>144</v>
      </c>
      <c r="C158" s="130" t="s">
        <v>851</v>
      </c>
    </row>
    <row r="159" spans="2:4" customFormat="1" ht="15" x14ac:dyDescent="0.25">
      <c r="B159" s="76" t="s">
        <v>148</v>
      </c>
      <c r="C159" s="131">
        <v>0.14166500000000001</v>
      </c>
    </row>
    <row r="160" spans="2:4" customFormat="1" ht="15" x14ac:dyDescent="0.25">
      <c r="B160" s="76" t="s">
        <v>150</v>
      </c>
      <c r="C160" s="131">
        <v>0.14166500000000001</v>
      </c>
    </row>
    <row r="162" spans="1:256" ht="15" x14ac:dyDescent="0.25">
      <c r="A162"/>
      <c r="B162" s="39" t="s">
        <v>152</v>
      </c>
      <c r="C162" s="72"/>
      <c r="D162" s="74" t="s">
        <v>139</v>
      </c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" x14ac:dyDescent="0.25">
      <c r="A163"/>
      <c r="B163" s="39" t="s">
        <v>732</v>
      </c>
      <c r="C163" s="72"/>
      <c r="D163" s="74" t="s">
        <v>139</v>
      </c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" x14ac:dyDescent="0.25">
      <c r="A164"/>
      <c r="B164" s="39" t="s">
        <v>847</v>
      </c>
      <c r="C164" s="72"/>
      <c r="D164" s="73">
        <v>0.56000000000000016</v>
      </c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" x14ac:dyDescent="0.25">
      <c r="A165"/>
      <c r="B165" s="39" t="s">
        <v>848</v>
      </c>
      <c r="C165" s="72"/>
      <c r="D165" s="73">
        <v>0.4740000000000002</v>
      </c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" x14ac:dyDescent="0.25">
      <c r="A166"/>
      <c r="B166" s="39" t="s">
        <v>805</v>
      </c>
      <c r="C166" s="72"/>
      <c r="D166" s="71">
        <v>1.1942930393256272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" x14ac:dyDescent="0.25">
      <c r="A167"/>
      <c r="B167" s="39" t="s">
        <v>806</v>
      </c>
      <c r="C167" s="72"/>
      <c r="D167" s="71" t="s">
        <v>139</v>
      </c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" x14ac:dyDescent="0.25">
      <c r="A168"/>
      <c r="B168" s="70"/>
      <c r="C168" s="70"/>
      <c r="D168" s="70"/>
      <c r="E168" s="70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</sheetData>
  <mergeCells count="4">
    <mergeCell ref="A1:G1"/>
    <mergeCell ref="A2:G2"/>
    <mergeCell ref="A3:G3"/>
    <mergeCell ref="B143:F143"/>
  </mergeCells>
  <pageMargins left="0.7" right="0.7" top="0.75" bottom="0.75" header="0.3" footer="0.3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V171"/>
  <sheetViews>
    <sheetView showGridLines="0"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702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487</v>
      </c>
      <c r="C7" s="11" t="s">
        <v>488</v>
      </c>
      <c r="D7" s="2" t="s">
        <v>169</v>
      </c>
      <c r="E7" s="46">
        <v>31600</v>
      </c>
      <c r="F7" s="52">
        <v>689.7174</v>
      </c>
      <c r="G7" s="5">
        <v>5.3057389853025043E-2</v>
      </c>
    </row>
    <row r="8" spans="1:7" ht="25.5" x14ac:dyDescent="0.25">
      <c r="A8" s="6">
        <v>2</v>
      </c>
      <c r="B8" s="7" t="s">
        <v>37</v>
      </c>
      <c r="C8" s="11" t="s">
        <v>38</v>
      </c>
      <c r="D8" s="2" t="s">
        <v>39</v>
      </c>
      <c r="E8" s="46">
        <v>50900</v>
      </c>
      <c r="F8" s="52">
        <v>677.04634999999996</v>
      </c>
      <c r="G8" s="5">
        <v>5.2082653185953613E-2</v>
      </c>
    </row>
    <row r="9" spans="1:7" ht="15" x14ac:dyDescent="0.25">
      <c r="A9" s="6">
        <v>3</v>
      </c>
      <c r="B9" s="7" t="s">
        <v>35</v>
      </c>
      <c r="C9" s="11" t="s">
        <v>36</v>
      </c>
      <c r="D9" s="2" t="s">
        <v>19</v>
      </c>
      <c r="E9" s="46">
        <v>20400</v>
      </c>
      <c r="F9" s="52">
        <v>494.77140000000003</v>
      </c>
      <c r="G9" s="5">
        <v>3.8060920397146709E-2</v>
      </c>
    </row>
    <row r="10" spans="1:7" ht="15" x14ac:dyDescent="0.25">
      <c r="A10" s="6">
        <v>4</v>
      </c>
      <c r="B10" s="7" t="s">
        <v>17</v>
      </c>
      <c r="C10" s="11" t="s">
        <v>18</v>
      </c>
      <c r="D10" s="2" t="s">
        <v>19</v>
      </c>
      <c r="E10" s="46">
        <v>77800</v>
      </c>
      <c r="F10" s="52">
        <v>329.6386</v>
      </c>
      <c r="G10" s="5">
        <v>2.5357869340117245E-2</v>
      </c>
    </row>
    <row r="11" spans="1:7" ht="25.5" x14ac:dyDescent="0.25">
      <c r="A11" s="6">
        <v>5</v>
      </c>
      <c r="B11" s="7" t="s">
        <v>422</v>
      </c>
      <c r="C11" s="11" t="s">
        <v>423</v>
      </c>
      <c r="D11" s="2" t="s">
        <v>42</v>
      </c>
      <c r="E11" s="46">
        <v>99000</v>
      </c>
      <c r="F11" s="52">
        <v>326.99700000000001</v>
      </c>
      <c r="G11" s="5">
        <v>2.515466089411349E-2</v>
      </c>
    </row>
    <row r="12" spans="1:7" ht="25.5" x14ac:dyDescent="0.25">
      <c r="A12" s="6">
        <v>6</v>
      </c>
      <c r="B12" s="7" t="s">
        <v>517</v>
      </c>
      <c r="C12" s="11" t="s">
        <v>518</v>
      </c>
      <c r="D12" s="2" t="s">
        <v>42</v>
      </c>
      <c r="E12" s="46">
        <v>18220</v>
      </c>
      <c r="F12" s="52">
        <v>325.86470000000003</v>
      </c>
      <c r="G12" s="5">
        <v>2.506755727380381E-2</v>
      </c>
    </row>
    <row r="13" spans="1:7" ht="15" x14ac:dyDescent="0.25">
      <c r="A13" s="6">
        <v>7</v>
      </c>
      <c r="B13" s="7" t="s">
        <v>692</v>
      </c>
      <c r="C13" s="11" t="s">
        <v>693</v>
      </c>
      <c r="D13" s="2" t="s">
        <v>19</v>
      </c>
      <c r="E13" s="46">
        <v>210000</v>
      </c>
      <c r="F13" s="52">
        <v>310.38</v>
      </c>
      <c r="G13" s="5">
        <v>2.3876376995247493E-2</v>
      </c>
    </row>
    <row r="14" spans="1:7" ht="15" x14ac:dyDescent="0.25">
      <c r="A14" s="6">
        <v>8</v>
      </c>
      <c r="B14" s="7" t="s">
        <v>489</v>
      </c>
      <c r="C14" s="11" t="s">
        <v>490</v>
      </c>
      <c r="D14" s="2" t="s">
        <v>211</v>
      </c>
      <c r="E14" s="46">
        <v>40980</v>
      </c>
      <c r="F14" s="52">
        <v>302.32995</v>
      </c>
      <c r="G14" s="5">
        <v>2.3257116641389023E-2</v>
      </c>
    </row>
    <row r="15" spans="1:7" ht="15" x14ac:dyDescent="0.25">
      <c r="A15" s="6">
        <v>9</v>
      </c>
      <c r="B15" s="7" t="s">
        <v>635</v>
      </c>
      <c r="C15" s="11" t="s">
        <v>636</v>
      </c>
      <c r="D15" s="2" t="s">
        <v>226</v>
      </c>
      <c r="E15" s="46">
        <v>328000</v>
      </c>
      <c r="F15" s="52">
        <v>291.428</v>
      </c>
      <c r="G15" s="5">
        <v>2.2418470246056404E-2</v>
      </c>
    </row>
    <row r="16" spans="1:7" ht="15" x14ac:dyDescent="0.25">
      <c r="A16" s="6">
        <v>10</v>
      </c>
      <c r="B16" s="7" t="s">
        <v>418</v>
      </c>
      <c r="C16" s="11" t="s">
        <v>419</v>
      </c>
      <c r="D16" s="2" t="s">
        <v>226</v>
      </c>
      <c r="E16" s="46">
        <v>43900</v>
      </c>
      <c r="F16" s="52">
        <v>284.05495000000002</v>
      </c>
      <c r="G16" s="5">
        <v>2.1851288979851079E-2</v>
      </c>
    </row>
    <row r="17" spans="1:7" ht="25.5" x14ac:dyDescent="0.25">
      <c r="A17" s="6">
        <v>11</v>
      </c>
      <c r="B17" s="7" t="s">
        <v>680</v>
      </c>
      <c r="C17" s="11" t="s">
        <v>681</v>
      </c>
      <c r="D17" s="2" t="s">
        <v>251</v>
      </c>
      <c r="E17" s="46">
        <v>69300</v>
      </c>
      <c r="F17" s="52">
        <v>284.02605</v>
      </c>
      <c r="G17" s="5">
        <v>2.1849065810525852E-2</v>
      </c>
    </row>
    <row r="18" spans="1:7" ht="15" x14ac:dyDescent="0.25">
      <c r="A18" s="6">
        <v>12</v>
      </c>
      <c r="B18" s="7" t="s">
        <v>500</v>
      </c>
      <c r="C18" s="11" t="s">
        <v>501</v>
      </c>
      <c r="D18" s="2" t="s">
        <v>226</v>
      </c>
      <c r="E18" s="46">
        <v>4125</v>
      </c>
      <c r="F18" s="52">
        <v>283.38131249999998</v>
      </c>
      <c r="G18" s="5">
        <v>2.1799468556795026E-2</v>
      </c>
    </row>
    <row r="19" spans="1:7" ht="25.5" x14ac:dyDescent="0.25">
      <c r="A19" s="6">
        <v>13</v>
      </c>
      <c r="B19" s="7" t="s">
        <v>396</v>
      </c>
      <c r="C19" s="11" t="s">
        <v>397</v>
      </c>
      <c r="D19" s="2" t="s">
        <v>42</v>
      </c>
      <c r="E19" s="46">
        <v>101050</v>
      </c>
      <c r="F19" s="52">
        <v>281.47477500000002</v>
      </c>
      <c r="G19" s="5">
        <v>2.1652805730241847E-2</v>
      </c>
    </row>
    <row r="20" spans="1:7" ht="25.5" x14ac:dyDescent="0.25">
      <c r="A20" s="6">
        <v>14</v>
      </c>
      <c r="B20" s="7" t="s">
        <v>569</v>
      </c>
      <c r="C20" s="11" t="s">
        <v>570</v>
      </c>
      <c r="D20" s="2" t="s">
        <v>42</v>
      </c>
      <c r="E20" s="46">
        <v>70000</v>
      </c>
      <c r="F20" s="52">
        <v>277.16500000000002</v>
      </c>
      <c r="G20" s="5">
        <v>2.1321270796725859E-2</v>
      </c>
    </row>
    <row r="21" spans="1:7" ht="15" x14ac:dyDescent="0.25">
      <c r="A21" s="6">
        <v>15</v>
      </c>
      <c r="B21" s="7" t="s">
        <v>506</v>
      </c>
      <c r="C21" s="11" t="s">
        <v>507</v>
      </c>
      <c r="D21" s="2" t="s">
        <v>13</v>
      </c>
      <c r="E21" s="46">
        <v>29000</v>
      </c>
      <c r="F21" s="52">
        <v>256.96899999999999</v>
      </c>
      <c r="G21" s="5">
        <v>1.9767667762393689E-2</v>
      </c>
    </row>
    <row r="22" spans="1:7" ht="15" x14ac:dyDescent="0.25">
      <c r="A22" s="6">
        <v>16</v>
      </c>
      <c r="B22" s="7" t="s">
        <v>57</v>
      </c>
      <c r="C22" s="11" t="s">
        <v>58</v>
      </c>
      <c r="D22" s="2" t="s">
        <v>19</v>
      </c>
      <c r="E22" s="46">
        <v>72000</v>
      </c>
      <c r="F22" s="52">
        <v>253.8</v>
      </c>
      <c r="G22" s="5">
        <v>1.9523888399361474E-2</v>
      </c>
    </row>
    <row r="23" spans="1:7" ht="25.5" x14ac:dyDescent="0.25">
      <c r="A23" s="6">
        <v>17</v>
      </c>
      <c r="B23" s="7" t="s">
        <v>14</v>
      </c>
      <c r="C23" s="11" t="s">
        <v>15</v>
      </c>
      <c r="D23" s="2" t="s">
        <v>16</v>
      </c>
      <c r="E23" s="46">
        <v>16000</v>
      </c>
      <c r="F23" s="52">
        <v>249.208</v>
      </c>
      <c r="G23" s="5">
        <v>1.9170642948101158E-2</v>
      </c>
    </row>
    <row r="24" spans="1:7" ht="25.5" x14ac:dyDescent="0.25">
      <c r="A24" s="6">
        <v>18</v>
      </c>
      <c r="B24" s="7" t="s">
        <v>659</v>
      </c>
      <c r="C24" s="11" t="s">
        <v>660</v>
      </c>
      <c r="D24" s="2" t="s">
        <v>661</v>
      </c>
      <c r="E24" s="46">
        <v>118000</v>
      </c>
      <c r="F24" s="52">
        <v>232.46</v>
      </c>
      <c r="G24" s="5">
        <v>1.7882281707311144E-2</v>
      </c>
    </row>
    <row r="25" spans="1:7" ht="15" x14ac:dyDescent="0.25">
      <c r="A25" s="6">
        <v>19</v>
      </c>
      <c r="B25" s="7" t="s">
        <v>485</v>
      </c>
      <c r="C25" s="11" t="s">
        <v>486</v>
      </c>
      <c r="D25" s="2" t="s">
        <v>19</v>
      </c>
      <c r="E25" s="46">
        <v>13750</v>
      </c>
      <c r="F25" s="52">
        <v>209.295625</v>
      </c>
      <c r="G25" s="5">
        <v>1.6100332643713983E-2</v>
      </c>
    </row>
    <row r="26" spans="1:7" ht="25.5" x14ac:dyDescent="0.25">
      <c r="A26" s="6">
        <v>20</v>
      </c>
      <c r="B26" s="7" t="s">
        <v>100</v>
      </c>
      <c r="C26" s="11" t="s">
        <v>101</v>
      </c>
      <c r="D26" s="2" t="s">
        <v>30</v>
      </c>
      <c r="E26" s="46">
        <v>277500</v>
      </c>
      <c r="F26" s="52">
        <v>194.80500000000001</v>
      </c>
      <c r="G26" s="5">
        <v>1.4985622851212025E-2</v>
      </c>
    </row>
    <row r="27" spans="1:7" ht="15" x14ac:dyDescent="0.25">
      <c r="A27" s="6">
        <v>21</v>
      </c>
      <c r="B27" s="7" t="s">
        <v>682</v>
      </c>
      <c r="C27" s="11" t="s">
        <v>683</v>
      </c>
      <c r="D27" s="2" t="s">
        <v>226</v>
      </c>
      <c r="E27" s="46">
        <v>102000</v>
      </c>
      <c r="F27" s="52">
        <v>176.05199999999999</v>
      </c>
      <c r="G27" s="5">
        <v>1.3543024430592536E-2</v>
      </c>
    </row>
    <row r="28" spans="1:7" ht="15" x14ac:dyDescent="0.25">
      <c r="A28" s="6">
        <v>22</v>
      </c>
      <c r="B28" s="7" t="s">
        <v>390</v>
      </c>
      <c r="C28" s="11" t="s">
        <v>391</v>
      </c>
      <c r="D28" s="2" t="s">
        <v>19</v>
      </c>
      <c r="E28" s="46">
        <v>19850</v>
      </c>
      <c r="F28" s="52">
        <v>160.44755000000001</v>
      </c>
      <c r="G28" s="5">
        <v>1.2342632230697282E-2</v>
      </c>
    </row>
    <row r="29" spans="1:7" ht="15" x14ac:dyDescent="0.25">
      <c r="A29" s="6">
        <v>23</v>
      </c>
      <c r="B29" s="7" t="s">
        <v>537</v>
      </c>
      <c r="C29" s="11" t="s">
        <v>538</v>
      </c>
      <c r="D29" s="2" t="s">
        <v>169</v>
      </c>
      <c r="E29" s="46">
        <v>1900</v>
      </c>
      <c r="F29" s="52">
        <v>155.57105000000001</v>
      </c>
      <c r="G29" s="5">
        <v>1.1967501254418771E-2</v>
      </c>
    </row>
    <row r="30" spans="1:7" ht="15" x14ac:dyDescent="0.25">
      <c r="A30" s="6">
        <v>24</v>
      </c>
      <c r="B30" s="7" t="s">
        <v>621</v>
      </c>
      <c r="C30" s="11" t="s">
        <v>622</v>
      </c>
      <c r="D30" s="2" t="s">
        <v>251</v>
      </c>
      <c r="E30" s="46">
        <v>25000</v>
      </c>
      <c r="F30" s="52">
        <v>139.71250000000001</v>
      </c>
      <c r="G30" s="5">
        <v>1.0747562088241883E-2</v>
      </c>
    </row>
    <row r="31" spans="1:7" ht="25.5" x14ac:dyDescent="0.25">
      <c r="A31" s="6">
        <v>25</v>
      </c>
      <c r="B31" s="7" t="s">
        <v>703</v>
      </c>
      <c r="C31" s="11" t="s">
        <v>704</v>
      </c>
      <c r="D31" s="2" t="s">
        <v>42</v>
      </c>
      <c r="E31" s="46">
        <v>1380</v>
      </c>
      <c r="F31" s="52">
        <v>102.02409</v>
      </c>
      <c r="G31" s="5">
        <v>7.8483331253207684E-3</v>
      </c>
    </row>
    <row r="32" spans="1:7" ht="15" x14ac:dyDescent="0.25">
      <c r="A32" s="6">
        <v>26</v>
      </c>
      <c r="B32" s="7" t="s">
        <v>521</v>
      </c>
      <c r="C32" s="11" t="s">
        <v>522</v>
      </c>
      <c r="D32" s="2" t="s">
        <v>211</v>
      </c>
      <c r="E32" s="46">
        <v>9300</v>
      </c>
      <c r="F32" s="52">
        <v>101.60715</v>
      </c>
      <c r="G32" s="5">
        <v>7.8162594845436612E-3</v>
      </c>
    </row>
    <row r="33" spans="1:7" ht="15" x14ac:dyDescent="0.25">
      <c r="A33" s="6">
        <v>27</v>
      </c>
      <c r="B33" s="7" t="s">
        <v>400</v>
      </c>
      <c r="C33" s="11" t="s">
        <v>401</v>
      </c>
      <c r="D33" s="2" t="s">
        <v>211</v>
      </c>
      <c r="E33" s="46">
        <v>13345</v>
      </c>
      <c r="F33" s="52">
        <v>101.46870749999999</v>
      </c>
      <c r="G33" s="5">
        <v>7.8056096188236892E-3</v>
      </c>
    </row>
    <row r="34" spans="1:7" ht="15" x14ac:dyDescent="0.25">
      <c r="A34" s="6">
        <v>28</v>
      </c>
      <c r="B34" s="7" t="s">
        <v>104</v>
      </c>
      <c r="C34" s="11" t="s">
        <v>105</v>
      </c>
      <c r="D34" s="2" t="s">
        <v>106</v>
      </c>
      <c r="E34" s="46">
        <v>23850</v>
      </c>
      <c r="F34" s="52">
        <v>86.098500000000001</v>
      </c>
      <c r="G34" s="5">
        <v>6.6232368217195581E-3</v>
      </c>
    </row>
    <row r="35" spans="1:7" ht="15" x14ac:dyDescent="0.25">
      <c r="A35" s="6">
        <v>29</v>
      </c>
      <c r="B35" s="7" t="s">
        <v>643</v>
      </c>
      <c r="C35" s="11" t="s">
        <v>644</v>
      </c>
      <c r="D35" s="2" t="s">
        <v>251</v>
      </c>
      <c r="E35" s="46">
        <v>3000</v>
      </c>
      <c r="F35" s="52">
        <v>80.350499999999997</v>
      </c>
      <c r="G35" s="5">
        <v>6.1810645974503305E-3</v>
      </c>
    </row>
    <row r="36" spans="1:7" ht="25.5" x14ac:dyDescent="0.25">
      <c r="A36" s="6">
        <v>30</v>
      </c>
      <c r="B36" s="7" t="s">
        <v>519</v>
      </c>
      <c r="C36" s="11" t="s">
        <v>520</v>
      </c>
      <c r="D36" s="2" t="s">
        <v>42</v>
      </c>
      <c r="E36" s="46">
        <v>6750</v>
      </c>
      <c r="F36" s="52">
        <v>77.783625000000001</v>
      </c>
      <c r="G36" s="5">
        <v>5.9836044672883495E-3</v>
      </c>
    </row>
    <row r="37" spans="1:7" ht="15" x14ac:dyDescent="0.25">
      <c r="A37" s="6">
        <v>31</v>
      </c>
      <c r="B37" s="7" t="s">
        <v>531</v>
      </c>
      <c r="C37" s="11" t="s">
        <v>532</v>
      </c>
      <c r="D37" s="2" t="s">
        <v>106</v>
      </c>
      <c r="E37" s="46">
        <v>31000</v>
      </c>
      <c r="F37" s="52">
        <v>76.585499999999996</v>
      </c>
      <c r="G37" s="5">
        <v>5.8914371749775336E-3</v>
      </c>
    </row>
    <row r="38" spans="1:7" ht="15" x14ac:dyDescent="0.25">
      <c r="A38" s="6">
        <v>32</v>
      </c>
      <c r="B38" s="7" t="s">
        <v>502</v>
      </c>
      <c r="C38" s="11" t="s">
        <v>503</v>
      </c>
      <c r="D38" s="2" t="s">
        <v>13</v>
      </c>
      <c r="E38" s="46">
        <v>4500</v>
      </c>
      <c r="F38" s="52">
        <v>75.87</v>
      </c>
      <c r="G38" s="5">
        <v>5.8363964257665685E-3</v>
      </c>
    </row>
    <row r="39" spans="1:7" ht="25.5" x14ac:dyDescent="0.25">
      <c r="A39" s="6">
        <v>33</v>
      </c>
      <c r="B39" s="7" t="s">
        <v>398</v>
      </c>
      <c r="C39" s="11" t="s">
        <v>399</v>
      </c>
      <c r="D39" s="2" t="s">
        <v>169</v>
      </c>
      <c r="E39" s="46">
        <v>10400</v>
      </c>
      <c r="F39" s="52">
        <v>72.201999999999998</v>
      </c>
      <c r="G39" s="5">
        <v>5.5542308518939992E-3</v>
      </c>
    </row>
    <row r="40" spans="1:7" ht="25.5" x14ac:dyDescent="0.25">
      <c r="A40" s="6">
        <v>34</v>
      </c>
      <c r="B40" s="7" t="s">
        <v>414</v>
      </c>
      <c r="C40" s="11" t="s">
        <v>415</v>
      </c>
      <c r="D40" s="2" t="s">
        <v>169</v>
      </c>
      <c r="E40" s="46">
        <v>15300</v>
      </c>
      <c r="F40" s="52">
        <v>67.572450000000003</v>
      </c>
      <c r="G40" s="5">
        <v>5.1980968190363797E-3</v>
      </c>
    </row>
    <row r="41" spans="1:7" ht="15" x14ac:dyDescent="0.25">
      <c r="A41" s="6">
        <v>35</v>
      </c>
      <c r="B41" s="7" t="s">
        <v>645</v>
      </c>
      <c r="C41" s="11" t="s">
        <v>646</v>
      </c>
      <c r="D41" s="2" t="s">
        <v>56</v>
      </c>
      <c r="E41" s="46">
        <v>132000</v>
      </c>
      <c r="F41" s="52">
        <v>66.197999999999993</v>
      </c>
      <c r="G41" s="5">
        <v>5.0923655014221067E-3</v>
      </c>
    </row>
    <row r="42" spans="1:7" ht="25.5" x14ac:dyDescent="0.25">
      <c r="A42" s="6">
        <v>36</v>
      </c>
      <c r="B42" s="7" t="s">
        <v>567</v>
      </c>
      <c r="C42" s="11" t="s">
        <v>568</v>
      </c>
      <c r="D42" s="2" t="s">
        <v>42</v>
      </c>
      <c r="E42" s="46">
        <v>550</v>
      </c>
      <c r="F42" s="52">
        <v>63.239550000000001</v>
      </c>
      <c r="G42" s="5">
        <v>4.8647829654288408E-3</v>
      </c>
    </row>
    <row r="43" spans="1:7" ht="25.5" x14ac:dyDescent="0.25">
      <c r="A43" s="6">
        <v>37</v>
      </c>
      <c r="B43" s="7" t="s">
        <v>392</v>
      </c>
      <c r="C43" s="11" t="s">
        <v>393</v>
      </c>
      <c r="D43" s="2" t="s">
        <v>53</v>
      </c>
      <c r="E43" s="46">
        <v>26500</v>
      </c>
      <c r="F43" s="52">
        <v>62.990499999999997</v>
      </c>
      <c r="G43" s="5">
        <v>4.8456244768320675E-3</v>
      </c>
    </row>
    <row r="44" spans="1:7" ht="25.5" x14ac:dyDescent="0.25">
      <c r="A44" s="6">
        <v>38</v>
      </c>
      <c r="B44" s="7" t="s">
        <v>525</v>
      </c>
      <c r="C44" s="11" t="s">
        <v>526</v>
      </c>
      <c r="D44" s="2" t="s">
        <v>39</v>
      </c>
      <c r="E44" s="46">
        <v>36600</v>
      </c>
      <c r="F44" s="52">
        <v>60.591299999999997</v>
      </c>
      <c r="G44" s="5">
        <v>4.6610629597014612E-3</v>
      </c>
    </row>
    <row r="45" spans="1:7" ht="25.5" x14ac:dyDescent="0.25">
      <c r="A45" s="6">
        <v>39</v>
      </c>
      <c r="B45" s="7" t="s">
        <v>433</v>
      </c>
      <c r="C45" s="11" t="s">
        <v>434</v>
      </c>
      <c r="D45" s="2" t="s">
        <v>30</v>
      </c>
      <c r="E45" s="46">
        <v>4300</v>
      </c>
      <c r="F45" s="52">
        <v>54.687399999999997</v>
      </c>
      <c r="G45" s="5">
        <v>4.2068979292799076E-3</v>
      </c>
    </row>
    <row r="46" spans="1:7" ht="15" x14ac:dyDescent="0.25">
      <c r="A46" s="6">
        <v>40</v>
      </c>
      <c r="B46" s="7" t="s">
        <v>426</v>
      </c>
      <c r="C46" s="11" t="s">
        <v>427</v>
      </c>
      <c r="D46" s="2" t="s">
        <v>251</v>
      </c>
      <c r="E46" s="46">
        <v>8000</v>
      </c>
      <c r="F46" s="52">
        <v>53.792000000000002</v>
      </c>
      <c r="G46" s="5">
        <v>4.1380181433351157E-3</v>
      </c>
    </row>
    <row r="47" spans="1:7" ht="15" x14ac:dyDescent="0.25">
      <c r="A47" s="6">
        <v>41</v>
      </c>
      <c r="B47" s="7" t="s">
        <v>298</v>
      </c>
      <c r="C47" s="11" t="s">
        <v>299</v>
      </c>
      <c r="D47" s="2" t="s">
        <v>19</v>
      </c>
      <c r="E47" s="46">
        <v>49000</v>
      </c>
      <c r="F47" s="52">
        <v>52.601500000000001</v>
      </c>
      <c r="G47" s="5">
        <v>4.0464374138652979E-3</v>
      </c>
    </row>
    <row r="48" spans="1:7" ht="15" x14ac:dyDescent="0.25">
      <c r="A48" s="6">
        <v>42</v>
      </c>
      <c r="B48" s="7" t="s">
        <v>341</v>
      </c>
      <c r="C48" s="11" t="s">
        <v>342</v>
      </c>
      <c r="D48" s="2" t="s">
        <v>251</v>
      </c>
      <c r="E48" s="46">
        <v>3350</v>
      </c>
      <c r="F48" s="52">
        <v>52.422474999999999</v>
      </c>
      <c r="G48" s="5">
        <v>4.032665687621422E-3</v>
      </c>
    </row>
    <row r="49" spans="1:7" ht="25.5" x14ac:dyDescent="0.25">
      <c r="A49" s="6">
        <v>43</v>
      </c>
      <c r="B49" s="7" t="s">
        <v>302</v>
      </c>
      <c r="C49" s="11" t="s">
        <v>303</v>
      </c>
      <c r="D49" s="2" t="s">
        <v>166</v>
      </c>
      <c r="E49" s="46">
        <v>4200</v>
      </c>
      <c r="F49" s="52">
        <v>52.029600000000002</v>
      </c>
      <c r="G49" s="5">
        <v>4.0024432776336397E-3</v>
      </c>
    </row>
    <row r="50" spans="1:7" ht="15" x14ac:dyDescent="0.25">
      <c r="A50" s="6">
        <v>44</v>
      </c>
      <c r="B50" s="7" t="s">
        <v>491</v>
      </c>
      <c r="C50" s="11" t="s">
        <v>492</v>
      </c>
      <c r="D50" s="2" t="s">
        <v>27</v>
      </c>
      <c r="E50" s="46">
        <v>39000</v>
      </c>
      <c r="F50" s="52">
        <v>51.967500000000001</v>
      </c>
      <c r="G50" s="5">
        <v>3.9976661560040087E-3</v>
      </c>
    </row>
    <row r="51" spans="1:7" ht="15" x14ac:dyDescent="0.25">
      <c r="A51" s="6">
        <v>45</v>
      </c>
      <c r="B51" s="7" t="s">
        <v>515</v>
      </c>
      <c r="C51" s="11" t="s">
        <v>516</v>
      </c>
      <c r="D51" s="2" t="s">
        <v>211</v>
      </c>
      <c r="E51" s="46">
        <v>2305</v>
      </c>
      <c r="F51" s="52">
        <v>50.630477499999998</v>
      </c>
      <c r="G51" s="5">
        <v>3.8948139965184476E-3</v>
      </c>
    </row>
    <row r="52" spans="1:7" ht="25.5" x14ac:dyDescent="0.25">
      <c r="A52" s="6">
        <v>46</v>
      </c>
      <c r="B52" s="7" t="s">
        <v>410</v>
      </c>
      <c r="C52" s="11" t="s">
        <v>411</v>
      </c>
      <c r="D52" s="2" t="s">
        <v>42</v>
      </c>
      <c r="E52" s="46">
        <v>8680</v>
      </c>
      <c r="F52" s="52">
        <v>48.091540000000002</v>
      </c>
      <c r="G52" s="5">
        <v>3.6995029941427433E-3</v>
      </c>
    </row>
    <row r="53" spans="1:7" ht="15" x14ac:dyDescent="0.25">
      <c r="A53" s="6">
        <v>47</v>
      </c>
      <c r="B53" s="7" t="s">
        <v>512</v>
      </c>
      <c r="C53" s="11" t="s">
        <v>513</v>
      </c>
      <c r="D53" s="2" t="s">
        <v>514</v>
      </c>
      <c r="E53" s="46">
        <v>15410</v>
      </c>
      <c r="F53" s="52">
        <v>39.064349999999997</v>
      </c>
      <c r="G53" s="5">
        <v>3.0050749006839887E-3</v>
      </c>
    </row>
    <row r="54" spans="1:7" ht="15" x14ac:dyDescent="0.25">
      <c r="A54" s="6">
        <v>48</v>
      </c>
      <c r="B54" s="7" t="s">
        <v>402</v>
      </c>
      <c r="C54" s="11" t="s">
        <v>403</v>
      </c>
      <c r="D54" s="2" t="s">
        <v>226</v>
      </c>
      <c r="E54" s="46">
        <v>1400</v>
      </c>
      <c r="F54" s="52">
        <v>37.523499999999999</v>
      </c>
      <c r="G54" s="5">
        <v>2.8865430510379834E-3</v>
      </c>
    </row>
    <row r="55" spans="1:7" ht="25.5" x14ac:dyDescent="0.25">
      <c r="A55" s="6">
        <v>49</v>
      </c>
      <c r="B55" s="7" t="s">
        <v>575</v>
      </c>
      <c r="C55" s="11" t="s">
        <v>576</v>
      </c>
      <c r="D55" s="2" t="s">
        <v>42</v>
      </c>
      <c r="E55" s="46">
        <v>9750</v>
      </c>
      <c r="F55" s="52">
        <v>36.265124999999998</v>
      </c>
      <c r="G55" s="5">
        <v>2.7897409507048609E-3</v>
      </c>
    </row>
    <row r="56" spans="1:7" ht="25.5" x14ac:dyDescent="0.25">
      <c r="A56" s="6">
        <v>50</v>
      </c>
      <c r="B56" s="7" t="s">
        <v>327</v>
      </c>
      <c r="C56" s="11" t="s">
        <v>328</v>
      </c>
      <c r="D56" s="2" t="s">
        <v>42</v>
      </c>
      <c r="E56" s="46">
        <v>13500</v>
      </c>
      <c r="F56" s="52">
        <v>32.94</v>
      </c>
      <c r="G56" s="5">
        <v>2.5339514731086165E-3</v>
      </c>
    </row>
    <row r="57" spans="1:7" ht="25.5" x14ac:dyDescent="0.25">
      <c r="A57" s="6">
        <v>51</v>
      </c>
      <c r="B57" s="7" t="s">
        <v>565</v>
      </c>
      <c r="C57" s="11" t="s">
        <v>566</v>
      </c>
      <c r="D57" s="2" t="s">
        <v>42</v>
      </c>
      <c r="E57" s="46">
        <v>750</v>
      </c>
      <c r="F57" s="52">
        <v>21.914625000000001</v>
      </c>
      <c r="G57" s="5">
        <v>1.685810452379263E-3</v>
      </c>
    </row>
    <row r="58" spans="1:7" ht="15" x14ac:dyDescent="0.25">
      <c r="A58" s="1"/>
      <c r="B58" s="2"/>
      <c r="C58" s="8" t="s">
        <v>107</v>
      </c>
      <c r="D58" s="12"/>
      <c r="E58" s="48"/>
      <c r="F58" s="54">
        <v>8865.1081775000002</v>
      </c>
      <c r="G58" s="83">
        <v>0.68195974273355708</v>
      </c>
    </row>
    <row r="59" spans="1:7" ht="15" x14ac:dyDescent="0.25">
      <c r="A59" s="6"/>
      <c r="B59" s="7"/>
      <c r="C59" s="14"/>
      <c r="D59" s="15"/>
      <c r="E59" s="46"/>
      <c r="F59" s="52"/>
      <c r="G59" s="5"/>
    </row>
    <row r="60" spans="1:7" ht="15" x14ac:dyDescent="0.25">
      <c r="A60" s="1"/>
      <c r="B60" s="2"/>
      <c r="C60" s="8" t="s">
        <v>108</v>
      </c>
      <c r="D60" s="9"/>
      <c r="E60" s="47"/>
      <c r="F60" s="53"/>
      <c r="G60" s="10"/>
    </row>
    <row r="61" spans="1:7" ht="15" x14ac:dyDescent="0.25">
      <c r="A61" s="1"/>
      <c r="B61" s="2"/>
      <c r="C61" s="8" t="s">
        <v>107</v>
      </c>
      <c r="D61" s="12"/>
      <c r="E61" s="48"/>
      <c r="F61" s="54">
        <v>0</v>
      </c>
      <c r="G61" s="13">
        <v>0</v>
      </c>
    </row>
    <row r="62" spans="1:7" ht="15" x14ac:dyDescent="0.25">
      <c r="A62" s="6"/>
      <c r="B62" s="7"/>
      <c r="C62" s="14"/>
      <c r="D62" s="15"/>
      <c r="E62" s="46"/>
      <c r="F62" s="52"/>
      <c r="G62" s="5"/>
    </row>
    <row r="63" spans="1:7" ht="15" x14ac:dyDescent="0.25">
      <c r="A63" s="16"/>
      <c r="B63" s="17"/>
      <c r="C63" s="8" t="s">
        <v>109</v>
      </c>
      <c r="D63" s="9"/>
      <c r="E63" s="47"/>
      <c r="F63" s="53"/>
      <c r="G63" s="10"/>
    </row>
    <row r="64" spans="1:7" ht="15" x14ac:dyDescent="0.25">
      <c r="A64" s="18"/>
      <c r="B64" s="19"/>
      <c r="C64" s="8" t="s">
        <v>107</v>
      </c>
      <c r="D64" s="20"/>
      <c r="E64" s="49"/>
      <c r="F64" s="55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0"/>
      <c r="F65" s="56"/>
      <c r="G65" s="23"/>
    </row>
    <row r="66" spans="1:7" ht="15" x14ac:dyDescent="0.25">
      <c r="A66" s="1"/>
      <c r="B66" s="2"/>
      <c r="C66" s="8" t="s">
        <v>111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15" x14ac:dyDescent="0.25">
      <c r="A69" s="1"/>
      <c r="B69" s="2"/>
      <c r="C69" s="8" t="s">
        <v>112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2"/>
      <c r="G71" s="5"/>
    </row>
    <row r="72" spans="1:7" ht="15" x14ac:dyDescent="0.25">
      <c r="A72" s="1"/>
      <c r="B72" s="2"/>
      <c r="C72" s="8" t="s">
        <v>113</v>
      </c>
      <c r="D72" s="9"/>
      <c r="E72" s="47"/>
      <c r="F72" s="53"/>
      <c r="G72" s="10"/>
    </row>
    <row r="73" spans="1:7" ht="25.5" x14ac:dyDescent="0.25">
      <c r="A73" s="6">
        <v>1</v>
      </c>
      <c r="B73" s="7"/>
      <c r="C73" s="11" t="s">
        <v>817</v>
      </c>
      <c r="D73" s="15" t="s">
        <v>114</v>
      </c>
      <c r="E73" s="145">
        <v>-13500</v>
      </c>
      <c r="F73" s="143">
        <v>-32.933250000000001</v>
      </c>
      <c r="G73" s="135">
        <v>-2.5334322207575697E-3</v>
      </c>
    </row>
    <row r="74" spans="1:7" ht="15" x14ac:dyDescent="0.25">
      <c r="A74" s="6">
        <v>2</v>
      </c>
      <c r="B74" s="7"/>
      <c r="C74" s="11" t="s">
        <v>818</v>
      </c>
      <c r="D74" s="15" t="s">
        <v>114</v>
      </c>
      <c r="E74" s="145">
        <v>-1400</v>
      </c>
      <c r="F74" s="143">
        <v>-37.637599999999999</v>
      </c>
      <c r="G74" s="135">
        <v>-2.8953203389275308E-3</v>
      </c>
    </row>
    <row r="75" spans="1:7" ht="15" x14ac:dyDescent="0.25">
      <c r="A75" s="6">
        <v>3</v>
      </c>
      <c r="B75" s="7"/>
      <c r="C75" s="11" t="s">
        <v>819</v>
      </c>
      <c r="D75" s="15" t="s">
        <v>114</v>
      </c>
      <c r="E75" s="145">
        <v>-49000</v>
      </c>
      <c r="F75" s="143">
        <v>-52.674999999999997</v>
      </c>
      <c r="G75" s="135">
        <v>-4.0520914950211411E-3</v>
      </c>
    </row>
    <row r="76" spans="1:7" ht="25.5" x14ac:dyDescent="0.25">
      <c r="A76" s="6">
        <v>4</v>
      </c>
      <c r="B76" s="7"/>
      <c r="C76" s="11" t="s">
        <v>820</v>
      </c>
      <c r="D76" s="15" t="s">
        <v>114</v>
      </c>
      <c r="E76" s="145">
        <v>-132000</v>
      </c>
      <c r="F76" s="143">
        <v>-66.396000000000001</v>
      </c>
      <c r="G76" s="135">
        <v>-5.107596903719481E-3</v>
      </c>
    </row>
    <row r="77" spans="1:7" ht="25.5" x14ac:dyDescent="0.25">
      <c r="A77" s="6">
        <v>5</v>
      </c>
      <c r="B77" s="7"/>
      <c r="C77" s="11" t="s">
        <v>821</v>
      </c>
      <c r="D77" s="15" t="s">
        <v>114</v>
      </c>
      <c r="E77" s="145">
        <v>-12000</v>
      </c>
      <c r="F77" s="143">
        <v>-106.776</v>
      </c>
      <c r="G77" s="135">
        <v>-8.213879857093067E-3</v>
      </c>
    </row>
    <row r="78" spans="1:7" ht="15" x14ac:dyDescent="0.25">
      <c r="A78" s="6">
        <v>6</v>
      </c>
      <c r="B78" s="7"/>
      <c r="C78" s="11" t="s">
        <v>822</v>
      </c>
      <c r="D78" s="15" t="s">
        <v>114</v>
      </c>
      <c r="E78" s="145">
        <v>-25000</v>
      </c>
      <c r="F78" s="143">
        <v>-140.17500000000001</v>
      </c>
      <c r="G78" s="135">
        <v>-1.0783140490072871E-2</v>
      </c>
    </row>
    <row r="79" spans="1:7" ht="15" x14ac:dyDescent="0.25">
      <c r="A79" s="6">
        <v>7</v>
      </c>
      <c r="B79" s="7"/>
      <c r="C79" s="11" t="s">
        <v>823</v>
      </c>
      <c r="D79" s="15" t="s">
        <v>114</v>
      </c>
      <c r="E79" s="145">
        <v>-102000</v>
      </c>
      <c r="F79" s="143">
        <v>-176.66399999999999</v>
      </c>
      <c r="G79" s="135">
        <v>-1.3590103310420784E-2</v>
      </c>
    </row>
    <row r="80" spans="1:7" ht="25.5" x14ac:dyDescent="0.25">
      <c r="A80" s="6">
        <v>8</v>
      </c>
      <c r="B80" s="7"/>
      <c r="C80" s="11" t="s">
        <v>824</v>
      </c>
      <c r="D80" s="15" t="s">
        <v>114</v>
      </c>
      <c r="E80" s="145">
        <v>-98000</v>
      </c>
      <c r="F80" s="143">
        <v>-193.40299999999999</v>
      </c>
      <c r="G80" s="135">
        <v>-1.4877772214742737E-2</v>
      </c>
    </row>
    <row r="81" spans="1:7" ht="25.5" x14ac:dyDescent="0.25">
      <c r="A81" s="6">
        <v>9</v>
      </c>
      <c r="B81" s="7"/>
      <c r="C81" s="11" t="s">
        <v>825</v>
      </c>
      <c r="D81" s="15" t="s">
        <v>114</v>
      </c>
      <c r="E81" s="145">
        <v>-277500</v>
      </c>
      <c r="F81" s="143">
        <v>-195.49875</v>
      </c>
      <c r="G81" s="135">
        <v>-1.5038990453958507E-2</v>
      </c>
    </row>
    <row r="82" spans="1:7" ht="25.5" x14ac:dyDescent="0.25">
      <c r="A82" s="6">
        <v>10</v>
      </c>
      <c r="B82" s="7"/>
      <c r="C82" s="11" t="s">
        <v>826</v>
      </c>
      <c r="D82" s="15" t="s">
        <v>114</v>
      </c>
      <c r="E82" s="145">
        <v>-34000</v>
      </c>
      <c r="F82" s="143">
        <v>-220.72800000000001</v>
      </c>
      <c r="G82" s="135">
        <v>-1.6979782658054606E-2</v>
      </c>
    </row>
    <row r="83" spans="1:7" ht="15" x14ac:dyDescent="0.25">
      <c r="A83" s="6">
        <v>11</v>
      </c>
      <c r="B83" s="7"/>
      <c r="C83" s="11" t="s">
        <v>827</v>
      </c>
      <c r="D83" s="15" t="s">
        <v>114</v>
      </c>
      <c r="E83" s="145">
        <v>-70000</v>
      </c>
      <c r="F83" s="143">
        <v>-278.60000000000002</v>
      </c>
      <c r="G83" s="135">
        <v>-2.1431660000244709E-2</v>
      </c>
    </row>
    <row r="84" spans="1:7" ht="25.5" x14ac:dyDescent="0.25">
      <c r="A84" s="6">
        <v>12</v>
      </c>
      <c r="B84" s="7"/>
      <c r="C84" s="11" t="s">
        <v>828</v>
      </c>
      <c r="D84" s="15" t="s">
        <v>114</v>
      </c>
      <c r="E84" s="145">
        <v>-4125</v>
      </c>
      <c r="F84" s="143">
        <v>-283.68656249999998</v>
      </c>
      <c r="G84" s="135">
        <v>-2.1822950302003478E-2</v>
      </c>
    </row>
    <row r="85" spans="1:7" ht="25.5" x14ac:dyDescent="0.25">
      <c r="A85" s="6">
        <v>13</v>
      </c>
      <c r="B85" s="7"/>
      <c r="C85" s="11" t="s">
        <v>829</v>
      </c>
      <c r="D85" s="15" t="s">
        <v>114</v>
      </c>
      <c r="E85" s="145">
        <v>-69300</v>
      </c>
      <c r="F85" s="143">
        <v>-284.58044999999998</v>
      </c>
      <c r="G85" s="135">
        <v>-2.1891713736958501E-2</v>
      </c>
    </row>
    <row r="86" spans="1:7" ht="15" x14ac:dyDescent="0.25">
      <c r="A86" s="6">
        <v>14</v>
      </c>
      <c r="B86" s="7"/>
      <c r="C86" s="11" t="s">
        <v>830</v>
      </c>
      <c r="D86" s="15" t="s">
        <v>114</v>
      </c>
      <c r="E86" s="145">
        <v>-328000</v>
      </c>
      <c r="F86" s="143">
        <v>-291.75599999999997</v>
      </c>
      <c r="G86" s="135">
        <v>-2.2443702064003566E-2</v>
      </c>
    </row>
    <row r="87" spans="1:7" ht="15" x14ac:dyDescent="0.25">
      <c r="A87" s="6">
        <v>15</v>
      </c>
      <c r="B87" s="7"/>
      <c r="C87" s="11" t="s">
        <v>831</v>
      </c>
      <c r="D87" s="15" t="s">
        <v>114</v>
      </c>
      <c r="E87" s="145">
        <v>-210000</v>
      </c>
      <c r="F87" s="143">
        <v>-306.39</v>
      </c>
      <c r="G87" s="135">
        <v>-2.3569441161073134E-2</v>
      </c>
    </row>
    <row r="88" spans="1:7" ht="25.5" x14ac:dyDescent="0.25">
      <c r="A88" s="6">
        <v>16</v>
      </c>
      <c r="B88" s="7"/>
      <c r="C88" s="11" t="s">
        <v>832</v>
      </c>
      <c r="D88" s="15" t="s">
        <v>114</v>
      </c>
      <c r="E88" s="145">
        <v>-17400</v>
      </c>
      <c r="F88" s="143">
        <v>-309.7722</v>
      </c>
      <c r="G88" s="135">
        <v>-2.382962120577101E-2</v>
      </c>
    </row>
    <row r="89" spans="1:7" ht="15" x14ac:dyDescent="0.25">
      <c r="A89" s="6">
        <v>17</v>
      </c>
      <c r="B89" s="7"/>
      <c r="C89" s="11" t="s">
        <v>833</v>
      </c>
      <c r="D89" s="15" t="s">
        <v>114</v>
      </c>
      <c r="E89" s="145">
        <v>-99000</v>
      </c>
      <c r="F89" s="143">
        <v>-325.61099999999999</v>
      </c>
      <c r="G89" s="135">
        <v>-2.5048041078031869E-2</v>
      </c>
    </row>
    <row r="90" spans="1:7" ht="25.5" x14ac:dyDescent="0.25">
      <c r="A90" s="6">
        <v>18</v>
      </c>
      <c r="B90" s="7"/>
      <c r="C90" s="11" t="s">
        <v>834</v>
      </c>
      <c r="D90" s="15" t="s">
        <v>114</v>
      </c>
      <c r="E90" s="145">
        <v>-26000</v>
      </c>
      <c r="F90" s="143">
        <v>-346.74900000000002</v>
      </c>
      <c r="G90" s="135">
        <v>-2.667410866268791E-2</v>
      </c>
    </row>
    <row r="91" spans="1:7" ht="25.5" x14ac:dyDescent="0.25">
      <c r="A91" s="6">
        <v>19</v>
      </c>
      <c r="B91" s="7"/>
      <c r="C91" s="11" t="s">
        <v>835</v>
      </c>
      <c r="D91" s="15" t="s">
        <v>114</v>
      </c>
      <c r="E91" s="145">
        <v>-20500</v>
      </c>
      <c r="F91" s="143">
        <v>-448.71424999999999</v>
      </c>
      <c r="G91" s="135">
        <v>-3.4517915446033033E-2</v>
      </c>
    </row>
    <row r="92" spans="1:7" ht="15" x14ac:dyDescent="0.25">
      <c r="A92" s="1"/>
      <c r="B92" s="2"/>
      <c r="C92" s="8" t="s">
        <v>107</v>
      </c>
      <c r="D92" s="12"/>
      <c r="E92" s="48"/>
      <c r="F92" s="146">
        <v>-4098.7460624999994</v>
      </c>
      <c r="G92" s="148">
        <v>-0.31530126359957544</v>
      </c>
    </row>
    <row r="93" spans="1:7" ht="15" x14ac:dyDescent="0.25">
      <c r="A93" s="1"/>
      <c r="B93" s="2"/>
      <c r="C93" s="14"/>
      <c r="D93" s="4"/>
      <c r="E93" s="46"/>
      <c r="F93" s="52"/>
      <c r="G93" s="5"/>
    </row>
    <row r="94" spans="1:7" ht="25.5" x14ac:dyDescent="0.25">
      <c r="A94" s="6"/>
      <c r="B94" s="7"/>
      <c r="C94" s="24" t="s">
        <v>115</v>
      </c>
      <c r="D94" s="25"/>
      <c r="E94" s="48"/>
      <c r="F94" s="54">
        <v>8865.1081775000002</v>
      </c>
      <c r="G94" s="83">
        <v>0.68195974273355708</v>
      </c>
    </row>
    <row r="95" spans="1:7" ht="15" x14ac:dyDescent="0.25">
      <c r="A95" s="1"/>
      <c r="B95" s="2"/>
      <c r="C95" s="11"/>
      <c r="D95" s="4"/>
      <c r="E95" s="46"/>
      <c r="F95" s="52"/>
      <c r="G95" s="5"/>
    </row>
    <row r="96" spans="1:7" ht="15" x14ac:dyDescent="0.25">
      <c r="A96" s="1"/>
      <c r="B96" s="2"/>
      <c r="C96" s="3" t="s">
        <v>116</v>
      </c>
      <c r="D96" s="4"/>
      <c r="E96" s="46"/>
      <c r="F96" s="52"/>
      <c r="G96" s="5"/>
    </row>
    <row r="97" spans="1:7" ht="25.5" x14ac:dyDescent="0.25">
      <c r="A97" s="1"/>
      <c r="B97" s="2"/>
      <c r="C97" s="8" t="s">
        <v>10</v>
      </c>
      <c r="D97" s="9"/>
      <c r="E97" s="47"/>
      <c r="F97" s="53"/>
      <c r="G97" s="10"/>
    </row>
    <row r="98" spans="1:7" ht="25.5" x14ac:dyDescent="0.25">
      <c r="A98" s="1">
        <v>1</v>
      </c>
      <c r="B98" s="2" t="s">
        <v>705</v>
      </c>
      <c r="C98" s="11" t="s">
        <v>706</v>
      </c>
      <c r="D98" s="4" t="s">
        <v>707</v>
      </c>
      <c r="E98" s="46">
        <v>50</v>
      </c>
      <c r="F98" s="52">
        <v>507.1755</v>
      </c>
      <c r="G98" s="5">
        <v>3.9015121595312667E-2</v>
      </c>
    </row>
    <row r="99" spans="1:7" ht="38.25" x14ac:dyDescent="0.25">
      <c r="A99" s="1">
        <v>2</v>
      </c>
      <c r="B99" s="2" t="s">
        <v>708</v>
      </c>
      <c r="C99" s="11" t="s">
        <v>709</v>
      </c>
      <c r="D99" s="4" t="s">
        <v>707</v>
      </c>
      <c r="E99" s="46">
        <v>50</v>
      </c>
      <c r="F99" s="52">
        <v>502.64949999999999</v>
      </c>
      <c r="G99" s="5">
        <v>3.8666953278151478E-2</v>
      </c>
    </row>
    <row r="100" spans="1:7" ht="25.5" x14ac:dyDescent="0.25">
      <c r="A100" s="1">
        <v>3</v>
      </c>
      <c r="B100" s="2" t="s">
        <v>710</v>
      </c>
      <c r="C100" s="11" t="s">
        <v>711</v>
      </c>
      <c r="D100" s="4" t="s">
        <v>707</v>
      </c>
      <c r="E100" s="46">
        <v>50</v>
      </c>
      <c r="F100" s="52">
        <v>501.38150000000002</v>
      </c>
      <c r="G100" s="5">
        <v>3.8569410762428896E-2</v>
      </c>
    </row>
    <row r="101" spans="1:7" ht="25.5" x14ac:dyDescent="0.25">
      <c r="A101" s="1">
        <v>4</v>
      </c>
      <c r="B101" s="2" t="s">
        <v>712</v>
      </c>
      <c r="C101" s="11" t="s">
        <v>713</v>
      </c>
      <c r="D101" s="4" t="s">
        <v>707</v>
      </c>
      <c r="E101" s="46">
        <v>40</v>
      </c>
      <c r="F101" s="52">
        <v>399.33319999999998</v>
      </c>
      <c r="G101" s="5">
        <v>3.071921525200904E-2</v>
      </c>
    </row>
    <row r="102" spans="1:7" ht="38.25" x14ac:dyDescent="0.25">
      <c r="A102" s="1">
        <v>5</v>
      </c>
      <c r="B102" s="2" t="s">
        <v>714</v>
      </c>
      <c r="C102" s="11" t="s">
        <v>715</v>
      </c>
      <c r="D102" s="4" t="s">
        <v>707</v>
      </c>
      <c r="E102" s="46">
        <v>20</v>
      </c>
      <c r="F102" s="52">
        <v>252.80625000000001</v>
      </c>
      <c r="G102" s="5">
        <v>1.9447442914346243E-2</v>
      </c>
    </row>
    <row r="103" spans="1:7" ht="15" x14ac:dyDescent="0.25">
      <c r="A103" s="6"/>
      <c r="B103" s="7"/>
      <c r="C103" s="8" t="s">
        <v>107</v>
      </c>
      <c r="D103" s="12"/>
      <c r="E103" s="48"/>
      <c r="F103" s="54">
        <v>2163.3459499999999</v>
      </c>
      <c r="G103" s="83">
        <v>0.16641814380224831</v>
      </c>
    </row>
    <row r="104" spans="1:7" ht="15" x14ac:dyDescent="0.25">
      <c r="A104" s="6"/>
      <c r="B104" s="7"/>
      <c r="C104" s="14"/>
      <c r="D104" s="4"/>
      <c r="E104" s="46"/>
      <c r="F104" s="52"/>
      <c r="G104" s="5"/>
    </row>
    <row r="105" spans="1:7" ht="15" x14ac:dyDescent="0.25">
      <c r="A105" s="1"/>
      <c r="B105" s="26"/>
      <c r="C105" s="8" t="s">
        <v>117</v>
      </c>
      <c r="D105" s="9"/>
      <c r="E105" s="47"/>
      <c r="F105" s="53"/>
      <c r="G105" s="10"/>
    </row>
    <row r="106" spans="1:7" ht="38.25" x14ac:dyDescent="0.25">
      <c r="A106" s="1">
        <v>1</v>
      </c>
      <c r="B106" s="26" t="s">
        <v>716</v>
      </c>
      <c r="C106" s="11" t="s">
        <v>717</v>
      </c>
      <c r="D106" s="26" t="s">
        <v>718</v>
      </c>
      <c r="E106" s="51">
        <v>50</v>
      </c>
      <c r="F106" s="57">
        <v>500.10770000000002</v>
      </c>
      <c r="G106" s="5">
        <v>3.8471422074315795E-2</v>
      </c>
    </row>
    <row r="107" spans="1:7" ht="15" x14ac:dyDescent="0.25">
      <c r="A107" s="6"/>
      <c r="B107" s="7"/>
      <c r="C107" s="8" t="s">
        <v>107</v>
      </c>
      <c r="D107" s="12"/>
      <c r="E107" s="48"/>
      <c r="F107" s="54">
        <v>500.10770000000002</v>
      </c>
      <c r="G107" s="83">
        <v>3.8471422074315795E-2</v>
      </c>
    </row>
    <row r="108" spans="1:7" ht="15" x14ac:dyDescent="0.25">
      <c r="A108" s="6"/>
      <c r="B108" s="7"/>
      <c r="C108" s="14"/>
      <c r="D108" s="4"/>
      <c r="E108" s="46"/>
      <c r="F108" s="58"/>
      <c r="G108" s="27"/>
    </row>
    <row r="109" spans="1:7" ht="15" x14ac:dyDescent="0.25">
      <c r="A109" s="1"/>
      <c r="B109" s="2"/>
      <c r="C109" s="8" t="s">
        <v>118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12"/>
      <c r="E110" s="48"/>
      <c r="F110" s="54">
        <v>0</v>
      </c>
      <c r="G110" s="13">
        <v>0</v>
      </c>
    </row>
    <row r="111" spans="1:7" ht="15" x14ac:dyDescent="0.25">
      <c r="A111" s="1"/>
      <c r="B111" s="2"/>
      <c r="C111" s="14"/>
      <c r="D111" s="4"/>
      <c r="E111" s="46"/>
      <c r="F111" s="52"/>
      <c r="G111" s="5"/>
    </row>
    <row r="112" spans="1:7" ht="25.5" x14ac:dyDescent="0.25">
      <c r="A112" s="1"/>
      <c r="B112" s="26"/>
      <c r="C112" s="8" t="s">
        <v>119</v>
      </c>
      <c r="D112" s="9"/>
      <c r="E112" s="47"/>
      <c r="F112" s="53"/>
      <c r="G112" s="10"/>
    </row>
    <row r="113" spans="1:7" ht="15" x14ac:dyDescent="0.25">
      <c r="A113" s="6"/>
      <c r="B113" s="7"/>
      <c r="C113" s="8" t="s">
        <v>107</v>
      </c>
      <c r="D113" s="12"/>
      <c r="E113" s="48"/>
      <c r="F113" s="54">
        <v>0</v>
      </c>
      <c r="G113" s="13">
        <v>0</v>
      </c>
    </row>
    <row r="114" spans="1:7" ht="15" x14ac:dyDescent="0.25">
      <c r="A114" s="6"/>
      <c r="B114" s="7"/>
      <c r="C114" s="14"/>
      <c r="D114" s="4"/>
      <c r="E114" s="46"/>
      <c r="F114" s="52"/>
      <c r="G114" s="5"/>
    </row>
    <row r="115" spans="1:7" ht="15" x14ac:dyDescent="0.25">
      <c r="A115" s="6"/>
      <c r="B115" s="7"/>
      <c r="C115" s="28" t="s">
        <v>120</v>
      </c>
      <c r="D115" s="25"/>
      <c r="E115" s="48"/>
      <c r="F115" s="54">
        <v>2663.4536499999999</v>
      </c>
      <c r="G115" s="83">
        <v>0.20488956587656412</v>
      </c>
    </row>
    <row r="116" spans="1:7" ht="15" x14ac:dyDescent="0.25">
      <c r="A116" s="6"/>
      <c r="B116" s="7"/>
      <c r="C116" s="11"/>
      <c r="D116" s="4"/>
      <c r="E116" s="46"/>
      <c r="F116" s="52"/>
      <c r="G116" s="5"/>
    </row>
    <row r="117" spans="1:7" ht="15" x14ac:dyDescent="0.25">
      <c r="A117" s="1"/>
      <c r="B117" s="2"/>
      <c r="C117" s="3" t="s">
        <v>121</v>
      </c>
      <c r="D117" s="4"/>
      <c r="E117" s="46"/>
      <c r="F117" s="52"/>
      <c r="G117" s="5"/>
    </row>
    <row r="118" spans="1:7" ht="15" x14ac:dyDescent="0.25">
      <c r="A118" s="6"/>
      <c r="B118" s="7"/>
      <c r="C118" s="8" t="s">
        <v>122</v>
      </c>
      <c r="D118" s="9"/>
      <c r="E118" s="47"/>
      <c r="F118" s="53"/>
      <c r="G118" s="10"/>
    </row>
    <row r="119" spans="1:7" ht="15" x14ac:dyDescent="0.25">
      <c r="A119" s="6"/>
      <c r="B119" s="7"/>
      <c r="C119" s="8" t="s">
        <v>107</v>
      </c>
      <c r="D119" s="25"/>
      <c r="E119" s="48"/>
      <c r="F119" s="54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6"/>
      <c r="F120" s="52"/>
      <c r="G120" s="5"/>
    </row>
    <row r="121" spans="1:7" ht="15" x14ac:dyDescent="0.25">
      <c r="A121" s="6"/>
      <c r="B121" s="7"/>
      <c r="C121" s="8" t="s">
        <v>123</v>
      </c>
      <c r="D121" s="9"/>
      <c r="E121" s="47"/>
      <c r="F121" s="53"/>
      <c r="G121" s="10"/>
    </row>
    <row r="122" spans="1:7" ht="15" x14ac:dyDescent="0.25">
      <c r="A122" s="6"/>
      <c r="B122" s="7"/>
      <c r="C122" s="8" t="s">
        <v>107</v>
      </c>
      <c r="D122" s="25"/>
      <c r="E122" s="48"/>
      <c r="F122" s="54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2"/>
      <c r="G123" s="5"/>
    </row>
    <row r="124" spans="1:7" ht="15" x14ac:dyDescent="0.25">
      <c r="A124" s="6"/>
      <c r="B124" s="7"/>
      <c r="C124" s="8" t="s">
        <v>124</v>
      </c>
      <c r="D124" s="9"/>
      <c r="E124" s="47"/>
      <c r="F124" s="53"/>
      <c r="G124" s="10"/>
    </row>
    <row r="125" spans="1:7" ht="15" x14ac:dyDescent="0.25">
      <c r="A125" s="6"/>
      <c r="B125" s="7"/>
      <c r="C125" s="8" t="s">
        <v>107</v>
      </c>
      <c r="D125" s="25"/>
      <c r="E125" s="48"/>
      <c r="F125" s="54">
        <v>0</v>
      </c>
      <c r="G125" s="13">
        <v>0</v>
      </c>
    </row>
    <row r="126" spans="1:7" ht="15" x14ac:dyDescent="0.25">
      <c r="A126" s="6"/>
      <c r="B126" s="7"/>
      <c r="C126" s="14"/>
      <c r="D126" s="7"/>
      <c r="E126" s="46"/>
      <c r="F126" s="52"/>
      <c r="G126" s="5"/>
    </row>
    <row r="127" spans="1:7" ht="15" x14ac:dyDescent="0.25">
      <c r="A127" s="6"/>
      <c r="B127" s="7"/>
      <c r="C127" s="8" t="s">
        <v>125</v>
      </c>
      <c r="D127" s="9"/>
      <c r="E127" s="47"/>
      <c r="F127" s="53"/>
      <c r="G127" s="10"/>
    </row>
    <row r="128" spans="1:7" ht="15" x14ac:dyDescent="0.25">
      <c r="A128" s="6">
        <v>1</v>
      </c>
      <c r="B128" s="7"/>
      <c r="C128" s="11" t="s">
        <v>126</v>
      </c>
      <c r="D128" s="15"/>
      <c r="E128" s="46"/>
      <c r="F128" s="52">
        <v>250.87895950000001</v>
      </c>
      <c r="G128" s="90">
        <v>1.9299183636823983E-2</v>
      </c>
    </row>
    <row r="129" spans="1:7" ht="15" x14ac:dyDescent="0.25">
      <c r="A129" s="6"/>
      <c r="B129" s="7"/>
      <c r="C129" s="8" t="s">
        <v>107</v>
      </c>
      <c r="D129" s="25"/>
      <c r="E129" s="48"/>
      <c r="F129" s="54">
        <v>250.87895950000001</v>
      </c>
      <c r="G129" s="83">
        <v>1.9299183636823983E-2</v>
      </c>
    </row>
    <row r="130" spans="1:7" ht="15" x14ac:dyDescent="0.25">
      <c r="A130" s="6"/>
      <c r="B130" s="7"/>
      <c r="C130" s="14"/>
      <c r="D130" s="7"/>
      <c r="E130" s="46"/>
      <c r="F130" s="52"/>
      <c r="G130" s="5"/>
    </row>
    <row r="131" spans="1:7" ht="25.5" x14ac:dyDescent="0.25">
      <c r="A131" s="6"/>
      <c r="B131" s="7"/>
      <c r="C131" s="24" t="s">
        <v>127</v>
      </c>
      <c r="D131" s="25"/>
      <c r="E131" s="48"/>
      <c r="F131" s="54">
        <v>250.87895950000001</v>
      </c>
      <c r="G131" s="83">
        <v>1.9299183636823983E-2</v>
      </c>
    </row>
    <row r="132" spans="1:7" ht="15" x14ac:dyDescent="0.25">
      <c r="A132" s="6"/>
      <c r="B132" s="7"/>
      <c r="C132" s="29"/>
      <c r="D132" s="7"/>
      <c r="E132" s="46"/>
      <c r="F132" s="52"/>
      <c r="G132" s="5"/>
    </row>
    <row r="133" spans="1:7" ht="15" x14ac:dyDescent="0.25">
      <c r="A133" s="1"/>
      <c r="B133" s="2"/>
      <c r="C133" s="3" t="s">
        <v>128</v>
      </c>
      <c r="D133" s="4"/>
      <c r="E133" s="46"/>
      <c r="F133" s="52"/>
      <c r="G133" s="5"/>
    </row>
    <row r="134" spans="1:7" ht="25.5" x14ac:dyDescent="0.25">
      <c r="A134" s="6"/>
      <c r="B134" s="7"/>
      <c r="C134" s="8" t="s">
        <v>129</v>
      </c>
      <c r="D134" s="9"/>
      <c r="E134" s="47"/>
      <c r="F134" s="53"/>
      <c r="G134" s="10"/>
    </row>
    <row r="135" spans="1:7" ht="15" x14ac:dyDescent="0.25">
      <c r="A135" s="6"/>
      <c r="B135" s="7"/>
      <c r="C135" s="8" t="s">
        <v>107</v>
      </c>
      <c r="D135" s="25"/>
      <c r="E135" s="48"/>
      <c r="F135" s="54">
        <v>0</v>
      </c>
      <c r="G135" s="13">
        <v>0</v>
      </c>
    </row>
    <row r="136" spans="1:7" ht="15" x14ac:dyDescent="0.25">
      <c r="A136" s="6"/>
      <c r="B136" s="7"/>
      <c r="C136" s="14"/>
      <c r="D136" s="7"/>
      <c r="E136" s="46"/>
      <c r="F136" s="52"/>
      <c r="G136" s="5"/>
    </row>
    <row r="137" spans="1:7" ht="15" x14ac:dyDescent="0.25">
      <c r="A137" s="1"/>
      <c r="B137" s="2"/>
      <c r="C137" s="3" t="s">
        <v>130</v>
      </c>
      <c r="D137" s="4"/>
      <c r="E137" s="46"/>
      <c r="F137" s="52"/>
      <c r="G137" s="5"/>
    </row>
    <row r="138" spans="1:7" ht="25.5" x14ac:dyDescent="0.25">
      <c r="A138" s="6"/>
      <c r="B138" s="7"/>
      <c r="C138" s="8" t="s">
        <v>131</v>
      </c>
      <c r="D138" s="9"/>
      <c r="E138" s="47"/>
      <c r="F138" s="53"/>
      <c r="G138" s="10"/>
    </row>
    <row r="139" spans="1:7" ht="15" x14ac:dyDescent="0.25">
      <c r="A139" s="6"/>
      <c r="B139" s="7"/>
      <c r="C139" s="8" t="s">
        <v>107</v>
      </c>
      <c r="D139" s="25"/>
      <c r="E139" s="48"/>
      <c r="F139" s="54">
        <v>0</v>
      </c>
      <c r="G139" s="13">
        <v>0</v>
      </c>
    </row>
    <row r="140" spans="1:7" ht="15" x14ac:dyDescent="0.25">
      <c r="A140" s="6"/>
      <c r="B140" s="7"/>
      <c r="C140" s="14"/>
      <c r="D140" s="7"/>
      <c r="E140" s="46"/>
      <c r="F140" s="52"/>
      <c r="G140" s="5"/>
    </row>
    <row r="141" spans="1:7" ht="25.5" x14ac:dyDescent="0.25">
      <c r="A141" s="6"/>
      <c r="B141" s="7"/>
      <c r="C141" s="8" t="s">
        <v>132</v>
      </c>
      <c r="D141" s="9"/>
      <c r="E141" s="47"/>
      <c r="F141" s="53"/>
      <c r="G141" s="10"/>
    </row>
    <row r="142" spans="1:7" ht="15" x14ac:dyDescent="0.25">
      <c r="A142" s="6"/>
      <c r="B142" s="7"/>
      <c r="C142" s="8" t="s">
        <v>107</v>
      </c>
      <c r="D142" s="25"/>
      <c r="E142" s="48"/>
      <c r="F142" s="54">
        <v>0</v>
      </c>
      <c r="G142" s="13">
        <v>0</v>
      </c>
    </row>
    <row r="143" spans="1:7" ht="15" x14ac:dyDescent="0.25">
      <c r="A143" s="6"/>
      <c r="B143" s="7"/>
      <c r="C143" s="14"/>
      <c r="D143" s="7"/>
      <c r="E143" s="46"/>
      <c r="F143" s="58"/>
      <c r="G143" s="27"/>
    </row>
    <row r="144" spans="1:7" ht="15" x14ac:dyDescent="0.25">
      <c r="A144" s="6"/>
      <c r="B144" s="7"/>
      <c r="C144" s="14" t="s">
        <v>133</v>
      </c>
      <c r="D144" s="7"/>
      <c r="E144" s="46"/>
      <c r="F144" s="58">
        <v>1128.6324440999999</v>
      </c>
      <c r="G144" s="90">
        <v>8.6821488898766647E-2</v>
      </c>
    </row>
    <row r="145" spans="1:7" ht="25.5" x14ac:dyDescent="0.25">
      <c r="A145" s="6"/>
      <c r="B145" s="7"/>
      <c r="C145" s="29" t="s">
        <v>134</v>
      </c>
      <c r="D145" s="7"/>
      <c r="E145" s="46"/>
      <c r="F145" s="58">
        <v>91.386446629999227</v>
      </c>
      <c r="G145" s="90">
        <v>7.0300188542880551E-3</v>
      </c>
    </row>
    <row r="146" spans="1:7" ht="15" x14ac:dyDescent="0.25">
      <c r="A146" s="6"/>
      <c r="B146" s="7"/>
      <c r="C146" s="30" t="s">
        <v>135</v>
      </c>
      <c r="D146" s="12"/>
      <c r="E146" s="48"/>
      <c r="F146" s="54">
        <v>12999.459677730001</v>
      </c>
      <c r="G146" s="83">
        <v>1</v>
      </c>
    </row>
    <row r="148" spans="1:7" ht="15" x14ac:dyDescent="0.25">
      <c r="B148" s="158" t="s">
        <v>719</v>
      </c>
      <c r="C148" s="158"/>
      <c r="D148" s="158"/>
      <c r="E148" s="158"/>
      <c r="F148" s="158"/>
    </row>
    <row r="149" spans="1:7" ht="15" x14ac:dyDescent="0.25">
      <c r="B149" s="158"/>
      <c r="C149" s="158"/>
      <c r="D149" s="158"/>
      <c r="E149" s="158"/>
      <c r="F149" s="158"/>
    </row>
    <row r="151" spans="1:7" ht="15" x14ac:dyDescent="0.25">
      <c r="B151" s="36" t="s">
        <v>137</v>
      </c>
      <c r="C151" s="37"/>
      <c r="D151" s="38"/>
    </row>
    <row r="152" spans="1:7" ht="15" x14ac:dyDescent="0.25">
      <c r="B152" s="39" t="s">
        <v>138</v>
      </c>
      <c r="C152" s="40"/>
      <c r="D152" s="64" t="s">
        <v>139</v>
      </c>
    </row>
    <row r="153" spans="1:7" ht="15" x14ac:dyDescent="0.25">
      <c r="B153" s="39" t="s">
        <v>140</v>
      </c>
      <c r="C153" s="40"/>
      <c r="D153" s="64" t="s">
        <v>139</v>
      </c>
    </row>
    <row r="154" spans="1:7" ht="15" x14ac:dyDescent="0.25">
      <c r="B154" s="41" t="s">
        <v>141</v>
      </c>
      <c r="C154" s="40"/>
      <c r="D154" s="42"/>
    </row>
    <row r="155" spans="1:7" ht="25.5" customHeight="1" x14ac:dyDescent="0.25">
      <c r="B155" s="42"/>
      <c r="C155" s="32" t="s">
        <v>142</v>
      </c>
      <c r="D155" s="33" t="s">
        <v>143</v>
      </c>
    </row>
    <row r="156" spans="1:7" ht="12.75" customHeight="1" x14ac:dyDescent="0.25">
      <c r="B156" s="59" t="s">
        <v>144</v>
      </c>
      <c r="C156" s="60" t="s">
        <v>145</v>
      </c>
      <c r="D156" s="60" t="s">
        <v>146</v>
      </c>
    </row>
    <row r="157" spans="1:7" ht="15" x14ac:dyDescent="0.25">
      <c r="B157" s="42" t="s">
        <v>147</v>
      </c>
      <c r="C157" s="43">
        <v>10.445600000000001</v>
      </c>
      <c r="D157" s="43">
        <v>10.5832</v>
      </c>
    </row>
    <row r="158" spans="1:7" ht="15" x14ac:dyDescent="0.25">
      <c r="B158" s="42" t="s">
        <v>148</v>
      </c>
      <c r="C158" s="43">
        <v>10.4457</v>
      </c>
      <c r="D158" s="43">
        <v>10.5832</v>
      </c>
    </row>
    <row r="159" spans="1:7" ht="15" x14ac:dyDescent="0.25">
      <c r="B159" s="42" t="s">
        <v>149</v>
      </c>
      <c r="C159" s="43">
        <v>10.3675</v>
      </c>
      <c r="D159" s="43">
        <v>10.488899999999999</v>
      </c>
    </row>
    <row r="160" spans="1:7" ht="15" x14ac:dyDescent="0.25">
      <c r="B160" s="42" t="s">
        <v>150</v>
      </c>
      <c r="C160" s="43">
        <v>10.3674</v>
      </c>
      <c r="D160" s="43">
        <v>10.4887</v>
      </c>
    </row>
    <row r="162" spans="1:256" ht="15" x14ac:dyDescent="0.25">
      <c r="B162" s="61" t="s">
        <v>151</v>
      </c>
      <c r="C162" s="44"/>
      <c r="D162" s="62" t="s">
        <v>139</v>
      </c>
    </row>
    <row r="163" spans="1:256" ht="24.75" customHeight="1" x14ac:dyDescent="0.25">
      <c r="B163" s="63"/>
      <c r="C163" s="63"/>
    </row>
    <row r="164" spans="1:256" ht="15" x14ac:dyDescent="0.25">
      <c r="B164" s="65"/>
      <c r="C164" s="67"/>
      <c r="D164"/>
    </row>
    <row r="166" spans="1:256" ht="15" x14ac:dyDescent="0.25">
      <c r="B166" s="41" t="s">
        <v>152</v>
      </c>
      <c r="C166" s="40"/>
      <c r="D166" s="66" t="s">
        <v>388</v>
      </c>
    </row>
    <row r="167" spans="1:256" ht="15" x14ac:dyDescent="0.25">
      <c r="B167" s="41" t="s">
        <v>153</v>
      </c>
      <c r="C167" s="40"/>
      <c r="D167" s="66" t="s">
        <v>139</v>
      </c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  <c r="DS167" s="65"/>
      <c r="DT167" s="65"/>
      <c r="DU167" s="65"/>
      <c r="DV167" s="65"/>
      <c r="DW167" s="65"/>
      <c r="DX167" s="65"/>
      <c r="DY167" s="65"/>
      <c r="DZ167" s="65"/>
      <c r="EA167" s="65"/>
      <c r="EB167" s="65"/>
      <c r="EC167" s="65"/>
      <c r="ED167" s="65"/>
      <c r="EE167" s="65"/>
      <c r="EF167" s="65"/>
      <c r="EG167" s="65"/>
      <c r="EH167" s="65"/>
      <c r="EI167" s="65"/>
      <c r="EJ167" s="65"/>
      <c r="EK167" s="65"/>
      <c r="EL167" s="65"/>
      <c r="EM167" s="65"/>
      <c r="EN167" s="65"/>
      <c r="EO167" s="65"/>
      <c r="EP167" s="65"/>
      <c r="EQ167" s="65"/>
      <c r="ER167" s="65"/>
      <c r="ES167" s="65"/>
      <c r="ET167" s="65"/>
      <c r="EU167" s="65"/>
      <c r="EV167" s="65"/>
      <c r="EW167" s="65"/>
      <c r="EX167" s="65"/>
      <c r="EY167" s="65"/>
      <c r="EZ167" s="65"/>
      <c r="FA167" s="65"/>
      <c r="FB167" s="65"/>
      <c r="FC167" s="65"/>
      <c r="FD167" s="65"/>
      <c r="FE167" s="65"/>
      <c r="FF167" s="65"/>
      <c r="FG167" s="65"/>
      <c r="FH167" s="65"/>
      <c r="FI167" s="65"/>
      <c r="FJ167" s="65"/>
      <c r="FK167" s="65"/>
      <c r="FL167" s="65"/>
      <c r="FM167" s="65"/>
      <c r="FN167" s="65"/>
      <c r="FO167" s="65"/>
      <c r="FP167" s="65"/>
      <c r="FQ167" s="65"/>
      <c r="FR167" s="65"/>
      <c r="FS167" s="65"/>
      <c r="FT167" s="65"/>
      <c r="FU167" s="65"/>
      <c r="FV167" s="65"/>
      <c r="FW167" s="65"/>
      <c r="FX167" s="65"/>
      <c r="FY167" s="65"/>
      <c r="FZ167" s="65"/>
      <c r="GA167" s="65"/>
      <c r="GB167" s="65"/>
      <c r="GC167" s="65"/>
      <c r="GD167" s="65"/>
      <c r="GE167" s="65"/>
      <c r="GF167" s="65"/>
      <c r="GG167" s="65"/>
      <c r="GH167" s="65"/>
      <c r="GI167" s="65"/>
      <c r="GJ167" s="65"/>
      <c r="GK167" s="65"/>
      <c r="GL167" s="65"/>
      <c r="GM167" s="65"/>
      <c r="GN167" s="65"/>
      <c r="GO167" s="65"/>
      <c r="GP167" s="65"/>
      <c r="GQ167" s="65"/>
      <c r="GR167" s="65"/>
      <c r="GS167" s="65"/>
      <c r="GT167" s="65"/>
      <c r="GU167" s="65"/>
      <c r="GV167" s="65"/>
      <c r="GW167" s="65"/>
      <c r="GX167" s="65"/>
      <c r="GY167" s="65"/>
      <c r="GZ167" s="65"/>
      <c r="HA167" s="65"/>
      <c r="HB167" s="65"/>
      <c r="HC167" s="65"/>
      <c r="HD167" s="65"/>
      <c r="HE167" s="65"/>
      <c r="HF167" s="65"/>
      <c r="HG167" s="65"/>
      <c r="HH167" s="65"/>
      <c r="HI167" s="65"/>
      <c r="HJ167" s="65"/>
      <c r="HK167" s="65"/>
      <c r="HL167" s="65"/>
      <c r="HM167" s="65"/>
      <c r="HN167" s="65"/>
      <c r="HO167" s="65"/>
      <c r="HP167" s="65"/>
      <c r="HQ167" s="65"/>
      <c r="HR167" s="65"/>
      <c r="HS167" s="65"/>
      <c r="HT167" s="65"/>
      <c r="HU167" s="65"/>
      <c r="HV167" s="65"/>
      <c r="HW167" s="65"/>
      <c r="HX167" s="65"/>
      <c r="HY167" s="65"/>
      <c r="HZ167" s="65"/>
      <c r="IA167" s="65"/>
      <c r="IB167" s="65"/>
      <c r="IC167" s="65"/>
      <c r="ID167" s="65"/>
      <c r="IE167" s="65"/>
      <c r="IF167" s="65"/>
      <c r="IG167" s="65"/>
      <c r="IH167" s="65"/>
      <c r="II167" s="65"/>
      <c r="IJ167" s="65"/>
      <c r="IK167" s="65"/>
      <c r="IL167" s="65"/>
      <c r="IM167" s="65"/>
      <c r="IN167" s="65"/>
      <c r="IO167" s="65"/>
      <c r="IP167" s="65"/>
      <c r="IQ167" s="65"/>
      <c r="IR167" s="65"/>
      <c r="IS167" s="65"/>
      <c r="IT167" s="65"/>
      <c r="IU167" s="65"/>
      <c r="IV167" s="65"/>
    </row>
    <row r="168" spans="1:256" ht="15" x14ac:dyDescent="0.25">
      <c r="A168"/>
      <c r="B168" s="39" t="s">
        <v>847</v>
      </c>
      <c r="C168" s="72"/>
      <c r="D168" s="73">
        <v>0.25823013957655372</v>
      </c>
      <c r="E168" s="6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49"/>
      <c r="BV168" s="149"/>
      <c r="BW168" s="149"/>
      <c r="BX168" s="149"/>
      <c r="BY168" s="149"/>
      <c r="BZ168" s="149"/>
      <c r="CA168" s="149"/>
      <c r="CB168" s="149"/>
      <c r="CC168" s="149"/>
      <c r="CD168" s="149"/>
      <c r="CE168" s="149"/>
      <c r="CF168" s="149"/>
      <c r="CG168" s="149"/>
      <c r="CH168" s="149"/>
      <c r="CI168" s="149"/>
      <c r="CJ168" s="149"/>
      <c r="CK168" s="149"/>
      <c r="CL168" s="149"/>
      <c r="CM168" s="149"/>
      <c r="CN168" s="149"/>
      <c r="CO168" s="149"/>
      <c r="CP168" s="149"/>
      <c r="CQ168" s="149"/>
      <c r="CR168" s="149"/>
      <c r="CS168" s="149"/>
      <c r="CT168" s="149"/>
      <c r="CU168" s="149"/>
      <c r="CV168" s="149"/>
      <c r="CW168" s="149"/>
      <c r="CX168" s="149"/>
      <c r="CY168" s="149"/>
      <c r="CZ168" s="149"/>
      <c r="DA168" s="149"/>
      <c r="DB168" s="149"/>
      <c r="DC168" s="149"/>
      <c r="DD168" s="149"/>
      <c r="DE168" s="149"/>
      <c r="DF168" s="149"/>
      <c r="DG168" s="149"/>
      <c r="DH168" s="149"/>
      <c r="DI168" s="149"/>
      <c r="DJ168" s="149"/>
      <c r="DK168" s="149"/>
      <c r="DL168" s="149"/>
      <c r="DM168" s="149"/>
      <c r="DN168" s="149"/>
      <c r="DO168" s="149"/>
      <c r="DP168" s="149"/>
      <c r="DQ168" s="149"/>
      <c r="DR168" s="149"/>
      <c r="DS168" s="149"/>
      <c r="DT168" s="149"/>
      <c r="DU168" s="149"/>
      <c r="DV168" s="149"/>
      <c r="DW168" s="149"/>
      <c r="DX168" s="149"/>
      <c r="DY168" s="149"/>
      <c r="DZ168" s="149"/>
      <c r="EA168" s="149"/>
      <c r="EB168" s="149"/>
      <c r="EC168" s="149"/>
      <c r="ED168" s="149"/>
      <c r="EE168" s="149"/>
      <c r="EF168" s="149"/>
      <c r="EG168" s="149"/>
      <c r="EH168" s="149"/>
      <c r="EI168" s="149"/>
      <c r="EJ168" s="149"/>
      <c r="EK168" s="149"/>
      <c r="EL168" s="149"/>
      <c r="EM168" s="149"/>
      <c r="EN168" s="149"/>
      <c r="EO168" s="149"/>
      <c r="EP168" s="149"/>
      <c r="EQ168" s="149"/>
      <c r="ER168" s="149"/>
      <c r="ES168" s="149"/>
      <c r="ET168" s="149"/>
      <c r="EU168" s="149"/>
      <c r="EV168" s="149"/>
      <c r="EW168" s="149"/>
      <c r="EX168" s="149"/>
      <c r="EY168" s="149"/>
      <c r="EZ168" s="149"/>
      <c r="FA168" s="149"/>
      <c r="FB168" s="149"/>
      <c r="FC168" s="149"/>
      <c r="FD168" s="149"/>
      <c r="FE168" s="149"/>
      <c r="FF168" s="149"/>
      <c r="FG168" s="149"/>
      <c r="FH168" s="149"/>
      <c r="FI168" s="149"/>
      <c r="FJ168" s="149"/>
      <c r="FK168" s="149"/>
      <c r="FL168" s="149"/>
      <c r="FM168" s="149"/>
      <c r="FN168" s="149"/>
      <c r="FO168" s="149"/>
      <c r="FP168" s="149"/>
      <c r="FQ168" s="149"/>
      <c r="FR168" s="149"/>
      <c r="FS168" s="149"/>
      <c r="FT168" s="149"/>
      <c r="FU168" s="149"/>
      <c r="FV168" s="149"/>
      <c r="FW168" s="149"/>
      <c r="FX168" s="149"/>
      <c r="FY168" s="149"/>
      <c r="FZ168" s="149"/>
      <c r="GA168" s="149"/>
      <c r="GB168" s="149"/>
      <c r="GC168" s="149"/>
      <c r="GD168" s="149"/>
      <c r="GE168" s="149"/>
      <c r="GF168" s="149"/>
      <c r="GG168" s="149"/>
      <c r="GH168" s="149"/>
      <c r="GI168" s="149"/>
      <c r="GJ168" s="149"/>
      <c r="GK168" s="149"/>
      <c r="GL168" s="149"/>
      <c r="GM168" s="149"/>
      <c r="GN168" s="149"/>
      <c r="GO168" s="149"/>
      <c r="GP168" s="149"/>
      <c r="GQ168" s="149"/>
      <c r="GR168" s="149"/>
      <c r="GS168" s="149"/>
      <c r="GT168" s="149"/>
      <c r="GU168" s="149"/>
      <c r="GV168" s="149"/>
      <c r="GW168" s="149"/>
      <c r="GX168" s="149"/>
      <c r="GY168" s="149"/>
      <c r="GZ168" s="149"/>
      <c r="HA168" s="149"/>
      <c r="HB168" s="149"/>
      <c r="HC168" s="149"/>
      <c r="HD168" s="149"/>
      <c r="HE168" s="149"/>
      <c r="HF168" s="149"/>
      <c r="HG168" s="149"/>
      <c r="HH168" s="149"/>
      <c r="HI168" s="149"/>
      <c r="HJ168" s="149"/>
      <c r="HK168" s="149"/>
      <c r="HL168" s="149"/>
      <c r="HM168" s="149"/>
      <c r="HN168" s="149"/>
      <c r="HO168" s="149"/>
      <c r="HP168" s="149"/>
      <c r="HQ168" s="149"/>
      <c r="HR168" s="149"/>
      <c r="HS168" s="149"/>
      <c r="HT168" s="149"/>
      <c r="HU168" s="149"/>
      <c r="HV168" s="149"/>
      <c r="HW168" s="149"/>
      <c r="HX168" s="149"/>
      <c r="HY168" s="149"/>
      <c r="HZ168" s="149"/>
      <c r="IA168" s="149"/>
      <c r="IB168" s="149"/>
      <c r="IC168" s="149"/>
      <c r="ID168" s="149"/>
      <c r="IE168" s="149"/>
      <c r="IF168" s="149"/>
      <c r="IG168" s="149"/>
      <c r="IH168" s="149"/>
      <c r="II168" s="149"/>
      <c r="IJ168" s="149"/>
      <c r="IK168" s="149"/>
      <c r="IL168" s="149"/>
      <c r="IM168" s="149"/>
      <c r="IN168" s="149"/>
      <c r="IO168" s="149"/>
      <c r="IP168" s="149"/>
      <c r="IQ168" s="149"/>
      <c r="IR168" s="149"/>
      <c r="IS168" s="149"/>
      <c r="IT168" s="149"/>
      <c r="IU168" s="149"/>
      <c r="IV168" s="149"/>
    </row>
    <row r="169" spans="1:256" ht="15" x14ac:dyDescent="0.25">
      <c r="A169"/>
      <c r="B169" s="39" t="s">
        <v>848</v>
      </c>
      <c r="C169" s="72"/>
      <c r="D169" s="73">
        <v>0.24051391807893713</v>
      </c>
      <c r="E169" s="6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49"/>
      <c r="BV169" s="149"/>
      <c r="BW169" s="149"/>
      <c r="BX169" s="149"/>
      <c r="BY169" s="149"/>
      <c r="BZ169" s="149"/>
      <c r="CA169" s="149"/>
      <c r="CB169" s="149"/>
      <c r="CC169" s="149"/>
      <c r="CD169" s="149"/>
      <c r="CE169" s="149"/>
      <c r="CF169" s="149"/>
      <c r="CG169" s="149"/>
      <c r="CH169" s="149"/>
      <c r="CI169" s="149"/>
      <c r="CJ169" s="149"/>
      <c r="CK169" s="149"/>
      <c r="CL169" s="149"/>
      <c r="CM169" s="149"/>
      <c r="CN169" s="149"/>
      <c r="CO169" s="149"/>
      <c r="CP169" s="149"/>
      <c r="CQ169" s="149"/>
      <c r="CR169" s="149"/>
      <c r="CS169" s="149"/>
      <c r="CT169" s="149"/>
      <c r="CU169" s="149"/>
      <c r="CV169" s="149"/>
      <c r="CW169" s="149"/>
      <c r="CX169" s="149"/>
      <c r="CY169" s="149"/>
      <c r="CZ169" s="149"/>
      <c r="DA169" s="149"/>
      <c r="DB169" s="149"/>
      <c r="DC169" s="149"/>
      <c r="DD169" s="149"/>
      <c r="DE169" s="149"/>
      <c r="DF169" s="149"/>
      <c r="DG169" s="149"/>
      <c r="DH169" s="149"/>
      <c r="DI169" s="149"/>
      <c r="DJ169" s="149"/>
      <c r="DK169" s="149"/>
      <c r="DL169" s="149"/>
      <c r="DM169" s="149"/>
      <c r="DN169" s="149"/>
      <c r="DO169" s="149"/>
      <c r="DP169" s="149"/>
      <c r="DQ169" s="149"/>
      <c r="DR169" s="149"/>
      <c r="DS169" s="149"/>
      <c r="DT169" s="149"/>
      <c r="DU169" s="149"/>
      <c r="DV169" s="149"/>
      <c r="DW169" s="149"/>
      <c r="DX169" s="149"/>
      <c r="DY169" s="149"/>
      <c r="DZ169" s="149"/>
      <c r="EA169" s="149"/>
      <c r="EB169" s="149"/>
      <c r="EC169" s="149"/>
      <c r="ED169" s="149"/>
      <c r="EE169" s="149"/>
      <c r="EF169" s="149"/>
      <c r="EG169" s="149"/>
      <c r="EH169" s="149"/>
      <c r="EI169" s="149"/>
      <c r="EJ169" s="149"/>
      <c r="EK169" s="149"/>
      <c r="EL169" s="149"/>
      <c r="EM169" s="149"/>
      <c r="EN169" s="149"/>
      <c r="EO169" s="149"/>
      <c r="EP169" s="149"/>
      <c r="EQ169" s="149"/>
      <c r="ER169" s="149"/>
      <c r="ES169" s="149"/>
      <c r="ET169" s="149"/>
      <c r="EU169" s="149"/>
      <c r="EV169" s="149"/>
      <c r="EW169" s="149"/>
      <c r="EX169" s="149"/>
      <c r="EY169" s="149"/>
      <c r="EZ169" s="149"/>
      <c r="FA169" s="149"/>
      <c r="FB169" s="149"/>
      <c r="FC169" s="149"/>
      <c r="FD169" s="149"/>
      <c r="FE169" s="149"/>
      <c r="FF169" s="149"/>
      <c r="FG169" s="149"/>
      <c r="FH169" s="149"/>
      <c r="FI169" s="149"/>
      <c r="FJ169" s="149"/>
      <c r="FK169" s="149"/>
      <c r="FL169" s="149"/>
      <c r="FM169" s="149"/>
      <c r="FN169" s="149"/>
      <c r="FO169" s="149"/>
      <c r="FP169" s="149"/>
      <c r="FQ169" s="149"/>
      <c r="FR169" s="149"/>
      <c r="FS169" s="149"/>
      <c r="FT169" s="149"/>
      <c r="FU169" s="149"/>
      <c r="FV169" s="149"/>
      <c r="FW169" s="149"/>
      <c r="FX169" s="149"/>
      <c r="FY169" s="149"/>
      <c r="FZ169" s="149"/>
      <c r="GA169" s="149"/>
      <c r="GB169" s="149"/>
      <c r="GC169" s="149"/>
      <c r="GD169" s="149"/>
      <c r="GE169" s="149"/>
      <c r="GF169" s="149"/>
      <c r="GG169" s="149"/>
      <c r="GH169" s="149"/>
      <c r="GI169" s="149"/>
      <c r="GJ169" s="149"/>
      <c r="GK169" s="149"/>
      <c r="GL169" s="149"/>
      <c r="GM169" s="149"/>
      <c r="GN169" s="149"/>
      <c r="GO169" s="149"/>
      <c r="GP169" s="149"/>
      <c r="GQ169" s="149"/>
      <c r="GR169" s="149"/>
      <c r="GS169" s="149"/>
      <c r="GT169" s="149"/>
      <c r="GU169" s="149"/>
      <c r="GV169" s="149"/>
      <c r="GW169" s="149"/>
      <c r="GX169" s="149"/>
      <c r="GY169" s="149"/>
      <c r="GZ169" s="149"/>
      <c r="HA169" s="149"/>
      <c r="HB169" s="149"/>
      <c r="HC169" s="149"/>
      <c r="HD169" s="149"/>
      <c r="HE169" s="149"/>
      <c r="HF169" s="149"/>
      <c r="HG169" s="149"/>
      <c r="HH169" s="149"/>
      <c r="HI169" s="149"/>
      <c r="HJ169" s="149"/>
      <c r="HK169" s="149"/>
      <c r="HL169" s="149"/>
      <c r="HM169" s="149"/>
      <c r="HN169" s="149"/>
      <c r="HO169" s="149"/>
      <c r="HP169" s="149"/>
      <c r="HQ169" s="149"/>
      <c r="HR169" s="149"/>
      <c r="HS169" s="149"/>
      <c r="HT169" s="149"/>
      <c r="HU169" s="149"/>
      <c r="HV169" s="149"/>
      <c r="HW169" s="149"/>
      <c r="HX169" s="149"/>
      <c r="HY169" s="149"/>
      <c r="HZ169" s="149"/>
      <c r="IA169" s="149"/>
      <c r="IB169" s="149"/>
      <c r="IC169" s="149"/>
      <c r="ID169" s="149"/>
      <c r="IE169" s="149"/>
      <c r="IF169" s="149"/>
      <c r="IG169" s="149"/>
      <c r="IH169" s="149"/>
      <c r="II169" s="149"/>
      <c r="IJ169" s="149"/>
      <c r="IK169" s="149"/>
      <c r="IL169" s="149"/>
      <c r="IM169" s="149"/>
      <c r="IN169" s="149"/>
      <c r="IO169" s="149"/>
      <c r="IP169" s="149"/>
      <c r="IQ169" s="149"/>
      <c r="IR169" s="149"/>
      <c r="IS169" s="149"/>
      <c r="IT169" s="149"/>
      <c r="IU169" s="149"/>
      <c r="IV169" s="149"/>
    </row>
    <row r="170" spans="1:256" ht="15" x14ac:dyDescent="0.25">
      <c r="B170" s="39" t="s">
        <v>805</v>
      </c>
      <c r="C170" s="40"/>
      <c r="D170" s="45">
        <v>2.9137473816888169</v>
      </c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  <c r="DS170" s="65"/>
      <c r="DT170" s="65"/>
      <c r="DU170" s="65"/>
      <c r="DV170" s="65"/>
      <c r="DW170" s="65"/>
      <c r="DX170" s="65"/>
      <c r="DY170" s="65"/>
      <c r="DZ170" s="65"/>
      <c r="EA170" s="65"/>
      <c r="EB170" s="65"/>
      <c r="EC170" s="65"/>
      <c r="ED170" s="65"/>
      <c r="EE170" s="65"/>
      <c r="EF170" s="65"/>
      <c r="EG170" s="65"/>
      <c r="EH170" s="65"/>
      <c r="EI170" s="65"/>
      <c r="EJ170" s="65"/>
      <c r="EK170" s="65"/>
      <c r="EL170" s="65"/>
      <c r="EM170" s="65"/>
      <c r="EN170" s="65"/>
      <c r="EO170" s="65"/>
      <c r="EP170" s="65"/>
      <c r="EQ170" s="65"/>
      <c r="ER170" s="65"/>
      <c r="ES170" s="65"/>
      <c r="ET170" s="65"/>
      <c r="EU170" s="65"/>
      <c r="EV170" s="65"/>
      <c r="EW170" s="65"/>
      <c r="EX170" s="65"/>
      <c r="EY170" s="65"/>
      <c r="EZ170" s="65"/>
      <c r="FA170" s="65"/>
      <c r="FB170" s="65"/>
      <c r="FC170" s="65"/>
      <c r="FD170" s="65"/>
      <c r="FE170" s="65"/>
      <c r="FF170" s="65"/>
      <c r="FG170" s="65"/>
      <c r="FH170" s="65"/>
      <c r="FI170" s="65"/>
      <c r="FJ170" s="65"/>
      <c r="FK170" s="65"/>
      <c r="FL170" s="65"/>
      <c r="FM170" s="65"/>
      <c r="FN170" s="65"/>
      <c r="FO170" s="65"/>
      <c r="FP170" s="65"/>
      <c r="FQ170" s="65"/>
      <c r="FR170" s="65"/>
      <c r="FS170" s="65"/>
      <c r="FT170" s="65"/>
      <c r="FU170" s="65"/>
      <c r="FV170" s="65"/>
      <c r="FW170" s="65"/>
      <c r="FX170" s="65"/>
      <c r="FY170" s="65"/>
      <c r="FZ170" s="65"/>
      <c r="GA170" s="65"/>
      <c r="GB170" s="65"/>
      <c r="GC170" s="65"/>
      <c r="GD170" s="65"/>
      <c r="GE170" s="65"/>
      <c r="GF170" s="65"/>
      <c r="GG170" s="65"/>
      <c r="GH170" s="65"/>
      <c r="GI170" s="65"/>
      <c r="GJ170" s="65"/>
      <c r="GK170" s="65"/>
      <c r="GL170" s="65"/>
      <c r="GM170" s="65"/>
      <c r="GN170" s="65"/>
      <c r="GO170" s="65"/>
      <c r="GP170" s="65"/>
      <c r="GQ170" s="65"/>
      <c r="GR170" s="65"/>
      <c r="GS170" s="65"/>
      <c r="GT170" s="65"/>
      <c r="GU170" s="65"/>
      <c r="GV170" s="65"/>
      <c r="GW170" s="65"/>
      <c r="GX170" s="65"/>
      <c r="GY170" s="65"/>
      <c r="GZ170" s="65"/>
      <c r="HA170" s="65"/>
      <c r="HB170" s="65"/>
      <c r="HC170" s="65"/>
      <c r="HD170" s="65"/>
      <c r="HE170" s="65"/>
      <c r="HF170" s="65"/>
      <c r="HG170" s="65"/>
      <c r="HH170" s="65"/>
      <c r="HI170" s="65"/>
      <c r="HJ170" s="65"/>
      <c r="HK170" s="65"/>
      <c r="HL170" s="65"/>
      <c r="HM170" s="65"/>
      <c r="HN170" s="65"/>
      <c r="HO170" s="65"/>
      <c r="HP170" s="65"/>
      <c r="HQ170" s="65"/>
      <c r="HR170" s="65"/>
      <c r="HS170" s="65"/>
      <c r="HT170" s="65"/>
      <c r="HU170" s="65"/>
      <c r="HV170" s="65"/>
      <c r="HW170" s="65"/>
      <c r="HX170" s="65"/>
      <c r="HY170" s="65"/>
      <c r="HZ170" s="65"/>
      <c r="IA170" s="65"/>
      <c r="IB170" s="65"/>
      <c r="IC170" s="65"/>
      <c r="ID170" s="65"/>
      <c r="IE170" s="65"/>
      <c r="IF170" s="65"/>
      <c r="IG170" s="65"/>
      <c r="IH170" s="65"/>
      <c r="II170" s="65"/>
      <c r="IJ170" s="65"/>
      <c r="IK170" s="65"/>
      <c r="IL170" s="65"/>
      <c r="IM170" s="65"/>
      <c r="IN170" s="65"/>
      <c r="IO170" s="65"/>
      <c r="IP170" s="65"/>
      <c r="IQ170" s="65"/>
      <c r="IR170" s="65"/>
      <c r="IS170" s="65"/>
      <c r="IT170" s="65"/>
      <c r="IU170" s="65"/>
      <c r="IV170" s="65"/>
    </row>
    <row r="171" spans="1:256" ht="15" x14ac:dyDescent="0.25">
      <c r="B171" s="39" t="s">
        <v>806</v>
      </c>
      <c r="C171" s="40"/>
      <c r="D171" s="45" t="s">
        <v>139</v>
      </c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  <c r="DS171" s="65"/>
      <c r="DT171" s="65"/>
      <c r="DU171" s="65"/>
      <c r="DV171" s="65"/>
      <c r="DW171" s="65"/>
      <c r="DX171" s="65"/>
      <c r="DY171" s="65"/>
      <c r="DZ171" s="65"/>
      <c r="EA171" s="65"/>
      <c r="EB171" s="65"/>
      <c r="EC171" s="65"/>
      <c r="ED171" s="65"/>
      <c r="EE171" s="65"/>
      <c r="EF171" s="65"/>
      <c r="EG171" s="65"/>
      <c r="EH171" s="65"/>
      <c r="EI171" s="65"/>
      <c r="EJ171" s="65"/>
      <c r="EK171" s="65"/>
      <c r="EL171" s="65"/>
      <c r="EM171" s="65"/>
      <c r="EN171" s="65"/>
      <c r="EO171" s="65"/>
      <c r="EP171" s="65"/>
      <c r="EQ171" s="65"/>
      <c r="ER171" s="65"/>
      <c r="ES171" s="65"/>
      <c r="ET171" s="65"/>
      <c r="EU171" s="65"/>
      <c r="EV171" s="65"/>
      <c r="EW171" s="65"/>
      <c r="EX171" s="65"/>
      <c r="EY171" s="65"/>
      <c r="EZ171" s="65"/>
      <c r="FA171" s="65"/>
      <c r="FB171" s="65"/>
      <c r="FC171" s="65"/>
      <c r="FD171" s="65"/>
      <c r="FE171" s="65"/>
      <c r="FF171" s="65"/>
      <c r="FG171" s="65"/>
      <c r="FH171" s="65"/>
      <c r="FI171" s="65"/>
      <c r="FJ171" s="65"/>
      <c r="FK171" s="65"/>
      <c r="FL171" s="65"/>
      <c r="FM171" s="65"/>
      <c r="FN171" s="65"/>
      <c r="FO171" s="65"/>
      <c r="FP171" s="65"/>
      <c r="FQ171" s="65"/>
      <c r="FR171" s="65"/>
      <c r="FS171" s="65"/>
      <c r="FT171" s="65"/>
      <c r="FU171" s="65"/>
      <c r="FV171" s="65"/>
      <c r="FW171" s="65"/>
      <c r="FX171" s="65"/>
      <c r="FY171" s="65"/>
      <c r="FZ171" s="65"/>
      <c r="GA171" s="65"/>
      <c r="GB171" s="65"/>
      <c r="GC171" s="65"/>
      <c r="GD171" s="65"/>
      <c r="GE171" s="65"/>
      <c r="GF171" s="65"/>
      <c r="GG171" s="65"/>
      <c r="GH171" s="65"/>
      <c r="GI171" s="65"/>
      <c r="GJ171" s="65"/>
      <c r="GK171" s="65"/>
      <c r="GL171" s="65"/>
      <c r="GM171" s="65"/>
      <c r="GN171" s="65"/>
      <c r="GO171" s="65"/>
      <c r="GP171" s="65"/>
      <c r="GQ171" s="65"/>
      <c r="GR171" s="65"/>
      <c r="GS171" s="65"/>
      <c r="GT171" s="65"/>
      <c r="GU171" s="65"/>
      <c r="GV171" s="65"/>
      <c r="GW171" s="65"/>
      <c r="GX171" s="65"/>
      <c r="GY171" s="65"/>
      <c r="GZ171" s="65"/>
      <c r="HA171" s="65"/>
      <c r="HB171" s="65"/>
      <c r="HC171" s="65"/>
      <c r="HD171" s="65"/>
      <c r="HE171" s="65"/>
      <c r="HF171" s="65"/>
      <c r="HG171" s="65"/>
      <c r="HH171" s="65"/>
      <c r="HI171" s="65"/>
      <c r="HJ171" s="65"/>
      <c r="HK171" s="65"/>
      <c r="HL171" s="65"/>
      <c r="HM171" s="65"/>
      <c r="HN171" s="65"/>
      <c r="HO171" s="65"/>
      <c r="HP171" s="65"/>
      <c r="HQ171" s="65"/>
      <c r="HR171" s="65"/>
      <c r="HS171" s="65"/>
      <c r="HT171" s="65"/>
      <c r="HU171" s="65"/>
      <c r="HV171" s="65"/>
      <c r="HW171" s="65"/>
      <c r="HX171" s="65"/>
      <c r="HY171" s="65"/>
      <c r="HZ171" s="65"/>
      <c r="IA171" s="65"/>
      <c r="IB171" s="65"/>
      <c r="IC171" s="65"/>
      <c r="ID171" s="65"/>
      <c r="IE171" s="65"/>
      <c r="IF171" s="65"/>
      <c r="IG171" s="65"/>
      <c r="IH171" s="65"/>
      <c r="II171" s="65"/>
      <c r="IJ171" s="65"/>
      <c r="IK171" s="65"/>
      <c r="IL171" s="65"/>
      <c r="IM171" s="65"/>
      <c r="IN171" s="65"/>
      <c r="IO171" s="65"/>
      <c r="IP171" s="65"/>
      <c r="IQ171" s="65"/>
      <c r="IR171" s="65"/>
      <c r="IS171" s="65"/>
      <c r="IT171" s="65"/>
      <c r="IU171" s="65"/>
      <c r="IV171" s="65"/>
    </row>
  </sheetData>
  <mergeCells count="5">
    <mergeCell ref="A1:G1"/>
    <mergeCell ref="A2:G2"/>
    <mergeCell ref="A3:G3"/>
    <mergeCell ref="B148:F148"/>
    <mergeCell ref="B149:F1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V11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720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35</v>
      </c>
      <c r="C7" s="11" t="s">
        <v>36</v>
      </c>
      <c r="D7" s="2" t="s">
        <v>19</v>
      </c>
      <c r="E7" s="46">
        <v>192640</v>
      </c>
      <c r="F7" s="52">
        <v>4672.1942399999998</v>
      </c>
      <c r="G7" s="5">
        <v>0.26289145347150583</v>
      </c>
    </row>
    <row r="8" spans="1:7" ht="15" x14ac:dyDescent="0.25">
      <c r="A8" s="6">
        <v>2</v>
      </c>
      <c r="B8" s="7" t="s">
        <v>17</v>
      </c>
      <c r="C8" s="11" t="s">
        <v>18</v>
      </c>
      <c r="D8" s="2" t="s">
        <v>19</v>
      </c>
      <c r="E8" s="46">
        <v>700154</v>
      </c>
      <c r="F8" s="52">
        <v>2966.552498</v>
      </c>
      <c r="G8" s="5">
        <v>0.1669197079440658</v>
      </c>
    </row>
    <row r="9" spans="1:7" ht="25.5" x14ac:dyDescent="0.25">
      <c r="A9" s="6">
        <v>3</v>
      </c>
      <c r="B9" s="7" t="s">
        <v>487</v>
      </c>
      <c r="C9" s="11" t="s">
        <v>488</v>
      </c>
      <c r="D9" s="2" t="s">
        <v>169</v>
      </c>
      <c r="E9" s="46">
        <v>82240</v>
      </c>
      <c r="F9" s="52">
        <v>1795.01136</v>
      </c>
      <c r="G9" s="5">
        <v>0.10100032686746012</v>
      </c>
    </row>
    <row r="10" spans="1:7" ht="15" x14ac:dyDescent="0.25">
      <c r="A10" s="6">
        <v>4</v>
      </c>
      <c r="B10" s="7" t="s">
        <v>390</v>
      </c>
      <c r="C10" s="11" t="s">
        <v>391</v>
      </c>
      <c r="D10" s="2" t="s">
        <v>19</v>
      </c>
      <c r="E10" s="46">
        <v>202926</v>
      </c>
      <c r="F10" s="52">
        <v>1640.2508580000001</v>
      </c>
      <c r="G10" s="5">
        <v>9.229238125971076E-2</v>
      </c>
    </row>
    <row r="11" spans="1:7" ht="15" x14ac:dyDescent="0.25">
      <c r="A11" s="6">
        <v>5</v>
      </c>
      <c r="B11" s="7" t="s">
        <v>485</v>
      </c>
      <c r="C11" s="11" t="s">
        <v>486</v>
      </c>
      <c r="D11" s="2" t="s">
        <v>19</v>
      </c>
      <c r="E11" s="46">
        <v>101911</v>
      </c>
      <c r="F11" s="52">
        <v>1551.2382865</v>
      </c>
      <c r="G11" s="5">
        <v>8.7283889939180528E-2</v>
      </c>
    </row>
    <row r="12" spans="1:7" ht="15" x14ac:dyDescent="0.25">
      <c r="A12" s="6">
        <v>6</v>
      </c>
      <c r="B12" s="7" t="s">
        <v>57</v>
      </c>
      <c r="C12" s="11" t="s">
        <v>58</v>
      </c>
      <c r="D12" s="2" t="s">
        <v>19</v>
      </c>
      <c r="E12" s="46">
        <v>413653</v>
      </c>
      <c r="F12" s="52">
        <v>1458.1268250000001</v>
      </c>
      <c r="G12" s="5">
        <v>8.2044765409847786E-2</v>
      </c>
    </row>
    <row r="13" spans="1:7" ht="15" x14ac:dyDescent="0.25">
      <c r="A13" s="6">
        <v>7</v>
      </c>
      <c r="B13" s="7" t="s">
        <v>437</v>
      </c>
      <c r="C13" s="11" t="s">
        <v>438</v>
      </c>
      <c r="D13" s="2" t="s">
        <v>169</v>
      </c>
      <c r="E13" s="46">
        <v>21656</v>
      </c>
      <c r="F13" s="52">
        <v>750.83517600000005</v>
      </c>
      <c r="G13" s="5">
        <v>4.2247419648412117E-2</v>
      </c>
    </row>
    <row r="14" spans="1:7" ht="15" x14ac:dyDescent="0.25">
      <c r="A14" s="6">
        <v>8</v>
      </c>
      <c r="B14" s="7" t="s">
        <v>537</v>
      </c>
      <c r="C14" s="11" t="s">
        <v>538</v>
      </c>
      <c r="D14" s="2" t="s">
        <v>169</v>
      </c>
      <c r="E14" s="46">
        <v>5482</v>
      </c>
      <c r="F14" s="52">
        <v>448.86341900000002</v>
      </c>
      <c r="G14" s="5">
        <v>2.5256303691496257E-2</v>
      </c>
    </row>
    <row r="15" spans="1:7" ht="25.5" x14ac:dyDescent="0.25">
      <c r="A15" s="6">
        <v>9</v>
      </c>
      <c r="B15" s="7" t="s">
        <v>398</v>
      </c>
      <c r="C15" s="11" t="s">
        <v>399</v>
      </c>
      <c r="D15" s="2" t="s">
        <v>169</v>
      </c>
      <c r="E15" s="46">
        <v>46983</v>
      </c>
      <c r="F15" s="52">
        <v>326.17947750000002</v>
      </c>
      <c r="G15" s="5">
        <v>1.8353217466521972E-2</v>
      </c>
    </row>
    <row r="16" spans="1:7" ht="25.5" x14ac:dyDescent="0.25">
      <c r="A16" s="6">
        <v>10</v>
      </c>
      <c r="B16" s="7" t="s">
        <v>416</v>
      </c>
      <c r="C16" s="11" t="s">
        <v>417</v>
      </c>
      <c r="D16" s="2" t="s">
        <v>169</v>
      </c>
      <c r="E16" s="46">
        <v>15128</v>
      </c>
      <c r="F16" s="52">
        <v>268.11354399999999</v>
      </c>
      <c r="G16" s="5">
        <v>1.508600791339457E-2</v>
      </c>
    </row>
    <row r="17" spans="1:7" ht="25.5" x14ac:dyDescent="0.25">
      <c r="A17" s="6">
        <v>11</v>
      </c>
      <c r="B17" s="7" t="s">
        <v>408</v>
      </c>
      <c r="C17" s="11" t="s">
        <v>409</v>
      </c>
      <c r="D17" s="2" t="s">
        <v>169</v>
      </c>
      <c r="E17" s="46">
        <v>21981</v>
      </c>
      <c r="F17" s="52">
        <v>258.60646500000001</v>
      </c>
      <c r="G17" s="5">
        <v>1.4551070860653711E-2</v>
      </c>
    </row>
    <row r="18" spans="1:7" ht="15" x14ac:dyDescent="0.25">
      <c r="A18" s="6">
        <v>12</v>
      </c>
      <c r="B18" s="7" t="s">
        <v>367</v>
      </c>
      <c r="C18" s="11" t="s">
        <v>368</v>
      </c>
      <c r="D18" s="2" t="s">
        <v>169</v>
      </c>
      <c r="E18" s="46">
        <v>102993</v>
      </c>
      <c r="F18" s="52">
        <v>227.923509</v>
      </c>
      <c r="G18" s="5">
        <v>1.2824625750434521E-2</v>
      </c>
    </row>
    <row r="19" spans="1:7" ht="15" x14ac:dyDescent="0.25">
      <c r="A19" s="6">
        <v>13</v>
      </c>
      <c r="B19" s="7" t="s">
        <v>337</v>
      </c>
      <c r="C19" s="11" t="s">
        <v>338</v>
      </c>
      <c r="D19" s="2" t="s">
        <v>169</v>
      </c>
      <c r="E19" s="46">
        <v>50000</v>
      </c>
      <c r="F19" s="52">
        <v>225.05</v>
      </c>
      <c r="G19" s="5">
        <v>1.2662941342901531E-2</v>
      </c>
    </row>
    <row r="20" spans="1:7" ht="15" x14ac:dyDescent="0.25">
      <c r="A20" s="6">
        <v>14</v>
      </c>
      <c r="B20" s="7" t="s">
        <v>369</v>
      </c>
      <c r="C20" s="11" t="s">
        <v>370</v>
      </c>
      <c r="D20" s="2" t="s">
        <v>169</v>
      </c>
      <c r="E20" s="46">
        <v>184713</v>
      </c>
      <c r="F20" s="52">
        <v>176.400915</v>
      </c>
      <c r="G20" s="5">
        <v>9.9255918217247656E-3</v>
      </c>
    </row>
    <row r="21" spans="1:7" ht="25.5" x14ac:dyDescent="0.25">
      <c r="A21" s="6">
        <v>15</v>
      </c>
      <c r="B21" s="7" t="s">
        <v>414</v>
      </c>
      <c r="C21" s="11" t="s">
        <v>415</v>
      </c>
      <c r="D21" s="2" t="s">
        <v>169</v>
      </c>
      <c r="E21" s="46">
        <v>39000</v>
      </c>
      <c r="F21" s="52">
        <v>172.24350000000001</v>
      </c>
      <c r="G21" s="5">
        <v>9.6916655729662737E-3</v>
      </c>
    </row>
    <row r="22" spans="1:7" ht="15" x14ac:dyDescent="0.25">
      <c r="A22" s="6">
        <v>16</v>
      </c>
      <c r="B22" s="7" t="s">
        <v>180</v>
      </c>
      <c r="C22" s="11" t="s">
        <v>181</v>
      </c>
      <c r="D22" s="2" t="s">
        <v>19</v>
      </c>
      <c r="E22" s="46">
        <v>73395</v>
      </c>
      <c r="F22" s="52">
        <v>171.1204425</v>
      </c>
      <c r="G22" s="5">
        <v>9.6284742321655365E-3</v>
      </c>
    </row>
    <row r="23" spans="1:7" ht="15" x14ac:dyDescent="0.25">
      <c r="A23" s="6">
        <v>17</v>
      </c>
      <c r="B23" s="88" t="s">
        <v>840</v>
      </c>
      <c r="C23" s="11" t="s">
        <v>380</v>
      </c>
      <c r="D23" s="2" t="s">
        <v>169</v>
      </c>
      <c r="E23" s="46">
        <v>45714</v>
      </c>
      <c r="F23" s="52">
        <v>12.454207874999998</v>
      </c>
      <c r="G23" s="5">
        <v>7.007638471158733E-4</v>
      </c>
    </row>
    <row r="24" spans="1:7" ht="15" x14ac:dyDescent="0.25">
      <c r="A24" s="6">
        <v>18</v>
      </c>
      <c r="B24" s="7" t="s">
        <v>381</v>
      </c>
      <c r="C24" s="11" t="s">
        <v>382</v>
      </c>
      <c r="D24" s="2" t="s">
        <v>169</v>
      </c>
      <c r="E24" s="46">
        <v>45714</v>
      </c>
      <c r="F24" s="52">
        <v>86.650886999999997</v>
      </c>
      <c r="G24" s="5">
        <v>4.8756058626589147E-3</v>
      </c>
    </row>
    <row r="25" spans="1:7" ht="15" x14ac:dyDescent="0.25">
      <c r="A25" s="6">
        <v>19</v>
      </c>
      <c r="B25" s="7" t="s">
        <v>840</v>
      </c>
      <c r="C25" s="11" t="s">
        <v>850</v>
      </c>
      <c r="D25" s="2" t="s">
        <v>169</v>
      </c>
      <c r="E25" s="46">
        <v>6531</v>
      </c>
      <c r="F25" s="52">
        <v>87.185176312499991</v>
      </c>
      <c r="G25" s="5">
        <v>4.9056688452153536E-3</v>
      </c>
    </row>
    <row r="26" spans="1:7" ht="15" x14ac:dyDescent="0.25">
      <c r="A26" s="1"/>
      <c r="B26" s="2"/>
      <c r="C26" s="8" t="s">
        <v>107</v>
      </c>
      <c r="D26" s="12"/>
      <c r="E26" s="48"/>
      <c r="F26" s="54">
        <v>17295.000786687498</v>
      </c>
      <c r="G26" s="13">
        <v>0.97314188174743221</v>
      </c>
    </row>
    <row r="27" spans="1:7" ht="15" x14ac:dyDescent="0.25">
      <c r="A27" s="6"/>
      <c r="B27" s="7"/>
      <c r="C27" s="14"/>
      <c r="D27" s="15"/>
      <c r="E27" s="46"/>
      <c r="F27" s="52"/>
      <c r="G27" s="5"/>
    </row>
    <row r="28" spans="1:7" ht="15" x14ac:dyDescent="0.25">
      <c r="A28" s="1"/>
      <c r="B28" s="2"/>
      <c r="C28" s="8" t="s">
        <v>108</v>
      </c>
      <c r="D28" s="9"/>
      <c r="E28" s="47"/>
      <c r="F28" s="53"/>
      <c r="G28" s="10"/>
    </row>
    <row r="29" spans="1:7" ht="15" x14ac:dyDescent="0.25">
      <c r="A29" s="1"/>
      <c r="B29" s="2"/>
      <c r="C29" s="8" t="s">
        <v>107</v>
      </c>
      <c r="D29" s="12"/>
      <c r="E29" s="48"/>
      <c r="F29" s="54">
        <v>0</v>
      </c>
      <c r="G29" s="13">
        <v>0</v>
      </c>
    </row>
    <row r="30" spans="1:7" ht="15" x14ac:dyDescent="0.25">
      <c r="A30" s="6"/>
      <c r="B30" s="7"/>
      <c r="C30" s="14"/>
      <c r="D30" s="15"/>
      <c r="E30" s="46"/>
      <c r="F30" s="52"/>
      <c r="G30" s="5"/>
    </row>
    <row r="31" spans="1:7" ht="15" x14ac:dyDescent="0.25">
      <c r="A31" s="16"/>
      <c r="B31" s="17"/>
      <c r="C31" s="8" t="s">
        <v>109</v>
      </c>
      <c r="D31" s="9"/>
      <c r="E31" s="47"/>
      <c r="F31" s="53"/>
      <c r="G31" s="10"/>
    </row>
    <row r="32" spans="1:7" ht="15" x14ac:dyDescent="0.25">
      <c r="A32" s="18"/>
      <c r="B32" s="19"/>
      <c r="C32" s="8" t="s">
        <v>107</v>
      </c>
      <c r="D32" s="20"/>
      <c r="E32" s="49"/>
      <c r="F32" s="55">
        <v>0</v>
      </c>
      <c r="G32" s="21">
        <v>0</v>
      </c>
    </row>
    <row r="33" spans="1:7" ht="15" x14ac:dyDescent="0.25">
      <c r="A33" s="18"/>
      <c r="B33" s="19"/>
      <c r="C33" s="14"/>
      <c r="D33" s="22"/>
      <c r="E33" s="50"/>
      <c r="F33" s="56"/>
      <c r="G33" s="23"/>
    </row>
    <row r="34" spans="1:7" ht="15" x14ac:dyDescent="0.25">
      <c r="A34" s="1"/>
      <c r="B34" s="2"/>
      <c r="C34" s="8" t="s">
        <v>111</v>
      </c>
      <c r="D34" s="9"/>
      <c r="E34" s="47"/>
      <c r="F34" s="53"/>
      <c r="G34" s="10"/>
    </row>
    <row r="35" spans="1:7" ht="15" x14ac:dyDescent="0.25">
      <c r="A35" s="1"/>
      <c r="B35" s="2"/>
      <c r="C35" s="8" t="s">
        <v>107</v>
      </c>
      <c r="D35" s="12"/>
      <c r="E35" s="48"/>
      <c r="F35" s="54">
        <v>0</v>
      </c>
      <c r="G35" s="13">
        <v>0</v>
      </c>
    </row>
    <row r="36" spans="1:7" ht="15" x14ac:dyDescent="0.25">
      <c r="A36" s="1"/>
      <c r="B36" s="2"/>
      <c r="C36" s="14"/>
      <c r="D36" s="4"/>
      <c r="E36" s="46"/>
      <c r="F36" s="52"/>
      <c r="G36" s="5"/>
    </row>
    <row r="37" spans="1:7" ht="15" x14ac:dyDescent="0.25">
      <c r="A37" s="1"/>
      <c r="B37" s="2"/>
      <c r="C37" s="8" t="s">
        <v>112</v>
      </c>
      <c r="D37" s="9"/>
      <c r="E37" s="47"/>
      <c r="F37" s="53"/>
      <c r="G37" s="10"/>
    </row>
    <row r="38" spans="1:7" ht="15" x14ac:dyDescent="0.25">
      <c r="A38" s="1"/>
      <c r="B38" s="2"/>
      <c r="C38" s="8" t="s">
        <v>107</v>
      </c>
      <c r="D38" s="12"/>
      <c r="E38" s="48"/>
      <c r="F38" s="54">
        <v>0</v>
      </c>
      <c r="G38" s="13">
        <v>0</v>
      </c>
    </row>
    <row r="39" spans="1:7" ht="15" x14ac:dyDescent="0.25">
      <c r="A39" s="1"/>
      <c r="B39" s="2"/>
      <c r="C39" s="14"/>
      <c r="D39" s="4"/>
      <c r="E39" s="46"/>
      <c r="F39" s="52"/>
      <c r="G39" s="5"/>
    </row>
    <row r="40" spans="1:7" ht="15" x14ac:dyDescent="0.25">
      <c r="A40" s="1"/>
      <c r="B40" s="2"/>
      <c r="C40" s="8" t="s">
        <v>113</v>
      </c>
      <c r="D40" s="9"/>
      <c r="E40" s="47"/>
      <c r="F40" s="53"/>
      <c r="G40" s="10"/>
    </row>
    <row r="41" spans="1:7" ht="15" x14ac:dyDescent="0.25">
      <c r="A41" s="1"/>
      <c r="B41" s="2"/>
      <c r="C41" s="8" t="s">
        <v>107</v>
      </c>
      <c r="D41" s="12"/>
      <c r="E41" s="48"/>
      <c r="F41" s="54">
        <v>0</v>
      </c>
      <c r="G41" s="13">
        <v>0</v>
      </c>
    </row>
    <row r="42" spans="1:7" ht="15" x14ac:dyDescent="0.25">
      <c r="A42" s="1"/>
      <c r="B42" s="2"/>
      <c r="C42" s="14"/>
      <c r="D42" s="4"/>
      <c r="E42" s="46"/>
      <c r="F42" s="52"/>
      <c r="G42" s="5"/>
    </row>
    <row r="43" spans="1:7" ht="25.5" x14ac:dyDescent="0.25">
      <c r="A43" s="6"/>
      <c r="B43" s="7"/>
      <c r="C43" s="24" t="s">
        <v>115</v>
      </c>
      <c r="D43" s="25"/>
      <c r="E43" s="48"/>
      <c r="F43" s="54">
        <v>17295.000786687498</v>
      </c>
      <c r="G43" s="13">
        <v>0.97314188174743221</v>
      </c>
    </row>
    <row r="44" spans="1:7" ht="15" x14ac:dyDescent="0.25">
      <c r="A44" s="1"/>
      <c r="B44" s="2"/>
      <c r="C44" s="11"/>
      <c r="D44" s="4"/>
      <c r="E44" s="46"/>
      <c r="F44" s="52"/>
      <c r="G44" s="5"/>
    </row>
    <row r="45" spans="1:7" ht="15" x14ac:dyDescent="0.25">
      <c r="A45" s="1"/>
      <c r="B45" s="2"/>
      <c r="C45" s="3" t="s">
        <v>116</v>
      </c>
      <c r="D45" s="4"/>
      <c r="E45" s="46"/>
      <c r="F45" s="52"/>
      <c r="G45" s="5"/>
    </row>
    <row r="46" spans="1:7" ht="25.5" x14ac:dyDescent="0.25">
      <c r="A46" s="1"/>
      <c r="B46" s="2"/>
      <c r="C46" s="8" t="s">
        <v>10</v>
      </c>
      <c r="D46" s="9"/>
      <c r="E46" s="47"/>
      <c r="F46" s="53"/>
      <c r="G46" s="10"/>
    </row>
    <row r="47" spans="1:7" ht="15" x14ac:dyDescent="0.25">
      <c r="A47" s="6"/>
      <c r="B47" s="7"/>
      <c r="C47" s="8" t="s">
        <v>107</v>
      </c>
      <c r="D47" s="12"/>
      <c r="E47" s="48"/>
      <c r="F47" s="54">
        <v>0</v>
      </c>
      <c r="G47" s="13">
        <v>0</v>
      </c>
    </row>
    <row r="48" spans="1:7" ht="15" x14ac:dyDescent="0.25">
      <c r="A48" s="6"/>
      <c r="B48" s="7"/>
      <c r="C48" s="14"/>
      <c r="D48" s="4"/>
      <c r="E48" s="46"/>
      <c r="F48" s="52"/>
      <c r="G48" s="5"/>
    </row>
    <row r="49" spans="1:7" ht="15" x14ac:dyDescent="0.25">
      <c r="A49" s="1"/>
      <c r="B49" s="26"/>
      <c r="C49" s="8" t="s">
        <v>117</v>
      </c>
      <c r="D49" s="9"/>
      <c r="E49" s="47"/>
      <c r="F49" s="53"/>
      <c r="G49" s="10"/>
    </row>
    <row r="50" spans="1:7" ht="15" x14ac:dyDescent="0.25">
      <c r="A50" s="6"/>
      <c r="B50" s="7"/>
      <c r="C50" s="8" t="s">
        <v>107</v>
      </c>
      <c r="D50" s="12"/>
      <c r="E50" s="48"/>
      <c r="F50" s="54">
        <v>0</v>
      </c>
      <c r="G50" s="13">
        <v>0</v>
      </c>
    </row>
    <row r="51" spans="1:7" ht="15" x14ac:dyDescent="0.25">
      <c r="A51" s="6"/>
      <c r="B51" s="7"/>
      <c r="C51" s="14"/>
      <c r="D51" s="4"/>
      <c r="E51" s="46"/>
      <c r="F51" s="58"/>
      <c r="G51" s="27"/>
    </row>
    <row r="52" spans="1:7" ht="15" x14ac:dyDescent="0.25">
      <c r="A52" s="1"/>
      <c r="B52" s="2"/>
      <c r="C52" s="8" t="s">
        <v>118</v>
      </c>
      <c r="D52" s="9"/>
      <c r="E52" s="47"/>
      <c r="F52" s="53"/>
      <c r="G52" s="10"/>
    </row>
    <row r="53" spans="1:7" ht="15" x14ac:dyDescent="0.25">
      <c r="A53" s="6"/>
      <c r="B53" s="7"/>
      <c r="C53" s="8" t="s">
        <v>107</v>
      </c>
      <c r="D53" s="12"/>
      <c r="E53" s="48"/>
      <c r="F53" s="54">
        <v>0</v>
      </c>
      <c r="G53" s="13">
        <v>0</v>
      </c>
    </row>
    <row r="54" spans="1:7" ht="15" x14ac:dyDescent="0.25">
      <c r="A54" s="1"/>
      <c r="B54" s="2"/>
      <c r="C54" s="14"/>
      <c r="D54" s="4"/>
      <c r="E54" s="46"/>
      <c r="F54" s="52"/>
      <c r="G54" s="5"/>
    </row>
    <row r="55" spans="1:7" ht="25.5" x14ac:dyDescent="0.25">
      <c r="A55" s="1"/>
      <c r="B55" s="26"/>
      <c r="C55" s="8" t="s">
        <v>119</v>
      </c>
      <c r="D55" s="9"/>
      <c r="E55" s="47"/>
      <c r="F55" s="53"/>
      <c r="G55" s="10"/>
    </row>
    <row r="56" spans="1:7" ht="15" x14ac:dyDescent="0.25">
      <c r="A56" s="6"/>
      <c r="B56" s="7"/>
      <c r="C56" s="8" t="s">
        <v>107</v>
      </c>
      <c r="D56" s="12"/>
      <c r="E56" s="48"/>
      <c r="F56" s="54">
        <v>0</v>
      </c>
      <c r="G56" s="13">
        <v>0</v>
      </c>
    </row>
    <row r="57" spans="1:7" ht="15" x14ac:dyDescent="0.25">
      <c r="A57" s="6"/>
      <c r="B57" s="7"/>
      <c r="C57" s="14"/>
      <c r="D57" s="4"/>
      <c r="E57" s="46"/>
      <c r="F57" s="52"/>
      <c r="G57" s="5"/>
    </row>
    <row r="58" spans="1:7" ht="15" x14ac:dyDescent="0.25">
      <c r="A58" s="6"/>
      <c r="B58" s="7"/>
      <c r="C58" s="28" t="s">
        <v>120</v>
      </c>
      <c r="D58" s="25"/>
      <c r="E58" s="48"/>
      <c r="F58" s="54">
        <v>0</v>
      </c>
      <c r="G58" s="13">
        <v>0</v>
      </c>
    </row>
    <row r="59" spans="1:7" ht="15" x14ac:dyDescent="0.25">
      <c r="A59" s="6"/>
      <c r="B59" s="7"/>
      <c r="C59" s="11"/>
      <c r="D59" s="4"/>
      <c r="E59" s="46"/>
      <c r="F59" s="52"/>
      <c r="G59" s="5"/>
    </row>
    <row r="60" spans="1:7" ht="15" x14ac:dyDescent="0.25">
      <c r="A60" s="1"/>
      <c r="B60" s="2"/>
      <c r="C60" s="3" t="s">
        <v>121</v>
      </c>
      <c r="D60" s="4"/>
      <c r="E60" s="46"/>
      <c r="F60" s="52"/>
      <c r="G60" s="5"/>
    </row>
    <row r="61" spans="1:7" ht="15" x14ac:dyDescent="0.25">
      <c r="A61" s="6"/>
      <c r="B61" s="7"/>
      <c r="C61" s="8" t="s">
        <v>122</v>
      </c>
      <c r="D61" s="9"/>
      <c r="E61" s="47"/>
      <c r="F61" s="53"/>
      <c r="G61" s="10"/>
    </row>
    <row r="62" spans="1:7" ht="15" x14ac:dyDescent="0.25">
      <c r="A62" s="6"/>
      <c r="B62" s="7"/>
      <c r="C62" s="8" t="s">
        <v>107</v>
      </c>
      <c r="D62" s="25"/>
      <c r="E62" s="48"/>
      <c r="F62" s="54">
        <v>0</v>
      </c>
      <c r="G62" s="13">
        <v>0</v>
      </c>
    </row>
    <row r="63" spans="1:7" ht="15" x14ac:dyDescent="0.25">
      <c r="A63" s="6"/>
      <c r="B63" s="7"/>
      <c r="C63" s="14"/>
      <c r="D63" s="7"/>
      <c r="E63" s="46"/>
      <c r="F63" s="52"/>
      <c r="G63" s="5"/>
    </row>
    <row r="64" spans="1:7" ht="15" x14ac:dyDescent="0.25">
      <c r="A64" s="6"/>
      <c r="B64" s="7"/>
      <c r="C64" s="8" t="s">
        <v>123</v>
      </c>
      <c r="D64" s="9"/>
      <c r="E64" s="47"/>
      <c r="F64" s="53"/>
      <c r="G64" s="10"/>
    </row>
    <row r="65" spans="1:7" ht="15" x14ac:dyDescent="0.25">
      <c r="A65" s="6"/>
      <c r="B65" s="7"/>
      <c r="C65" s="8" t="s">
        <v>107</v>
      </c>
      <c r="D65" s="25"/>
      <c r="E65" s="48"/>
      <c r="F65" s="54">
        <v>0</v>
      </c>
      <c r="G65" s="13">
        <v>0</v>
      </c>
    </row>
    <row r="66" spans="1:7" ht="15" x14ac:dyDescent="0.25">
      <c r="A66" s="6"/>
      <c r="B66" s="7"/>
      <c r="C66" s="14"/>
      <c r="D66" s="7"/>
      <c r="E66" s="46"/>
      <c r="F66" s="52"/>
      <c r="G66" s="5"/>
    </row>
    <row r="67" spans="1:7" ht="15" x14ac:dyDescent="0.25">
      <c r="A67" s="6"/>
      <c r="B67" s="7"/>
      <c r="C67" s="8" t="s">
        <v>124</v>
      </c>
      <c r="D67" s="9"/>
      <c r="E67" s="47"/>
      <c r="F67" s="53"/>
      <c r="G67" s="10"/>
    </row>
    <row r="68" spans="1:7" ht="15" x14ac:dyDescent="0.25">
      <c r="A68" s="6"/>
      <c r="B68" s="7"/>
      <c r="C68" s="8" t="s">
        <v>107</v>
      </c>
      <c r="D68" s="25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7"/>
      <c r="E69" s="46"/>
      <c r="F69" s="52"/>
      <c r="G69" s="5"/>
    </row>
    <row r="70" spans="1:7" ht="15" x14ac:dyDescent="0.25">
      <c r="A70" s="6"/>
      <c r="B70" s="7"/>
      <c r="C70" s="8" t="s">
        <v>125</v>
      </c>
      <c r="D70" s="9"/>
      <c r="E70" s="47"/>
      <c r="F70" s="53"/>
      <c r="G70" s="10"/>
    </row>
    <row r="71" spans="1:7" ht="15" x14ac:dyDescent="0.25">
      <c r="A71" s="6">
        <v>1</v>
      </c>
      <c r="B71" s="7"/>
      <c r="C71" s="11" t="s">
        <v>126</v>
      </c>
      <c r="D71" s="15"/>
      <c r="E71" s="46"/>
      <c r="F71" s="52">
        <v>510.75232030000001</v>
      </c>
      <c r="G71" s="5">
        <v>2.8738621074026902E-2</v>
      </c>
    </row>
    <row r="72" spans="1:7" ht="15" x14ac:dyDescent="0.25">
      <c r="A72" s="6"/>
      <c r="B72" s="7"/>
      <c r="C72" s="8" t="s">
        <v>107</v>
      </c>
      <c r="D72" s="25"/>
      <c r="E72" s="48"/>
      <c r="F72" s="54">
        <v>510.75232030000001</v>
      </c>
      <c r="G72" s="83">
        <v>2.8738621074026902E-2</v>
      </c>
    </row>
    <row r="73" spans="1:7" ht="15" x14ac:dyDescent="0.25">
      <c r="A73" s="6"/>
      <c r="B73" s="7"/>
      <c r="C73" s="14"/>
      <c r="D73" s="7"/>
      <c r="E73" s="46"/>
      <c r="F73" s="52"/>
      <c r="G73" s="5"/>
    </row>
    <row r="74" spans="1:7" ht="25.5" x14ac:dyDescent="0.25">
      <c r="A74" s="6"/>
      <c r="B74" s="7"/>
      <c r="C74" s="24" t="s">
        <v>127</v>
      </c>
      <c r="D74" s="25"/>
      <c r="E74" s="48"/>
      <c r="F74" s="54">
        <v>510.75232030000001</v>
      </c>
      <c r="G74" s="83">
        <v>2.8738621074026902E-2</v>
      </c>
    </row>
    <row r="75" spans="1:7" ht="15" x14ac:dyDescent="0.25">
      <c r="A75" s="6"/>
      <c r="B75" s="7"/>
      <c r="C75" s="29"/>
      <c r="D75" s="7"/>
      <c r="E75" s="46"/>
      <c r="F75" s="52"/>
      <c r="G75" s="5"/>
    </row>
    <row r="76" spans="1:7" ht="15" x14ac:dyDescent="0.25">
      <c r="A76" s="1"/>
      <c r="B76" s="2"/>
      <c r="C76" s="3" t="s">
        <v>128</v>
      </c>
      <c r="D76" s="4"/>
      <c r="E76" s="46"/>
      <c r="F76" s="52"/>
      <c r="G76" s="5"/>
    </row>
    <row r="77" spans="1:7" ht="25.5" x14ac:dyDescent="0.25">
      <c r="A77" s="6"/>
      <c r="B77" s="7"/>
      <c r="C77" s="8" t="s">
        <v>129</v>
      </c>
      <c r="D77" s="9"/>
      <c r="E77" s="47"/>
      <c r="F77" s="53"/>
      <c r="G77" s="10"/>
    </row>
    <row r="78" spans="1:7" ht="15" x14ac:dyDescent="0.25">
      <c r="A78" s="6"/>
      <c r="B78" s="7"/>
      <c r="C78" s="8" t="s">
        <v>107</v>
      </c>
      <c r="D78" s="25"/>
      <c r="E78" s="48"/>
      <c r="F78" s="54">
        <v>0</v>
      </c>
      <c r="G78" s="13">
        <v>0</v>
      </c>
    </row>
    <row r="79" spans="1:7" ht="15" x14ac:dyDescent="0.25">
      <c r="A79" s="6"/>
      <c r="B79" s="7"/>
      <c r="C79" s="14"/>
      <c r="D79" s="7"/>
      <c r="E79" s="46"/>
      <c r="F79" s="52"/>
      <c r="G79" s="5"/>
    </row>
    <row r="80" spans="1:7" ht="15" x14ac:dyDescent="0.25">
      <c r="A80" s="1"/>
      <c r="B80" s="2"/>
      <c r="C80" s="3" t="s">
        <v>130</v>
      </c>
      <c r="D80" s="4"/>
      <c r="E80" s="46"/>
      <c r="F80" s="52"/>
      <c r="G80" s="5"/>
    </row>
    <row r="81" spans="1:7" ht="25.5" x14ac:dyDescent="0.25">
      <c r="A81" s="6"/>
      <c r="B81" s="7"/>
      <c r="C81" s="8" t="s">
        <v>131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25"/>
      <c r="E82" s="48"/>
      <c r="F82" s="54">
        <v>0</v>
      </c>
      <c r="G82" s="13">
        <v>0</v>
      </c>
    </row>
    <row r="83" spans="1:7" ht="15" x14ac:dyDescent="0.25">
      <c r="A83" s="6"/>
      <c r="B83" s="7"/>
      <c r="C83" s="14"/>
      <c r="D83" s="7"/>
      <c r="E83" s="46"/>
      <c r="F83" s="52"/>
      <c r="G83" s="5"/>
    </row>
    <row r="84" spans="1:7" ht="25.5" x14ac:dyDescent="0.25">
      <c r="A84" s="6"/>
      <c r="B84" s="7"/>
      <c r="C84" s="8" t="s">
        <v>132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25"/>
      <c r="E85" s="48"/>
      <c r="F85" s="54">
        <v>0</v>
      </c>
      <c r="G85" s="13">
        <v>0</v>
      </c>
    </row>
    <row r="86" spans="1:7" ht="15" x14ac:dyDescent="0.25">
      <c r="A86" s="6"/>
      <c r="B86" s="7"/>
      <c r="C86" s="14"/>
      <c r="D86" s="7"/>
      <c r="E86" s="46"/>
      <c r="F86" s="58"/>
      <c r="G86" s="27"/>
    </row>
    <row r="87" spans="1:7" ht="25.5" x14ac:dyDescent="0.25">
      <c r="A87" s="6"/>
      <c r="B87" s="7"/>
      <c r="C87" s="29" t="s">
        <v>134</v>
      </c>
      <c r="D87" s="7"/>
      <c r="E87" s="46"/>
      <c r="F87" s="143">
        <v>-33.420920819999999</v>
      </c>
      <c r="G87" s="154">
        <v>-1.8805028214593045E-3</v>
      </c>
    </row>
    <row r="88" spans="1:7" ht="15" x14ac:dyDescent="0.25">
      <c r="A88" s="6"/>
      <c r="B88" s="7"/>
      <c r="C88" s="30" t="s">
        <v>135</v>
      </c>
      <c r="D88" s="12"/>
      <c r="E88" s="48"/>
      <c r="F88" s="54">
        <v>17772.332186167503</v>
      </c>
      <c r="G88" s="13">
        <v>1.0000000010000001</v>
      </c>
    </row>
    <row r="90" spans="1:7" ht="15" x14ac:dyDescent="0.25">
      <c r="B90" s="159" t="s">
        <v>841</v>
      </c>
      <c r="C90" s="158"/>
      <c r="D90" s="158"/>
      <c r="E90" s="158"/>
      <c r="F90" s="158"/>
    </row>
    <row r="91" spans="1:7" ht="15" x14ac:dyDescent="0.25">
      <c r="B91" s="158"/>
      <c r="C91" s="158"/>
      <c r="D91" s="158"/>
      <c r="E91" s="158"/>
      <c r="F91" s="158"/>
    </row>
    <row r="93" spans="1:7" ht="15" x14ac:dyDescent="0.25">
      <c r="B93" s="36" t="s">
        <v>137</v>
      </c>
      <c r="C93" s="37"/>
      <c r="D93" s="38"/>
    </row>
    <row r="94" spans="1:7" ht="15" x14ac:dyDescent="0.25">
      <c r="B94" s="39" t="s">
        <v>138</v>
      </c>
      <c r="C94" s="40"/>
      <c r="D94" s="64" t="s">
        <v>139</v>
      </c>
    </row>
    <row r="95" spans="1:7" ht="15" x14ac:dyDescent="0.25">
      <c r="B95" s="39" t="s">
        <v>140</v>
      </c>
      <c r="C95" s="40"/>
      <c r="D95" s="64" t="s">
        <v>139</v>
      </c>
    </row>
    <row r="96" spans="1:7" ht="15" x14ac:dyDescent="0.25">
      <c r="B96" s="41" t="s">
        <v>141</v>
      </c>
      <c r="C96" s="40"/>
      <c r="D96" s="42"/>
    </row>
    <row r="97" spans="2:4" ht="25.5" customHeight="1" x14ac:dyDescent="0.25">
      <c r="B97" s="42"/>
      <c r="C97" s="32" t="s">
        <v>142</v>
      </c>
      <c r="D97" s="33" t="s">
        <v>143</v>
      </c>
    </row>
    <row r="98" spans="2:4" ht="12.75" customHeight="1" x14ac:dyDescent="0.25">
      <c r="B98" s="59" t="s">
        <v>144</v>
      </c>
      <c r="C98" s="60" t="s">
        <v>145</v>
      </c>
      <c r="D98" s="60" t="s">
        <v>146</v>
      </c>
    </row>
    <row r="99" spans="2:4" ht="15" x14ac:dyDescent="0.25">
      <c r="B99" s="42" t="s">
        <v>147</v>
      </c>
      <c r="C99" s="43">
        <v>43.174799999999998</v>
      </c>
      <c r="D99" s="43">
        <v>45.927999999999997</v>
      </c>
    </row>
    <row r="100" spans="2:4" ht="15" x14ac:dyDescent="0.25">
      <c r="B100" s="42" t="s">
        <v>148</v>
      </c>
      <c r="C100" s="43">
        <v>19.557200000000002</v>
      </c>
      <c r="D100" s="43">
        <v>20.804200000000002</v>
      </c>
    </row>
    <row r="101" spans="2:4" ht="15" x14ac:dyDescent="0.25">
      <c r="B101" s="42" t="s">
        <v>385</v>
      </c>
      <c r="C101" s="43">
        <v>44.392899999999997</v>
      </c>
      <c r="D101" s="43">
        <v>47.223500000000001</v>
      </c>
    </row>
    <row r="102" spans="2:4" ht="15" x14ac:dyDescent="0.25">
      <c r="B102" s="42" t="s">
        <v>386</v>
      </c>
      <c r="C102" s="43">
        <v>19.8826</v>
      </c>
      <c r="D102" s="43">
        <v>21.150099999999998</v>
      </c>
    </row>
    <row r="103" spans="2:4" ht="15" x14ac:dyDescent="0.25">
      <c r="B103" s="42" t="s">
        <v>149</v>
      </c>
      <c r="C103" s="43">
        <v>41.4544</v>
      </c>
      <c r="D103" s="43">
        <v>44.075800000000001</v>
      </c>
    </row>
    <row r="104" spans="2:4" ht="15" x14ac:dyDescent="0.25">
      <c r="B104" s="42" t="s">
        <v>150</v>
      </c>
      <c r="C104" s="43">
        <v>18.552099999999999</v>
      </c>
      <c r="D104" s="43">
        <v>19.725300000000001</v>
      </c>
    </row>
    <row r="106" spans="2:4" ht="15" x14ac:dyDescent="0.25">
      <c r="B106" s="61" t="s">
        <v>151</v>
      </c>
      <c r="C106" s="44"/>
      <c r="D106" s="62" t="s">
        <v>139</v>
      </c>
    </row>
    <row r="107" spans="2:4" ht="24.75" customHeight="1" x14ac:dyDescent="0.25">
      <c r="B107" s="63"/>
      <c r="C107" s="63"/>
    </row>
    <row r="108" spans="2:4" ht="15" x14ac:dyDescent="0.25">
      <c r="B108" s="65"/>
      <c r="C108" s="67"/>
      <c r="D108"/>
    </row>
    <row r="110" spans="2:4" ht="15" x14ac:dyDescent="0.25">
      <c r="B110" s="41" t="s">
        <v>152</v>
      </c>
      <c r="C110" s="40"/>
      <c r="D110" s="66" t="s">
        <v>139</v>
      </c>
    </row>
    <row r="111" spans="2:4" ht="15" x14ac:dyDescent="0.25">
      <c r="B111" s="41" t="s">
        <v>153</v>
      </c>
      <c r="C111" s="40"/>
      <c r="D111" s="66" t="s">
        <v>139</v>
      </c>
    </row>
    <row r="112" spans="2:4" ht="15" x14ac:dyDescent="0.25">
      <c r="B112" s="41" t="s">
        <v>154</v>
      </c>
      <c r="C112" s="40"/>
      <c r="D112" s="45">
        <v>0.43871971994800979</v>
      </c>
    </row>
    <row r="113" spans="2:4" ht="15" x14ac:dyDescent="0.25">
      <c r="B113" s="41" t="s">
        <v>155</v>
      </c>
      <c r="C113" s="40"/>
      <c r="D113" s="45" t="s">
        <v>139</v>
      </c>
    </row>
  </sheetData>
  <mergeCells count="5">
    <mergeCell ref="A1:G1"/>
    <mergeCell ref="A2:G2"/>
    <mergeCell ref="A3:G3"/>
    <mergeCell ref="B90:F90"/>
    <mergeCell ref="B91:F9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V137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721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87853</v>
      </c>
      <c r="F7" s="52">
        <v>372.233161</v>
      </c>
      <c r="G7" s="5">
        <v>6.3971260000000002E-2</v>
      </c>
    </row>
    <row r="8" spans="1:7" ht="15" x14ac:dyDescent="0.25">
      <c r="A8" s="6">
        <v>2</v>
      </c>
      <c r="B8" s="7" t="s">
        <v>57</v>
      </c>
      <c r="C8" s="11" t="s">
        <v>58</v>
      </c>
      <c r="D8" s="2" t="s">
        <v>19</v>
      </c>
      <c r="E8" s="46">
        <v>99397</v>
      </c>
      <c r="F8" s="52">
        <v>350.37442499999997</v>
      </c>
      <c r="G8" s="5">
        <v>6.0214660000000003E-2</v>
      </c>
    </row>
    <row r="9" spans="1:7" ht="15" x14ac:dyDescent="0.25">
      <c r="A9" s="6">
        <v>3</v>
      </c>
      <c r="B9" s="7" t="s">
        <v>523</v>
      </c>
      <c r="C9" s="11" t="s">
        <v>524</v>
      </c>
      <c r="D9" s="2" t="s">
        <v>19</v>
      </c>
      <c r="E9" s="46">
        <v>225242</v>
      </c>
      <c r="F9" s="52">
        <v>300.13496500000002</v>
      </c>
      <c r="G9" s="5">
        <v>5.1580605000000002E-2</v>
      </c>
    </row>
    <row r="10" spans="1:7" ht="25.5" x14ac:dyDescent="0.25">
      <c r="A10" s="6">
        <v>4</v>
      </c>
      <c r="B10" s="7" t="s">
        <v>14</v>
      </c>
      <c r="C10" s="11" t="s">
        <v>15</v>
      </c>
      <c r="D10" s="2" t="s">
        <v>16</v>
      </c>
      <c r="E10" s="46">
        <v>18590</v>
      </c>
      <c r="F10" s="52">
        <v>289.54854499999999</v>
      </c>
      <c r="G10" s="5">
        <v>4.9761244000000003E-2</v>
      </c>
    </row>
    <row r="11" spans="1:7" ht="15" x14ac:dyDescent="0.25">
      <c r="A11" s="6">
        <v>5</v>
      </c>
      <c r="B11" s="7" t="s">
        <v>390</v>
      </c>
      <c r="C11" s="11" t="s">
        <v>391</v>
      </c>
      <c r="D11" s="2" t="s">
        <v>19</v>
      </c>
      <c r="E11" s="46">
        <v>22592</v>
      </c>
      <c r="F11" s="52">
        <v>182.61113599999999</v>
      </c>
      <c r="G11" s="5">
        <v>3.1383190999999998E-2</v>
      </c>
    </row>
    <row r="12" spans="1:7" ht="25.5" x14ac:dyDescent="0.25">
      <c r="A12" s="6">
        <v>6</v>
      </c>
      <c r="B12" s="7" t="s">
        <v>28</v>
      </c>
      <c r="C12" s="11" t="s">
        <v>29</v>
      </c>
      <c r="D12" s="2" t="s">
        <v>30</v>
      </c>
      <c r="E12" s="46">
        <v>123708</v>
      </c>
      <c r="F12" s="52">
        <v>179.62401600000001</v>
      </c>
      <c r="G12" s="5">
        <v>3.0869830000000001E-2</v>
      </c>
    </row>
    <row r="13" spans="1:7" ht="15" x14ac:dyDescent="0.25">
      <c r="A13" s="6">
        <v>7</v>
      </c>
      <c r="B13" s="7" t="s">
        <v>426</v>
      </c>
      <c r="C13" s="11" t="s">
        <v>427</v>
      </c>
      <c r="D13" s="2" t="s">
        <v>251</v>
      </c>
      <c r="E13" s="46">
        <v>26311</v>
      </c>
      <c r="F13" s="52">
        <v>176.915164</v>
      </c>
      <c r="G13" s="5">
        <v>3.0404291999999999E-2</v>
      </c>
    </row>
    <row r="14" spans="1:7" ht="15" x14ac:dyDescent="0.25">
      <c r="A14" s="6">
        <v>8</v>
      </c>
      <c r="B14" s="7" t="s">
        <v>491</v>
      </c>
      <c r="C14" s="11" t="s">
        <v>492</v>
      </c>
      <c r="D14" s="2" t="s">
        <v>27</v>
      </c>
      <c r="E14" s="46">
        <v>130840</v>
      </c>
      <c r="F14" s="52">
        <v>174.3443</v>
      </c>
      <c r="G14" s="5">
        <v>2.9962468999999999E-2</v>
      </c>
    </row>
    <row r="15" spans="1:7" ht="25.5" x14ac:dyDescent="0.25">
      <c r="A15" s="6">
        <v>9</v>
      </c>
      <c r="B15" s="7" t="s">
        <v>495</v>
      </c>
      <c r="C15" s="11" t="s">
        <v>496</v>
      </c>
      <c r="D15" s="2" t="s">
        <v>497</v>
      </c>
      <c r="E15" s="46">
        <v>49619</v>
      </c>
      <c r="F15" s="52">
        <v>173.07107199999999</v>
      </c>
      <c r="G15" s="5">
        <v>2.9743654000000001E-2</v>
      </c>
    </row>
    <row r="16" spans="1:7" ht="15" x14ac:dyDescent="0.25">
      <c r="A16" s="6">
        <v>10</v>
      </c>
      <c r="B16" s="7" t="s">
        <v>298</v>
      </c>
      <c r="C16" s="11" t="s">
        <v>299</v>
      </c>
      <c r="D16" s="2" t="s">
        <v>19</v>
      </c>
      <c r="E16" s="46">
        <v>154727</v>
      </c>
      <c r="F16" s="52">
        <v>166.0994345</v>
      </c>
      <c r="G16" s="5">
        <v>2.8545522E-2</v>
      </c>
    </row>
    <row r="17" spans="1:7" ht="15" x14ac:dyDescent="0.25">
      <c r="A17" s="6">
        <v>11</v>
      </c>
      <c r="B17" s="7" t="s">
        <v>643</v>
      </c>
      <c r="C17" s="11" t="s">
        <v>644</v>
      </c>
      <c r="D17" s="2" t="s">
        <v>251</v>
      </c>
      <c r="E17" s="46">
        <v>6011</v>
      </c>
      <c r="F17" s="52">
        <v>160.99561850000001</v>
      </c>
      <c r="G17" s="5">
        <v>2.7668391000000001E-2</v>
      </c>
    </row>
    <row r="18" spans="1:7" ht="25.5" x14ac:dyDescent="0.25">
      <c r="A18" s="6">
        <v>12</v>
      </c>
      <c r="B18" s="7" t="s">
        <v>49</v>
      </c>
      <c r="C18" s="11" t="s">
        <v>50</v>
      </c>
      <c r="D18" s="2" t="s">
        <v>30</v>
      </c>
      <c r="E18" s="46">
        <v>32080</v>
      </c>
      <c r="F18" s="52">
        <v>158.53935999999999</v>
      </c>
      <c r="G18" s="5">
        <v>2.7246263E-2</v>
      </c>
    </row>
    <row r="19" spans="1:7" ht="25.5" x14ac:dyDescent="0.25">
      <c r="A19" s="6">
        <v>13</v>
      </c>
      <c r="B19" s="7" t="s">
        <v>508</v>
      </c>
      <c r="C19" s="11" t="s">
        <v>509</v>
      </c>
      <c r="D19" s="2" t="s">
        <v>42</v>
      </c>
      <c r="E19" s="46">
        <v>100753</v>
      </c>
      <c r="F19" s="52">
        <v>155.15961999999999</v>
      </c>
      <c r="G19" s="5">
        <v>2.6665426999999998E-2</v>
      </c>
    </row>
    <row r="20" spans="1:7" ht="15" x14ac:dyDescent="0.25">
      <c r="A20" s="6">
        <v>14</v>
      </c>
      <c r="B20" s="7" t="s">
        <v>531</v>
      </c>
      <c r="C20" s="11" t="s">
        <v>532</v>
      </c>
      <c r="D20" s="2" t="s">
        <v>106</v>
      </c>
      <c r="E20" s="46">
        <v>55815</v>
      </c>
      <c r="F20" s="52">
        <v>137.89095750000001</v>
      </c>
      <c r="G20" s="5">
        <v>2.3697669000000001E-2</v>
      </c>
    </row>
    <row r="21" spans="1:7" ht="15" x14ac:dyDescent="0.25">
      <c r="A21" s="6">
        <v>15</v>
      </c>
      <c r="B21" s="7" t="s">
        <v>331</v>
      </c>
      <c r="C21" s="11" t="s">
        <v>332</v>
      </c>
      <c r="D21" s="2" t="s">
        <v>211</v>
      </c>
      <c r="E21" s="46">
        <v>13600</v>
      </c>
      <c r="F21" s="52">
        <v>135.1636</v>
      </c>
      <c r="G21" s="5">
        <v>2.3228951000000001E-2</v>
      </c>
    </row>
    <row r="22" spans="1:7" ht="25.5" x14ac:dyDescent="0.25">
      <c r="A22" s="6">
        <v>16</v>
      </c>
      <c r="B22" s="7" t="s">
        <v>197</v>
      </c>
      <c r="C22" s="11" t="s">
        <v>198</v>
      </c>
      <c r="D22" s="2" t="s">
        <v>22</v>
      </c>
      <c r="E22" s="46">
        <v>13400</v>
      </c>
      <c r="F22" s="52">
        <v>129.09559999999999</v>
      </c>
      <c r="G22" s="5">
        <v>2.2186115999999999E-2</v>
      </c>
    </row>
    <row r="23" spans="1:7" ht="25.5" x14ac:dyDescent="0.25">
      <c r="A23" s="6">
        <v>17</v>
      </c>
      <c r="B23" s="7" t="s">
        <v>525</v>
      </c>
      <c r="C23" s="11" t="s">
        <v>526</v>
      </c>
      <c r="D23" s="2" t="s">
        <v>39</v>
      </c>
      <c r="E23" s="46">
        <v>74925</v>
      </c>
      <c r="F23" s="52">
        <v>124.0383375</v>
      </c>
      <c r="G23" s="5">
        <v>2.1316985E-2</v>
      </c>
    </row>
    <row r="24" spans="1:7" ht="15" x14ac:dyDescent="0.25">
      <c r="A24" s="6">
        <v>18</v>
      </c>
      <c r="B24" s="7" t="s">
        <v>104</v>
      </c>
      <c r="C24" s="11" t="s">
        <v>105</v>
      </c>
      <c r="D24" s="2" t="s">
        <v>106</v>
      </c>
      <c r="E24" s="46">
        <v>33867</v>
      </c>
      <c r="F24" s="52">
        <v>122.25987000000001</v>
      </c>
      <c r="G24" s="5">
        <v>2.1011340999999999E-2</v>
      </c>
    </row>
    <row r="25" spans="1:7" ht="25.5" x14ac:dyDescent="0.25">
      <c r="A25" s="6">
        <v>19</v>
      </c>
      <c r="B25" s="7" t="s">
        <v>43</v>
      </c>
      <c r="C25" s="11" t="s">
        <v>44</v>
      </c>
      <c r="D25" s="2" t="s">
        <v>16</v>
      </c>
      <c r="E25" s="46">
        <v>119206</v>
      </c>
      <c r="F25" s="52">
        <v>116.523865</v>
      </c>
      <c r="G25" s="5">
        <v>2.0025562E-2</v>
      </c>
    </row>
    <row r="26" spans="1:7" ht="25.5" x14ac:dyDescent="0.25">
      <c r="A26" s="6">
        <v>20</v>
      </c>
      <c r="B26" s="7" t="s">
        <v>100</v>
      </c>
      <c r="C26" s="11" t="s">
        <v>101</v>
      </c>
      <c r="D26" s="2" t="s">
        <v>30</v>
      </c>
      <c r="E26" s="46">
        <v>165909</v>
      </c>
      <c r="F26" s="52">
        <v>116.468118</v>
      </c>
      <c r="G26" s="5">
        <v>2.0015982000000002E-2</v>
      </c>
    </row>
    <row r="27" spans="1:7" ht="15" x14ac:dyDescent="0.25">
      <c r="A27" s="6">
        <v>21</v>
      </c>
      <c r="B27" s="7" t="s">
        <v>178</v>
      </c>
      <c r="C27" s="11" t="s">
        <v>179</v>
      </c>
      <c r="D27" s="2" t="s">
        <v>13</v>
      </c>
      <c r="E27" s="46">
        <v>108332</v>
      </c>
      <c r="F27" s="52">
        <v>114.39859199999999</v>
      </c>
      <c r="G27" s="5">
        <v>1.9660317E-2</v>
      </c>
    </row>
    <row r="28" spans="1:7" ht="25.5" x14ac:dyDescent="0.25">
      <c r="A28" s="6">
        <v>22</v>
      </c>
      <c r="B28" s="7" t="s">
        <v>47</v>
      </c>
      <c r="C28" s="11" t="s">
        <v>48</v>
      </c>
      <c r="D28" s="2" t="s">
        <v>22</v>
      </c>
      <c r="E28" s="46">
        <v>16377</v>
      </c>
      <c r="F28" s="52">
        <v>111.44548500000001</v>
      </c>
      <c r="G28" s="5">
        <v>1.9152802E-2</v>
      </c>
    </row>
    <row r="29" spans="1:7" ht="15" x14ac:dyDescent="0.25">
      <c r="A29" s="6">
        <v>23</v>
      </c>
      <c r="B29" s="7" t="s">
        <v>212</v>
      </c>
      <c r="C29" s="11" t="s">
        <v>213</v>
      </c>
      <c r="D29" s="2" t="s">
        <v>211</v>
      </c>
      <c r="E29" s="46">
        <v>19365</v>
      </c>
      <c r="F29" s="52">
        <v>108.67637999999999</v>
      </c>
      <c r="G29" s="5">
        <v>1.8676908999999998E-2</v>
      </c>
    </row>
    <row r="30" spans="1:7" ht="15" x14ac:dyDescent="0.25">
      <c r="A30" s="6">
        <v>24</v>
      </c>
      <c r="B30" s="7" t="s">
        <v>54</v>
      </c>
      <c r="C30" s="11" t="s">
        <v>55</v>
      </c>
      <c r="D30" s="2" t="s">
        <v>56</v>
      </c>
      <c r="E30" s="46">
        <v>67262</v>
      </c>
      <c r="F30" s="52">
        <v>107.65283100000001</v>
      </c>
      <c r="G30" s="5">
        <v>1.8501004000000001E-2</v>
      </c>
    </row>
    <row r="31" spans="1:7" ht="15" x14ac:dyDescent="0.25">
      <c r="A31" s="6">
        <v>25</v>
      </c>
      <c r="B31" s="7" t="s">
        <v>510</v>
      </c>
      <c r="C31" s="11" t="s">
        <v>511</v>
      </c>
      <c r="D31" s="2" t="s">
        <v>271</v>
      </c>
      <c r="E31" s="46">
        <v>9286</v>
      </c>
      <c r="F31" s="52">
        <v>101.15704100000001</v>
      </c>
      <c r="G31" s="5">
        <v>1.7384650000000001E-2</v>
      </c>
    </row>
    <row r="32" spans="1:7" ht="51" x14ac:dyDescent="0.25">
      <c r="A32" s="6">
        <v>26</v>
      </c>
      <c r="B32" s="7" t="s">
        <v>287</v>
      </c>
      <c r="C32" s="11" t="s">
        <v>288</v>
      </c>
      <c r="D32" s="2" t="s">
        <v>239</v>
      </c>
      <c r="E32" s="46">
        <v>230444</v>
      </c>
      <c r="F32" s="52">
        <v>98.630032</v>
      </c>
      <c r="G32" s="5">
        <v>1.6950363E-2</v>
      </c>
    </row>
    <row r="33" spans="1:7" ht="15" x14ac:dyDescent="0.25">
      <c r="A33" s="6">
        <v>27</v>
      </c>
      <c r="B33" s="7" t="s">
        <v>722</v>
      </c>
      <c r="C33" s="11" t="s">
        <v>723</v>
      </c>
      <c r="D33" s="2" t="s">
        <v>251</v>
      </c>
      <c r="E33" s="46">
        <v>9818</v>
      </c>
      <c r="F33" s="52">
        <v>92.107567000000003</v>
      </c>
      <c r="G33" s="5">
        <v>1.5829425000000001E-2</v>
      </c>
    </row>
    <row r="34" spans="1:7" ht="15" x14ac:dyDescent="0.25">
      <c r="A34" s="6">
        <v>28</v>
      </c>
      <c r="B34" s="7" t="s">
        <v>645</v>
      </c>
      <c r="C34" s="11" t="s">
        <v>646</v>
      </c>
      <c r="D34" s="2" t="s">
        <v>56</v>
      </c>
      <c r="E34" s="46">
        <v>180757</v>
      </c>
      <c r="F34" s="52">
        <v>90.649635500000002</v>
      </c>
      <c r="G34" s="5">
        <v>1.5578867999999999E-2</v>
      </c>
    </row>
    <row r="35" spans="1:7" ht="15" x14ac:dyDescent="0.25">
      <c r="A35" s="6">
        <v>29</v>
      </c>
      <c r="B35" s="7" t="s">
        <v>378</v>
      </c>
      <c r="C35" s="11" t="s">
        <v>379</v>
      </c>
      <c r="D35" s="2" t="s">
        <v>27</v>
      </c>
      <c r="E35" s="46">
        <v>127945</v>
      </c>
      <c r="F35" s="52">
        <v>88.026160000000004</v>
      </c>
      <c r="G35" s="5">
        <v>1.5128002999999999E-2</v>
      </c>
    </row>
    <row r="36" spans="1:7" ht="15" x14ac:dyDescent="0.25">
      <c r="A36" s="6">
        <v>30</v>
      </c>
      <c r="B36" s="7" t="s">
        <v>690</v>
      </c>
      <c r="C36" s="11" t="s">
        <v>691</v>
      </c>
      <c r="D36" s="2" t="s">
        <v>251</v>
      </c>
      <c r="E36" s="46">
        <v>34770</v>
      </c>
      <c r="F36" s="52">
        <v>86.229600000000005</v>
      </c>
      <c r="G36" s="5">
        <v>1.4819250000000001E-2</v>
      </c>
    </row>
    <row r="37" spans="1:7" ht="15" x14ac:dyDescent="0.25">
      <c r="A37" s="6">
        <v>31</v>
      </c>
      <c r="B37" s="7" t="s">
        <v>521</v>
      </c>
      <c r="C37" s="11" t="s">
        <v>522</v>
      </c>
      <c r="D37" s="2" t="s">
        <v>211</v>
      </c>
      <c r="E37" s="46">
        <v>7641</v>
      </c>
      <c r="F37" s="52">
        <v>83.481745500000002</v>
      </c>
      <c r="G37" s="5">
        <v>1.4347009000000001E-2</v>
      </c>
    </row>
    <row r="38" spans="1:7" ht="25.5" x14ac:dyDescent="0.25">
      <c r="A38" s="6">
        <v>32</v>
      </c>
      <c r="B38" s="7" t="s">
        <v>433</v>
      </c>
      <c r="C38" s="11" t="s">
        <v>434</v>
      </c>
      <c r="D38" s="2" t="s">
        <v>30</v>
      </c>
      <c r="E38" s="46">
        <v>6287</v>
      </c>
      <c r="F38" s="52">
        <v>79.958066000000002</v>
      </c>
      <c r="G38" s="5">
        <v>1.3741435999999999E-2</v>
      </c>
    </row>
    <row r="39" spans="1:7" ht="25.5" x14ac:dyDescent="0.25">
      <c r="A39" s="6">
        <v>33</v>
      </c>
      <c r="B39" s="7" t="s">
        <v>541</v>
      </c>
      <c r="C39" s="11" t="s">
        <v>542</v>
      </c>
      <c r="D39" s="2" t="s">
        <v>16</v>
      </c>
      <c r="E39" s="46">
        <v>502820</v>
      </c>
      <c r="F39" s="52">
        <v>77.937100000000001</v>
      </c>
      <c r="G39" s="5">
        <v>1.3394117000000001E-2</v>
      </c>
    </row>
    <row r="40" spans="1:7" ht="25.5" x14ac:dyDescent="0.25">
      <c r="A40" s="6">
        <v>34</v>
      </c>
      <c r="B40" s="7" t="s">
        <v>474</v>
      </c>
      <c r="C40" s="11" t="s">
        <v>475</v>
      </c>
      <c r="D40" s="2" t="s">
        <v>39</v>
      </c>
      <c r="E40" s="46">
        <v>52228</v>
      </c>
      <c r="F40" s="52">
        <v>76.879615999999999</v>
      </c>
      <c r="G40" s="5">
        <v>1.3212379999999999E-2</v>
      </c>
    </row>
    <row r="41" spans="1:7" ht="15" x14ac:dyDescent="0.25">
      <c r="A41" s="6">
        <v>35</v>
      </c>
      <c r="B41" s="7" t="s">
        <v>621</v>
      </c>
      <c r="C41" s="11" t="s">
        <v>622</v>
      </c>
      <c r="D41" s="2" t="s">
        <v>251</v>
      </c>
      <c r="E41" s="46">
        <v>13296</v>
      </c>
      <c r="F41" s="52">
        <v>74.304696000000007</v>
      </c>
      <c r="G41" s="5">
        <v>1.2769859E-2</v>
      </c>
    </row>
    <row r="42" spans="1:7" ht="15" x14ac:dyDescent="0.25">
      <c r="A42" s="6">
        <v>36</v>
      </c>
      <c r="B42" s="7" t="s">
        <v>272</v>
      </c>
      <c r="C42" s="11" t="s">
        <v>273</v>
      </c>
      <c r="D42" s="2" t="s">
        <v>13</v>
      </c>
      <c r="E42" s="46">
        <v>35630</v>
      </c>
      <c r="F42" s="52">
        <v>73.023685</v>
      </c>
      <c r="G42" s="5">
        <v>1.2549707E-2</v>
      </c>
    </row>
    <row r="43" spans="1:7" ht="25.5" x14ac:dyDescent="0.25">
      <c r="A43" s="6">
        <v>37</v>
      </c>
      <c r="B43" s="7" t="s">
        <v>45</v>
      </c>
      <c r="C43" s="11" t="s">
        <v>46</v>
      </c>
      <c r="D43" s="2" t="s">
        <v>30</v>
      </c>
      <c r="E43" s="46">
        <v>5900</v>
      </c>
      <c r="F43" s="52">
        <v>60.18</v>
      </c>
      <c r="G43" s="5">
        <v>1.0342417E-2</v>
      </c>
    </row>
    <row r="44" spans="1:7" ht="15" x14ac:dyDescent="0.25">
      <c r="A44" s="6">
        <v>38</v>
      </c>
      <c r="B44" s="7" t="s">
        <v>400</v>
      </c>
      <c r="C44" s="11" t="s">
        <v>401</v>
      </c>
      <c r="D44" s="2" t="s">
        <v>211</v>
      </c>
      <c r="E44" s="46">
        <v>7515</v>
      </c>
      <c r="F44" s="52">
        <v>57.140302499999997</v>
      </c>
      <c r="G44" s="5">
        <v>9.8200200000000005E-3</v>
      </c>
    </row>
    <row r="45" spans="1:7" ht="25.5" x14ac:dyDescent="0.25">
      <c r="A45" s="6">
        <v>39</v>
      </c>
      <c r="B45" s="7" t="s">
        <v>659</v>
      </c>
      <c r="C45" s="11" t="s">
        <v>660</v>
      </c>
      <c r="D45" s="2" t="s">
        <v>661</v>
      </c>
      <c r="E45" s="46">
        <v>28952</v>
      </c>
      <c r="F45" s="52">
        <v>57.035440000000001</v>
      </c>
      <c r="G45" s="5">
        <v>9.8019990000000005E-3</v>
      </c>
    </row>
    <row r="46" spans="1:7" ht="15" x14ac:dyDescent="0.25">
      <c r="A46" s="6">
        <v>40</v>
      </c>
      <c r="B46" s="7" t="s">
        <v>692</v>
      </c>
      <c r="C46" s="11" t="s">
        <v>693</v>
      </c>
      <c r="D46" s="2" t="s">
        <v>19</v>
      </c>
      <c r="E46" s="46">
        <v>36537</v>
      </c>
      <c r="F46" s="52">
        <v>54.001685999999999</v>
      </c>
      <c r="G46" s="5">
        <v>9.2806239999999995E-3</v>
      </c>
    </row>
    <row r="47" spans="1:7" ht="25.5" x14ac:dyDescent="0.25">
      <c r="A47" s="6">
        <v>41</v>
      </c>
      <c r="B47" s="7" t="s">
        <v>587</v>
      </c>
      <c r="C47" s="11" t="s">
        <v>588</v>
      </c>
      <c r="D47" s="2" t="s">
        <v>589</v>
      </c>
      <c r="E47" s="46">
        <v>22393</v>
      </c>
      <c r="F47" s="52">
        <v>43.621563999999999</v>
      </c>
      <c r="G47" s="5">
        <v>7.4967159999999996E-3</v>
      </c>
    </row>
    <row r="48" spans="1:7" ht="15" x14ac:dyDescent="0.25">
      <c r="A48" s="6">
        <v>42</v>
      </c>
      <c r="B48" s="7" t="s">
        <v>352</v>
      </c>
      <c r="C48" s="11" t="s">
        <v>353</v>
      </c>
      <c r="D48" s="2" t="s">
        <v>251</v>
      </c>
      <c r="E48" s="46">
        <v>7262</v>
      </c>
      <c r="F48" s="52">
        <v>38.583005999999997</v>
      </c>
      <c r="G48" s="5">
        <v>6.6308000000000001E-3</v>
      </c>
    </row>
    <row r="49" spans="1:7" ht="25.5" x14ac:dyDescent="0.25">
      <c r="A49" s="6">
        <v>43</v>
      </c>
      <c r="B49" s="7" t="s">
        <v>229</v>
      </c>
      <c r="C49" s="11" t="s">
        <v>230</v>
      </c>
      <c r="D49" s="2" t="s">
        <v>42</v>
      </c>
      <c r="E49" s="46">
        <v>70432</v>
      </c>
      <c r="F49" s="52">
        <v>23.41864</v>
      </c>
      <c r="G49" s="5">
        <v>4.0246809999999996E-3</v>
      </c>
    </row>
    <row r="50" spans="1:7" ht="15" x14ac:dyDescent="0.25">
      <c r="A50" s="1"/>
      <c r="B50" s="2"/>
      <c r="C50" s="8" t="s">
        <v>107</v>
      </c>
      <c r="D50" s="12"/>
      <c r="E50" s="48"/>
      <c r="F50" s="54">
        <v>5519.6300355000012</v>
      </c>
      <c r="G50" s="13">
        <v>0.94859277000000009</v>
      </c>
    </row>
    <row r="51" spans="1:7" ht="15" x14ac:dyDescent="0.25">
      <c r="A51" s="6"/>
      <c r="B51" s="7"/>
      <c r="C51" s="14"/>
      <c r="D51" s="15"/>
      <c r="E51" s="46"/>
      <c r="F51" s="52"/>
      <c r="G51" s="5"/>
    </row>
    <row r="52" spans="1:7" ht="15" x14ac:dyDescent="0.25">
      <c r="A52" s="1"/>
      <c r="B52" s="2"/>
      <c r="C52" s="8" t="s">
        <v>108</v>
      </c>
      <c r="D52" s="9"/>
      <c r="E52" s="47"/>
      <c r="F52" s="53"/>
      <c r="G52" s="10"/>
    </row>
    <row r="53" spans="1:7" ht="15" x14ac:dyDescent="0.25">
      <c r="A53" s="1"/>
      <c r="B53" s="2"/>
      <c r="C53" s="8" t="s">
        <v>107</v>
      </c>
      <c r="D53" s="12"/>
      <c r="E53" s="48"/>
      <c r="F53" s="54">
        <v>0</v>
      </c>
      <c r="G53" s="13">
        <v>0</v>
      </c>
    </row>
    <row r="54" spans="1:7" ht="15" x14ac:dyDescent="0.25">
      <c r="A54" s="6"/>
      <c r="B54" s="7"/>
      <c r="C54" s="14"/>
      <c r="D54" s="15"/>
      <c r="E54" s="46"/>
      <c r="F54" s="52"/>
      <c r="G54" s="5"/>
    </row>
    <row r="55" spans="1:7" ht="15" x14ac:dyDescent="0.25">
      <c r="A55" s="16"/>
      <c r="B55" s="17"/>
      <c r="C55" s="8" t="s">
        <v>109</v>
      </c>
      <c r="D55" s="9"/>
      <c r="E55" s="47"/>
      <c r="F55" s="53"/>
      <c r="G55" s="10"/>
    </row>
    <row r="56" spans="1:7" ht="15" x14ac:dyDescent="0.25">
      <c r="A56" s="18"/>
      <c r="B56" s="19"/>
      <c r="C56" s="8" t="s">
        <v>107</v>
      </c>
      <c r="D56" s="20"/>
      <c r="E56" s="49"/>
      <c r="F56" s="55">
        <v>0</v>
      </c>
      <c r="G56" s="21">
        <v>0</v>
      </c>
    </row>
    <row r="57" spans="1:7" ht="15" x14ac:dyDescent="0.25">
      <c r="A57" s="18"/>
      <c r="B57" s="19"/>
      <c r="C57" s="14"/>
      <c r="D57" s="22"/>
      <c r="E57" s="50"/>
      <c r="F57" s="56"/>
      <c r="G57" s="23"/>
    </row>
    <row r="58" spans="1:7" ht="15" x14ac:dyDescent="0.25">
      <c r="A58" s="1"/>
      <c r="B58" s="2"/>
      <c r="C58" s="8" t="s">
        <v>111</v>
      </c>
      <c r="D58" s="9"/>
      <c r="E58" s="47"/>
      <c r="F58" s="53"/>
      <c r="G58" s="10"/>
    </row>
    <row r="59" spans="1:7" ht="15" x14ac:dyDescent="0.25">
      <c r="A59" s="1"/>
      <c r="B59" s="2"/>
      <c r="C59" s="8" t="s">
        <v>107</v>
      </c>
      <c r="D59" s="12"/>
      <c r="E59" s="48"/>
      <c r="F59" s="54">
        <v>0</v>
      </c>
      <c r="G59" s="13">
        <v>0</v>
      </c>
    </row>
    <row r="60" spans="1:7" ht="15" x14ac:dyDescent="0.25">
      <c r="A60" s="1"/>
      <c r="B60" s="2"/>
      <c r="C60" s="14"/>
      <c r="D60" s="4"/>
      <c r="E60" s="46"/>
      <c r="F60" s="52"/>
      <c r="G60" s="5"/>
    </row>
    <row r="61" spans="1:7" ht="15" x14ac:dyDescent="0.25">
      <c r="A61" s="1"/>
      <c r="B61" s="2"/>
      <c r="C61" s="8" t="s">
        <v>112</v>
      </c>
      <c r="D61" s="9"/>
      <c r="E61" s="47"/>
      <c r="F61" s="53"/>
      <c r="G61" s="10"/>
    </row>
    <row r="62" spans="1:7" ht="15" x14ac:dyDescent="0.25">
      <c r="A62" s="1"/>
      <c r="B62" s="2"/>
      <c r="C62" s="8" t="s">
        <v>107</v>
      </c>
      <c r="D62" s="12"/>
      <c r="E62" s="48"/>
      <c r="F62" s="54">
        <v>0</v>
      </c>
      <c r="G62" s="13">
        <v>0</v>
      </c>
    </row>
    <row r="63" spans="1:7" ht="15" x14ac:dyDescent="0.25">
      <c r="A63" s="1"/>
      <c r="B63" s="2"/>
      <c r="C63" s="14"/>
      <c r="D63" s="4"/>
      <c r="E63" s="46"/>
      <c r="F63" s="52"/>
      <c r="G63" s="5"/>
    </row>
    <row r="64" spans="1:7" ht="15" x14ac:dyDescent="0.25">
      <c r="A64" s="1"/>
      <c r="B64" s="2"/>
      <c r="C64" s="8" t="s">
        <v>113</v>
      </c>
      <c r="D64" s="9"/>
      <c r="E64" s="47"/>
      <c r="F64" s="53"/>
      <c r="G64" s="10"/>
    </row>
    <row r="65" spans="1:7" ht="15" x14ac:dyDescent="0.25">
      <c r="A65" s="6">
        <v>1</v>
      </c>
      <c r="B65" s="7"/>
      <c r="C65" s="11" t="s">
        <v>836</v>
      </c>
      <c r="D65" s="15" t="s">
        <v>724</v>
      </c>
      <c r="E65" s="46">
        <v>38625</v>
      </c>
      <c r="F65" s="52">
        <v>80.186233874999999</v>
      </c>
      <c r="G65" s="5">
        <v>1.3780649000000001E-2</v>
      </c>
    </row>
    <row r="66" spans="1:7" ht="15" x14ac:dyDescent="0.25">
      <c r="A66" s="6">
        <v>2</v>
      </c>
      <c r="B66" s="7"/>
      <c r="C66" s="11" t="s">
        <v>837</v>
      </c>
      <c r="D66" s="15" t="s">
        <v>724</v>
      </c>
      <c r="E66" s="46">
        <v>10500</v>
      </c>
      <c r="F66" s="52">
        <v>31.5684705</v>
      </c>
      <c r="G66" s="5">
        <v>5.4252950000000001E-3</v>
      </c>
    </row>
    <row r="67" spans="1:7" ht="15" x14ac:dyDescent="0.25">
      <c r="A67" s="1"/>
      <c r="B67" s="2"/>
      <c r="C67" s="8" t="s">
        <v>107</v>
      </c>
      <c r="D67" s="12"/>
      <c r="E67" s="48"/>
      <c r="F67" s="54">
        <v>111.754704375</v>
      </c>
      <c r="G67" s="13">
        <v>1.9205944000000003E-2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25.5" x14ac:dyDescent="0.25">
      <c r="A69" s="6"/>
      <c r="B69" s="7"/>
      <c r="C69" s="24" t="s">
        <v>115</v>
      </c>
      <c r="D69" s="25"/>
      <c r="E69" s="48"/>
      <c r="F69" s="54">
        <v>5631.3847398750013</v>
      </c>
      <c r="G69" s="13">
        <v>0.96779871400000006</v>
      </c>
    </row>
    <row r="70" spans="1:7" ht="15" x14ac:dyDescent="0.25">
      <c r="A70" s="1"/>
      <c r="B70" s="2"/>
      <c r="C70" s="11"/>
      <c r="D70" s="4"/>
      <c r="E70" s="46"/>
      <c r="F70" s="52"/>
      <c r="G70" s="5"/>
    </row>
    <row r="71" spans="1:7" ht="15" x14ac:dyDescent="0.25">
      <c r="A71" s="1"/>
      <c r="B71" s="2"/>
      <c r="C71" s="3" t="s">
        <v>116</v>
      </c>
      <c r="D71" s="4"/>
      <c r="E71" s="46"/>
      <c r="F71" s="52"/>
      <c r="G71" s="5"/>
    </row>
    <row r="72" spans="1:7" ht="25.5" x14ac:dyDescent="0.25">
      <c r="A72" s="1"/>
      <c r="B72" s="2"/>
      <c r="C72" s="8" t="s">
        <v>10</v>
      </c>
      <c r="D72" s="9"/>
      <c r="E72" s="47"/>
      <c r="F72" s="53"/>
      <c r="G72" s="10"/>
    </row>
    <row r="73" spans="1:7" ht="15" x14ac:dyDescent="0.25">
      <c r="A73" s="6"/>
      <c r="B73" s="7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6"/>
      <c r="B74" s="7"/>
      <c r="C74" s="14"/>
      <c r="D74" s="4"/>
      <c r="E74" s="46"/>
      <c r="F74" s="52"/>
      <c r="G74" s="5"/>
    </row>
    <row r="75" spans="1:7" ht="15" x14ac:dyDescent="0.25">
      <c r="A75" s="1"/>
      <c r="B75" s="26"/>
      <c r="C75" s="8" t="s">
        <v>117</v>
      </c>
      <c r="D75" s="9"/>
      <c r="E75" s="47"/>
      <c r="F75" s="53"/>
      <c r="G75" s="10"/>
    </row>
    <row r="76" spans="1:7" ht="15" x14ac:dyDescent="0.25">
      <c r="A76" s="6"/>
      <c r="B76" s="7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8"/>
      <c r="G77" s="27"/>
    </row>
    <row r="78" spans="1:7" ht="15" x14ac:dyDescent="0.25">
      <c r="A78" s="1"/>
      <c r="B78" s="2"/>
      <c r="C78" s="8" t="s">
        <v>118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2"/>
      <c r="G80" s="5"/>
    </row>
    <row r="81" spans="1:7" ht="25.5" x14ac:dyDescent="0.25">
      <c r="A81" s="1"/>
      <c r="B81" s="26"/>
      <c r="C81" s="8" t="s">
        <v>119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2"/>
      <c r="G83" s="5"/>
    </row>
    <row r="84" spans="1:7" ht="15" x14ac:dyDescent="0.25">
      <c r="A84" s="6"/>
      <c r="B84" s="7"/>
      <c r="C84" s="28" t="s">
        <v>120</v>
      </c>
      <c r="D84" s="25"/>
      <c r="E84" s="48"/>
      <c r="F84" s="54">
        <v>0</v>
      </c>
      <c r="G84" s="13">
        <v>0</v>
      </c>
    </row>
    <row r="85" spans="1:7" ht="15" x14ac:dyDescent="0.25">
      <c r="A85" s="6"/>
      <c r="B85" s="7"/>
      <c r="C85" s="11"/>
      <c r="D85" s="4"/>
      <c r="E85" s="46"/>
      <c r="F85" s="52"/>
      <c r="G85" s="5"/>
    </row>
    <row r="86" spans="1:7" ht="15" x14ac:dyDescent="0.25">
      <c r="A86" s="1"/>
      <c r="B86" s="2"/>
      <c r="C86" s="3" t="s">
        <v>121</v>
      </c>
      <c r="D86" s="4"/>
      <c r="E86" s="46"/>
      <c r="F86" s="52"/>
      <c r="G86" s="5"/>
    </row>
    <row r="87" spans="1:7" ht="15" x14ac:dyDescent="0.25">
      <c r="A87" s="6"/>
      <c r="B87" s="7"/>
      <c r="C87" s="8" t="s">
        <v>122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25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7"/>
      <c r="E89" s="46"/>
      <c r="F89" s="52"/>
      <c r="G89" s="5"/>
    </row>
    <row r="90" spans="1:7" ht="15" x14ac:dyDescent="0.25">
      <c r="A90" s="6"/>
      <c r="B90" s="7"/>
      <c r="C90" s="8" t="s">
        <v>123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25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2"/>
      <c r="G92" s="5"/>
    </row>
    <row r="93" spans="1:7" ht="15" x14ac:dyDescent="0.25">
      <c r="A93" s="6"/>
      <c r="B93" s="7"/>
      <c r="C93" s="8" t="s">
        <v>124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125</v>
      </c>
      <c r="D96" s="9"/>
      <c r="E96" s="47"/>
      <c r="F96" s="53"/>
      <c r="G96" s="10"/>
    </row>
    <row r="97" spans="1:7" ht="15" x14ac:dyDescent="0.25">
      <c r="A97" s="6">
        <v>1</v>
      </c>
      <c r="B97" s="7"/>
      <c r="C97" s="11" t="s">
        <v>126</v>
      </c>
      <c r="D97" s="15"/>
      <c r="E97" s="46"/>
      <c r="F97" s="52">
        <v>199.9030559</v>
      </c>
      <c r="G97" s="5">
        <v>3.4354945999999997E-2</v>
      </c>
    </row>
    <row r="98" spans="1:7" ht="15" x14ac:dyDescent="0.25">
      <c r="A98" s="6"/>
      <c r="B98" s="7"/>
      <c r="C98" s="8" t="s">
        <v>107</v>
      </c>
      <c r="D98" s="25"/>
      <c r="E98" s="48"/>
      <c r="F98" s="54">
        <v>199.9030559</v>
      </c>
      <c r="G98" s="13">
        <v>3.4354945999999997E-2</v>
      </c>
    </row>
    <row r="99" spans="1:7" ht="15" x14ac:dyDescent="0.25">
      <c r="A99" s="6"/>
      <c r="B99" s="7"/>
      <c r="C99" s="14"/>
      <c r="D99" s="7"/>
      <c r="E99" s="46"/>
      <c r="F99" s="52"/>
      <c r="G99" s="5"/>
    </row>
    <row r="100" spans="1:7" ht="25.5" x14ac:dyDescent="0.25">
      <c r="A100" s="6"/>
      <c r="B100" s="7"/>
      <c r="C100" s="24" t="s">
        <v>127</v>
      </c>
      <c r="D100" s="25"/>
      <c r="E100" s="48"/>
      <c r="F100" s="54">
        <v>199.9030559</v>
      </c>
      <c r="G100" s="13">
        <v>3.4354945999999997E-2</v>
      </c>
    </row>
    <row r="101" spans="1:7" ht="15" x14ac:dyDescent="0.25">
      <c r="A101" s="6"/>
      <c r="B101" s="7"/>
      <c r="C101" s="29"/>
      <c r="D101" s="7"/>
      <c r="E101" s="46"/>
      <c r="F101" s="52"/>
      <c r="G101" s="5"/>
    </row>
    <row r="102" spans="1:7" ht="15" x14ac:dyDescent="0.25">
      <c r="A102" s="1"/>
      <c r="B102" s="2"/>
      <c r="C102" s="3" t="s">
        <v>128</v>
      </c>
      <c r="D102" s="4"/>
      <c r="E102" s="46"/>
      <c r="F102" s="52"/>
      <c r="G102" s="5"/>
    </row>
    <row r="103" spans="1:7" ht="25.5" x14ac:dyDescent="0.25">
      <c r="A103" s="6"/>
      <c r="B103" s="7"/>
      <c r="C103" s="8" t="s">
        <v>129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1"/>
      <c r="B106" s="2"/>
      <c r="C106" s="3" t="s">
        <v>130</v>
      </c>
      <c r="D106" s="4"/>
      <c r="E106" s="46"/>
      <c r="F106" s="52"/>
      <c r="G106" s="5"/>
    </row>
    <row r="107" spans="1:7" ht="25.5" x14ac:dyDescent="0.25">
      <c r="A107" s="6"/>
      <c r="B107" s="7"/>
      <c r="C107" s="8" t="s">
        <v>131</v>
      </c>
      <c r="D107" s="9"/>
      <c r="E107" s="47"/>
      <c r="F107" s="53"/>
      <c r="G107" s="10"/>
    </row>
    <row r="108" spans="1:7" ht="15" x14ac:dyDescent="0.25">
      <c r="A108" s="6"/>
      <c r="B108" s="7"/>
      <c r="C108" s="8" t="s">
        <v>107</v>
      </c>
      <c r="D108" s="25"/>
      <c r="E108" s="48"/>
      <c r="F108" s="54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2"/>
      <c r="G109" s="5"/>
    </row>
    <row r="110" spans="1:7" ht="25.5" x14ac:dyDescent="0.25">
      <c r="A110" s="6"/>
      <c r="B110" s="7"/>
      <c r="C110" s="8" t="s">
        <v>132</v>
      </c>
      <c r="D110" s="9"/>
      <c r="E110" s="47"/>
      <c r="F110" s="53"/>
      <c r="G110" s="10"/>
    </row>
    <row r="111" spans="1:7" ht="15" x14ac:dyDescent="0.25">
      <c r="A111" s="6"/>
      <c r="B111" s="7"/>
      <c r="C111" s="8" t="s">
        <v>107</v>
      </c>
      <c r="D111" s="25"/>
      <c r="E111" s="48"/>
      <c r="F111" s="54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8"/>
      <c r="G112" s="27"/>
    </row>
    <row r="113" spans="1:7" ht="25.5" x14ac:dyDescent="0.25">
      <c r="A113" s="6"/>
      <c r="B113" s="7"/>
      <c r="C113" s="29" t="s">
        <v>134</v>
      </c>
      <c r="D113" s="7"/>
      <c r="E113" s="46"/>
      <c r="F113" s="143">
        <v>-12.53163058</v>
      </c>
      <c r="G113" s="144">
        <v>-2.1130777525931121E-3</v>
      </c>
    </row>
    <row r="114" spans="1:7" ht="15" x14ac:dyDescent="0.25">
      <c r="A114" s="6"/>
      <c r="B114" s="7"/>
      <c r="C114" s="30" t="s">
        <v>135</v>
      </c>
      <c r="D114" s="12"/>
      <c r="E114" s="48"/>
      <c r="F114" s="54">
        <v>5818.7561651950018</v>
      </c>
      <c r="G114" s="13">
        <v>1.000040582247407</v>
      </c>
    </row>
    <row r="116" spans="1:7" ht="15" x14ac:dyDescent="0.25">
      <c r="B116" s="158"/>
      <c r="C116" s="158"/>
      <c r="D116" s="158"/>
      <c r="E116" s="158"/>
      <c r="F116" s="158"/>
    </row>
    <row r="117" spans="1:7" ht="15" x14ac:dyDescent="0.25">
      <c r="B117" s="158"/>
      <c r="C117" s="158"/>
      <c r="D117" s="158"/>
      <c r="E117" s="158"/>
      <c r="F117" s="158"/>
    </row>
    <row r="119" spans="1:7" ht="15" x14ac:dyDescent="0.25">
      <c r="B119" s="36" t="s">
        <v>137</v>
      </c>
      <c r="C119" s="37"/>
      <c r="D119" s="38"/>
    </row>
    <row r="120" spans="1:7" ht="15" x14ac:dyDescent="0.25">
      <c r="B120" s="39" t="s">
        <v>138</v>
      </c>
      <c r="C120" s="40"/>
      <c r="D120" s="64" t="s">
        <v>139</v>
      </c>
    </row>
    <row r="121" spans="1:7" ht="15" x14ac:dyDescent="0.25">
      <c r="B121" s="39" t="s">
        <v>140</v>
      </c>
      <c r="C121" s="40"/>
      <c r="D121" s="64" t="s">
        <v>139</v>
      </c>
    </row>
    <row r="122" spans="1:7" ht="15" x14ac:dyDescent="0.25">
      <c r="B122" s="41" t="s">
        <v>141</v>
      </c>
      <c r="C122" s="40"/>
      <c r="D122" s="42"/>
    </row>
    <row r="123" spans="1:7" ht="25.5" customHeight="1" x14ac:dyDescent="0.25">
      <c r="B123" s="42"/>
      <c r="C123" s="32" t="s">
        <v>142</v>
      </c>
      <c r="D123" s="33" t="s">
        <v>143</v>
      </c>
    </row>
    <row r="124" spans="1:7" ht="12.75" customHeight="1" x14ac:dyDescent="0.25">
      <c r="B124" s="59" t="s">
        <v>144</v>
      </c>
      <c r="C124" s="60" t="s">
        <v>145</v>
      </c>
      <c r="D124" s="60" t="s">
        <v>146</v>
      </c>
    </row>
    <row r="125" spans="1:7" ht="15" x14ac:dyDescent="0.25">
      <c r="B125" s="42" t="s">
        <v>147</v>
      </c>
      <c r="C125" s="43">
        <v>9.5707000000000004</v>
      </c>
      <c r="D125" s="43">
        <v>9.7355</v>
      </c>
    </row>
    <row r="126" spans="1:7" ht="15" x14ac:dyDescent="0.25">
      <c r="B126" s="42" t="s">
        <v>148</v>
      </c>
      <c r="C126" s="43">
        <v>9.5707000000000004</v>
      </c>
      <c r="D126" s="43">
        <v>9.7354000000000003</v>
      </c>
    </row>
    <row r="127" spans="1:7" ht="15" x14ac:dyDescent="0.25">
      <c r="B127" s="42" t="s">
        <v>149</v>
      </c>
      <c r="C127" s="43">
        <v>9.3506</v>
      </c>
      <c r="D127" s="43">
        <v>9.5066000000000006</v>
      </c>
    </row>
    <row r="128" spans="1:7" ht="15" x14ac:dyDescent="0.25">
      <c r="B128" s="42" t="s">
        <v>150</v>
      </c>
      <c r="C128" s="43">
        <v>9.3506</v>
      </c>
      <c r="D128" s="43">
        <v>9.5066000000000006</v>
      </c>
    </row>
    <row r="130" spans="2:4" ht="15" x14ac:dyDescent="0.25">
      <c r="B130" s="61" t="s">
        <v>151</v>
      </c>
      <c r="C130" s="44"/>
      <c r="D130" s="62" t="s">
        <v>139</v>
      </c>
    </row>
    <row r="131" spans="2:4" ht="24.75" customHeight="1" x14ac:dyDescent="0.25">
      <c r="B131" s="63"/>
      <c r="C131" s="63"/>
    </row>
    <row r="132" spans="2:4" ht="15" x14ac:dyDescent="0.25">
      <c r="B132" s="65"/>
      <c r="C132" s="67"/>
      <c r="D132"/>
    </row>
    <row r="134" spans="2:4" ht="15" x14ac:dyDescent="0.25">
      <c r="B134" s="41" t="s">
        <v>152</v>
      </c>
      <c r="C134" s="40"/>
      <c r="D134" s="74" t="s">
        <v>388</v>
      </c>
    </row>
    <row r="135" spans="2:4" ht="15" x14ac:dyDescent="0.25">
      <c r="B135" s="41" t="s">
        <v>153</v>
      </c>
      <c r="C135" s="40"/>
      <c r="D135" s="66" t="s">
        <v>139</v>
      </c>
    </row>
    <row r="136" spans="2:4" ht="15" x14ac:dyDescent="0.25">
      <c r="B136" s="41" t="s">
        <v>154</v>
      </c>
      <c r="C136" s="40"/>
      <c r="D136" s="45">
        <v>0.39640050816702976</v>
      </c>
    </row>
    <row r="137" spans="2:4" ht="15" x14ac:dyDescent="0.25">
      <c r="B137" s="41" t="s">
        <v>155</v>
      </c>
      <c r="C137" s="40"/>
      <c r="D137" s="45" t="s">
        <v>139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V13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838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44006</v>
      </c>
      <c r="F7" s="52">
        <v>186.45342199999999</v>
      </c>
      <c r="G7" s="5">
        <v>5.4465712999999999E-2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19</v>
      </c>
      <c r="E8" s="46">
        <v>7412</v>
      </c>
      <c r="F8" s="52">
        <v>179.766942</v>
      </c>
      <c r="G8" s="5">
        <v>5.2512496999999998E-2</v>
      </c>
    </row>
    <row r="9" spans="1:7" ht="15" x14ac:dyDescent="0.25">
      <c r="A9" s="6">
        <v>3</v>
      </c>
      <c r="B9" s="7" t="s">
        <v>489</v>
      </c>
      <c r="C9" s="11" t="s">
        <v>490</v>
      </c>
      <c r="D9" s="2" t="s">
        <v>211</v>
      </c>
      <c r="E9" s="46">
        <v>22452</v>
      </c>
      <c r="F9" s="52">
        <v>165.63963000000001</v>
      </c>
      <c r="G9" s="5">
        <v>4.8385707E-2</v>
      </c>
    </row>
    <row r="10" spans="1:7" ht="15" x14ac:dyDescent="0.25">
      <c r="A10" s="6">
        <v>4</v>
      </c>
      <c r="B10" s="7" t="s">
        <v>57</v>
      </c>
      <c r="C10" s="11" t="s">
        <v>58</v>
      </c>
      <c r="D10" s="2" t="s">
        <v>19</v>
      </c>
      <c r="E10" s="46">
        <v>43981</v>
      </c>
      <c r="F10" s="52">
        <v>155.03302500000001</v>
      </c>
      <c r="G10" s="5">
        <v>4.5287366000000003E-2</v>
      </c>
    </row>
    <row r="11" spans="1:7" ht="25.5" x14ac:dyDescent="0.25">
      <c r="A11" s="6">
        <v>5</v>
      </c>
      <c r="B11" s="7" t="s">
        <v>396</v>
      </c>
      <c r="C11" s="11" t="s">
        <v>397</v>
      </c>
      <c r="D11" s="2" t="s">
        <v>42</v>
      </c>
      <c r="E11" s="46">
        <v>49936</v>
      </c>
      <c r="F11" s="52">
        <v>139.09672800000001</v>
      </c>
      <c r="G11" s="5">
        <v>4.0632145000000001E-2</v>
      </c>
    </row>
    <row r="12" spans="1:7" ht="25.5" x14ac:dyDescent="0.25">
      <c r="A12" s="6">
        <v>6</v>
      </c>
      <c r="B12" s="7" t="s">
        <v>14</v>
      </c>
      <c r="C12" s="11" t="s">
        <v>15</v>
      </c>
      <c r="D12" s="2" t="s">
        <v>16</v>
      </c>
      <c r="E12" s="46">
        <v>8724</v>
      </c>
      <c r="F12" s="52">
        <v>135.880662</v>
      </c>
      <c r="G12" s="5">
        <v>3.9692685999999998E-2</v>
      </c>
    </row>
    <row r="13" spans="1:7" ht="25.5" x14ac:dyDescent="0.25">
      <c r="A13" s="6">
        <v>7</v>
      </c>
      <c r="B13" s="7" t="s">
        <v>37</v>
      </c>
      <c r="C13" s="11" t="s">
        <v>38</v>
      </c>
      <c r="D13" s="2" t="s">
        <v>39</v>
      </c>
      <c r="E13" s="46">
        <v>9875</v>
      </c>
      <c r="F13" s="52">
        <v>131.35231250000001</v>
      </c>
      <c r="G13" s="5">
        <v>3.8369891000000003E-2</v>
      </c>
    </row>
    <row r="14" spans="1:7" ht="15" x14ac:dyDescent="0.25">
      <c r="A14" s="6">
        <v>8</v>
      </c>
      <c r="B14" s="7" t="s">
        <v>400</v>
      </c>
      <c r="C14" s="11" t="s">
        <v>401</v>
      </c>
      <c r="D14" s="2" t="s">
        <v>211</v>
      </c>
      <c r="E14" s="46">
        <v>14474</v>
      </c>
      <c r="F14" s="52">
        <v>110.053059</v>
      </c>
      <c r="G14" s="5">
        <v>3.2148073999999999E-2</v>
      </c>
    </row>
    <row r="15" spans="1:7" ht="15" x14ac:dyDescent="0.25">
      <c r="A15" s="6">
        <v>9</v>
      </c>
      <c r="B15" s="7" t="s">
        <v>506</v>
      </c>
      <c r="C15" s="11" t="s">
        <v>507</v>
      </c>
      <c r="D15" s="2" t="s">
        <v>13</v>
      </c>
      <c r="E15" s="46">
        <v>11243</v>
      </c>
      <c r="F15" s="52">
        <v>99.624223000000001</v>
      </c>
      <c r="G15" s="5">
        <v>2.9101661000000001E-2</v>
      </c>
    </row>
    <row r="16" spans="1:7" ht="25.5" x14ac:dyDescent="0.25">
      <c r="A16" s="6">
        <v>10</v>
      </c>
      <c r="B16" s="7" t="s">
        <v>422</v>
      </c>
      <c r="C16" s="11" t="s">
        <v>423</v>
      </c>
      <c r="D16" s="2" t="s">
        <v>42</v>
      </c>
      <c r="E16" s="46">
        <v>28855</v>
      </c>
      <c r="F16" s="52">
        <v>95.308064999999999</v>
      </c>
      <c r="G16" s="5">
        <v>2.784085E-2</v>
      </c>
    </row>
    <row r="17" spans="1:7" ht="15" x14ac:dyDescent="0.25">
      <c r="A17" s="6">
        <v>11</v>
      </c>
      <c r="B17" s="7" t="s">
        <v>333</v>
      </c>
      <c r="C17" s="11" t="s">
        <v>334</v>
      </c>
      <c r="D17" s="2" t="s">
        <v>159</v>
      </c>
      <c r="E17" s="46">
        <v>15000</v>
      </c>
      <c r="F17" s="52">
        <v>94.665000000000006</v>
      </c>
      <c r="G17" s="5">
        <v>2.7653001E-2</v>
      </c>
    </row>
    <row r="18" spans="1:7" ht="15" x14ac:dyDescent="0.25">
      <c r="A18" s="6">
        <v>12</v>
      </c>
      <c r="B18" s="7" t="s">
        <v>390</v>
      </c>
      <c r="C18" s="11" t="s">
        <v>391</v>
      </c>
      <c r="D18" s="2" t="s">
        <v>19</v>
      </c>
      <c r="E18" s="46">
        <v>11538</v>
      </c>
      <c r="F18" s="52">
        <v>93.261653999999993</v>
      </c>
      <c r="G18" s="5">
        <v>2.7243064000000001E-2</v>
      </c>
    </row>
    <row r="19" spans="1:7" ht="25.5" x14ac:dyDescent="0.25">
      <c r="A19" s="6">
        <v>13</v>
      </c>
      <c r="B19" s="7" t="s">
        <v>318</v>
      </c>
      <c r="C19" s="11" t="s">
        <v>319</v>
      </c>
      <c r="D19" s="2" t="s">
        <v>42</v>
      </c>
      <c r="E19" s="46">
        <v>8495</v>
      </c>
      <c r="F19" s="52">
        <v>79.258349999999993</v>
      </c>
      <c r="G19" s="5">
        <v>2.3152498000000001E-2</v>
      </c>
    </row>
    <row r="20" spans="1:7" ht="25.5" x14ac:dyDescent="0.25">
      <c r="A20" s="6">
        <v>14</v>
      </c>
      <c r="B20" s="7" t="s">
        <v>487</v>
      </c>
      <c r="C20" s="11" t="s">
        <v>488</v>
      </c>
      <c r="D20" s="2" t="s">
        <v>169</v>
      </c>
      <c r="E20" s="46">
        <v>3354</v>
      </c>
      <c r="F20" s="52">
        <v>73.206080999999998</v>
      </c>
      <c r="G20" s="5">
        <v>2.1384543999999998E-2</v>
      </c>
    </row>
    <row r="21" spans="1:7" ht="25.5" x14ac:dyDescent="0.25">
      <c r="A21" s="6">
        <v>15</v>
      </c>
      <c r="B21" s="7" t="s">
        <v>157</v>
      </c>
      <c r="C21" s="11" t="s">
        <v>158</v>
      </c>
      <c r="D21" s="2" t="s">
        <v>159</v>
      </c>
      <c r="E21" s="46">
        <v>9588</v>
      </c>
      <c r="F21" s="52">
        <v>70.802586000000005</v>
      </c>
      <c r="G21" s="5">
        <v>2.0682448999999999E-2</v>
      </c>
    </row>
    <row r="22" spans="1:7" ht="25.5" x14ac:dyDescent="0.25">
      <c r="A22" s="6">
        <v>16</v>
      </c>
      <c r="B22" s="7" t="s">
        <v>525</v>
      </c>
      <c r="C22" s="11" t="s">
        <v>526</v>
      </c>
      <c r="D22" s="2" t="s">
        <v>39</v>
      </c>
      <c r="E22" s="46">
        <v>42519</v>
      </c>
      <c r="F22" s="52">
        <v>70.390204499999996</v>
      </c>
      <c r="G22" s="5">
        <v>2.0561986000000001E-2</v>
      </c>
    </row>
    <row r="23" spans="1:7" ht="25.5" x14ac:dyDescent="0.25">
      <c r="A23" s="6">
        <v>17</v>
      </c>
      <c r="B23" s="7" t="s">
        <v>508</v>
      </c>
      <c r="C23" s="11" t="s">
        <v>509</v>
      </c>
      <c r="D23" s="2" t="s">
        <v>42</v>
      </c>
      <c r="E23" s="46">
        <v>39178</v>
      </c>
      <c r="F23" s="52">
        <v>60.334119999999999</v>
      </c>
      <c r="G23" s="5">
        <v>1.7624460000000002E-2</v>
      </c>
    </row>
    <row r="24" spans="1:7" ht="25.5" x14ac:dyDescent="0.25">
      <c r="A24" s="6">
        <v>18</v>
      </c>
      <c r="B24" s="7" t="s">
        <v>398</v>
      </c>
      <c r="C24" s="11" t="s">
        <v>399</v>
      </c>
      <c r="D24" s="2" t="s">
        <v>169</v>
      </c>
      <c r="E24" s="46">
        <v>8572</v>
      </c>
      <c r="F24" s="52">
        <v>59.511110000000002</v>
      </c>
      <c r="G24" s="5">
        <v>1.7384047E-2</v>
      </c>
    </row>
    <row r="25" spans="1:7" ht="15" x14ac:dyDescent="0.25">
      <c r="A25" s="6">
        <v>19</v>
      </c>
      <c r="B25" s="7" t="s">
        <v>510</v>
      </c>
      <c r="C25" s="11" t="s">
        <v>511</v>
      </c>
      <c r="D25" s="2" t="s">
        <v>271</v>
      </c>
      <c r="E25" s="46">
        <v>5441</v>
      </c>
      <c r="F25" s="52">
        <v>59.271533499999997</v>
      </c>
      <c r="G25" s="5">
        <v>1.7314063000000001E-2</v>
      </c>
    </row>
    <row r="26" spans="1:7" ht="25.5" x14ac:dyDescent="0.25">
      <c r="A26" s="6">
        <v>20</v>
      </c>
      <c r="B26" s="7" t="s">
        <v>296</v>
      </c>
      <c r="C26" s="11" t="s">
        <v>297</v>
      </c>
      <c r="D26" s="2" t="s">
        <v>246</v>
      </c>
      <c r="E26" s="46">
        <v>27732</v>
      </c>
      <c r="F26" s="52">
        <v>58.500653999999997</v>
      </c>
      <c r="G26" s="5">
        <v>1.7088877999999998E-2</v>
      </c>
    </row>
    <row r="27" spans="1:7" ht="15" x14ac:dyDescent="0.25">
      <c r="A27" s="6">
        <v>21</v>
      </c>
      <c r="B27" s="7" t="s">
        <v>418</v>
      </c>
      <c r="C27" s="11" t="s">
        <v>419</v>
      </c>
      <c r="D27" s="2" t="s">
        <v>226</v>
      </c>
      <c r="E27" s="46">
        <v>8597</v>
      </c>
      <c r="F27" s="52">
        <v>55.6268885</v>
      </c>
      <c r="G27" s="5">
        <v>1.6249409999999999E-2</v>
      </c>
    </row>
    <row r="28" spans="1:7" ht="15" x14ac:dyDescent="0.25">
      <c r="A28" s="6">
        <v>22</v>
      </c>
      <c r="B28" s="7" t="s">
        <v>515</v>
      </c>
      <c r="C28" s="11" t="s">
        <v>516</v>
      </c>
      <c r="D28" s="2" t="s">
        <v>211</v>
      </c>
      <c r="E28" s="46">
        <v>2506</v>
      </c>
      <c r="F28" s="52">
        <v>55.045543000000002</v>
      </c>
      <c r="G28" s="5">
        <v>1.6079591000000001E-2</v>
      </c>
    </row>
    <row r="29" spans="1:7" ht="25.5" x14ac:dyDescent="0.25">
      <c r="A29" s="6">
        <v>23</v>
      </c>
      <c r="B29" s="7" t="s">
        <v>517</v>
      </c>
      <c r="C29" s="11" t="s">
        <v>518</v>
      </c>
      <c r="D29" s="2" t="s">
        <v>42</v>
      </c>
      <c r="E29" s="46">
        <v>3035</v>
      </c>
      <c r="F29" s="52">
        <v>54.280974999999998</v>
      </c>
      <c r="G29" s="5">
        <v>1.5856249999999999E-2</v>
      </c>
    </row>
    <row r="30" spans="1:7" ht="25.5" x14ac:dyDescent="0.25">
      <c r="A30" s="6">
        <v>24</v>
      </c>
      <c r="B30" s="7" t="s">
        <v>68</v>
      </c>
      <c r="C30" s="11" t="s">
        <v>69</v>
      </c>
      <c r="D30" s="2" t="s">
        <v>22</v>
      </c>
      <c r="E30" s="46">
        <v>32000</v>
      </c>
      <c r="F30" s="52">
        <v>54.08</v>
      </c>
      <c r="G30" s="5">
        <v>1.5797542000000001E-2</v>
      </c>
    </row>
    <row r="31" spans="1:7" ht="15" x14ac:dyDescent="0.25">
      <c r="A31" s="6">
        <v>25</v>
      </c>
      <c r="B31" s="7" t="s">
        <v>485</v>
      </c>
      <c r="C31" s="11" t="s">
        <v>486</v>
      </c>
      <c r="D31" s="2" t="s">
        <v>19</v>
      </c>
      <c r="E31" s="46">
        <v>3500</v>
      </c>
      <c r="F31" s="52">
        <v>53.27525</v>
      </c>
      <c r="G31" s="5">
        <v>1.5562463E-2</v>
      </c>
    </row>
    <row r="32" spans="1:7" ht="15" x14ac:dyDescent="0.25">
      <c r="A32" s="6">
        <v>26</v>
      </c>
      <c r="B32" s="7" t="s">
        <v>104</v>
      </c>
      <c r="C32" s="11" t="s">
        <v>105</v>
      </c>
      <c r="D32" s="2" t="s">
        <v>106</v>
      </c>
      <c r="E32" s="46">
        <v>14474</v>
      </c>
      <c r="F32" s="52">
        <v>52.251139999999999</v>
      </c>
      <c r="G32" s="5">
        <v>1.5263306000000001E-2</v>
      </c>
    </row>
    <row r="33" spans="1:7" ht="25.5" x14ac:dyDescent="0.25">
      <c r="A33" s="6">
        <v>27</v>
      </c>
      <c r="B33" s="7" t="s">
        <v>327</v>
      </c>
      <c r="C33" s="11" t="s">
        <v>328</v>
      </c>
      <c r="D33" s="2" t="s">
        <v>42</v>
      </c>
      <c r="E33" s="46">
        <v>21331</v>
      </c>
      <c r="F33" s="52">
        <v>52.047640000000001</v>
      </c>
      <c r="G33" s="5">
        <v>1.5203861000000001E-2</v>
      </c>
    </row>
    <row r="34" spans="1:7" ht="15" x14ac:dyDescent="0.25">
      <c r="A34" s="6">
        <v>28</v>
      </c>
      <c r="B34" s="7" t="s">
        <v>512</v>
      </c>
      <c r="C34" s="11" t="s">
        <v>513</v>
      </c>
      <c r="D34" s="2" t="s">
        <v>514</v>
      </c>
      <c r="E34" s="46">
        <v>20057</v>
      </c>
      <c r="F34" s="52">
        <v>50.844495000000002</v>
      </c>
      <c r="G34" s="5">
        <v>1.4852405000000001E-2</v>
      </c>
    </row>
    <row r="35" spans="1:7" ht="15" x14ac:dyDescent="0.25">
      <c r="A35" s="6">
        <v>29</v>
      </c>
      <c r="B35" s="7" t="s">
        <v>468</v>
      </c>
      <c r="C35" s="11" t="s">
        <v>469</v>
      </c>
      <c r="D35" s="2" t="s">
        <v>251</v>
      </c>
      <c r="E35" s="46">
        <v>29481</v>
      </c>
      <c r="F35" s="52">
        <v>50.117699999999999</v>
      </c>
      <c r="G35" s="5">
        <v>1.4640098000000001E-2</v>
      </c>
    </row>
    <row r="36" spans="1:7" ht="15" x14ac:dyDescent="0.25">
      <c r="A36" s="6">
        <v>30</v>
      </c>
      <c r="B36" s="7" t="s">
        <v>523</v>
      </c>
      <c r="C36" s="11" t="s">
        <v>524</v>
      </c>
      <c r="D36" s="2" t="s">
        <v>19</v>
      </c>
      <c r="E36" s="46">
        <v>36831</v>
      </c>
      <c r="F36" s="52">
        <v>49.077307500000003</v>
      </c>
      <c r="G36" s="5">
        <v>1.4336184E-2</v>
      </c>
    </row>
    <row r="37" spans="1:7" ht="15" x14ac:dyDescent="0.25">
      <c r="A37" s="6">
        <v>31</v>
      </c>
      <c r="B37" s="7" t="s">
        <v>320</v>
      </c>
      <c r="C37" s="11" t="s">
        <v>321</v>
      </c>
      <c r="D37" s="2" t="s">
        <v>322</v>
      </c>
      <c r="E37" s="46">
        <v>7000</v>
      </c>
      <c r="F37" s="52">
        <v>45.5105</v>
      </c>
      <c r="G37" s="5">
        <v>1.3294268E-2</v>
      </c>
    </row>
    <row r="38" spans="1:7" ht="25.5" x14ac:dyDescent="0.25">
      <c r="A38" s="6">
        <v>32</v>
      </c>
      <c r="B38" s="7" t="s">
        <v>43</v>
      </c>
      <c r="C38" s="11" t="s">
        <v>44</v>
      </c>
      <c r="D38" s="2" t="s">
        <v>16</v>
      </c>
      <c r="E38" s="46">
        <v>41310</v>
      </c>
      <c r="F38" s="52">
        <v>40.380524999999999</v>
      </c>
      <c r="G38" s="5">
        <v>1.1795729E-2</v>
      </c>
    </row>
    <row r="39" spans="1:7" ht="25.5" x14ac:dyDescent="0.25">
      <c r="A39" s="6">
        <v>33</v>
      </c>
      <c r="B39" s="7" t="s">
        <v>164</v>
      </c>
      <c r="C39" s="11" t="s">
        <v>165</v>
      </c>
      <c r="D39" s="2" t="s">
        <v>166</v>
      </c>
      <c r="E39" s="46">
        <v>21153</v>
      </c>
      <c r="F39" s="52">
        <v>39.989746500000003</v>
      </c>
      <c r="G39" s="5">
        <v>1.1681577E-2</v>
      </c>
    </row>
    <row r="40" spans="1:7" ht="15" x14ac:dyDescent="0.25">
      <c r="A40" s="6">
        <v>34</v>
      </c>
      <c r="B40" s="7" t="s">
        <v>521</v>
      </c>
      <c r="C40" s="11" t="s">
        <v>522</v>
      </c>
      <c r="D40" s="2" t="s">
        <v>211</v>
      </c>
      <c r="E40" s="46">
        <v>3520</v>
      </c>
      <c r="F40" s="52">
        <v>38.45776</v>
      </c>
      <c r="G40" s="5">
        <v>1.1234062E-2</v>
      </c>
    </row>
    <row r="41" spans="1:7" ht="25.5" x14ac:dyDescent="0.25">
      <c r="A41" s="6">
        <v>35</v>
      </c>
      <c r="B41" s="7" t="s">
        <v>308</v>
      </c>
      <c r="C41" s="11" t="s">
        <v>309</v>
      </c>
      <c r="D41" s="2" t="s">
        <v>22</v>
      </c>
      <c r="E41" s="46">
        <v>4608</v>
      </c>
      <c r="F41" s="52">
        <v>36.405504000000001</v>
      </c>
      <c r="G41" s="5">
        <v>1.0634569E-2</v>
      </c>
    </row>
    <row r="42" spans="1:7" ht="15" x14ac:dyDescent="0.25">
      <c r="A42" s="6">
        <v>36</v>
      </c>
      <c r="B42" s="7" t="s">
        <v>446</v>
      </c>
      <c r="C42" s="11" t="s">
        <v>447</v>
      </c>
      <c r="D42" s="2" t="s">
        <v>322</v>
      </c>
      <c r="E42" s="46">
        <v>15000</v>
      </c>
      <c r="F42" s="52">
        <v>35.122500000000002</v>
      </c>
      <c r="G42" s="5">
        <v>1.0259785E-2</v>
      </c>
    </row>
    <row r="43" spans="1:7" ht="25.5" x14ac:dyDescent="0.25">
      <c r="A43" s="6">
        <v>37</v>
      </c>
      <c r="B43" s="7" t="s">
        <v>519</v>
      </c>
      <c r="C43" s="11" t="s">
        <v>520</v>
      </c>
      <c r="D43" s="2" t="s">
        <v>42</v>
      </c>
      <c r="E43" s="46">
        <v>3042</v>
      </c>
      <c r="F43" s="52">
        <v>35.054487000000002</v>
      </c>
      <c r="G43" s="5">
        <v>1.0239916999999999E-2</v>
      </c>
    </row>
    <row r="44" spans="1:7" ht="25.5" x14ac:dyDescent="0.25">
      <c r="A44" s="6">
        <v>38</v>
      </c>
      <c r="B44" s="7" t="s">
        <v>448</v>
      </c>
      <c r="C44" s="11" t="s">
        <v>449</v>
      </c>
      <c r="D44" s="2" t="s">
        <v>81</v>
      </c>
      <c r="E44" s="46">
        <v>10872</v>
      </c>
      <c r="F44" s="52">
        <v>34.839323999999998</v>
      </c>
      <c r="G44" s="5">
        <v>1.0177065000000001E-2</v>
      </c>
    </row>
    <row r="45" spans="1:7" ht="15" x14ac:dyDescent="0.25">
      <c r="A45" s="6">
        <v>39</v>
      </c>
      <c r="B45" s="7" t="s">
        <v>298</v>
      </c>
      <c r="C45" s="11" t="s">
        <v>299</v>
      </c>
      <c r="D45" s="2" t="s">
        <v>19</v>
      </c>
      <c r="E45" s="46">
        <v>31879</v>
      </c>
      <c r="F45" s="52">
        <v>34.222106500000002</v>
      </c>
      <c r="G45" s="5">
        <v>9.9967670000000002E-3</v>
      </c>
    </row>
    <row r="46" spans="1:7" ht="15" x14ac:dyDescent="0.25">
      <c r="A46" s="6">
        <v>40</v>
      </c>
      <c r="B46" s="7" t="s">
        <v>531</v>
      </c>
      <c r="C46" s="11" t="s">
        <v>532</v>
      </c>
      <c r="D46" s="2" t="s">
        <v>106</v>
      </c>
      <c r="E46" s="46">
        <v>13719</v>
      </c>
      <c r="F46" s="52">
        <v>33.892789499999999</v>
      </c>
      <c r="G46" s="5">
        <v>9.9005689999999997E-3</v>
      </c>
    </row>
    <row r="47" spans="1:7" ht="25.5" x14ac:dyDescent="0.25">
      <c r="A47" s="6">
        <v>41</v>
      </c>
      <c r="B47" s="7" t="s">
        <v>100</v>
      </c>
      <c r="C47" s="11" t="s">
        <v>101</v>
      </c>
      <c r="D47" s="2" t="s">
        <v>30</v>
      </c>
      <c r="E47" s="46">
        <v>42165</v>
      </c>
      <c r="F47" s="52">
        <v>29.599830000000001</v>
      </c>
      <c r="G47" s="5">
        <v>8.6465340000000009E-3</v>
      </c>
    </row>
    <row r="48" spans="1:7" ht="25.5" x14ac:dyDescent="0.25">
      <c r="A48" s="6">
        <v>42</v>
      </c>
      <c r="B48" s="7" t="s">
        <v>527</v>
      </c>
      <c r="C48" s="11" t="s">
        <v>528</v>
      </c>
      <c r="D48" s="2" t="s">
        <v>42</v>
      </c>
      <c r="E48" s="46">
        <v>3067</v>
      </c>
      <c r="F48" s="52">
        <v>28.696385500000002</v>
      </c>
      <c r="G48" s="5">
        <v>8.3826249999999995E-3</v>
      </c>
    </row>
    <row r="49" spans="1:7" ht="15" x14ac:dyDescent="0.25">
      <c r="A49" s="6">
        <v>43</v>
      </c>
      <c r="B49" s="7" t="s">
        <v>500</v>
      </c>
      <c r="C49" s="11" t="s">
        <v>501</v>
      </c>
      <c r="D49" s="2" t="s">
        <v>226</v>
      </c>
      <c r="E49" s="46">
        <v>406</v>
      </c>
      <c r="F49" s="52">
        <v>27.891590999999998</v>
      </c>
      <c r="G49" s="5">
        <v>8.1475330000000002E-3</v>
      </c>
    </row>
    <row r="50" spans="1:7" ht="15" x14ac:dyDescent="0.25">
      <c r="A50" s="6">
        <v>44</v>
      </c>
      <c r="B50" s="7" t="s">
        <v>54</v>
      </c>
      <c r="C50" s="11" t="s">
        <v>55</v>
      </c>
      <c r="D50" s="2" t="s">
        <v>56</v>
      </c>
      <c r="E50" s="46">
        <v>16441</v>
      </c>
      <c r="F50" s="52">
        <v>26.313820499999999</v>
      </c>
      <c r="G50" s="5">
        <v>7.6866440000000003E-3</v>
      </c>
    </row>
    <row r="51" spans="1:7" ht="25.5" x14ac:dyDescent="0.25">
      <c r="A51" s="6">
        <v>45</v>
      </c>
      <c r="B51" s="7" t="s">
        <v>529</v>
      </c>
      <c r="C51" s="11" t="s">
        <v>530</v>
      </c>
      <c r="D51" s="2" t="s">
        <v>39</v>
      </c>
      <c r="E51" s="46">
        <v>6238</v>
      </c>
      <c r="F51" s="52">
        <v>25.535253000000001</v>
      </c>
      <c r="G51" s="5">
        <v>7.4592130000000001E-3</v>
      </c>
    </row>
    <row r="52" spans="1:7" ht="25.5" x14ac:dyDescent="0.25">
      <c r="A52" s="6">
        <v>46</v>
      </c>
      <c r="B52" s="7" t="s">
        <v>302</v>
      </c>
      <c r="C52" s="11" t="s">
        <v>303</v>
      </c>
      <c r="D52" s="2" t="s">
        <v>166</v>
      </c>
      <c r="E52" s="46">
        <v>2048</v>
      </c>
      <c r="F52" s="52">
        <v>25.370623999999999</v>
      </c>
      <c r="G52" s="5">
        <v>7.411122E-3</v>
      </c>
    </row>
    <row r="53" spans="1:7" ht="25.5" x14ac:dyDescent="0.25">
      <c r="A53" s="6">
        <v>47</v>
      </c>
      <c r="B53" s="7" t="s">
        <v>276</v>
      </c>
      <c r="C53" s="11" t="s">
        <v>277</v>
      </c>
      <c r="D53" s="2" t="s">
        <v>22</v>
      </c>
      <c r="E53" s="46">
        <v>3850</v>
      </c>
      <c r="F53" s="52">
        <v>18.947775</v>
      </c>
      <c r="G53" s="5">
        <v>5.534916E-3</v>
      </c>
    </row>
    <row r="54" spans="1:7" ht="15" x14ac:dyDescent="0.25">
      <c r="A54" s="1"/>
      <c r="B54" s="2"/>
      <c r="C54" s="8" t="s">
        <v>107</v>
      </c>
      <c r="D54" s="12"/>
      <c r="E54" s="48"/>
      <c r="F54" s="54">
        <v>3200.2868219999991</v>
      </c>
      <c r="G54" s="13">
        <v>0.93484958500000037</v>
      </c>
    </row>
    <row r="55" spans="1:7" ht="15" x14ac:dyDescent="0.25">
      <c r="A55" s="6"/>
      <c r="B55" s="7"/>
      <c r="C55" s="14"/>
      <c r="D55" s="15"/>
      <c r="E55" s="46"/>
      <c r="F55" s="52"/>
      <c r="G55" s="5"/>
    </row>
    <row r="56" spans="1:7" ht="15" x14ac:dyDescent="0.25">
      <c r="A56" s="1"/>
      <c r="B56" s="2"/>
      <c r="C56" s="8" t="s">
        <v>108</v>
      </c>
      <c r="D56" s="9"/>
      <c r="E56" s="47"/>
      <c r="F56" s="53"/>
      <c r="G56" s="10"/>
    </row>
    <row r="57" spans="1:7" ht="15" x14ac:dyDescent="0.25">
      <c r="A57" s="1"/>
      <c r="B57" s="2"/>
      <c r="C57" s="8" t="s">
        <v>107</v>
      </c>
      <c r="D57" s="12"/>
      <c r="E57" s="48"/>
      <c r="F57" s="54">
        <v>0</v>
      </c>
      <c r="G57" s="13">
        <v>0</v>
      </c>
    </row>
    <row r="58" spans="1:7" ht="15" x14ac:dyDescent="0.25">
      <c r="A58" s="6"/>
      <c r="B58" s="7"/>
      <c r="C58" s="14"/>
      <c r="D58" s="15"/>
      <c r="E58" s="46"/>
      <c r="F58" s="52"/>
      <c r="G58" s="5"/>
    </row>
    <row r="59" spans="1:7" ht="15" x14ac:dyDescent="0.25">
      <c r="A59" s="16"/>
      <c r="B59" s="17"/>
      <c r="C59" s="8" t="s">
        <v>109</v>
      </c>
      <c r="D59" s="9"/>
      <c r="E59" s="47"/>
      <c r="F59" s="53"/>
      <c r="G59" s="10"/>
    </row>
    <row r="60" spans="1:7" ht="15" x14ac:dyDescent="0.25">
      <c r="A60" s="18"/>
      <c r="B60" s="19"/>
      <c r="C60" s="8" t="s">
        <v>107</v>
      </c>
      <c r="D60" s="20"/>
      <c r="E60" s="49"/>
      <c r="F60" s="55">
        <v>0</v>
      </c>
      <c r="G60" s="21">
        <v>0</v>
      </c>
    </row>
    <row r="61" spans="1:7" ht="15" x14ac:dyDescent="0.25">
      <c r="A61" s="18"/>
      <c r="B61" s="19"/>
      <c r="C61" s="14"/>
      <c r="D61" s="22"/>
      <c r="E61" s="50"/>
      <c r="F61" s="56"/>
      <c r="G61" s="23"/>
    </row>
    <row r="62" spans="1:7" ht="15" x14ac:dyDescent="0.25">
      <c r="A62" s="1"/>
      <c r="B62" s="2"/>
      <c r="C62" s="8" t="s">
        <v>111</v>
      </c>
      <c r="D62" s="9"/>
      <c r="E62" s="47"/>
      <c r="F62" s="53"/>
      <c r="G62" s="10"/>
    </row>
    <row r="63" spans="1:7" ht="15" x14ac:dyDescent="0.25">
      <c r="A63" s="1"/>
      <c r="B63" s="2"/>
      <c r="C63" s="8" t="s">
        <v>107</v>
      </c>
      <c r="D63" s="12"/>
      <c r="E63" s="48"/>
      <c r="F63" s="54">
        <v>0</v>
      </c>
      <c r="G63" s="13">
        <v>0</v>
      </c>
    </row>
    <row r="64" spans="1:7" ht="15" x14ac:dyDescent="0.25">
      <c r="A64" s="1"/>
      <c r="B64" s="2"/>
      <c r="C64" s="14"/>
      <c r="D64" s="4"/>
      <c r="E64" s="46"/>
      <c r="F64" s="52"/>
      <c r="G64" s="5"/>
    </row>
    <row r="65" spans="1:7" ht="15" x14ac:dyDescent="0.25">
      <c r="A65" s="1"/>
      <c r="B65" s="2"/>
      <c r="C65" s="8" t="s">
        <v>112</v>
      </c>
      <c r="D65" s="9"/>
      <c r="E65" s="47"/>
      <c r="F65" s="53"/>
      <c r="G65" s="10"/>
    </row>
    <row r="66" spans="1:7" ht="15" x14ac:dyDescent="0.25">
      <c r="A66" s="1"/>
      <c r="B66" s="2"/>
      <c r="C66" s="8" t="s">
        <v>107</v>
      </c>
      <c r="D66" s="12"/>
      <c r="E66" s="48"/>
      <c r="F66" s="54">
        <v>0</v>
      </c>
      <c r="G66" s="13">
        <v>0</v>
      </c>
    </row>
    <row r="67" spans="1:7" ht="15" x14ac:dyDescent="0.25">
      <c r="A67" s="1"/>
      <c r="B67" s="2"/>
      <c r="C67" s="14"/>
      <c r="D67" s="4"/>
      <c r="E67" s="46"/>
      <c r="F67" s="52"/>
      <c r="G67" s="5"/>
    </row>
    <row r="68" spans="1:7" ht="15" x14ac:dyDescent="0.25">
      <c r="A68" s="1"/>
      <c r="B68" s="2"/>
      <c r="C68" s="8" t="s">
        <v>113</v>
      </c>
      <c r="D68" s="9"/>
      <c r="E68" s="47"/>
      <c r="F68" s="53"/>
      <c r="G68" s="10"/>
    </row>
    <row r="69" spans="1:7" ht="15" x14ac:dyDescent="0.25">
      <c r="A69" s="1"/>
      <c r="B69" s="2"/>
      <c r="C69" s="8" t="s">
        <v>107</v>
      </c>
      <c r="D69" s="12"/>
      <c r="E69" s="48"/>
      <c r="F69" s="54">
        <v>0</v>
      </c>
      <c r="G69" s="13">
        <v>0</v>
      </c>
    </row>
    <row r="70" spans="1:7" ht="15" x14ac:dyDescent="0.25">
      <c r="A70" s="1"/>
      <c r="B70" s="2"/>
      <c r="C70" s="14"/>
      <c r="D70" s="4"/>
      <c r="E70" s="46"/>
      <c r="F70" s="52"/>
      <c r="G70" s="5"/>
    </row>
    <row r="71" spans="1:7" ht="25.5" x14ac:dyDescent="0.25">
      <c r="A71" s="6"/>
      <c r="B71" s="7"/>
      <c r="C71" s="24" t="s">
        <v>115</v>
      </c>
      <c r="D71" s="25"/>
      <c r="E71" s="48"/>
      <c r="F71" s="54">
        <v>3200.2868219999991</v>
      </c>
      <c r="G71" s="13">
        <v>0.93484958500000037</v>
      </c>
    </row>
    <row r="72" spans="1:7" ht="15" x14ac:dyDescent="0.25">
      <c r="A72" s="1"/>
      <c r="B72" s="2"/>
      <c r="C72" s="11"/>
      <c r="D72" s="4"/>
      <c r="E72" s="46"/>
      <c r="F72" s="52"/>
      <c r="G72" s="5"/>
    </row>
    <row r="73" spans="1:7" ht="15" x14ac:dyDescent="0.25">
      <c r="A73" s="1"/>
      <c r="B73" s="2"/>
      <c r="C73" s="3" t="s">
        <v>116</v>
      </c>
      <c r="D73" s="4"/>
      <c r="E73" s="46"/>
      <c r="F73" s="52"/>
      <c r="G73" s="5"/>
    </row>
    <row r="74" spans="1:7" ht="25.5" x14ac:dyDescent="0.25">
      <c r="A74" s="1"/>
      <c r="B74" s="2"/>
      <c r="C74" s="8" t="s">
        <v>10</v>
      </c>
      <c r="D74" s="9"/>
      <c r="E74" s="47"/>
      <c r="F74" s="53"/>
      <c r="G74" s="10"/>
    </row>
    <row r="75" spans="1:7" ht="15" x14ac:dyDescent="0.25">
      <c r="A75" s="6"/>
      <c r="B75" s="7"/>
      <c r="C75" s="8" t="s">
        <v>107</v>
      </c>
      <c r="D75" s="12"/>
      <c r="E75" s="48"/>
      <c r="F75" s="54">
        <v>0</v>
      </c>
      <c r="G75" s="13">
        <v>0</v>
      </c>
    </row>
    <row r="76" spans="1:7" ht="15" x14ac:dyDescent="0.25">
      <c r="A76" s="6"/>
      <c r="B76" s="7"/>
      <c r="C76" s="14"/>
      <c r="D76" s="4"/>
      <c r="E76" s="46"/>
      <c r="F76" s="52"/>
      <c r="G76" s="5"/>
    </row>
    <row r="77" spans="1:7" ht="15" x14ac:dyDescent="0.25">
      <c r="A77" s="1"/>
      <c r="B77" s="26"/>
      <c r="C77" s="8" t="s">
        <v>117</v>
      </c>
      <c r="D77" s="9"/>
      <c r="E77" s="47"/>
      <c r="F77" s="53"/>
      <c r="G77" s="10"/>
    </row>
    <row r="78" spans="1:7" ht="15" x14ac:dyDescent="0.25">
      <c r="A78" s="6"/>
      <c r="B78" s="7"/>
      <c r="C78" s="8" t="s">
        <v>107</v>
      </c>
      <c r="D78" s="12"/>
      <c r="E78" s="48"/>
      <c r="F78" s="54">
        <v>0</v>
      </c>
      <c r="G78" s="13">
        <v>0</v>
      </c>
    </row>
    <row r="79" spans="1:7" ht="15" x14ac:dyDescent="0.25">
      <c r="A79" s="6"/>
      <c r="B79" s="7"/>
      <c r="C79" s="14"/>
      <c r="D79" s="4"/>
      <c r="E79" s="46"/>
      <c r="F79" s="58"/>
      <c r="G79" s="27"/>
    </row>
    <row r="80" spans="1:7" ht="15" x14ac:dyDescent="0.25">
      <c r="A80" s="1"/>
      <c r="B80" s="2"/>
      <c r="C80" s="8" t="s">
        <v>118</v>
      </c>
      <c r="D80" s="9"/>
      <c r="E80" s="47"/>
      <c r="F80" s="53"/>
      <c r="G80" s="10"/>
    </row>
    <row r="81" spans="1:7" ht="15" x14ac:dyDescent="0.25">
      <c r="A81" s="6"/>
      <c r="B81" s="7"/>
      <c r="C81" s="8" t="s">
        <v>107</v>
      </c>
      <c r="D81" s="12"/>
      <c r="E81" s="48"/>
      <c r="F81" s="54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2"/>
      <c r="G82" s="5"/>
    </row>
    <row r="83" spans="1:7" ht="25.5" x14ac:dyDescent="0.25">
      <c r="A83" s="1"/>
      <c r="B83" s="26"/>
      <c r="C83" s="8" t="s">
        <v>119</v>
      </c>
      <c r="D83" s="9"/>
      <c r="E83" s="47"/>
      <c r="F83" s="53"/>
      <c r="G83" s="10"/>
    </row>
    <row r="84" spans="1:7" ht="15" x14ac:dyDescent="0.25">
      <c r="A84" s="6"/>
      <c r="B84" s="7"/>
      <c r="C84" s="8" t="s">
        <v>107</v>
      </c>
      <c r="D84" s="12"/>
      <c r="E84" s="48"/>
      <c r="F84" s="54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2"/>
      <c r="G85" s="5"/>
    </row>
    <row r="86" spans="1:7" ht="15" x14ac:dyDescent="0.25">
      <c r="A86" s="6"/>
      <c r="B86" s="7"/>
      <c r="C86" s="28" t="s">
        <v>120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1"/>
      <c r="D87" s="4"/>
      <c r="E87" s="46"/>
      <c r="F87" s="52"/>
      <c r="G87" s="5"/>
    </row>
    <row r="88" spans="1:7" ht="15" x14ac:dyDescent="0.25">
      <c r="A88" s="1"/>
      <c r="B88" s="2"/>
      <c r="C88" s="3" t="s">
        <v>121</v>
      </c>
      <c r="D88" s="4"/>
      <c r="E88" s="46"/>
      <c r="F88" s="52"/>
      <c r="G88" s="5"/>
    </row>
    <row r="89" spans="1:7" ht="15" x14ac:dyDescent="0.25">
      <c r="A89" s="6"/>
      <c r="B89" s="7"/>
      <c r="C89" s="8" t="s">
        <v>122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2"/>
      <c r="G91" s="5"/>
    </row>
    <row r="92" spans="1:7" ht="15" x14ac:dyDescent="0.25">
      <c r="A92" s="6"/>
      <c r="B92" s="7"/>
      <c r="C92" s="8" t="s">
        <v>123</v>
      </c>
      <c r="D92" s="9"/>
      <c r="E92" s="47"/>
      <c r="F92" s="53"/>
      <c r="G92" s="10"/>
    </row>
    <row r="93" spans="1:7" ht="15" x14ac:dyDescent="0.25">
      <c r="A93" s="6"/>
      <c r="B93" s="7"/>
      <c r="C93" s="8" t="s">
        <v>107</v>
      </c>
      <c r="D93" s="25"/>
      <c r="E93" s="48"/>
      <c r="F93" s="54">
        <v>0</v>
      </c>
      <c r="G93" s="13">
        <v>0</v>
      </c>
    </row>
    <row r="94" spans="1:7" ht="15" x14ac:dyDescent="0.25">
      <c r="A94" s="6"/>
      <c r="B94" s="7"/>
      <c r="C94" s="14"/>
      <c r="D94" s="7"/>
      <c r="E94" s="46"/>
      <c r="F94" s="52"/>
      <c r="G94" s="5"/>
    </row>
    <row r="95" spans="1:7" ht="15" x14ac:dyDescent="0.25">
      <c r="A95" s="6"/>
      <c r="B95" s="7"/>
      <c r="C95" s="8" t="s">
        <v>124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2"/>
      <c r="G97" s="5"/>
    </row>
    <row r="98" spans="1:7" ht="15" x14ac:dyDescent="0.25">
      <c r="A98" s="6"/>
      <c r="B98" s="7"/>
      <c r="C98" s="8" t="s">
        <v>125</v>
      </c>
      <c r="D98" s="9"/>
      <c r="E98" s="47"/>
      <c r="F98" s="53"/>
      <c r="G98" s="10"/>
    </row>
    <row r="99" spans="1:7" ht="15" x14ac:dyDescent="0.25">
      <c r="A99" s="6">
        <v>1</v>
      </c>
      <c r="B99" s="7"/>
      <c r="C99" s="11" t="s">
        <v>126</v>
      </c>
      <c r="D99" s="15"/>
      <c r="E99" s="46"/>
      <c r="F99" s="52">
        <v>172.91614759999999</v>
      </c>
      <c r="G99" s="5">
        <v>5.0511281999999998E-2</v>
      </c>
    </row>
    <row r="100" spans="1:7" ht="15" x14ac:dyDescent="0.25">
      <c r="A100" s="6"/>
      <c r="B100" s="7"/>
      <c r="C100" s="8" t="s">
        <v>107</v>
      </c>
      <c r="D100" s="25"/>
      <c r="E100" s="48"/>
      <c r="F100" s="54">
        <v>172.91614759999999</v>
      </c>
      <c r="G100" s="13">
        <v>5.0511281999999998E-2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25.5" x14ac:dyDescent="0.25">
      <c r="A102" s="6"/>
      <c r="B102" s="7"/>
      <c r="C102" s="24" t="s">
        <v>127</v>
      </c>
      <c r="D102" s="25"/>
      <c r="E102" s="48"/>
      <c r="F102" s="54">
        <v>172.91614759999999</v>
      </c>
      <c r="G102" s="13">
        <v>5.0511281999999998E-2</v>
      </c>
    </row>
    <row r="103" spans="1:7" ht="15" x14ac:dyDescent="0.25">
      <c r="A103" s="6"/>
      <c r="B103" s="7"/>
      <c r="C103" s="29"/>
      <c r="D103" s="7"/>
      <c r="E103" s="46"/>
      <c r="F103" s="52"/>
      <c r="G103" s="5"/>
    </row>
    <row r="104" spans="1:7" ht="15" x14ac:dyDescent="0.25">
      <c r="A104" s="1"/>
      <c r="B104" s="2"/>
      <c r="C104" s="3" t="s">
        <v>128</v>
      </c>
      <c r="D104" s="4"/>
      <c r="E104" s="46"/>
      <c r="F104" s="52"/>
      <c r="G104" s="5"/>
    </row>
    <row r="105" spans="1:7" ht="25.5" x14ac:dyDescent="0.25">
      <c r="A105" s="6"/>
      <c r="B105" s="7"/>
      <c r="C105" s="8" t="s">
        <v>129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1"/>
      <c r="B108" s="2"/>
      <c r="C108" s="3" t="s">
        <v>130</v>
      </c>
      <c r="D108" s="4"/>
      <c r="E108" s="46"/>
      <c r="F108" s="52"/>
      <c r="G108" s="5"/>
    </row>
    <row r="109" spans="1:7" ht="25.5" x14ac:dyDescent="0.25">
      <c r="A109" s="6"/>
      <c r="B109" s="7"/>
      <c r="C109" s="8" t="s">
        <v>131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25.5" x14ac:dyDescent="0.25">
      <c r="A112" s="6"/>
      <c r="B112" s="7"/>
      <c r="C112" s="8" t="s">
        <v>132</v>
      </c>
      <c r="D112" s="9"/>
      <c r="E112" s="47"/>
      <c r="F112" s="53"/>
      <c r="G112" s="10"/>
    </row>
    <row r="113" spans="1:7" ht="15" x14ac:dyDescent="0.25">
      <c r="A113" s="6"/>
      <c r="B113" s="7"/>
      <c r="C113" s="8" t="s">
        <v>107</v>
      </c>
      <c r="D113" s="25"/>
      <c r="E113" s="48"/>
      <c r="F113" s="54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6"/>
      <c r="F114" s="58"/>
      <c r="G114" s="27"/>
    </row>
    <row r="115" spans="1:7" ht="25.5" x14ac:dyDescent="0.25">
      <c r="A115" s="6"/>
      <c r="B115" s="7"/>
      <c r="C115" s="29" t="s">
        <v>134</v>
      </c>
      <c r="D115" s="7"/>
      <c r="E115" s="46"/>
      <c r="F115" s="58">
        <v>50.114390469999996</v>
      </c>
      <c r="G115" s="27">
        <v>1.4639131E-2</v>
      </c>
    </row>
    <row r="116" spans="1:7" ht="15" x14ac:dyDescent="0.25">
      <c r="A116" s="6"/>
      <c r="B116" s="7"/>
      <c r="C116" s="30" t="s">
        <v>135</v>
      </c>
      <c r="D116" s="12"/>
      <c r="E116" s="48"/>
      <c r="F116" s="54">
        <v>3423.3173600699993</v>
      </c>
      <c r="G116" s="13">
        <v>0.99999999800000039</v>
      </c>
    </row>
    <row r="118" spans="1:7" ht="15" x14ac:dyDescent="0.25">
      <c r="B118" s="158"/>
      <c r="C118" s="158"/>
      <c r="D118" s="158"/>
      <c r="E118" s="158"/>
      <c r="F118" s="158"/>
    </row>
    <row r="119" spans="1:7" ht="15" x14ac:dyDescent="0.25">
      <c r="B119" s="158"/>
      <c r="C119" s="158"/>
      <c r="D119" s="158"/>
      <c r="E119" s="158"/>
      <c r="F119" s="158"/>
    </row>
    <row r="121" spans="1:7" ht="15" x14ac:dyDescent="0.25">
      <c r="B121" s="36" t="s">
        <v>137</v>
      </c>
      <c r="C121" s="37"/>
      <c r="D121" s="38"/>
    </row>
    <row r="122" spans="1:7" ht="15" x14ac:dyDescent="0.25">
      <c r="B122" s="39" t="s">
        <v>138</v>
      </c>
      <c r="C122" s="40"/>
      <c r="D122" s="64" t="s">
        <v>139</v>
      </c>
    </row>
    <row r="123" spans="1:7" ht="15" x14ac:dyDescent="0.25">
      <c r="B123" s="39" t="s">
        <v>140</v>
      </c>
      <c r="C123" s="40"/>
      <c r="D123" s="64" t="s">
        <v>139</v>
      </c>
    </row>
    <row r="124" spans="1:7" ht="15" x14ac:dyDescent="0.25">
      <c r="B124" s="41" t="s">
        <v>141</v>
      </c>
      <c r="C124" s="40"/>
      <c r="D124" s="42"/>
    </row>
    <row r="125" spans="1:7" ht="25.5" customHeight="1" x14ac:dyDescent="0.25">
      <c r="B125" s="42"/>
      <c r="C125" s="32" t="s">
        <v>142</v>
      </c>
      <c r="D125" s="33" t="s">
        <v>143</v>
      </c>
    </row>
    <row r="126" spans="1:7" ht="12.75" customHeight="1" x14ac:dyDescent="0.25">
      <c r="B126" s="59" t="s">
        <v>144</v>
      </c>
      <c r="C126" s="60" t="s">
        <v>145</v>
      </c>
      <c r="D126" s="60" t="s">
        <v>146</v>
      </c>
    </row>
    <row r="127" spans="1:7" ht="15" x14ac:dyDescent="0.25">
      <c r="B127" s="42" t="s">
        <v>147</v>
      </c>
      <c r="C127" s="43">
        <v>16.4268</v>
      </c>
      <c r="D127" s="43">
        <v>16.638500000000001</v>
      </c>
    </row>
    <row r="128" spans="1:7" ht="15" x14ac:dyDescent="0.25">
      <c r="B128" s="42" t="s">
        <v>148</v>
      </c>
      <c r="C128" s="43">
        <v>13.047700000000001</v>
      </c>
      <c r="D128" s="43">
        <v>13.2159</v>
      </c>
    </row>
    <row r="129" spans="2:4" ht="15" x14ac:dyDescent="0.25">
      <c r="B129" s="42" t="s">
        <v>149</v>
      </c>
      <c r="C129" s="43">
        <v>16.123799999999999</v>
      </c>
      <c r="D129" s="43">
        <v>16.3246</v>
      </c>
    </row>
    <row r="130" spans="2:4" ht="15" x14ac:dyDescent="0.25">
      <c r="B130" s="42" t="s">
        <v>150</v>
      </c>
      <c r="C130" s="43">
        <v>12.7637</v>
      </c>
      <c r="D130" s="43">
        <v>12.922700000000001</v>
      </c>
    </row>
    <row r="132" spans="2:4" ht="15" x14ac:dyDescent="0.25">
      <c r="B132" s="61" t="s">
        <v>151</v>
      </c>
      <c r="C132" s="44"/>
      <c r="D132" s="62" t="s">
        <v>139</v>
      </c>
    </row>
    <row r="133" spans="2:4" ht="24.75" customHeight="1" x14ac:dyDescent="0.25">
      <c r="B133" s="63"/>
      <c r="C133" s="63"/>
    </row>
    <row r="134" spans="2:4" ht="15" x14ac:dyDescent="0.25">
      <c r="B134" s="65"/>
      <c r="C134" s="67"/>
      <c r="D134"/>
    </row>
    <row r="136" spans="2:4" ht="15" x14ac:dyDescent="0.25">
      <c r="B136" s="41" t="s">
        <v>152</v>
      </c>
      <c r="C136" s="40"/>
      <c r="D136" s="66" t="s">
        <v>139</v>
      </c>
    </row>
    <row r="137" spans="2:4" ht="15" x14ac:dyDescent="0.25">
      <c r="B137" s="41" t="s">
        <v>153</v>
      </c>
      <c r="C137" s="40"/>
      <c r="D137" s="66" t="s">
        <v>139</v>
      </c>
    </row>
    <row r="138" spans="2:4" ht="15" x14ac:dyDescent="0.25">
      <c r="B138" s="41" t="s">
        <v>154</v>
      </c>
      <c r="C138" s="40"/>
      <c r="D138" s="45">
        <v>0.30807913798519676</v>
      </c>
    </row>
    <row r="139" spans="2:4" ht="15" x14ac:dyDescent="0.25">
      <c r="B139" s="41" t="s">
        <v>155</v>
      </c>
      <c r="C139" s="40"/>
      <c r="D139" s="45" t="s">
        <v>139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V14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839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47727</v>
      </c>
      <c r="F7" s="52">
        <v>202.21929900000001</v>
      </c>
      <c r="G7" s="5">
        <v>5.4950510000000001E-2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19</v>
      </c>
      <c r="E8" s="46">
        <v>7960</v>
      </c>
      <c r="F8" s="52">
        <v>193.05786000000001</v>
      </c>
      <c r="G8" s="5">
        <v>5.2461005999999998E-2</v>
      </c>
    </row>
    <row r="9" spans="1:7" ht="15" x14ac:dyDescent="0.25">
      <c r="A9" s="6">
        <v>3</v>
      </c>
      <c r="B9" s="7" t="s">
        <v>489</v>
      </c>
      <c r="C9" s="11" t="s">
        <v>490</v>
      </c>
      <c r="D9" s="2" t="s">
        <v>211</v>
      </c>
      <c r="E9" s="46">
        <v>24015</v>
      </c>
      <c r="F9" s="52">
        <v>177.17066249999999</v>
      </c>
      <c r="G9" s="5">
        <v>4.8143863000000002E-2</v>
      </c>
    </row>
    <row r="10" spans="1:7" ht="15" x14ac:dyDescent="0.25">
      <c r="A10" s="6">
        <v>4</v>
      </c>
      <c r="B10" s="7" t="s">
        <v>57</v>
      </c>
      <c r="C10" s="11" t="s">
        <v>58</v>
      </c>
      <c r="D10" s="2" t="s">
        <v>19</v>
      </c>
      <c r="E10" s="46">
        <v>47254</v>
      </c>
      <c r="F10" s="52">
        <v>166.57034999999999</v>
      </c>
      <c r="G10" s="5">
        <v>4.5263363000000001E-2</v>
      </c>
    </row>
    <row r="11" spans="1:7" ht="25.5" x14ac:dyDescent="0.25">
      <c r="A11" s="6">
        <v>5</v>
      </c>
      <c r="B11" s="7" t="s">
        <v>396</v>
      </c>
      <c r="C11" s="11" t="s">
        <v>397</v>
      </c>
      <c r="D11" s="2" t="s">
        <v>42</v>
      </c>
      <c r="E11" s="46">
        <v>53606</v>
      </c>
      <c r="F11" s="52">
        <v>149.319513</v>
      </c>
      <c r="G11" s="5">
        <v>4.0575669000000002E-2</v>
      </c>
    </row>
    <row r="12" spans="1:7" ht="25.5" x14ac:dyDescent="0.25">
      <c r="A12" s="6">
        <v>6</v>
      </c>
      <c r="B12" s="7" t="s">
        <v>14</v>
      </c>
      <c r="C12" s="11" t="s">
        <v>15</v>
      </c>
      <c r="D12" s="2" t="s">
        <v>16</v>
      </c>
      <c r="E12" s="46">
        <v>9365</v>
      </c>
      <c r="F12" s="52">
        <v>145.86455749999999</v>
      </c>
      <c r="G12" s="5">
        <v>3.9636828999999998E-2</v>
      </c>
    </row>
    <row r="13" spans="1:7" ht="25.5" x14ac:dyDescent="0.25">
      <c r="A13" s="6">
        <v>7</v>
      </c>
      <c r="B13" s="7" t="s">
        <v>37</v>
      </c>
      <c r="C13" s="11" t="s">
        <v>38</v>
      </c>
      <c r="D13" s="2" t="s">
        <v>39</v>
      </c>
      <c r="E13" s="46">
        <v>10614</v>
      </c>
      <c r="F13" s="52">
        <v>141.182121</v>
      </c>
      <c r="G13" s="5">
        <v>3.8364437000000001E-2</v>
      </c>
    </row>
    <row r="14" spans="1:7" ht="15" x14ac:dyDescent="0.25">
      <c r="A14" s="6">
        <v>8</v>
      </c>
      <c r="B14" s="7" t="s">
        <v>400</v>
      </c>
      <c r="C14" s="11" t="s">
        <v>401</v>
      </c>
      <c r="D14" s="2" t="s">
        <v>211</v>
      </c>
      <c r="E14" s="46">
        <v>15558</v>
      </c>
      <c r="F14" s="52">
        <v>118.295253</v>
      </c>
      <c r="G14" s="5">
        <v>3.2145223000000001E-2</v>
      </c>
    </row>
    <row r="15" spans="1:7" ht="15" x14ac:dyDescent="0.25">
      <c r="A15" s="6">
        <v>9</v>
      </c>
      <c r="B15" s="7" t="s">
        <v>506</v>
      </c>
      <c r="C15" s="11" t="s">
        <v>507</v>
      </c>
      <c r="D15" s="2" t="s">
        <v>13</v>
      </c>
      <c r="E15" s="46">
        <v>12090</v>
      </c>
      <c r="F15" s="52">
        <v>107.12949</v>
      </c>
      <c r="G15" s="5">
        <v>2.9111069E-2</v>
      </c>
    </row>
    <row r="16" spans="1:7" ht="25.5" x14ac:dyDescent="0.25">
      <c r="A16" s="6">
        <v>10</v>
      </c>
      <c r="B16" s="7" t="s">
        <v>422</v>
      </c>
      <c r="C16" s="11" t="s">
        <v>423</v>
      </c>
      <c r="D16" s="2" t="s">
        <v>42</v>
      </c>
      <c r="E16" s="46">
        <v>30868</v>
      </c>
      <c r="F16" s="52">
        <v>101.957004</v>
      </c>
      <c r="G16" s="5">
        <v>2.7705513000000001E-2</v>
      </c>
    </row>
    <row r="17" spans="1:7" ht="15" x14ac:dyDescent="0.25">
      <c r="A17" s="6">
        <v>11</v>
      </c>
      <c r="B17" s="7" t="s">
        <v>390</v>
      </c>
      <c r="C17" s="11" t="s">
        <v>391</v>
      </c>
      <c r="D17" s="2" t="s">
        <v>19</v>
      </c>
      <c r="E17" s="46">
        <v>12324</v>
      </c>
      <c r="F17" s="52">
        <v>99.614891999999998</v>
      </c>
      <c r="G17" s="5">
        <v>2.7069073999999999E-2</v>
      </c>
    </row>
    <row r="18" spans="1:7" ht="25.5" x14ac:dyDescent="0.25">
      <c r="A18" s="6">
        <v>12</v>
      </c>
      <c r="B18" s="7" t="s">
        <v>318</v>
      </c>
      <c r="C18" s="11" t="s">
        <v>319</v>
      </c>
      <c r="D18" s="2" t="s">
        <v>42</v>
      </c>
      <c r="E18" s="46">
        <v>9691</v>
      </c>
      <c r="F18" s="52">
        <v>90.417029999999997</v>
      </c>
      <c r="G18" s="5">
        <v>2.4569672000000001E-2</v>
      </c>
    </row>
    <row r="19" spans="1:7" ht="25.5" x14ac:dyDescent="0.25">
      <c r="A19" s="6">
        <v>13</v>
      </c>
      <c r="B19" s="7" t="s">
        <v>66</v>
      </c>
      <c r="C19" s="11" t="s">
        <v>67</v>
      </c>
      <c r="D19" s="2" t="s">
        <v>16</v>
      </c>
      <c r="E19" s="46">
        <v>60000</v>
      </c>
      <c r="F19" s="52">
        <v>85.71</v>
      </c>
      <c r="G19" s="5">
        <v>2.3290597E-2</v>
      </c>
    </row>
    <row r="20" spans="1:7" ht="25.5" x14ac:dyDescent="0.25">
      <c r="A20" s="6">
        <v>14</v>
      </c>
      <c r="B20" s="7" t="s">
        <v>487</v>
      </c>
      <c r="C20" s="11" t="s">
        <v>488</v>
      </c>
      <c r="D20" s="2" t="s">
        <v>169</v>
      </c>
      <c r="E20" s="46">
        <v>3575</v>
      </c>
      <c r="F20" s="52">
        <v>78.029737499999996</v>
      </c>
      <c r="G20" s="5">
        <v>2.1203584000000001E-2</v>
      </c>
    </row>
    <row r="21" spans="1:7" ht="25.5" x14ac:dyDescent="0.25">
      <c r="A21" s="6">
        <v>15</v>
      </c>
      <c r="B21" s="7" t="s">
        <v>157</v>
      </c>
      <c r="C21" s="11" t="s">
        <v>158</v>
      </c>
      <c r="D21" s="2" t="s">
        <v>159</v>
      </c>
      <c r="E21" s="46">
        <v>10232</v>
      </c>
      <c r="F21" s="52">
        <v>75.558204000000003</v>
      </c>
      <c r="G21" s="5">
        <v>2.0531976E-2</v>
      </c>
    </row>
    <row r="22" spans="1:7" ht="25.5" x14ac:dyDescent="0.25">
      <c r="A22" s="6">
        <v>16</v>
      </c>
      <c r="B22" s="7" t="s">
        <v>525</v>
      </c>
      <c r="C22" s="11" t="s">
        <v>526</v>
      </c>
      <c r="D22" s="2" t="s">
        <v>39</v>
      </c>
      <c r="E22" s="46">
        <v>45240</v>
      </c>
      <c r="F22" s="52">
        <v>74.894819999999996</v>
      </c>
      <c r="G22" s="5">
        <v>2.0351709999999999E-2</v>
      </c>
    </row>
    <row r="23" spans="1:7" ht="15" x14ac:dyDescent="0.25">
      <c r="A23" s="6">
        <v>17</v>
      </c>
      <c r="B23" s="7" t="s">
        <v>485</v>
      </c>
      <c r="C23" s="11" t="s">
        <v>486</v>
      </c>
      <c r="D23" s="2" t="s">
        <v>19</v>
      </c>
      <c r="E23" s="46">
        <v>4300</v>
      </c>
      <c r="F23" s="52">
        <v>65.452449999999999</v>
      </c>
      <c r="G23" s="5">
        <v>1.7785867E-2</v>
      </c>
    </row>
    <row r="24" spans="1:7" ht="25.5" x14ac:dyDescent="0.25">
      <c r="A24" s="6">
        <v>18</v>
      </c>
      <c r="B24" s="7" t="s">
        <v>508</v>
      </c>
      <c r="C24" s="11" t="s">
        <v>509</v>
      </c>
      <c r="D24" s="2" t="s">
        <v>42</v>
      </c>
      <c r="E24" s="46">
        <v>41957</v>
      </c>
      <c r="F24" s="52">
        <v>64.613780000000006</v>
      </c>
      <c r="G24" s="5">
        <v>1.7557969E-2</v>
      </c>
    </row>
    <row r="25" spans="1:7" ht="25.5" x14ac:dyDescent="0.25">
      <c r="A25" s="6">
        <v>19</v>
      </c>
      <c r="B25" s="7" t="s">
        <v>398</v>
      </c>
      <c r="C25" s="11" t="s">
        <v>399</v>
      </c>
      <c r="D25" s="2" t="s">
        <v>169</v>
      </c>
      <c r="E25" s="46">
        <v>9205</v>
      </c>
      <c r="F25" s="52">
        <v>63.9057125</v>
      </c>
      <c r="G25" s="5">
        <v>1.7365559999999999E-2</v>
      </c>
    </row>
    <row r="26" spans="1:7" ht="15" x14ac:dyDescent="0.25">
      <c r="A26" s="6">
        <v>20</v>
      </c>
      <c r="B26" s="7" t="s">
        <v>510</v>
      </c>
      <c r="C26" s="11" t="s">
        <v>511</v>
      </c>
      <c r="D26" s="2" t="s">
        <v>271</v>
      </c>
      <c r="E26" s="46">
        <v>5821</v>
      </c>
      <c r="F26" s="52">
        <v>63.411063499999997</v>
      </c>
      <c r="G26" s="5">
        <v>1.7231145999999999E-2</v>
      </c>
    </row>
    <row r="27" spans="1:7" ht="25.5" x14ac:dyDescent="0.25">
      <c r="A27" s="6">
        <v>21</v>
      </c>
      <c r="B27" s="7" t="s">
        <v>296</v>
      </c>
      <c r="C27" s="11" t="s">
        <v>297</v>
      </c>
      <c r="D27" s="2" t="s">
        <v>246</v>
      </c>
      <c r="E27" s="46">
        <v>29761</v>
      </c>
      <c r="F27" s="52">
        <v>62.780829500000003</v>
      </c>
      <c r="G27" s="5">
        <v>1.7059887999999999E-2</v>
      </c>
    </row>
    <row r="28" spans="1:7" ht="25.5" x14ac:dyDescent="0.25">
      <c r="A28" s="6">
        <v>22</v>
      </c>
      <c r="B28" s="7" t="s">
        <v>43</v>
      </c>
      <c r="C28" s="11" t="s">
        <v>44</v>
      </c>
      <c r="D28" s="2" t="s">
        <v>16</v>
      </c>
      <c r="E28" s="46">
        <v>64216</v>
      </c>
      <c r="F28" s="52">
        <v>62.771140000000003</v>
      </c>
      <c r="G28" s="5">
        <v>1.7057255E-2</v>
      </c>
    </row>
    <row r="29" spans="1:7" ht="15" x14ac:dyDescent="0.25">
      <c r="A29" s="6">
        <v>23</v>
      </c>
      <c r="B29" s="7" t="s">
        <v>418</v>
      </c>
      <c r="C29" s="11" t="s">
        <v>419</v>
      </c>
      <c r="D29" s="2" t="s">
        <v>226</v>
      </c>
      <c r="E29" s="46">
        <v>9230</v>
      </c>
      <c r="F29" s="52">
        <v>59.722715000000001</v>
      </c>
      <c r="G29" s="5">
        <v>1.6228883999999999E-2</v>
      </c>
    </row>
    <row r="30" spans="1:7" ht="15" x14ac:dyDescent="0.25">
      <c r="A30" s="6">
        <v>24</v>
      </c>
      <c r="B30" s="7" t="s">
        <v>515</v>
      </c>
      <c r="C30" s="11" t="s">
        <v>516</v>
      </c>
      <c r="D30" s="2" t="s">
        <v>211</v>
      </c>
      <c r="E30" s="46">
        <v>2684</v>
      </c>
      <c r="F30" s="52">
        <v>58.955401999999999</v>
      </c>
      <c r="G30" s="5">
        <v>1.6020376999999999E-2</v>
      </c>
    </row>
    <row r="31" spans="1:7" ht="25.5" x14ac:dyDescent="0.25">
      <c r="A31" s="6">
        <v>25</v>
      </c>
      <c r="B31" s="7" t="s">
        <v>68</v>
      </c>
      <c r="C31" s="11" t="s">
        <v>69</v>
      </c>
      <c r="D31" s="2" t="s">
        <v>22</v>
      </c>
      <c r="E31" s="46">
        <v>34500</v>
      </c>
      <c r="F31" s="52">
        <v>58.305</v>
      </c>
      <c r="G31" s="5">
        <v>1.5843638E-2</v>
      </c>
    </row>
    <row r="32" spans="1:7" ht="25.5" x14ac:dyDescent="0.25">
      <c r="A32" s="6">
        <v>26</v>
      </c>
      <c r="B32" s="7" t="s">
        <v>517</v>
      </c>
      <c r="C32" s="11" t="s">
        <v>518</v>
      </c>
      <c r="D32" s="2" t="s">
        <v>42</v>
      </c>
      <c r="E32" s="46">
        <v>3250</v>
      </c>
      <c r="F32" s="52">
        <v>58.126249999999999</v>
      </c>
      <c r="G32" s="5">
        <v>1.5795065E-2</v>
      </c>
    </row>
    <row r="33" spans="1:7" ht="25.5" x14ac:dyDescent="0.25">
      <c r="A33" s="6">
        <v>27</v>
      </c>
      <c r="B33" s="7" t="s">
        <v>327</v>
      </c>
      <c r="C33" s="11" t="s">
        <v>328</v>
      </c>
      <c r="D33" s="2" t="s">
        <v>42</v>
      </c>
      <c r="E33" s="46">
        <v>22795</v>
      </c>
      <c r="F33" s="52">
        <v>55.619799999999998</v>
      </c>
      <c r="G33" s="5">
        <v>1.5113969999999999E-2</v>
      </c>
    </row>
    <row r="34" spans="1:7" ht="15" x14ac:dyDescent="0.25">
      <c r="A34" s="6">
        <v>28</v>
      </c>
      <c r="B34" s="7" t="s">
        <v>512</v>
      </c>
      <c r="C34" s="11" t="s">
        <v>513</v>
      </c>
      <c r="D34" s="2" t="s">
        <v>514</v>
      </c>
      <c r="E34" s="46">
        <v>21486</v>
      </c>
      <c r="F34" s="52">
        <v>54.467010000000002</v>
      </c>
      <c r="G34" s="5">
        <v>1.4800714E-2</v>
      </c>
    </row>
    <row r="35" spans="1:7" ht="15" x14ac:dyDescent="0.25">
      <c r="A35" s="6">
        <v>29</v>
      </c>
      <c r="B35" s="7" t="s">
        <v>104</v>
      </c>
      <c r="C35" s="11" t="s">
        <v>105</v>
      </c>
      <c r="D35" s="2" t="s">
        <v>106</v>
      </c>
      <c r="E35" s="46">
        <v>15050</v>
      </c>
      <c r="F35" s="52">
        <v>54.330500000000001</v>
      </c>
      <c r="G35" s="5">
        <v>1.4763619E-2</v>
      </c>
    </row>
    <row r="36" spans="1:7" ht="15" x14ac:dyDescent="0.25">
      <c r="A36" s="6">
        <v>30</v>
      </c>
      <c r="B36" s="7" t="s">
        <v>468</v>
      </c>
      <c r="C36" s="11" t="s">
        <v>469</v>
      </c>
      <c r="D36" s="2" t="s">
        <v>251</v>
      </c>
      <c r="E36" s="46">
        <v>31526</v>
      </c>
      <c r="F36" s="52">
        <v>53.594200000000001</v>
      </c>
      <c r="G36" s="5">
        <v>1.4563539E-2</v>
      </c>
    </row>
    <row r="37" spans="1:7" ht="15" x14ac:dyDescent="0.25">
      <c r="A37" s="6">
        <v>31</v>
      </c>
      <c r="B37" s="7" t="s">
        <v>523</v>
      </c>
      <c r="C37" s="11" t="s">
        <v>524</v>
      </c>
      <c r="D37" s="2" t="s">
        <v>19</v>
      </c>
      <c r="E37" s="46">
        <v>39445</v>
      </c>
      <c r="F37" s="52">
        <v>52.5604625</v>
      </c>
      <c r="G37" s="5">
        <v>1.4282634000000001E-2</v>
      </c>
    </row>
    <row r="38" spans="1:7" ht="15" x14ac:dyDescent="0.25">
      <c r="A38" s="6">
        <v>32</v>
      </c>
      <c r="B38" s="7" t="s">
        <v>333</v>
      </c>
      <c r="C38" s="11" t="s">
        <v>334</v>
      </c>
      <c r="D38" s="2" t="s">
        <v>159</v>
      </c>
      <c r="E38" s="46">
        <v>8277</v>
      </c>
      <c r="F38" s="52">
        <v>52.236147000000003</v>
      </c>
      <c r="G38" s="5">
        <v>1.4194505E-2</v>
      </c>
    </row>
    <row r="39" spans="1:7" ht="15" x14ac:dyDescent="0.25">
      <c r="A39" s="6">
        <v>33</v>
      </c>
      <c r="B39" s="7" t="s">
        <v>320</v>
      </c>
      <c r="C39" s="11" t="s">
        <v>321</v>
      </c>
      <c r="D39" s="2" t="s">
        <v>322</v>
      </c>
      <c r="E39" s="46">
        <v>7500</v>
      </c>
      <c r="F39" s="52">
        <v>48.761249999999997</v>
      </c>
      <c r="G39" s="5">
        <v>1.3250246E-2</v>
      </c>
    </row>
    <row r="40" spans="1:7" ht="15" x14ac:dyDescent="0.25">
      <c r="A40" s="6">
        <v>34</v>
      </c>
      <c r="B40" s="7" t="s">
        <v>521</v>
      </c>
      <c r="C40" s="11" t="s">
        <v>522</v>
      </c>
      <c r="D40" s="2" t="s">
        <v>211</v>
      </c>
      <c r="E40" s="46">
        <v>3808</v>
      </c>
      <c r="F40" s="52">
        <v>41.604303999999999</v>
      </c>
      <c r="G40" s="5">
        <v>1.1305437999999999E-2</v>
      </c>
    </row>
    <row r="41" spans="1:7" ht="25.5" x14ac:dyDescent="0.25">
      <c r="A41" s="6">
        <v>35</v>
      </c>
      <c r="B41" s="7" t="s">
        <v>164</v>
      </c>
      <c r="C41" s="11" t="s">
        <v>165</v>
      </c>
      <c r="D41" s="2" t="s">
        <v>166</v>
      </c>
      <c r="E41" s="46">
        <v>22000</v>
      </c>
      <c r="F41" s="52">
        <v>41.591000000000001</v>
      </c>
      <c r="G41" s="5">
        <v>1.1301823000000001E-2</v>
      </c>
    </row>
    <row r="42" spans="1:7" ht="25.5" x14ac:dyDescent="0.25">
      <c r="A42" s="6">
        <v>36</v>
      </c>
      <c r="B42" s="7" t="s">
        <v>308</v>
      </c>
      <c r="C42" s="11" t="s">
        <v>309</v>
      </c>
      <c r="D42" s="2" t="s">
        <v>22</v>
      </c>
      <c r="E42" s="46">
        <v>4931</v>
      </c>
      <c r="F42" s="52">
        <v>38.957365500000002</v>
      </c>
      <c r="G42" s="5">
        <v>1.0586165999999999E-2</v>
      </c>
    </row>
    <row r="43" spans="1:7" ht="25.5" x14ac:dyDescent="0.25">
      <c r="A43" s="6">
        <v>37</v>
      </c>
      <c r="B43" s="7" t="s">
        <v>519</v>
      </c>
      <c r="C43" s="11" t="s">
        <v>520</v>
      </c>
      <c r="D43" s="2" t="s">
        <v>42</v>
      </c>
      <c r="E43" s="46">
        <v>3260</v>
      </c>
      <c r="F43" s="52">
        <v>37.566609999999997</v>
      </c>
      <c r="G43" s="5">
        <v>1.0208246000000001E-2</v>
      </c>
    </row>
    <row r="44" spans="1:7" ht="15" x14ac:dyDescent="0.25">
      <c r="A44" s="6">
        <v>38</v>
      </c>
      <c r="B44" s="7" t="s">
        <v>446</v>
      </c>
      <c r="C44" s="11" t="s">
        <v>447</v>
      </c>
      <c r="D44" s="2" t="s">
        <v>322</v>
      </c>
      <c r="E44" s="46">
        <v>16000</v>
      </c>
      <c r="F44" s="52">
        <v>37.463999999999999</v>
      </c>
      <c r="G44" s="5">
        <v>1.0180363E-2</v>
      </c>
    </row>
    <row r="45" spans="1:7" ht="25.5" x14ac:dyDescent="0.25">
      <c r="A45" s="6">
        <v>39</v>
      </c>
      <c r="B45" s="7" t="s">
        <v>448</v>
      </c>
      <c r="C45" s="11" t="s">
        <v>449</v>
      </c>
      <c r="D45" s="2" t="s">
        <v>81</v>
      </c>
      <c r="E45" s="46">
        <v>11658</v>
      </c>
      <c r="F45" s="52">
        <v>37.358060999999999</v>
      </c>
      <c r="G45" s="5">
        <v>1.0151576000000001E-2</v>
      </c>
    </row>
    <row r="46" spans="1:7" ht="15" x14ac:dyDescent="0.25">
      <c r="A46" s="6">
        <v>40</v>
      </c>
      <c r="B46" s="7" t="s">
        <v>298</v>
      </c>
      <c r="C46" s="11" t="s">
        <v>299</v>
      </c>
      <c r="D46" s="2" t="s">
        <v>19</v>
      </c>
      <c r="E46" s="46">
        <v>34183</v>
      </c>
      <c r="F46" s="52">
        <v>36.6954505</v>
      </c>
      <c r="G46" s="5">
        <v>9.9715199999999993E-3</v>
      </c>
    </row>
    <row r="47" spans="1:7" ht="15" x14ac:dyDescent="0.25">
      <c r="A47" s="6">
        <v>41</v>
      </c>
      <c r="B47" s="7" t="s">
        <v>531</v>
      </c>
      <c r="C47" s="11" t="s">
        <v>532</v>
      </c>
      <c r="D47" s="2" t="s">
        <v>106</v>
      </c>
      <c r="E47" s="46">
        <v>14711</v>
      </c>
      <c r="F47" s="52">
        <v>36.343525499999998</v>
      </c>
      <c r="G47" s="5">
        <v>9.8758879999999993E-3</v>
      </c>
    </row>
    <row r="48" spans="1:7" ht="25.5" x14ac:dyDescent="0.25">
      <c r="A48" s="6">
        <v>42</v>
      </c>
      <c r="B48" s="7" t="s">
        <v>100</v>
      </c>
      <c r="C48" s="11" t="s">
        <v>101</v>
      </c>
      <c r="D48" s="2" t="s">
        <v>30</v>
      </c>
      <c r="E48" s="46">
        <v>45279</v>
      </c>
      <c r="F48" s="52">
        <v>31.785858000000001</v>
      </c>
      <c r="G48" s="5">
        <v>8.6374009999999994E-3</v>
      </c>
    </row>
    <row r="49" spans="1:7" ht="25.5" x14ac:dyDescent="0.25">
      <c r="A49" s="6">
        <v>43</v>
      </c>
      <c r="B49" s="7" t="s">
        <v>527</v>
      </c>
      <c r="C49" s="11" t="s">
        <v>528</v>
      </c>
      <c r="D49" s="2" t="s">
        <v>42</v>
      </c>
      <c r="E49" s="46">
        <v>3253</v>
      </c>
      <c r="F49" s="52">
        <v>30.436694500000002</v>
      </c>
      <c r="G49" s="5">
        <v>8.2707830000000003E-3</v>
      </c>
    </row>
    <row r="50" spans="1:7" ht="15" x14ac:dyDescent="0.25">
      <c r="A50" s="6">
        <v>44</v>
      </c>
      <c r="B50" s="7" t="s">
        <v>500</v>
      </c>
      <c r="C50" s="11" t="s">
        <v>501</v>
      </c>
      <c r="D50" s="2" t="s">
        <v>226</v>
      </c>
      <c r="E50" s="46">
        <v>440</v>
      </c>
      <c r="F50" s="52">
        <v>30.227340000000002</v>
      </c>
      <c r="G50" s="5">
        <v>8.2138929999999999E-3</v>
      </c>
    </row>
    <row r="51" spans="1:7" ht="15" x14ac:dyDescent="0.25">
      <c r="A51" s="6">
        <v>45</v>
      </c>
      <c r="B51" s="7" t="s">
        <v>54</v>
      </c>
      <c r="C51" s="11" t="s">
        <v>55</v>
      </c>
      <c r="D51" s="2" t="s">
        <v>56</v>
      </c>
      <c r="E51" s="46">
        <v>17767</v>
      </c>
      <c r="F51" s="52">
        <v>28.436083499999999</v>
      </c>
      <c r="G51" s="5">
        <v>7.7271420000000002E-3</v>
      </c>
    </row>
    <row r="52" spans="1:7" ht="25.5" x14ac:dyDescent="0.25">
      <c r="A52" s="6">
        <v>46</v>
      </c>
      <c r="B52" s="7" t="s">
        <v>529</v>
      </c>
      <c r="C52" s="11" t="s">
        <v>530</v>
      </c>
      <c r="D52" s="2" t="s">
        <v>39</v>
      </c>
      <c r="E52" s="46">
        <v>6705</v>
      </c>
      <c r="F52" s="52">
        <v>27.446917500000001</v>
      </c>
      <c r="G52" s="5">
        <v>7.4583490000000004E-3</v>
      </c>
    </row>
    <row r="53" spans="1:7" ht="25.5" x14ac:dyDescent="0.25">
      <c r="A53" s="6">
        <v>47</v>
      </c>
      <c r="B53" s="7" t="s">
        <v>302</v>
      </c>
      <c r="C53" s="11" t="s">
        <v>303</v>
      </c>
      <c r="D53" s="2" t="s">
        <v>166</v>
      </c>
      <c r="E53" s="46">
        <v>2192</v>
      </c>
      <c r="F53" s="52">
        <v>27.154496000000002</v>
      </c>
      <c r="G53" s="5">
        <v>7.3788869999999998E-3</v>
      </c>
    </row>
    <row r="54" spans="1:7" ht="25.5" x14ac:dyDescent="0.25">
      <c r="A54" s="6">
        <v>48</v>
      </c>
      <c r="B54" s="7" t="s">
        <v>276</v>
      </c>
      <c r="C54" s="11" t="s">
        <v>277</v>
      </c>
      <c r="D54" s="2" t="s">
        <v>22</v>
      </c>
      <c r="E54" s="46">
        <v>4100</v>
      </c>
      <c r="F54" s="52">
        <v>20.178149999999999</v>
      </c>
      <c r="G54" s="5">
        <v>5.4831539999999996E-3</v>
      </c>
    </row>
    <row r="55" spans="1:7" ht="15" x14ac:dyDescent="0.25">
      <c r="A55" s="1"/>
      <c r="B55" s="2"/>
      <c r="C55" s="8" t="s">
        <v>107</v>
      </c>
      <c r="D55" s="12"/>
      <c r="E55" s="48"/>
      <c r="F55" s="54">
        <v>3499.8503614999995</v>
      </c>
      <c r="G55" s="13">
        <v>0.95103959999999998</v>
      </c>
    </row>
    <row r="56" spans="1:7" ht="15" x14ac:dyDescent="0.25">
      <c r="A56" s="6"/>
      <c r="B56" s="7"/>
      <c r="C56" s="14"/>
      <c r="D56" s="15"/>
      <c r="E56" s="46"/>
      <c r="F56" s="52"/>
      <c r="G56" s="5"/>
    </row>
    <row r="57" spans="1:7" ht="15" x14ac:dyDescent="0.25">
      <c r="A57" s="1"/>
      <c r="B57" s="2"/>
      <c r="C57" s="8" t="s">
        <v>108</v>
      </c>
      <c r="D57" s="9"/>
      <c r="E57" s="47"/>
      <c r="F57" s="53"/>
      <c r="G57" s="10"/>
    </row>
    <row r="58" spans="1:7" ht="15" x14ac:dyDescent="0.25">
      <c r="A58" s="1"/>
      <c r="B58" s="2"/>
      <c r="C58" s="8" t="s">
        <v>107</v>
      </c>
      <c r="D58" s="12"/>
      <c r="E58" s="48"/>
      <c r="F58" s="54">
        <v>0</v>
      </c>
      <c r="G58" s="13">
        <v>0</v>
      </c>
    </row>
    <row r="59" spans="1:7" ht="15" x14ac:dyDescent="0.25">
      <c r="A59" s="6"/>
      <c r="B59" s="7"/>
      <c r="C59" s="14"/>
      <c r="D59" s="15"/>
      <c r="E59" s="46"/>
      <c r="F59" s="52"/>
      <c r="G59" s="5"/>
    </row>
    <row r="60" spans="1:7" ht="15" x14ac:dyDescent="0.25">
      <c r="A60" s="16"/>
      <c r="B60" s="17"/>
      <c r="C60" s="8" t="s">
        <v>109</v>
      </c>
      <c r="D60" s="9"/>
      <c r="E60" s="47"/>
      <c r="F60" s="53"/>
      <c r="G60" s="10"/>
    </row>
    <row r="61" spans="1:7" ht="15" x14ac:dyDescent="0.25">
      <c r="A61" s="18"/>
      <c r="B61" s="19"/>
      <c r="C61" s="8" t="s">
        <v>107</v>
      </c>
      <c r="D61" s="20"/>
      <c r="E61" s="49"/>
      <c r="F61" s="55">
        <v>0</v>
      </c>
      <c r="G61" s="21">
        <v>0</v>
      </c>
    </row>
    <row r="62" spans="1:7" ht="15" x14ac:dyDescent="0.25">
      <c r="A62" s="18"/>
      <c r="B62" s="19"/>
      <c r="C62" s="14"/>
      <c r="D62" s="22"/>
      <c r="E62" s="50"/>
      <c r="F62" s="56"/>
      <c r="G62" s="23"/>
    </row>
    <row r="63" spans="1:7" ht="15" x14ac:dyDescent="0.25">
      <c r="A63" s="1"/>
      <c r="B63" s="2"/>
      <c r="C63" s="8" t="s">
        <v>111</v>
      </c>
      <c r="D63" s="9"/>
      <c r="E63" s="47"/>
      <c r="F63" s="53"/>
      <c r="G63" s="10"/>
    </row>
    <row r="64" spans="1:7" ht="15" x14ac:dyDescent="0.25">
      <c r="A64" s="1"/>
      <c r="B64" s="2"/>
      <c r="C64" s="8" t="s">
        <v>107</v>
      </c>
      <c r="D64" s="12"/>
      <c r="E64" s="48"/>
      <c r="F64" s="54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2"/>
      <c r="G65" s="5"/>
    </row>
    <row r="66" spans="1:7" ht="15" x14ac:dyDescent="0.25">
      <c r="A66" s="1"/>
      <c r="B66" s="2"/>
      <c r="C66" s="8" t="s">
        <v>112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15" x14ac:dyDescent="0.25">
      <c r="A69" s="1"/>
      <c r="B69" s="2"/>
      <c r="C69" s="8" t="s">
        <v>113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2"/>
      <c r="G71" s="5"/>
    </row>
    <row r="72" spans="1:7" ht="25.5" x14ac:dyDescent="0.25">
      <c r="A72" s="6"/>
      <c r="B72" s="7"/>
      <c r="C72" s="24" t="s">
        <v>115</v>
      </c>
      <c r="D72" s="25"/>
      <c r="E72" s="48"/>
      <c r="F72" s="54">
        <v>3499.8503614999995</v>
      </c>
      <c r="G72" s="13">
        <v>0.95103959999999998</v>
      </c>
    </row>
    <row r="73" spans="1:7" ht="15" x14ac:dyDescent="0.25">
      <c r="A73" s="1"/>
      <c r="B73" s="2"/>
      <c r="C73" s="11"/>
      <c r="D73" s="4"/>
      <c r="E73" s="46"/>
      <c r="F73" s="52"/>
      <c r="G73" s="5"/>
    </row>
    <row r="74" spans="1:7" ht="15" x14ac:dyDescent="0.25">
      <c r="A74" s="1"/>
      <c r="B74" s="2"/>
      <c r="C74" s="3" t="s">
        <v>116</v>
      </c>
      <c r="D74" s="4"/>
      <c r="E74" s="46"/>
      <c r="F74" s="52"/>
      <c r="G74" s="5"/>
    </row>
    <row r="75" spans="1:7" ht="25.5" x14ac:dyDescent="0.25">
      <c r="A75" s="1"/>
      <c r="B75" s="2"/>
      <c r="C75" s="8" t="s">
        <v>10</v>
      </c>
      <c r="D75" s="9"/>
      <c r="E75" s="47"/>
      <c r="F75" s="53"/>
      <c r="G75" s="10"/>
    </row>
    <row r="76" spans="1:7" ht="15" x14ac:dyDescent="0.25">
      <c r="A76" s="6"/>
      <c r="B76" s="7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2"/>
      <c r="G77" s="5"/>
    </row>
    <row r="78" spans="1:7" ht="15" x14ac:dyDescent="0.25">
      <c r="A78" s="1"/>
      <c r="B78" s="26"/>
      <c r="C78" s="8" t="s">
        <v>117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8"/>
      <c r="G80" s="27"/>
    </row>
    <row r="81" spans="1:7" ht="15" x14ac:dyDescent="0.25">
      <c r="A81" s="1"/>
      <c r="B81" s="2"/>
      <c r="C81" s="8" t="s">
        <v>118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25.5" x14ac:dyDescent="0.25">
      <c r="A84" s="1"/>
      <c r="B84" s="26"/>
      <c r="C84" s="8" t="s">
        <v>119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2"/>
      <c r="G86" s="5"/>
    </row>
    <row r="87" spans="1:7" ht="15" x14ac:dyDescent="0.25">
      <c r="A87" s="6"/>
      <c r="B87" s="7"/>
      <c r="C87" s="28" t="s">
        <v>120</v>
      </c>
      <c r="D87" s="25"/>
      <c r="E87" s="48"/>
      <c r="F87" s="54">
        <v>0</v>
      </c>
      <c r="G87" s="13">
        <v>0</v>
      </c>
    </row>
    <row r="88" spans="1:7" ht="15" x14ac:dyDescent="0.25">
      <c r="A88" s="6"/>
      <c r="B88" s="7"/>
      <c r="C88" s="11"/>
      <c r="D88" s="4"/>
      <c r="E88" s="46"/>
      <c r="F88" s="52"/>
      <c r="G88" s="5"/>
    </row>
    <row r="89" spans="1:7" ht="15" x14ac:dyDescent="0.25">
      <c r="A89" s="1"/>
      <c r="B89" s="2"/>
      <c r="C89" s="3" t="s">
        <v>121</v>
      </c>
      <c r="D89" s="4"/>
      <c r="E89" s="46"/>
      <c r="F89" s="52"/>
      <c r="G89" s="5"/>
    </row>
    <row r="90" spans="1:7" ht="15" x14ac:dyDescent="0.25">
      <c r="A90" s="6"/>
      <c r="B90" s="7"/>
      <c r="C90" s="8" t="s">
        <v>122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25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2"/>
      <c r="G92" s="5"/>
    </row>
    <row r="93" spans="1:7" ht="15" x14ac:dyDescent="0.25">
      <c r="A93" s="6"/>
      <c r="B93" s="7"/>
      <c r="C93" s="8" t="s">
        <v>123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124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2"/>
      <c r="G98" s="5"/>
    </row>
    <row r="99" spans="1:7" ht="15" x14ac:dyDescent="0.25">
      <c r="A99" s="6"/>
      <c r="B99" s="7"/>
      <c r="C99" s="8" t="s">
        <v>125</v>
      </c>
      <c r="D99" s="9"/>
      <c r="E99" s="47"/>
      <c r="F99" s="53"/>
      <c r="G99" s="10"/>
    </row>
    <row r="100" spans="1:7" ht="15" x14ac:dyDescent="0.25">
      <c r="A100" s="6">
        <v>1</v>
      </c>
      <c r="B100" s="7"/>
      <c r="C100" s="11" t="s">
        <v>126</v>
      </c>
      <c r="D100" s="15"/>
      <c r="E100" s="46"/>
      <c r="F100" s="52">
        <v>124.939413</v>
      </c>
      <c r="G100" s="5">
        <v>3.3950688E-2</v>
      </c>
    </row>
    <row r="101" spans="1:7" ht="15" x14ac:dyDescent="0.25">
      <c r="A101" s="6"/>
      <c r="B101" s="7"/>
      <c r="C101" s="8" t="s">
        <v>107</v>
      </c>
      <c r="D101" s="25"/>
      <c r="E101" s="48"/>
      <c r="F101" s="54">
        <v>124.939413</v>
      </c>
      <c r="G101" s="13">
        <v>3.3950688E-2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25.5" x14ac:dyDescent="0.25">
      <c r="A103" s="6"/>
      <c r="B103" s="7"/>
      <c r="C103" s="24" t="s">
        <v>127</v>
      </c>
      <c r="D103" s="25"/>
      <c r="E103" s="48"/>
      <c r="F103" s="54">
        <v>124.939413</v>
      </c>
      <c r="G103" s="13">
        <v>3.3950688E-2</v>
      </c>
    </row>
    <row r="104" spans="1:7" ht="15" x14ac:dyDescent="0.25">
      <c r="A104" s="6"/>
      <c r="B104" s="7"/>
      <c r="C104" s="29"/>
      <c r="D104" s="7"/>
      <c r="E104" s="46"/>
      <c r="F104" s="52"/>
      <c r="G104" s="5"/>
    </row>
    <row r="105" spans="1:7" ht="15" x14ac:dyDescent="0.25">
      <c r="A105" s="1"/>
      <c r="B105" s="2"/>
      <c r="C105" s="3" t="s">
        <v>128</v>
      </c>
      <c r="D105" s="4"/>
      <c r="E105" s="46"/>
      <c r="F105" s="52"/>
      <c r="G105" s="5"/>
    </row>
    <row r="106" spans="1:7" ht="25.5" x14ac:dyDescent="0.25">
      <c r="A106" s="6"/>
      <c r="B106" s="7"/>
      <c r="C106" s="8" t="s">
        <v>129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1"/>
      <c r="B109" s="2"/>
      <c r="C109" s="3" t="s">
        <v>130</v>
      </c>
      <c r="D109" s="4"/>
      <c r="E109" s="46"/>
      <c r="F109" s="52"/>
      <c r="G109" s="5"/>
    </row>
    <row r="110" spans="1:7" ht="25.5" x14ac:dyDescent="0.25">
      <c r="A110" s="6"/>
      <c r="B110" s="7"/>
      <c r="C110" s="8" t="s">
        <v>131</v>
      </c>
      <c r="D110" s="9"/>
      <c r="E110" s="47"/>
      <c r="F110" s="53"/>
      <c r="G110" s="10"/>
    </row>
    <row r="111" spans="1:7" ht="15" x14ac:dyDescent="0.25">
      <c r="A111" s="6"/>
      <c r="B111" s="7"/>
      <c r="C111" s="8" t="s">
        <v>107</v>
      </c>
      <c r="D111" s="25"/>
      <c r="E111" s="48"/>
      <c r="F111" s="54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7" ht="25.5" x14ac:dyDescent="0.25">
      <c r="A113" s="6"/>
      <c r="B113" s="7"/>
      <c r="C113" s="8" t="s">
        <v>132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8"/>
      <c r="G115" s="27"/>
    </row>
    <row r="116" spans="1:7" ht="25.5" x14ac:dyDescent="0.25">
      <c r="A116" s="6"/>
      <c r="B116" s="7"/>
      <c r="C116" s="29" t="s">
        <v>134</v>
      </c>
      <c r="D116" s="7"/>
      <c r="E116" s="46"/>
      <c r="F116" s="58">
        <v>55.236138689999997</v>
      </c>
      <c r="G116" s="27">
        <v>1.5009715E-2</v>
      </c>
    </row>
    <row r="117" spans="1:7" ht="15" x14ac:dyDescent="0.25">
      <c r="A117" s="6"/>
      <c r="B117" s="7"/>
      <c r="C117" s="30" t="s">
        <v>135</v>
      </c>
      <c r="D117" s="12"/>
      <c r="E117" s="48"/>
      <c r="F117" s="54">
        <v>3680.0259131899998</v>
      </c>
      <c r="G117" s="13">
        <v>1.0000000029999998</v>
      </c>
    </row>
    <row r="119" spans="1:7" ht="15" x14ac:dyDescent="0.25">
      <c r="B119" s="158"/>
      <c r="C119" s="158"/>
      <c r="D119" s="158"/>
      <c r="E119" s="158"/>
      <c r="F119" s="158"/>
    </row>
    <row r="120" spans="1:7" ht="15" x14ac:dyDescent="0.25">
      <c r="B120" s="158"/>
      <c r="C120" s="158"/>
      <c r="D120" s="158"/>
      <c r="E120" s="158"/>
      <c r="F120" s="158"/>
    </row>
    <row r="122" spans="1:7" ht="15" x14ac:dyDescent="0.25">
      <c r="B122" s="36" t="s">
        <v>137</v>
      </c>
      <c r="C122" s="37"/>
      <c r="D122" s="38"/>
    </row>
    <row r="123" spans="1:7" ht="15" x14ac:dyDescent="0.25">
      <c r="B123" s="39" t="s">
        <v>138</v>
      </c>
      <c r="C123" s="40"/>
      <c r="D123" s="64" t="s">
        <v>139</v>
      </c>
    </row>
    <row r="124" spans="1:7" ht="15" x14ac:dyDescent="0.25">
      <c r="B124" s="39" t="s">
        <v>140</v>
      </c>
      <c r="C124" s="40"/>
      <c r="D124" s="64" t="s">
        <v>139</v>
      </c>
    </row>
    <row r="125" spans="1:7" ht="15" x14ac:dyDescent="0.25">
      <c r="B125" s="41" t="s">
        <v>141</v>
      </c>
      <c r="C125" s="40"/>
      <c r="D125" s="42"/>
    </row>
    <row r="126" spans="1:7" ht="25.5" customHeight="1" x14ac:dyDescent="0.25">
      <c r="B126" s="42"/>
      <c r="C126" s="32" t="s">
        <v>142</v>
      </c>
      <c r="D126" s="33" t="s">
        <v>143</v>
      </c>
    </row>
    <row r="127" spans="1:7" ht="12.75" customHeight="1" x14ac:dyDescent="0.25">
      <c r="B127" s="59" t="s">
        <v>144</v>
      </c>
      <c r="C127" s="60" t="s">
        <v>145</v>
      </c>
      <c r="D127" s="60" t="s">
        <v>146</v>
      </c>
    </row>
    <row r="128" spans="1:7" ht="15" x14ac:dyDescent="0.25">
      <c r="B128" s="42" t="s">
        <v>147</v>
      </c>
      <c r="C128" s="43">
        <v>17.169599999999999</v>
      </c>
      <c r="D128" s="43">
        <v>17.419</v>
      </c>
    </row>
    <row r="129" spans="2:4" ht="15" x14ac:dyDescent="0.25">
      <c r="B129" s="42" t="s">
        <v>148</v>
      </c>
      <c r="C129" s="43">
        <v>13.732799999999999</v>
      </c>
      <c r="D129" s="43">
        <v>13.9323</v>
      </c>
    </row>
    <row r="130" spans="2:4" ht="15" x14ac:dyDescent="0.25">
      <c r="B130" s="42" t="s">
        <v>149</v>
      </c>
      <c r="C130" s="43">
        <v>16.797599999999999</v>
      </c>
      <c r="D130" s="43">
        <v>17.040199999999999</v>
      </c>
    </row>
    <row r="131" spans="2:4" ht="15" x14ac:dyDescent="0.25">
      <c r="B131" s="42" t="s">
        <v>150</v>
      </c>
      <c r="C131" s="43">
        <v>13.4061</v>
      </c>
      <c r="D131" s="43">
        <v>13.5997</v>
      </c>
    </row>
    <row r="133" spans="2:4" ht="15" x14ac:dyDescent="0.25">
      <c r="B133" s="61" t="s">
        <v>151</v>
      </c>
      <c r="C133" s="44"/>
      <c r="D133" s="62" t="s">
        <v>139</v>
      </c>
    </row>
    <row r="134" spans="2:4" ht="24.75" customHeight="1" x14ac:dyDescent="0.25">
      <c r="B134" s="63"/>
      <c r="C134" s="63"/>
    </row>
    <row r="135" spans="2:4" ht="15" x14ac:dyDescent="0.25">
      <c r="B135" s="65"/>
      <c r="C135" s="67"/>
      <c r="D135"/>
    </row>
    <row r="137" spans="2:4" ht="15" x14ac:dyDescent="0.25">
      <c r="B137" s="41" t="s">
        <v>152</v>
      </c>
      <c r="C137" s="40"/>
      <c r="D137" s="66" t="s">
        <v>139</v>
      </c>
    </row>
    <row r="138" spans="2:4" ht="15" x14ac:dyDescent="0.25">
      <c r="B138" s="41" t="s">
        <v>153</v>
      </c>
      <c r="C138" s="40"/>
      <c r="D138" s="66" t="s">
        <v>139</v>
      </c>
    </row>
    <row r="139" spans="2:4" ht="15" x14ac:dyDescent="0.25">
      <c r="B139" s="41" t="s">
        <v>154</v>
      </c>
      <c r="C139" s="40"/>
      <c r="D139" s="45">
        <v>0.27801030822637768</v>
      </c>
    </row>
    <row r="140" spans="2:4" ht="15" x14ac:dyDescent="0.25">
      <c r="B140" s="41" t="s">
        <v>155</v>
      </c>
      <c r="C140" s="40"/>
      <c r="D140" s="45" t="s">
        <v>139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V125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725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197</v>
      </c>
      <c r="C7" s="11" t="s">
        <v>198</v>
      </c>
      <c r="D7" s="2" t="s">
        <v>22</v>
      </c>
      <c r="E7" s="46">
        <v>17700</v>
      </c>
      <c r="F7" s="52">
        <v>170.52180000000001</v>
      </c>
      <c r="G7" s="5">
        <v>6.2580887000000002E-2</v>
      </c>
    </row>
    <row r="8" spans="1:7" ht="15" x14ac:dyDescent="0.25">
      <c r="A8" s="6">
        <v>2</v>
      </c>
      <c r="B8" s="7" t="s">
        <v>57</v>
      </c>
      <c r="C8" s="11" t="s">
        <v>58</v>
      </c>
      <c r="D8" s="2" t="s">
        <v>19</v>
      </c>
      <c r="E8" s="46">
        <v>47600</v>
      </c>
      <c r="F8" s="52">
        <v>167.79</v>
      </c>
      <c r="G8" s="5">
        <v>6.1578326000000003E-2</v>
      </c>
    </row>
    <row r="9" spans="1:7" ht="25.5" x14ac:dyDescent="0.25">
      <c r="A9" s="6">
        <v>3</v>
      </c>
      <c r="B9" s="7" t="s">
        <v>20</v>
      </c>
      <c r="C9" s="11" t="s">
        <v>21</v>
      </c>
      <c r="D9" s="2" t="s">
        <v>22</v>
      </c>
      <c r="E9" s="46">
        <v>23827</v>
      </c>
      <c r="F9" s="52">
        <v>161.7734165</v>
      </c>
      <c r="G9" s="5">
        <v>5.9370261000000001E-2</v>
      </c>
    </row>
    <row r="10" spans="1:7" ht="25.5" x14ac:dyDescent="0.25">
      <c r="A10" s="6">
        <v>4</v>
      </c>
      <c r="B10" s="7" t="s">
        <v>28</v>
      </c>
      <c r="C10" s="11" t="s">
        <v>29</v>
      </c>
      <c r="D10" s="2" t="s">
        <v>30</v>
      </c>
      <c r="E10" s="46">
        <v>95000</v>
      </c>
      <c r="F10" s="52">
        <v>137.94</v>
      </c>
      <c r="G10" s="5">
        <v>5.0623482999999997E-2</v>
      </c>
    </row>
    <row r="11" spans="1:7" ht="15" x14ac:dyDescent="0.25">
      <c r="A11" s="6">
        <v>5</v>
      </c>
      <c r="B11" s="7" t="s">
        <v>390</v>
      </c>
      <c r="C11" s="11" t="s">
        <v>391</v>
      </c>
      <c r="D11" s="2" t="s">
        <v>19</v>
      </c>
      <c r="E11" s="46">
        <v>16747</v>
      </c>
      <c r="F11" s="52">
        <v>135.36600100000001</v>
      </c>
      <c r="G11" s="5">
        <v>4.9678834999999998E-2</v>
      </c>
    </row>
    <row r="12" spans="1:7" ht="15" x14ac:dyDescent="0.25">
      <c r="A12" s="6">
        <v>6</v>
      </c>
      <c r="B12" s="7" t="s">
        <v>63</v>
      </c>
      <c r="C12" s="11" t="s">
        <v>64</v>
      </c>
      <c r="D12" s="2" t="s">
        <v>65</v>
      </c>
      <c r="E12" s="46">
        <v>45000</v>
      </c>
      <c r="F12" s="52">
        <v>113.1075</v>
      </c>
      <c r="G12" s="5">
        <v>4.1510045000000002E-2</v>
      </c>
    </row>
    <row r="13" spans="1:7" ht="25.5" x14ac:dyDescent="0.25">
      <c r="A13" s="6">
        <v>7</v>
      </c>
      <c r="B13" s="7" t="s">
        <v>84</v>
      </c>
      <c r="C13" s="11" t="s">
        <v>85</v>
      </c>
      <c r="D13" s="2" t="s">
        <v>30</v>
      </c>
      <c r="E13" s="46">
        <v>70468</v>
      </c>
      <c r="F13" s="52">
        <v>107.604636</v>
      </c>
      <c r="G13" s="5">
        <v>3.9490513999999997E-2</v>
      </c>
    </row>
    <row r="14" spans="1:7" ht="25.5" x14ac:dyDescent="0.25">
      <c r="A14" s="6">
        <v>8</v>
      </c>
      <c r="B14" s="7" t="s">
        <v>495</v>
      </c>
      <c r="C14" s="11" t="s">
        <v>496</v>
      </c>
      <c r="D14" s="2" t="s">
        <v>497</v>
      </c>
      <c r="E14" s="46">
        <v>30461</v>
      </c>
      <c r="F14" s="52">
        <v>106.247968</v>
      </c>
      <c r="G14" s="5">
        <v>3.8992621999999998E-2</v>
      </c>
    </row>
    <row r="15" spans="1:7" ht="15" x14ac:dyDescent="0.25">
      <c r="A15" s="6">
        <v>9</v>
      </c>
      <c r="B15" s="7" t="s">
        <v>17</v>
      </c>
      <c r="C15" s="11" t="s">
        <v>18</v>
      </c>
      <c r="D15" s="2" t="s">
        <v>19</v>
      </c>
      <c r="E15" s="46">
        <v>24770</v>
      </c>
      <c r="F15" s="52">
        <v>104.95049</v>
      </c>
      <c r="G15" s="5">
        <v>3.8516452E-2</v>
      </c>
    </row>
    <row r="16" spans="1:7" ht="15" x14ac:dyDescent="0.25">
      <c r="A16" s="6">
        <v>10</v>
      </c>
      <c r="B16" s="7" t="s">
        <v>726</v>
      </c>
      <c r="C16" s="11" t="s">
        <v>727</v>
      </c>
      <c r="D16" s="2" t="s">
        <v>13</v>
      </c>
      <c r="E16" s="46">
        <v>108409</v>
      </c>
      <c r="F16" s="52">
        <v>99.465257500000007</v>
      </c>
      <c r="G16" s="5">
        <v>3.6503391000000003E-2</v>
      </c>
    </row>
    <row r="17" spans="1:7" ht="15" x14ac:dyDescent="0.25">
      <c r="A17" s="6">
        <v>11</v>
      </c>
      <c r="B17" s="7" t="s">
        <v>59</v>
      </c>
      <c r="C17" s="11" t="s">
        <v>60</v>
      </c>
      <c r="D17" s="2" t="s">
        <v>13</v>
      </c>
      <c r="E17" s="46">
        <v>80317</v>
      </c>
      <c r="F17" s="52">
        <v>96.902460500000004</v>
      </c>
      <c r="G17" s="5">
        <v>3.5562853999999998E-2</v>
      </c>
    </row>
    <row r="18" spans="1:7" ht="15" x14ac:dyDescent="0.25">
      <c r="A18" s="6">
        <v>12</v>
      </c>
      <c r="B18" s="7" t="s">
        <v>269</v>
      </c>
      <c r="C18" s="11" t="s">
        <v>270</v>
      </c>
      <c r="D18" s="2" t="s">
        <v>271</v>
      </c>
      <c r="E18" s="46">
        <v>10705</v>
      </c>
      <c r="F18" s="52">
        <v>92.416264999999996</v>
      </c>
      <c r="G18" s="5">
        <v>3.3916437000000001E-2</v>
      </c>
    </row>
    <row r="19" spans="1:7" ht="25.5" x14ac:dyDescent="0.25">
      <c r="A19" s="6">
        <v>13</v>
      </c>
      <c r="B19" s="7" t="s">
        <v>440</v>
      </c>
      <c r="C19" s="11" t="s">
        <v>441</v>
      </c>
      <c r="D19" s="2" t="s">
        <v>53</v>
      </c>
      <c r="E19" s="46">
        <v>52630</v>
      </c>
      <c r="F19" s="52">
        <v>87.576319999999996</v>
      </c>
      <c r="G19" s="5">
        <v>3.2140193999999997E-2</v>
      </c>
    </row>
    <row r="20" spans="1:7" ht="15" x14ac:dyDescent="0.25">
      <c r="A20" s="6">
        <v>14</v>
      </c>
      <c r="B20" s="7" t="s">
        <v>373</v>
      </c>
      <c r="C20" s="11" t="s">
        <v>374</v>
      </c>
      <c r="D20" s="2" t="s">
        <v>169</v>
      </c>
      <c r="E20" s="46">
        <v>5242</v>
      </c>
      <c r="F20" s="52">
        <v>80.362481000000002</v>
      </c>
      <c r="G20" s="5">
        <v>2.9492740999999999E-2</v>
      </c>
    </row>
    <row r="21" spans="1:7" ht="25.5" x14ac:dyDescent="0.25">
      <c r="A21" s="6">
        <v>15</v>
      </c>
      <c r="B21" s="7" t="s">
        <v>49</v>
      </c>
      <c r="C21" s="11" t="s">
        <v>50</v>
      </c>
      <c r="D21" s="2" t="s">
        <v>30</v>
      </c>
      <c r="E21" s="46">
        <v>14750</v>
      </c>
      <c r="F21" s="52">
        <v>72.894499999999994</v>
      </c>
      <c r="G21" s="5">
        <v>2.6752018999999998E-2</v>
      </c>
    </row>
    <row r="22" spans="1:7" ht="15" x14ac:dyDescent="0.25">
      <c r="A22" s="6">
        <v>16</v>
      </c>
      <c r="B22" s="7" t="s">
        <v>178</v>
      </c>
      <c r="C22" s="11" t="s">
        <v>179</v>
      </c>
      <c r="D22" s="2" t="s">
        <v>13</v>
      </c>
      <c r="E22" s="46">
        <v>66333</v>
      </c>
      <c r="F22" s="52">
        <v>70.047647999999995</v>
      </c>
      <c r="G22" s="5">
        <v>2.5707234999999998E-2</v>
      </c>
    </row>
    <row r="23" spans="1:7" ht="15" x14ac:dyDescent="0.25">
      <c r="A23" s="6">
        <v>17</v>
      </c>
      <c r="B23" s="7" t="s">
        <v>54</v>
      </c>
      <c r="C23" s="11" t="s">
        <v>55</v>
      </c>
      <c r="D23" s="2" t="s">
        <v>56</v>
      </c>
      <c r="E23" s="46">
        <v>43511</v>
      </c>
      <c r="F23" s="52">
        <v>69.639355499999994</v>
      </c>
      <c r="G23" s="5">
        <v>2.5557393000000001E-2</v>
      </c>
    </row>
    <row r="24" spans="1:7" ht="15" x14ac:dyDescent="0.25">
      <c r="A24" s="6">
        <v>18</v>
      </c>
      <c r="B24" s="7" t="s">
        <v>365</v>
      </c>
      <c r="C24" s="11" t="s">
        <v>366</v>
      </c>
      <c r="D24" s="2" t="s">
        <v>19</v>
      </c>
      <c r="E24" s="46">
        <v>87562</v>
      </c>
      <c r="F24" s="52">
        <v>68.385921999999994</v>
      </c>
      <c r="G24" s="5">
        <v>2.5097386999999999E-2</v>
      </c>
    </row>
    <row r="25" spans="1:7" ht="25.5" x14ac:dyDescent="0.25">
      <c r="A25" s="6">
        <v>19</v>
      </c>
      <c r="B25" s="7" t="s">
        <v>100</v>
      </c>
      <c r="C25" s="11" t="s">
        <v>101</v>
      </c>
      <c r="D25" s="2" t="s">
        <v>30</v>
      </c>
      <c r="E25" s="46">
        <v>97041</v>
      </c>
      <c r="F25" s="52">
        <v>68.122782000000001</v>
      </c>
      <c r="G25" s="5">
        <v>2.5000815999999999E-2</v>
      </c>
    </row>
    <row r="26" spans="1:7" ht="15" x14ac:dyDescent="0.25">
      <c r="A26" s="6">
        <v>20</v>
      </c>
      <c r="B26" s="7" t="s">
        <v>728</v>
      </c>
      <c r="C26" s="11" t="s">
        <v>729</v>
      </c>
      <c r="D26" s="2" t="s">
        <v>13</v>
      </c>
      <c r="E26" s="46">
        <v>42109</v>
      </c>
      <c r="F26" s="52">
        <v>64.426770000000005</v>
      </c>
      <c r="G26" s="5">
        <v>2.3644393E-2</v>
      </c>
    </row>
    <row r="27" spans="1:7" ht="15" x14ac:dyDescent="0.25">
      <c r="A27" s="6">
        <v>21</v>
      </c>
      <c r="B27" s="7" t="s">
        <v>468</v>
      </c>
      <c r="C27" s="11" t="s">
        <v>469</v>
      </c>
      <c r="D27" s="2" t="s">
        <v>251</v>
      </c>
      <c r="E27" s="46">
        <v>36000</v>
      </c>
      <c r="F27" s="52">
        <v>61.2</v>
      </c>
      <c r="G27" s="5">
        <v>2.246018E-2</v>
      </c>
    </row>
    <row r="28" spans="1:7" ht="15" x14ac:dyDescent="0.25">
      <c r="A28" s="6">
        <v>22</v>
      </c>
      <c r="B28" s="7" t="s">
        <v>104</v>
      </c>
      <c r="C28" s="11" t="s">
        <v>105</v>
      </c>
      <c r="D28" s="2" t="s">
        <v>106</v>
      </c>
      <c r="E28" s="46">
        <v>15750</v>
      </c>
      <c r="F28" s="52">
        <v>56.857500000000002</v>
      </c>
      <c r="G28" s="5">
        <v>2.0866498000000001E-2</v>
      </c>
    </row>
    <row r="29" spans="1:7" ht="25.5" x14ac:dyDescent="0.25">
      <c r="A29" s="6">
        <v>23</v>
      </c>
      <c r="B29" s="7" t="s">
        <v>302</v>
      </c>
      <c r="C29" s="11" t="s">
        <v>303</v>
      </c>
      <c r="D29" s="2" t="s">
        <v>166</v>
      </c>
      <c r="E29" s="46">
        <v>4428</v>
      </c>
      <c r="F29" s="52">
        <v>54.854064000000001</v>
      </c>
      <c r="G29" s="5">
        <v>2.0131244E-2</v>
      </c>
    </row>
    <row r="30" spans="1:7" ht="15" x14ac:dyDescent="0.25">
      <c r="A30" s="6">
        <v>24</v>
      </c>
      <c r="B30" s="7" t="s">
        <v>523</v>
      </c>
      <c r="C30" s="11" t="s">
        <v>524</v>
      </c>
      <c r="D30" s="2" t="s">
        <v>19</v>
      </c>
      <c r="E30" s="46">
        <v>38552</v>
      </c>
      <c r="F30" s="52">
        <v>51.370539999999998</v>
      </c>
      <c r="G30" s="5">
        <v>1.8852803000000001E-2</v>
      </c>
    </row>
    <row r="31" spans="1:7" ht="15" x14ac:dyDescent="0.25">
      <c r="A31" s="6">
        <v>25</v>
      </c>
      <c r="B31" s="7" t="s">
        <v>510</v>
      </c>
      <c r="C31" s="11" t="s">
        <v>511</v>
      </c>
      <c r="D31" s="2" t="s">
        <v>271</v>
      </c>
      <c r="E31" s="46">
        <v>4712</v>
      </c>
      <c r="F31" s="52">
        <v>51.330171999999997</v>
      </c>
      <c r="G31" s="5">
        <v>1.8837988E-2</v>
      </c>
    </row>
    <row r="32" spans="1:7" ht="25.5" x14ac:dyDescent="0.25">
      <c r="A32" s="6">
        <v>26</v>
      </c>
      <c r="B32" s="7" t="s">
        <v>554</v>
      </c>
      <c r="C32" s="11" t="s">
        <v>555</v>
      </c>
      <c r="D32" s="2" t="s">
        <v>53</v>
      </c>
      <c r="E32" s="46">
        <v>25420</v>
      </c>
      <c r="F32" s="52">
        <v>47.217649999999999</v>
      </c>
      <c r="G32" s="5">
        <v>1.7328708000000002E-2</v>
      </c>
    </row>
    <row r="33" spans="1:7" ht="15" x14ac:dyDescent="0.25">
      <c r="A33" s="6">
        <v>27</v>
      </c>
      <c r="B33" s="7" t="s">
        <v>476</v>
      </c>
      <c r="C33" s="11" t="s">
        <v>477</v>
      </c>
      <c r="D33" s="2" t="s">
        <v>81</v>
      </c>
      <c r="E33" s="46">
        <v>51080</v>
      </c>
      <c r="F33" s="52">
        <v>44.107579999999999</v>
      </c>
      <c r="G33" s="5">
        <v>1.6187323E-2</v>
      </c>
    </row>
    <row r="34" spans="1:7" ht="15" x14ac:dyDescent="0.25">
      <c r="A34" s="6">
        <v>28</v>
      </c>
      <c r="B34" s="7" t="s">
        <v>74</v>
      </c>
      <c r="C34" s="11" t="s">
        <v>75</v>
      </c>
      <c r="D34" s="2" t="s">
        <v>65</v>
      </c>
      <c r="E34" s="46">
        <v>15000</v>
      </c>
      <c r="F34" s="52">
        <v>42.592500000000001</v>
      </c>
      <c r="G34" s="5">
        <v>1.5631294E-2</v>
      </c>
    </row>
    <row r="35" spans="1:7" ht="15" x14ac:dyDescent="0.25">
      <c r="A35" s="6">
        <v>29</v>
      </c>
      <c r="B35" s="7" t="s">
        <v>378</v>
      </c>
      <c r="C35" s="11" t="s">
        <v>379</v>
      </c>
      <c r="D35" s="2" t="s">
        <v>27</v>
      </c>
      <c r="E35" s="46">
        <v>60000</v>
      </c>
      <c r="F35" s="52">
        <v>41.28</v>
      </c>
      <c r="G35" s="5">
        <v>1.5149611E-2</v>
      </c>
    </row>
    <row r="36" spans="1:7" ht="15" x14ac:dyDescent="0.25">
      <c r="A36" s="6">
        <v>30</v>
      </c>
      <c r="B36" s="7" t="s">
        <v>333</v>
      </c>
      <c r="C36" s="11" t="s">
        <v>334</v>
      </c>
      <c r="D36" s="2" t="s">
        <v>159</v>
      </c>
      <c r="E36" s="46">
        <v>5850</v>
      </c>
      <c r="F36" s="52">
        <v>36.919350000000001</v>
      </c>
      <c r="G36" s="5">
        <v>1.3549268999999999E-2</v>
      </c>
    </row>
    <row r="37" spans="1:7" ht="25.5" x14ac:dyDescent="0.25">
      <c r="A37" s="6">
        <v>31</v>
      </c>
      <c r="B37" s="7" t="s">
        <v>541</v>
      </c>
      <c r="C37" s="11" t="s">
        <v>542</v>
      </c>
      <c r="D37" s="2" t="s">
        <v>16</v>
      </c>
      <c r="E37" s="46">
        <v>200000</v>
      </c>
      <c r="F37" s="52">
        <v>31</v>
      </c>
      <c r="G37" s="5">
        <v>1.1376888E-2</v>
      </c>
    </row>
    <row r="38" spans="1:7" ht="15" x14ac:dyDescent="0.25">
      <c r="A38" s="6">
        <v>32</v>
      </c>
      <c r="B38" s="7" t="s">
        <v>692</v>
      </c>
      <c r="C38" s="11" t="s">
        <v>693</v>
      </c>
      <c r="D38" s="2" t="s">
        <v>19</v>
      </c>
      <c r="E38" s="46">
        <v>17706</v>
      </c>
      <c r="F38" s="52">
        <v>26.169467999999998</v>
      </c>
      <c r="G38" s="5">
        <v>9.6041010000000003E-3</v>
      </c>
    </row>
    <row r="39" spans="1:7" ht="25.5" x14ac:dyDescent="0.25">
      <c r="A39" s="6">
        <v>33</v>
      </c>
      <c r="B39" s="7" t="s">
        <v>229</v>
      </c>
      <c r="C39" s="11" t="s">
        <v>230</v>
      </c>
      <c r="D39" s="2" t="s">
        <v>42</v>
      </c>
      <c r="E39" s="46">
        <v>62135</v>
      </c>
      <c r="F39" s="52">
        <v>20.6598875</v>
      </c>
      <c r="G39" s="5">
        <v>7.5821040000000001E-3</v>
      </c>
    </row>
    <row r="40" spans="1:7" ht="15" x14ac:dyDescent="0.25">
      <c r="A40" s="1"/>
      <c r="B40" s="2"/>
      <c r="C40" s="8" t="s">
        <v>107</v>
      </c>
      <c r="D40" s="12"/>
      <c r="E40" s="48"/>
      <c r="F40" s="54">
        <v>2641.1002844999994</v>
      </c>
      <c r="G40" s="13">
        <v>0.96927429600000004</v>
      </c>
    </row>
    <row r="41" spans="1:7" ht="15" x14ac:dyDescent="0.25">
      <c r="A41" s="6"/>
      <c r="B41" s="7"/>
      <c r="C41" s="14"/>
      <c r="D41" s="15"/>
      <c r="E41" s="46"/>
      <c r="F41" s="52"/>
      <c r="G41" s="5"/>
    </row>
    <row r="42" spans="1:7" ht="15" x14ac:dyDescent="0.25">
      <c r="A42" s="1"/>
      <c r="B42" s="2"/>
      <c r="C42" s="8" t="s">
        <v>108</v>
      </c>
      <c r="D42" s="9"/>
      <c r="E42" s="47"/>
      <c r="F42" s="53"/>
      <c r="G42" s="10"/>
    </row>
    <row r="43" spans="1:7" ht="15" x14ac:dyDescent="0.25">
      <c r="A43" s="1"/>
      <c r="B43" s="2"/>
      <c r="C43" s="8" t="s">
        <v>107</v>
      </c>
      <c r="D43" s="12"/>
      <c r="E43" s="48"/>
      <c r="F43" s="54">
        <v>0</v>
      </c>
      <c r="G43" s="13">
        <v>0</v>
      </c>
    </row>
    <row r="44" spans="1:7" ht="15" x14ac:dyDescent="0.25">
      <c r="A44" s="6"/>
      <c r="B44" s="7"/>
      <c r="C44" s="14"/>
      <c r="D44" s="15"/>
      <c r="E44" s="46"/>
      <c r="F44" s="52"/>
      <c r="G44" s="5"/>
    </row>
    <row r="45" spans="1:7" ht="15" x14ac:dyDescent="0.25">
      <c r="A45" s="16"/>
      <c r="B45" s="17"/>
      <c r="C45" s="8" t="s">
        <v>109</v>
      </c>
      <c r="D45" s="9"/>
      <c r="E45" s="47"/>
      <c r="F45" s="53"/>
      <c r="G45" s="10"/>
    </row>
    <row r="46" spans="1:7" ht="15" x14ac:dyDescent="0.25">
      <c r="A46" s="18"/>
      <c r="B46" s="19"/>
      <c r="C46" s="8" t="s">
        <v>107</v>
      </c>
      <c r="D46" s="20"/>
      <c r="E46" s="49"/>
      <c r="F46" s="55">
        <v>0</v>
      </c>
      <c r="G46" s="21">
        <v>0</v>
      </c>
    </row>
    <row r="47" spans="1:7" ht="15" x14ac:dyDescent="0.25">
      <c r="A47" s="18"/>
      <c r="B47" s="19"/>
      <c r="C47" s="14"/>
      <c r="D47" s="22"/>
      <c r="E47" s="50"/>
      <c r="F47" s="56"/>
      <c r="G47" s="23"/>
    </row>
    <row r="48" spans="1:7" ht="15" x14ac:dyDescent="0.25">
      <c r="A48" s="1"/>
      <c r="B48" s="2"/>
      <c r="C48" s="8" t="s">
        <v>111</v>
      </c>
      <c r="D48" s="9"/>
      <c r="E48" s="47"/>
      <c r="F48" s="53"/>
      <c r="G48" s="10"/>
    </row>
    <row r="49" spans="1:7" ht="15" x14ac:dyDescent="0.25">
      <c r="A49" s="1"/>
      <c r="B49" s="2"/>
      <c r="C49" s="8" t="s">
        <v>107</v>
      </c>
      <c r="D49" s="12"/>
      <c r="E49" s="48"/>
      <c r="F49" s="54">
        <v>0</v>
      </c>
      <c r="G49" s="13">
        <v>0</v>
      </c>
    </row>
    <row r="50" spans="1:7" ht="15" x14ac:dyDescent="0.25">
      <c r="A50" s="1"/>
      <c r="B50" s="2"/>
      <c r="C50" s="14"/>
      <c r="D50" s="4"/>
      <c r="E50" s="46"/>
      <c r="F50" s="52"/>
      <c r="G50" s="5"/>
    </row>
    <row r="51" spans="1:7" ht="15" x14ac:dyDescent="0.25">
      <c r="A51" s="1"/>
      <c r="B51" s="2"/>
      <c r="C51" s="8" t="s">
        <v>112</v>
      </c>
      <c r="D51" s="9"/>
      <c r="E51" s="47"/>
      <c r="F51" s="53"/>
      <c r="G51" s="10"/>
    </row>
    <row r="52" spans="1:7" ht="15" x14ac:dyDescent="0.25">
      <c r="A52" s="1"/>
      <c r="B52" s="2"/>
      <c r="C52" s="8" t="s">
        <v>107</v>
      </c>
      <c r="D52" s="12"/>
      <c r="E52" s="48"/>
      <c r="F52" s="54">
        <v>0</v>
      </c>
      <c r="G52" s="13">
        <v>0</v>
      </c>
    </row>
    <row r="53" spans="1:7" ht="15" x14ac:dyDescent="0.25">
      <c r="A53" s="1"/>
      <c r="B53" s="2"/>
      <c r="C53" s="14"/>
      <c r="D53" s="4"/>
      <c r="E53" s="46"/>
      <c r="F53" s="52"/>
      <c r="G53" s="5"/>
    </row>
    <row r="54" spans="1:7" ht="15" x14ac:dyDescent="0.25">
      <c r="A54" s="1"/>
      <c r="B54" s="2"/>
      <c r="C54" s="8" t="s">
        <v>113</v>
      </c>
      <c r="D54" s="9"/>
      <c r="E54" s="47"/>
      <c r="F54" s="53"/>
      <c r="G54" s="10"/>
    </row>
    <row r="55" spans="1:7" ht="15" x14ac:dyDescent="0.25">
      <c r="A55" s="1"/>
      <c r="B55" s="2"/>
      <c r="C55" s="8" t="s">
        <v>107</v>
      </c>
      <c r="D55" s="12"/>
      <c r="E55" s="48"/>
      <c r="F55" s="54">
        <v>0</v>
      </c>
      <c r="G55" s="13">
        <v>0</v>
      </c>
    </row>
    <row r="56" spans="1:7" ht="15" x14ac:dyDescent="0.25">
      <c r="A56" s="1"/>
      <c r="B56" s="2"/>
      <c r="C56" s="14"/>
      <c r="D56" s="4"/>
      <c r="E56" s="46"/>
      <c r="F56" s="52"/>
      <c r="G56" s="5"/>
    </row>
    <row r="57" spans="1:7" ht="25.5" x14ac:dyDescent="0.25">
      <c r="A57" s="6"/>
      <c r="B57" s="7"/>
      <c r="C57" s="24" t="s">
        <v>115</v>
      </c>
      <c r="D57" s="25"/>
      <c r="E57" s="48"/>
      <c r="F57" s="54">
        <v>2641.1002844999994</v>
      </c>
      <c r="G57" s="13">
        <v>0.96927429600000004</v>
      </c>
    </row>
    <row r="58" spans="1:7" ht="15" x14ac:dyDescent="0.25">
      <c r="A58" s="1"/>
      <c r="B58" s="2"/>
      <c r="C58" s="11"/>
      <c r="D58" s="4"/>
      <c r="E58" s="46"/>
      <c r="F58" s="52"/>
      <c r="G58" s="5"/>
    </row>
    <row r="59" spans="1:7" ht="15" x14ac:dyDescent="0.25">
      <c r="A59" s="1"/>
      <c r="B59" s="2"/>
      <c r="C59" s="3" t="s">
        <v>116</v>
      </c>
      <c r="D59" s="4"/>
      <c r="E59" s="46"/>
      <c r="F59" s="52"/>
      <c r="G59" s="5"/>
    </row>
    <row r="60" spans="1:7" ht="25.5" x14ac:dyDescent="0.25">
      <c r="A60" s="1"/>
      <c r="B60" s="2"/>
      <c r="C60" s="8" t="s">
        <v>10</v>
      </c>
      <c r="D60" s="9"/>
      <c r="E60" s="47"/>
      <c r="F60" s="53"/>
      <c r="G60" s="10"/>
    </row>
    <row r="61" spans="1:7" ht="15" x14ac:dyDescent="0.25">
      <c r="A61" s="6"/>
      <c r="B61" s="7"/>
      <c r="C61" s="8" t="s">
        <v>107</v>
      </c>
      <c r="D61" s="12"/>
      <c r="E61" s="48"/>
      <c r="F61" s="54">
        <v>0</v>
      </c>
      <c r="G61" s="13">
        <v>0</v>
      </c>
    </row>
    <row r="62" spans="1:7" ht="15" x14ac:dyDescent="0.25">
      <c r="A62" s="6"/>
      <c r="B62" s="7"/>
      <c r="C62" s="14"/>
      <c r="D62" s="4"/>
      <c r="E62" s="46"/>
      <c r="F62" s="52"/>
      <c r="G62" s="5"/>
    </row>
    <row r="63" spans="1:7" ht="15" x14ac:dyDescent="0.25">
      <c r="A63" s="1"/>
      <c r="B63" s="26"/>
      <c r="C63" s="8" t="s">
        <v>117</v>
      </c>
      <c r="D63" s="9"/>
      <c r="E63" s="47"/>
      <c r="F63" s="53"/>
      <c r="G63" s="10"/>
    </row>
    <row r="64" spans="1:7" ht="15" x14ac:dyDescent="0.25">
      <c r="A64" s="6"/>
      <c r="B64" s="7"/>
      <c r="C64" s="8" t="s">
        <v>107</v>
      </c>
      <c r="D64" s="12"/>
      <c r="E64" s="48"/>
      <c r="F64" s="54">
        <v>0</v>
      </c>
      <c r="G64" s="13">
        <v>0</v>
      </c>
    </row>
    <row r="65" spans="1:7" ht="15" x14ac:dyDescent="0.25">
      <c r="A65" s="6"/>
      <c r="B65" s="7"/>
      <c r="C65" s="14"/>
      <c r="D65" s="4"/>
      <c r="E65" s="46"/>
      <c r="F65" s="58"/>
      <c r="G65" s="27"/>
    </row>
    <row r="66" spans="1:7" ht="15" x14ac:dyDescent="0.25">
      <c r="A66" s="1"/>
      <c r="B66" s="2"/>
      <c r="C66" s="8" t="s">
        <v>118</v>
      </c>
      <c r="D66" s="9"/>
      <c r="E66" s="47"/>
      <c r="F66" s="53"/>
      <c r="G66" s="10"/>
    </row>
    <row r="67" spans="1:7" ht="15" x14ac:dyDescent="0.25">
      <c r="A67" s="6"/>
      <c r="B67" s="7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25.5" x14ac:dyDescent="0.25">
      <c r="A69" s="1"/>
      <c r="B69" s="26"/>
      <c r="C69" s="8" t="s">
        <v>119</v>
      </c>
      <c r="D69" s="9"/>
      <c r="E69" s="47"/>
      <c r="F69" s="53"/>
      <c r="G69" s="10"/>
    </row>
    <row r="70" spans="1:7" ht="15" x14ac:dyDescent="0.25">
      <c r="A70" s="6"/>
      <c r="B70" s="7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6"/>
      <c r="B71" s="7"/>
      <c r="C71" s="14"/>
      <c r="D71" s="4"/>
      <c r="E71" s="46"/>
      <c r="F71" s="52"/>
      <c r="G71" s="5"/>
    </row>
    <row r="72" spans="1:7" ht="15" x14ac:dyDescent="0.25">
      <c r="A72" s="6"/>
      <c r="B72" s="7"/>
      <c r="C72" s="28" t="s">
        <v>120</v>
      </c>
      <c r="D72" s="25"/>
      <c r="E72" s="48"/>
      <c r="F72" s="54">
        <v>0</v>
      </c>
      <c r="G72" s="13">
        <v>0</v>
      </c>
    </row>
    <row r="73" spans="1:7" ht="15" x14ac:dyDescent="0.25">
      <c r="A73" s="6"/>
      <c r="B73" s="7"/>
      <c r="C73" s="11"/>
      <c r="D73" s="4"/>
      <c r="E73" s="46"/>
      <c r="F73" s="52"/>
      <c r="G73" s="5"/>
    </row>
    <row r="74" spans="1:7" ht="15" x14ac:dyDescent="0.25">
      <c r="A74" s="1"/>
      <c r="B74" s="2"/>
      <c r="C74" s="3" t="s">
        <v>121</v>
      </c>
      <c r="D74" s="4"/>
      <c r="E74" s="46"/>
      <c r="F74" s="52"/>
      <c r="G74" s="5"/>
    </row>
    <row r="75" spans="1:7" ht="15" x14ac:dyDescent="0.25">
      <c r="A75" s="6"/>
      <c r="B75" s="7"/>
      <c r="C75" s="8" t="s">
        <v>122</v>
      </c>
      <c r="D75" s="9"/>
      <c r="E75" s="47"/>
      <c r="F75" s="53"/>
      <c r="G75" s="10"/>
    </row>
    <row r="76" spans="1:7" ht="15" x14ac:dyDescent="0.25">
      <c r="A76" s="6"/>
      <c r="B76" s="7"/>
      <c r="C76" s="8" t="s">
        <v>107</v>
      </c>
      <c r="D76" s="25"/>
      <c r="E76" s="48"/>
      <c r="F76" s="54">
        <v>0</v>
      </c>
      <c r="G76" s="13">
        <v>0</v>
      </c>
    </row>
    <row r="77" spans="1:7" ht="15" x14ac:dyDescent="0.25">
      <c r="A77" s="6"/>
      <c r="B77" s="7"/>
      <c r="C77" s="14"/>
      <c r="D77" s="7"/>
      <c r="E77" s="46"/>
      <c r="F77" s="52"/>
      <c r="G77" s="5"/>
    </row>
    <row r="78" spans="1:7" ht="15" x14ac:dyDescent="0.25">
      <c r="A78" s="6"/>
      <c r="B78" s="7"/>
      <c r="C78" s="8" t="s">
        <v>123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25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7"/>
      <c r="E80" s="46"/>
      <c r="F80" s="52"/>
      <c r="G80" s="5"/>
    </row>
    <row r="81" spans="1:7" ht="15" x14ac:dyDescent="0.25">
      <c r="A81" s="6"/>
      <c r="B81" s="7"/>
      <c r="C81" s="8" t="s">
        <v>124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25"/>
      <c r="E82" s="48"/>
      <c r="F82" s="54">
        <v>0</v>
      </c>
      <c r="G82" s="13">
        <v>0</v>
      </c>
    </row>
    <row r="83" spans="1:7" ht="15" x14ac:dyDescent="0.25">
      <c r="A83" s="6"/>
      <c r="B83" s="7"/>
      <c r="C83" s="14"/>
      <c r="D83" s="7"/>
      <c r="E83" s="46"/>
      <c r="F83" s="52"/>
      <c r="G83" s="5"/>
    </row>
    <row r="84" spans="1:7" ht="15" x14ac:dyDescent="0.25">
      <c r="A84" s="6"/>
      <c r="B84" s="7"/>
      <c r="C84" s="8" t="s">
        <v>125</v>
      </c>
      <c r="D84" s="9"/>
      <c r="E84" s="47"/>
      <c r="F84" s="53"/>
      <c r="G84" s="10"/>
    </row>
    <row r="85" spans="1:7" ht="15" x14ac:dyDescent="0.25">
      <c r="A85" s="6">
        <v>1</v>
      </c>
      <c r="B85" s="7"/>
      <c r="C85" s="11" t="s">
        <v>126</v>
      </c>
      <c r="D85" s="15"/>
      <c r="E85" s="46"/>
      <c r="F85" s="52">
        <v>69.966071299999996</v>
      </c>
      <c r="G85" s="5">
        <v>2.5677295999999999E-2</v>
      </c>
    </row>
    <row r="86" spans="1:7" ht="15" x14ac:dyDescent="0.25">
      <c r="A86" s="6"/>
      <c r="B86" s="7"/>
      <c r="C86" s="8" t="s">
        <v>107</v>
      </c>
      <c r="D86" s="25"/>
      <c r="E86" s="48"/>
      <c r="F86" s="54">
        <v>69.966071299999996</v>
      </c>
      <c r="G86" s="13">
        <v>2.5677295999999999E-2</v>
      </c>
    </row>
    <row r="87" spans="1:7" ht="15" x14ac:dyDescent="0.25">
      <c r="A87" s="6"/>
      <c r="B87" s="7"/>
      <c r="C87" s="14"/>
      <c r="D87" s="7"/>
      <c r="E87" s="46"/>
      <c r="F87" s="52"/>
      <c r="G87" s="5"/>
    </row>
    <row r="88" spans="1:7" ht="25.5" x14ac:dyDescent="0.25">
      <c r="A88" s="6"/>
      <c r="B88" s="7"/>
      <c r="C88" s="24" t="s">
        <v>127</v>
      </c>
      <c r="D88" s="25"/>
      <c r="E88" s="48"/>
      <c r="F88" s="54">
        <v>69.966071299999996</v>
      </c>
      <c r="G88" s="13">
        <v>2.5677295999999999E-2</v>
      </c>
    </row>
    <row r="89" spans="1:7" ht="15" x14ac:dyDescent="0.25">
      <c r="A89" s="6"/>
      <c r="B89" s="7"/>
      <c r="C89" s="29"/>
      <c r="D89" s="7"/>
      <c r="E89" s="46"/>
      <c r="F89" s="52"/>
      <c r="G89" s="5"/>
    </row>
    <row r="90" spans="1:7" ht="15" x14ac:dyDescent="0.25">
      <c r="A90" s="1"/>
      <c r="B90" s="2"/>
      <c r="C90" s="3" t="s">
        <v>128</v>
      </c>
      <c r="D90" s="4"/>
      <c r="E90" s="46"/>
      <c r="F90" s="52"/>
      <c r="G90" s="5"/>
    </row>
    <row r="91" spans="1:7" ht="25.5" x14ac:dyDescent="0.25">
      <c r="A91" s="6"/>
      <c r="B91" s="7"/>
      <c r="C91" s="8" t="s">
        <v>129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25"/>
      <c r="E92" s="48"/>
      <c r="F92" s="54">
        <v>0</v>
      </c>
      <c r="G92" s="13">
        <v>0</v>
      </c>
    </row>
    <row r="93" spans="1:7" ht="15" x14ac:dyDescent="0.25">
      <c r="A93" s="6"/>
      <c r="B93" s="7"/>
      <c r="C93" s="14"/>
      <c r="D93" s="7"/>
      <c r="E93" s="46"/>
      <c r="F93" s="52"/>
      <c r="G93" s="5"/>
    </row>
    <row r="94" spans="1:7" ht="15" x14ac:dyDescent="0.25">
      <c r="A94" s="1"/>
      <c r="B94" s="2"/>
      <c r="C94" s="3" t="s">
        <v>130</v>
      </c>
      <c r="D94" s="4"/>
      <c r="E94" s="46"/>
      <c r="F94" s="52"/>
      <c r="G94" s="5"/>
    </row>
    <row r="95" spans="1:7" ht="25.5" x14ac:dyDescent="0.25">
      <c r="A95" s="6"/>
      <c r="B95" s="7"/>
      <c r="C95" s="8" t="s">
        <v>131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2"/>
      <c r="G97" s="5"/>
    </row>
    <row r="98" spans="1:7" ht="25.5" x14ac:dyDescent="0.25">
      <c r="A98" s="6"/>
      <c r="B98" s="7"/>
      <c r="C98" s="8" t="s">
        <v>132</v>
      </c>
      <c r="D98" s="9"/>
      <c r="E98" s="47"/>
      <c r="F98" s="53"/>
      <c r="G98" s="10"/>
    </row>
    <row r="99" spans="1:7" ht="15" x14ac:dyDescent="0.25">
      <c r="A99" s="6"/>
      <c r="B99" s="7"/>
      <c r="C99" s="8" t="s">
        <v>107</v>
      </c>
      <c r="D99" s="25"/>
      <c r="E99" s="48"/>
      <c r="F99" s="54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6"/>
      <c r="F100" s="58"/>
      <c r="G100" s="27"/>
    </row>
    <row r="101" spans="1:7" ht="25.5" x14ac:dyDescent="0.25">
      <c r="A101" s="6"/>
      <c r="B101" s="7"/>
      <c r="C101" s="29" t="s">
        <v>134</v>
      </c>
      <c r="D101" s="7"/>
      <c r="E101" s="46"/>
      <c r="F101" s="58">
        <v>13.756013510000001</v>
      </c>
      <c r="G101" s="27">
        <v>5.0484070000000004E-3</v>
      </c>
    </row>
    <row r="102" spans="1:7" ht="15" x14ac:dyDescent="0.25">
      <c r="A102" s="6"/>
      <c r="B102" s="7"/>
      <c r="C102" s="30" t="s">
        <v>135</v>
      </c>
      <c r="D102" s="12"/>
      <c r="E102" s="48"/>
      <c r="F102" s="54">
        <v>2724.8223693099994</v>
      </c>
      <c r="G102" s="13">
        <v>0.99999999900000014</v>
      </c>
    </row>
    <row r="104" spans="1:7" ht="15" x14ac:dyDescent="0.25">
      <c r="B104" s="158"/>
      <c r="C104" s="158"/>
      <c r="D104" s="158"/>
      <c r="E104" s="158"/>
      <c r="F104" s="158"/>
    </row>
    <row r="105" spans="1:7" ht="15" x14ac:dyDescent="0.25">
      <c r="B105" s="158"/>
      <c r="C105" s="158"/>
      <c r="D105" s="158"/>
      <c r="E105" s="158"/>
      <c r="F105" s="158"/>
    </row>
    <row r="107" spans="1:7" ht="15" x14ac:dyDescent="0.25">
      <c r="B107" s="36" t="s">
        <v>137</v>
      </c>
      <c r="C107" s="37"/>
      <c r="D107" s="38"/>
    </row>
    <row r="108" spans="1:7" ht="15" x14ac:dyDescent="0.25">
      <c r="B108" s="39" t="s">
        <v>138</v>
      </c>
      <c r="C108" s="40"/>
      <c r="D108" s="64" t="s">
        <v>139</v>
      </c>
    </row>
    <row r="109" spans="1:7" ht="15" x14ac:dyDescent="0.25">
      <c r="B109" s="39" t="s">
        <v>140</v>
      </c>
      <c r="C109" s="40"/>
      <c r="D109" s="64" t="s">
        <v>139</v>
      </c>
    </row>
    <row r="110" spans="1:7" ht="15" x14ac:dyDescent="0.25">
      <c r="B110" s="41" t="s">
        <v>141</v>
      </c>
      <c r="C110" s="40"/>
      <c r="D110" s="42"/>
    </row>
    <row r="111" spans="1:7" ht="25.5" customHeight="1" x14ac:dyDescent="0.25">
      <c r="B111" s="42"/>
      <c r="C111" s="32" t="s">
        <v>142</v>
      </c>
      <c r="D111" s="33" t="s">
        <v>143</v>
      </c>
    </row>
    <row r="112" spans="1:7" ht="12.75" customHeight="1" x14ac:dyDescent="0.25">
      <c r="B112" s="59" t="s">
        <v>144</v>
      </c>
      <c r="C112" s="60" t="s">
        <v>145</v>
      </c>
      <c r="D112" s="60" t="s">
        <v>146</v>
      </c>
    </row>
    <row r="113" spans="2:4" ht="15" x14ac:dyDescent="0.25">
      <c r="B113" s="42" t="s">
        <v>147</v>
      </c>
      <c r="C113" s="43">
        <v>8.9748000000000001</v>
      </c>
      <c r="D113" s="43">
        <v>9.3963000000000001</v>
      </c>
    </row>
    <row r="114" spans="2:4" ht="15" x14ac:dyDescent="0.25">
      <c r="B114" s="42" t="s">
        <v>148</v>
      </c>
      <c r="C114" s="43">
        <v>8.9745000000000008</v>
      </c>
      <c r="D114" s="43">
        <v>9.3960000000000008</v>
      </c>
    </row>
    <row r="115" spans="2:4" ht="15" x14ac:dyDescent="0.25">
      <c r="B115" s="42" t="s">
        <v>149</v>
      </c>
      <c r="C115" s="43">
        <v>8.8290000000000006</v>
      </c>
      <c r="D115" s="43">
        <v>9.2394999999999996</v>
      </c>
    </row>
    <row r="116" spans="2:4" ht="15" x14ac:dyDescent="0.25">
      <c r="B116" s="42" t="s">
        <v>150</v>
      </c>
      <c r="C116" s="43">
        <v>8.8290000000000006</v>
      </c>
      <c r="D116" s="43">
        <v>9.2394999999999996</v>
      </c>
    </row>
    <row r="118" spans="2:4" ht="15" x14ac:dyDescent="0.25">
      <c r="B118" s="61" t="s">
        <v>151</v>
      </c>
      <c r="C118" s="44"/>
      <c r="D118" s="62" t="s">
        <v>139</v>
      </c>
    </row>
    <row r="119" spans="2:4" ht="24.75" customHeight="1" x14ac:dyDescent="0.25">
      <c r="B119" s="63"/>
      <c r="C119" s="63"/>
    </row>
    <row r="120" spans="2:4" ht="15" x14ac:dyDescent="0.25">
      <c r="B120" s="65"/>
      <c r="C120" s="67"/>
      <c r="D120"/>
    </row>
    <row r="122" spans="2:4" ht="15" x14ac:dyDescent="0.25">
      <c r="B122" s="41" t="s">
        <v>152</v>
      </c>
      <c r="C122" s="40"/>
      <c r="D122" s="66" t="s">
        <v>139</v>
      </c>
    </row>
    <row r="123" spans="2:4" ht="15" x14ac:dyDescent="0.25">
      <c r="B123" s="41" t="s">
        <v>153</v>
      </c>
      <c r="C123" s="40"/>
      <c r="D123" s="66" t="s">
        <v>139</v>
      </c>
    </row>
    <row r="124" spans="2:4" ht="15" x14ac:dyDescent="0.25">
      <c r="B124" s="41" t="s">
        <v>154</v>
      </c>
      <c r="C124" s="40"/>
      <c r="D124" s="45">
        <v>0.42918471157652971</v>
      </c>
    </row>
    <row r="125" spans="2:4" ht="15" x14ac:dyDescent="0.25">
      <c r="B125" s="41" t="s">
        <v>155</v>
      </c>
      <c r="C125" s="40"/>
      <c r="D125" s="45" t="s">
        <v>139</v>
      </c>
    </row>
  </sheetData>
  <mergeCells count="5">
    <mergeCell ref="A1:G1"/>
    <mergeCell ref="A2:G2"/>
    <mergeCell ref="A3:G3"/>
    <mergeCell ref="B104:F104"/>
    <mergeCell ref="B105:F105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V12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730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127122</v>
      </c>
      <c r="F7" s="52">
        <v>538.61591399999998</v>
      </c>
      <c r="G7" s="5">
        <v>6.3846060999999996E-2</v>
      </c>
    </row>
    <row r="8" spans="1:7" ht="15" x14ac:dyDescent="0.25">
      <c r="A8" s="6">
        <v>2</v>
      </c>
      <c r="B8" s="7" t="s">
        <v>57</v>
      </c>
      <c r="C8" s="11" t="s">
        <v>58</v>
      </c>
      <c r="D8" s="2" t="s">
        <v>19</v>
      </c>
      <c r="E8" s="46">
        <v>143411</v>
      </c>
      <c r="F8" s="52">
        <v>505.523775</v>
      </c>
      <c r="G8" s="5">
        <v>5.9923408999999997E-2</v>
      </c>
    </row>
    <row r="9" spans="1:7" ht="15" x14ac:dyDescent="0.25">
      <c r="A9" s="6">
        <v>3</v>
      </c>
      <c r="B9" s="7" t="s">
        <v>390</v>
      </c>
      <c r="C9" s="11" t="s">
        <v>391</v>
      </c>
      <c r="D9" s="2" t="s">
        <v>19</v>
      </c>
      <c r="E9" s="46">
        <v>57184</v>
      </c>
      <c r="F9" s="52">
        <v>462.21827200000001</v>
      </c>
      <c r="G9" s="5">
        <v>5.4790092999999998E-2</v>
      </c>
    </row>
    <row r="10" spans="1:7" ht="25.5" x14ac:dyDescent="0.25">
      <c r="A10" s="6">
        <v>4</v>
      </c>
      <c r="B10" s="7" t="s">
        <v>14</v>
      </c>
      <c r="C10" s="11" t="s">
        <v>15</v>
      </c>
      <c r="D10" s="2" t="s">
        <v>16</v>
      </c>
      <c r="E10" s="46">
        <v>28152</v>
      </c>
      <c r="F10" s="52">
        <v>438.48147599999999</v>
      </c>
      <c r="G10" s="5">
        <v>5.1976398E-2</v>
      </c>
    </row>
    <row r="11" spans="1:7" ht="15" x14ac:dyDescent="0.25">
      <c r="A11" s="6">
        <v>5</v>
      </c>
      <c r="B11" s="7" t="s">
        <v>523</v>
      </c>
      <c r="C11" s="11" t="s">
        <v>524</v>
      </c>
      <c r="D11" s="2" t="s">
        <v>19</v>
      </c>
      <c r="E11" s="46">
        <v>273155</v>
      </c>
      <c r="F11" s="52">
        <v>363.9790375</v>
      </c>
      <c r="G11" s="5">
        <v>4.3145082000000001E-2</v>
      </c>
    </row>
    <row r="12" spans="1:7" ht="15" x14ac:dyDescent="0.25">
      <c r="A12" s="6">
        <v>6</v>
      </c>
      <c r="B12" s="7" t="s">
        <v>491</v>
      </c>
      <c r="C12" s="11" t="s">
        <v>492</v>
      </c>
      <c r="D12" s="2" t="s">
        <v>27</v>
      </c>
      <c r="E12" s="46">
        <v>220413</v>
      </c>
      <c r="F12" s="52">
        <v>293.70032250000003</v>
      </c>
      <c r="G12" s="5">
        <v>3.4814434999999998E-2</v>
      </c>
    </row>
    <row r="13" spans="1:7" ht="25.5" x14ac:dyDescent="0.25">
      <c r="A13" s="6">
        <v>7</v>
      </c>
      <c r="B13" s="7" t="s">
        <v>433</v>
      </c>
      <c r="C13" s="11" t="s">
        <v>434</v>
      </c>
      <c r="D13" s="2" t="s">
        <v>30</v>
      </c>
      <c r="E13" s="46">
        <v>21835</v>
      </c>
      <c r="F13" s="52">
        <v>277.69752999999997</v>
      </c>
      <c r="G13" s="5">
        <v>3.2917507999999998E-2</v>
      </c>
    </row>
    <row r="14" spans="1:7" ht="15" x14ac:dyDescent="0.25">
      <c r="A14" s="6">
        <v>8</v>
      </c>
      <c r="B14" s="7" t="s">
        <v>426</v>
      </c>
      <c r="C14" s="11" t="s">
        <v>427</v>
      </c>
      <c r="D14" s="2" t="s">
        <v>251</v>
      </c>
      <c r="E14" s="46">
        <v>38780</v>
      </c>
      <c r="F14" s="52">
        <v>260.75671999999997</v>
      </c>
      <c r="G14" s="5">
        <v>3.0909389999999998E-2</v>
      </c>
    </row>
    <row r="15" spans="1:7" ht="25.5" x14ac:dyDescent="0.25">
      <c r="A15" s="6">
        <v>9</v>
      </c>
      <c r="B15" s="7" t="s">
        <v>495</v>
      </c>
      <c r="C15" s="11" t="s">
        <v>496</v>
      </c>
      <c r="D15" s="2" t="s">
        <v>497</v>
      </c>
      <c r="E15" s="46">
        <v>74066</v>
      </c>
      <c r="F15" s="52">
        <v>258.34220800000003</v>
      </c>
      <c r="G15" s="5">
        <v>3.0623180999999999E-2</v>
      </c>
    </row>
    <row r="16" spans="1:7" ht="15" x14ac:dyDescent="0.25">
      <c r="A16" s="6">
        <v>10</v>
      </c>
      <c r="B16" s="7" t="s">
        <v>298</v>
      </c>
      <c r="C16" s="11" t="s">
        <v>299</v>
      </c>
      <c r="D16" s="2" t="s">
        <v>19</v>
      </c>
      <c r="E16" s="46">
        <v>223682</v>
      </c>
      <c r="F16" s="52">
        <v>240.12262699999999</v>
      </c>
      <c r="G16" s="5">
        <v>2.8463480999999999E-2</v>
      </c>
    </row>
    <row r="17" spans="1:7" ht="15" x14ac:dyDescent="0.25">
      <c r="A17" s="6">
        <v>11</v>
      </c>
      <c r="B17" s="7" t="s">
        <v>400</v>
      </c>
      <c r="C17" s="11" t="s">
        <v>401</v>
      </c>
      <c r="D17" s="2" t="s">
        <v>211</v>
      </c>
      <c r="E17" s="46">
        <v>30379</v>
      </c>
      <c r="F17" s="52">
        <v>230.9867265</v>
      </c>
      <c r="G17" s="5">
        <v>2.7380536E-2</v>
      </c>
    </row>
    <row r="18" spans="1:7" ht="15" x14ac:dyDescent="0.25">
      <c r="A18" s="6">
        <v>12</v>
      </c>
      <c r="B18" s="7" t="s">
        <v>643</v>
      </c>
      <c r="C18" s="11" t="s">
        <v>644</v>
      </c>
      <c r="D18" s="2" t="s">
        <v>251</v>
      </c>
      <c r="E18" s="46">
        <v>8620</v>
      </c>
      <c r="F18" s="52">
        <v>230.87377000000001</v>
      </c>
      <c r="G18" s="5">
        <v>2.7367147000000001E-2</v>
      </c>
    </row>
    <row r="19" spans="1:7" ht="25.5" x14ac:dyDescent="0.25">
      <c r="A19" s="6">
        <v>13</v>
      </c>
      <c r="B19" s="7" t="s">
        <v>508</v>
      </c>
      <c r="C19" s="11" t="s">
        <v>509</v>
      </c>
      <c r="D19" s="2" t="s">
        <v>42</v>
      </c>
      <c r="E19" s="46">
        <v>149256</v>
      </c>
      <c r="F19" s="52">
        <v>229.85424</v>
      </c>
      <c r="G19" s="5">
        <v>2.7246295E-2</v>
      </c>
    </row>
    <row r="20" spans="1:7" ht="25.5" x14ac:dyDescent="0.25">
      <c r="A20" s="6">
        <v>14</v>
      </c>
      <c r="B20" s="7" t="s">
        <v>49</v>
      </c>
      <c r="C20" s="11" t="s">
        <v>50</v>
      </c>
      <c r="D20" s="2" t="s">
        <v>30</v>
      </c>
      <c r="E20" s="46">
        <v>45730</v>
      </c>
      <c r="F20" s="52">
        <v>225.99766</v>
      </c>
      <c r="G20" s="5">
        <v>2.6789146E-2</v>
      </c>
    </row>
    <row r="21" spans="1:7" ht="15" x14ac:dyDescent="0.25">
      <c r="A21" s="6">
        <v>15</v>
      </c>
      <c r="B21" s="7" t="s">
        <v>531</v>
      </c>
      <c r="C21" s="11" t="s">
        <v>532</v>
      </c>
      <c r="D21" s="2" t="s">
        <v>106</v>
      </c>
      <c r="E21" s="46">
        <v>86700</v>
      </c>
      <c r="F21" s="52">
        <v>214.19235</v>
      </c>
      <c r="G21" s="5">
        <v>2.5389776999999999E-2</v>
      </c>
    </row>
    <row r="22" spans="1:7" ht="15" x14ac:dyDescent="0.25">
      <c r="A22" s="6">
        <v>16</v>
      </c>
      <c r="B22" s="7" t="s">
        <v>331</v>
      </c>
      <c r="C22" s="11" t="s">
        <v>332</v>
      </c>
      <c r="D22" s="2" t="s">
        <v>211</v>
      </c>
      <c r="E22" s="46">
        <v>20208</v>
      </c>
      <c r="F22" s="52">
        <v>200.837208</v>
      </c>
      <c r="G22" s="5">
        <v>2.3806694999999999E-2</v>
      </c>
    </row>
    <row r="23" spans="1:7" ht="15" x14ac:dyDescent="0.25">
      <c r="A23" s="6">
        <v>17</v>
      </c>
      <c r="B23" s="7" t="s">
        <v>104</v>
      </c>
      <c r="C23" s="11" t="s">
        <v>105</v>
      </c>
      <c r="D23" s="2" t="s">
        <v>106</v>
      </c>
      <c r="E23" s="46">
        <v>53715</v>
      </c>
      <c r="F23" s="52">
        <v>193.91114999999999</v>
      </c>
      <c r="G23" s="5">
        <v>2.2985698999999998E-2</v>
      </c>
    </row>
    <row r="24" spans="1:7" ht="25.5" x14ac:dyDescent="0.25">
      <c r="A24" s="6">
        <v>18</v>
      </c>
      <c r="B24" s="7" t="s">
        <v>43</v>
      </c>
      <c r="C24" s="11" t="s">
        <v>44</v>
      </c>
      <c r="D24" s="2" t="s">
        <v>16</v>
      </c>
      <c r="E24" s="46">
        <v>193219</v>
      </c>
      <c r="F24" s="52">
        <v>188.87157250000001</v>
      </c>
      <c r="G24" s="5">
        <v>2.2388320999999999E-2</v>
      </c>
    </row>
    <row r="25" spans="1:7" ht="25.5" x14ac:dyDescent="0.25">
      <c r="A25" s="6">
        <v>19</v>
      </c>
      <c r="B25" s="7" t="s">
        <v>525</v>
      </c>
      <c r="C25" s="11" t="s">
        <v>526</v>
      </c>
      <c r="D25" s="2" t="s">
        <v>39</v>
      </c>
      <c r="E25" s="46">
        <v>107621</v>
      </c>
      <c r="F25" s="52">
        <v>178.16656549999999</v>
      </c>
      <c r="G25" s="5">
        <v>2.1119379000000001E-2</v>
      </c>
    </row>
    <row r="26" spans="1:7" ht="25.5" x14ac:dyDescent="0.25">
      <c r="A26" s="6">
        <v>20</v>
      </c>
      <c r="B26" s="7" t="s">
        <v>100</v>
      </c>
      <c r="C26" s="11" t="s">
        <v>101</v>
      </c>
      <c r="D26" s="2" t="s">
        <v>30</v>
      </c>
      <c r="E26" s="46">
        <v>242714</v>
      </c>
      <c r="F26" s="52">
        <v>170.38522800000001</v>
      </c>
      <c r="G26" s="5">
        <v>2.0197E-2</v>
      </c>
    </row>
    <row r="27" spans="1:7" ht="25.5" x14ac:dyDescent="0.25">
      <c r="A27" s="6">
        <v>21</v>
      </c>
      <c r="B27" s="7" t="s">
        <v>47</v>
      </c>
      <c r="C27" s="11" t="s">
        <v>48</v>
      </c>
      <c r="D27" s="2" t="s">
        <v>22</v>
      </c>
      <c r="E27" s="46">
        <v>24100</v>
      </c>
      <c r="F27" s="52">
        <v>164.00049999999999</v>
      </c>
      <c r="G27" s="5">
        <v>1.9440171999999999E-2</v>
      </c>
    </row>
    <row r="28" spans="1:7" ht="15" x14ac:dyDescent="0.25">
      <c r="A28" s="6">
        <v>22</v>
      </c>
      <c r="B28" s="7" t="s">
        <v>212</v>
      </c>
      <c r="C28" s="11" t="s">
        <v>213</v>
      </c>
      <c r="D28" s="2" t="s">
        <v>211</v>
      </c>
      <c r="E28" s="46">
        <v>28282</v>
      </c>
      <c r="F28" s="52">
        <v>158.71858399999999</v>
      </c>
      <c r="G28" s="5">
        <v>1.8814068E-2</v>
      </c>
    </row>
    <row r="29" spans="1:7" ht="15" x14ac:dyDescent="0.25">
      <c r="A29" s="6">
        <v>23</v>
      </c>
      <c r="B29" s="7" t="s">
        <v>54</v>
      </c>
      <c r="C29" s="11" t="s">
        <v>55</v>
      </c>
      <c r="D29" s="2" t="s">
        <v>56</v>
      </c>
      <c r="E29" s="46">
        <v>97450</v>
      </c>
      <c r="F29" s="52">
        <v>155.96872500000001</v>
      </c>
      <c r="G29" s="5">
        <v>1.8488107E-2</v>
      </c>
    </row>
    <row r="30" spans="1:7" ht="25.5" x14ac:dyDescent="0.25">
      <c r="A30" s="6">
        <v>24</v>
      </c>
      <c r="B30" s="7" t="s">
        <v>541</v>
      </c>
      <c r="C30" s="11" t="s">
        <v>542</v>
      </c>
      <c r="D30" s="2" t="s">
        <v>16</v>
      </c>
      <c r="E30" s="46">
        <v>996991</v>
      </c>
      <c r="F30" s="52">
        <v>154.53360499999999</v>
      </c>
      <c r="G30" s="5">
        <v>1.8317992000000002E-2</v>
      </c>
    </row>
    <row r="31" spans="1:7" ht="25.5" x14ac:dyDescent="0.25">
      <c r="A31" s="6">
        <v>25</v>
      </c>
      <c r="B31" s="7" t="s">
        <v>45</v>
      </c>
      <c r="C31" s="11" t="s">
        <v>46</v>
      </c>
      <c r="D31" s="2" t="s">
        <v>30</v>
      </c>
      <c r="E31" s="46">
        <v>15000</v>
      </c>
      <c r="F31" s="52">
        <v>153</v>
      </c>
      <c r="G31" s="5">
        <v>1.8136203E-2</v>
      </c>
    </row>
    <row r="32" spans="1:7" ht="15" x14ac:dyDescent="0.25">
      <c r="A32" s="6">
        <v>26</v>
      </c>
      <c r="B32" s="7" t="s">
        <v>645</v>
      </c>
      <c r="C32" s="11" t="s">
        <v>646</v>
      </c>
      <c r="D32" s="2" t="s">
        <v>56</v>
      </c>
      <c r="E32" s="46">
        <v>263511</v>
      </c>
      <c r="F32" s="52">
        <v>132.1507665</v>
      </c>
      <c r="G32" s="5">
        <v>1.5664791000000001E-2</v>
      </c>
    </row>
    <row r="33" spans="1:7" ht="15" x14ac:dyDescent="0.25">
      <c r="A33" s="6">
        <v>27</v>
      </c>
      <c r="B33" s="7" t="s">
        <v>378</v>
      </c>
      <c r="C33" s="11" t="s">
        <v>379</v>
      </c>
      <c r="D33" s="2" t="s">
        <v>27</v>
      </c>
      <c r="E33" s="46">
        <v>184791</v>
      </c>
      <c r="F33" s="52">
        <v>127.136208</v>
      </c>
      <c r="G33" s="5">
        <v>1.5070379E-2</v>
      </c>
    </row>
    <row r="34" spans="1:7" ht="15" x14ac:dyDescent="0.25">
      <c r="A34" s="6">
        <v>28</v>
      </c>
      <c r="B34" s="7" t="s">
        <v>722</v>
      </c>
      <c r="C34" s="11" t="s">
        <v>723</v>
      </c>
      <c r="D34" s="2" t="s">
        <v>251</v>
      </c>
      <c r="E34" s="46">
        <v>13319</v>
      </c>
      <c r="F34" s="52">
        <v>124.95219849999999</v>
      </c>
      <c r="G34" s="5">
        <v>1.4811493E-2</v>
      </c>
    </row>
    <row r="35" spans="1:7" ht="15" x14ac:dyDescent="0.25">
      <c r="A35" s="6">
        <v>29</v>
      </c>
      <c r="B35" s="7" t="s">
        <v>521</v>
      </c>
      <c r="C35" s="11" t="s">
        <v>522</v>
      </c>
      <c r="D35" s="2" t="s">
        <v>211</v>
      </c>
      <c r="E35" s="46">
        <v>11188</v>
      </c>
      <c r="F35" s="52">
        <v>122.234494</v>
      </c>
      <c r="G35" s="5">
        <v>1.4489343E-2</v>
      </c>
    </row>
    <row r="36" spans="1:7" ht="15" x14ac:dyDescent="0.25">
      <c r="A36" s="6">
        <v>30</v>
      </c>
      <c r="B36" s="7" t="s">
        <v>690</v>
      </c>
      <c r="C36" s="11" t="s">
        <v>691</v>
      </c>
      <c r="D36" s="2" t="s">
        <v>251</v>
      </c>
      <c r="E36" s="46">
        <v>49191</v>
      </c>
      <c r="F36" s="52">
        <v>121.99368</v>
      </c>
      <c r="G36" s="5">
        <v>1.4460798E-2</v>
      </c>
    </row>
    <row r="37" spans="1:7" ht="25.5" x14ac:dyDescent="0.25">
      <c r="A37" s="6">
        <v>31</v>
      </c>
      <c r="B37" s="7" t="s">
        <v>474</v>
      </c>
      <c r="C37" s="11" t="s">
        <v>475</v>
      </c>
      <c r="D37" s="2" t="s">
        <v>39</v>
      </c>
      <c r="E37" s="46">
        <v>79320</v>
      </c>
      <c r="F37" s="52">
        <v>116.75904</v>
      </c>
      <c r="G37" s="5">
        <v>1.3840297999999999E-2</v>
      </c>
    </row>
    <row r="38" spans="1:7" ht="15" x14ac:dyDescent="0.25">
      <c r="A38" s="6">
        <v>32</v>
      </c>
      <c r="B38" s="7" t="s">
        <v>621</v>
      </c>
      <c r="C38" s="11" t="s">
        <v>622</v>
      </c>
      <c r="D38" s="2" t="s">
        <v>251</v>
      </c>
      <c r="E38" s="46">
        <v>19228</v>
      </c>
      <c r="F38" s="52">
        <v>107.45567800000001</v>
      </c>
      <c r="G38" s="5">
        <v>1.2737503000000001E-2</v>
      </c>
    </row>
    <row r="39" spans="1:7" ht="25.5" x14ac:dyDescent="0.25">
      <c r="A39" s="6">
        <v>33</v>
      </c>
      <c r="B39" s="7" t="s">
        <v>653</v>
      </c>
      <c r="C39" s="11" t="s">
        <v>654</v>
      </c>
      <c r="D39" s="2" t="s">
        <v>27</v>
      </c>
      <c r="E39" s="46">
        <v>52309</v>
      </c>
      <c r="F39" s="52">
        <v>99.020937000000004</v>
      </c>
      <c r="G39" s="5">
        <v>1.1737671999999999E-2</v>
      </c>
    </row>
    <row r="40" spans="1:7" ht="25.5" x14ac:dyDescent="0.25">
      <c r="A40" s="6">
        <v>34</v>
      </c>
      <c r="B40" s="7" t="s">
        <v>659</v>
      </c>
      <c r="C40" s="11" t="s">
        <v>660</v>
      </c>
      <c r="D40" s="2" t="s">
        <v>661</v>
      </c>
      <c r="E40" s="46">
        <v>42137</v>
      </c>
      <c r="F40" s="52">
        <v>83.009889999999999</v>
      </c>
      <c r="G40" s="5">
        <v>9.8397659999999998E-3</v>
      </c>
    </row>
    <row r="41" spans="1:7" ht="15" x14ac:dyDescent="0.25">
      <c r="A41" s="6">
        <v>35</v>
      </c>
      <c r="B41" s="7" t="s">
        <v>692</v>
      </c>
      <c r="C41" s="11" t="s">
        <v>693</v>
      </c>
      <c r="D41" s="2" t="s">
        <v>19</v>
      </c>
      <c r="E41" s="46">
        <v>53066</v>
      </c>
      <c r="F41" s="52">
        <v>78.431548000000006</v>
      </c>
      <c r="G41" s="5">
        <v>9.297062E-3</v>
      </c>
    </row>
    <row r="42" spans="1:7" ht="15" x14ac:dyDescent="0.25">
      <c r="A42" s="6">
        <v>36</v>
      </c>
      <c r="B42" s="7" t="s">
        <v>352</v>
      </c>
      <c r="C42" s="11" t="s">
        <v>353</v>
      </c>
      <c r="D42" s="2" t="s">
        <v>251</v>
      </c>
      <c r="E42" s="46">
        <v>14467</v>
      </c>
      <c r="F42" s="52">
        <v>76.863170999999994</v>
      </c>
      <c r="G42" s="5">
        <v>9.1111509999999996E-3</v>
      </c>
    </row>
    <row r="43" spans="1:7" ht="15" x14ac:dyDescent="0.25">
      <c r="A43" s="6">
        <v>37</v>
      </c>
      <c r="B43" s="7" t="s">
        <v>76</v>
      </c>
      <c r="C43" s="11" t="s">
        <v>849</v>
      </c>
      <c r="D43" s="2" t="s">
        <v>65</v>
      </c>
      <c r="E43" s="46">
        <v>23447</v>
      </c>
      <c r="F43" s="52">
        <v>63.365517500000003</v>
      </c>
      <c r="G43" s="5">
        <v>7.5111759999999996E-3</v>
      </c>
    </row>
    <row r="44" spans="1:7" ht="15" x14ac:dyDescent="0.25">
      <c r="A44" s="1"/>
      <c r="B44" s="2"/>
      <c r="C44" s="8" t="s">
        <v>107</v>
      </c>
      <c r="D44" s="12"/>
      <c r="E44" s="48"/>
      <c r="F44" s="54">
        <v>7743.1088949999994</v>
      </c>
      <c r="G44" s="13">
        <v>0.91784700699999988</v>
      </c>
    </row>
    <row r="45" spans="1:7" ht="15" x14ac:dyDescent="0.25">
      <c r="A45" s="6"/>
      <c r="B45" s="7"/>
      <c r="C45" s="14"/>
      <c r="D45" s="15"/>
      <c r="E45" s="46"/>
      <c r="F45" s="52"/>
      <c r="G45" s="5"/>
    </row>
    <row r="46" spans="1:7" ht="15" x14ac:dyDescent="0.25">
      <c r="A46" s="1"/>
      <c r="B46" s="2"/>
      <c r="C46" s="8" t="s">
        <v>108</v>
      </c>
      <c r="D46" s="9"/>
      <c r="E46" s="47"/>
      <c r="F46" s="53"/>
      <c r="G46" s="10"/>
    </row>
    <row r="47" spans="1:7" ht="15" x14ac:dyDescent="0.25">
      <c r="A47" s="1"/>
      <c r="B47" s="2"/>
      <c r="C47" s="8" t="s">
        <v>107</v>
      </c>
      <c r="D47" s="12"/>
      <c r="E47" s="48"/>
      <c r="F47" s="54">
        <v>0</v>
      </c>
      <c r="G47" s="13">
        <v>0</v>
      </c>
    </row>
    <row r="48" spans="1:7" ht="15" x14ac:dyDescent="0.25">
      <c r="A48" s="6"/>
      <c r="B48" s="7"/>
      <c r="C48" s="14"/>
      <c r="D48" s="15"/>
      <c r="E48" s="46"/>
      <c r="F48" s="52"/>
      <c r="G48" s="5"/>
    </row>
    <row r="49" spans="1:7" ht="15" x14ac:dyDescent="0.25">
      <c r="A49" s="16"/>
      <c r="B49" s="17"/>
      <c r="C49" s="8" t="s">
        <v>109</v>
      </c>
      <c r="D49" s="9"/>
      <c r="E49" s="47"/>
      <c r="F49" s="53"/>
      <c r="G49" s="10"/>
    </row>
    <row r="50" spans="1:7" ht="15" x14ac:dyDescent="0.25">
      <c r="A50" s="18"/>
      <c r="B50" s="19"/>
      <c r="C50" s="8" t="s">
        <v>107</v>
      </c>
      <c r="D50" s="20"/>
      <c r="E50" s="49"/>
      <c r="F50" s="55">
        <v>0</v>
      </c>
      <c r="G50" s="21">
        <v>0</v>
      </c>
    </row>
    <row r="51" spans="1:7" ht="15" x14ac:dyDescent="0.25">
      <c r="A51" s="18"/>
      <c r="B51" s="19"/>
      <c r="C51" s="14"/>
      <c r="D51" s="22"/>
      <c r="E51" s="50"/>
      <c r="F51" s="56"/>
      <c r="G51" s="23"/>
    </row>
    <row r="52" spans="1:7" ht="15" x14ac:dyDescent="0.25">
      <c r="A52" s="1"/>
      <c r="B52" s="2"/>
      <c r="C52" s="8" t="s">
        <v>111</v>
      </c>
      <c r="D52" s="9"/>
      <c r="E52" s="47"/>
      <c r="F52" s="53"/>
      <c r="G52" s="10"/>
    </row>
    <row r="53" spans="1:7" ht="15" x14ac:dyDescent="0.25">
      <c r="A53" s="1"/>
      <c r="B53" s="2"/>
      <c r="C53" s="8" t="s">
        <v>107</v>
      </c>
      <c r="D53" s="12"/>
      <c r="E53" s="48"/>
      <c r="F53" s="54">
        <v>0</v>
      </c>
      <c r="G53" s="13">
        <v>0</v>
      </c>
    </row>
    <row r="54" spans="1:7" ht="15" x14ac:dyDescent="0.25">
      <c r="A54" s="1"/>
      <c r="B54" s="2"/>
      <c r="C54" s="14"/>
      <c r="D54" s="4"/>
      <c r="E54" s="46"/>
      <c r="F54" s="52"/>
      <c r="G54" s="5"/>
    </row>
    <row r="55" spans="1:7" ht="15" x14ac:dyDescent="0.25">
      <c r="A55" s="1"/>
      <c r="B55" s="2"/>
      <c r="C55" s="8" t="s">
        <v>112</v>
      </c>
      <c r="D55" s="9"/>
      <c r="E55" s="47"/>
      <c r="F55" s="53"/>
      <c r="G55" s="10"/>
    </row>
    <row r="56" spans="1:7" ht="15" x14ac:dyDescent="0.25">
      <c r="A56" s="1"/>
      <c r="B56" s="2"/>
      <c r="C56" s="8" t="s">
        <v>107</v>
      </c>
      <c r="D56" s="12"/>
      <c r="E56" s="48"/>
      <c r="F56" s="54">
        <v>0</v>
      </c>
      <c r="G56" s="13">
        <v>0</v>
      </c>
    </row>
    <row r="57" spans="1:7" ht="15" x14ac:dyDescent="0.25">
      <c r="A57" s="1"/>
      <c r="B57" s="2"/>
      <c r="C57" s="14"/>
      <c r="D57" s="4"/>
      <c r="E57" s="46"/>
      <c r="F57" s="52"/>
      <c r="G57" s="5"/>
    </row>
    <row r="58" spans="1:7" ht="15" x14ac:dyDescent="0.25">
      <c r="A58" s="1"/>
      <c r="B58" s="2"/>
      <c r="C58" s="8" t="s">
        <v>113</v>
      </c>
      <c r="D58" s="9"/>
      <c r="E58" s="47"/>
      <c r="F58" s="53"/>
      <c r="G58" s="10"/>
    </row>
    <row r="59" spans="1:7" ht="15" x14ac:dyDescent="0.25">
      <c r="A59" s="1"/>
      <c r="B59" s="2"/>
      <c r="C59" s="8" t="s">
        <v>107</v>
      </c>
      <c r="D59" s="12"/>
      <c r="E59" s="48"/>
      <c r="F59" s="54">
        <v>0</v>
      </c>
      <c r="G59" s="13">
        <v>0</v>
      </c>
    </row>
    <row r="60" spans="1:7" ht="15" x14ac:dyDescent="0.25">
      <c r="A60" s="1"/>
      <c r="B60" s="2"/>
      <c r="C60" s="14"/>
      <c r="D60" s="4"/>
      <c r="E60" s="46"/>
      <c r="F60" s="52"/>
      <c r="G60" s="5"/>
    </row>
    <row r="61" spans="1:7" ht="25.5" x14ac:dyDescent="0.25">
      <c r="A61" s="6"/>
      <c r="B61" s="7"/>
      <c r="C61" s="24" t="s">
        <v>115</v>
      </c>
      <c r="D61" s="25"/>
      <c r="E61" s="48"/>
      <c r="F61" s="54">
        <v>7743.1088949999994</v>
      </c>
      <c r="G61" s="13">
        <v>0.91784700699999988</v>
      </c>
    </row>
    <row r="62" spans="1:7" ht="15" x14ac:dyDescent="0.25">
      <c r="A62" s="1"/>
      <c r="B62" s="2"/>
      <c r="C62" s="11"/>
      <c r="D62" s="4"/>
      <c r="E62" s="46"/>
      <c r="F62" s="52"/>
      <c r="G62" s="5"/>
    </row>
    <row r="63" spans="1:7" ht="15" x14ac:dyDescent="0.25">
      <c r="A63" s="1"/>
      <c r="B63" s="2"/>
      <c r="C63" s="3" t="s">
        <v>116</v>
      </c>
      <c r="D63" s="4"/>
      <c r="E63" s="46"/>
      <c r="F63" s="52"/>
      <c r="G63" s="5"/>
    </row>
    <row r="64" spans="1:7" ht="25.5" x14ac:dyDescent="0.25">
      <c r="A64" s="1"/>
      <c r="B64" s="2"/>
      <c r="C64" s="8" t="s">
        <v>10</v>
      </c>
      <c r="D64" s="9"/>
      <c r="E64" s="47"/>
      <c r="F64" s="53"/>
      <c r="G64" s="10"/>
    </row>
    <row r="65" spans="1:7" ht="15" x14ac:dyDescent="0.25">
      <c r="A65" s="6"/>
      <c r="B65" s="7"/>
      <c r="C65" s="8" t="s">
        <v>107</v>
      </c>
      <c r="D65" s="12"/>
      <c r="E65" s="48"/>
      <c r="F65" s="54">
        <v>0</v>
      </c>
      <c r="G65" s="13">
        <v>0</v>
      </c>
    </row>
    <row r="66" spans="1:7" ht="15" x14ac:dyDescent="0.25">
      <c r="A66" s="6"/>
      <c r="B66" s="7"/>
      <c r="C66" s="14"/>
      <c r="D66" s="4"/>
      <c r="E66" s="46"/>
      <c r="F66" s="52"/>
      <c r="G66" s="5"/>
    </row>
    <row r="67" spans="1:7" ht="15" x14ac:dyDescent="0.25">
      <c r="A67" s="1"/>
      <c r="B67" s="26"/>
      <c r="C67" s="8" t="s">
        <v>117</v>
      </c>
      <c r="D67" s="9"/>
      <c r="E67" s="47"/>
      <c r="F67" s="53"/>
      <c r="G67" s="10"/>
    </row>
    <row r="68" spans="1:7" ht="15" x14ac:dyDescent="0.25">
      <c r="A68" s="6"/>
      <c r="B68" s="7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8"/>
      <c r="G69" s="27"/>
    </row>
    <row r="70" spans="1:7" ht="15" x14ac:dyDescent="0.25">
      <c r="A70" s="1"/>
      <c r="B70" s="2"/>
      <c r="C70" s="8" t="s">
        <v>118</v>
      </c>
      <c r="D70" s="9"/>
      <c r="E70" s="47"/>
      <c r="F70" s="53"/>
      <c r="G70" s="10"/>
    </row>
    <row r="71" spans="1:7" ht="15" x14ac:dyDescent="0.25">
      <c r="A71" s="6"/>
      <c r="B71" s="7"/>
      <c r="C71" s="8" t="s">
        <v>107</v>
      </c>
      <c r="D71" s="12"/>
      <c r="E71" s="48"/>
      <c r="F71" s="54">
        <v>0</v>
      </c>
      <c r="G71" s="13">
        <v>0</v>
      </c>
    </row>
    <row r="72" spans="1:7" ht="15" x14ac:dyDescent="0.25">
      <c r="A72" s="1"/>
      <c r="B72" s="2"/>
      <c r="C72" s="14"/>
      <c r="D72" s="4"/>
      <c r="E72" s="46"/>
      <c r="F72" s="52"/>
      <c r="G72" s="5"/>
    </row>
    <row r="73" spans="1:7" ht="25.5" x14ac:dyDescent="0.25">
      <c r="A73" s="1"/>
      <c r="B73" s="26"/>
      <c r="C73" s="8" t="s">
        <v>119</v>
      </c>
      <c r="D73" s="9"/>
      <c r="E73" s="47"/>
      <c r="F73" s="53"/>
      <c r="G73" s="10"/>
    </row>
    <row r="74" spans="1:7" ht="15" x14ac:dyDescent="0.25">
      <c r="A74" s="6"/>
      <c r="B74" s="7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2"/>
      <c r="G75" s="5"/>
    </row>
    <row r="76" spans="1:7" ht="15" x14ac:dyDescent="0.25">
      <c r="A76" s="6"/>
      <c r="B76" s="7"/>
      <c r="C76" s="28" t="s">
        <v>120</v>
      </c>
      <c r="D76" s="25"/>
      <c r="E76" s="48"/>
      <c r="F76" s="54">
        <v>0</v>
      </c>
      <c r="G76" s="13">
        <v>0</v>
      </c>
    </row>
    <row r="77" spans="1:7" ht="15" x14ac:dyDescent="0.25">
      <c r="A77" s="6"/>
      <c r="B77" s="7"/>
      <c r="C77" s="11"/>
      <c r="D77" s="4"/>
      <c r="E77" s="46"/>
      <c r="F77" s="52"/>
      <c r="G77" s="5"/>
    </row>
    <row r="78" spans="1:7" ht="15" x14ac:dyDescent="0.25">
      <c r="A78" s="1"/>
      <c r="B78" s="2"/>
      <c r="C78" s="3" t="s">
        <v>121</v>
      </c>
      <c r="D78" s="4"/>
      <c r="E78" s="46"/>
      <c r="F78" s="52"/>
      <c r="G78" s="5"/>
    </row>
    <row r="79" spans="1:7" ht="15" x14ac:dyDescent="0.25">
      <c r="A79" s="6"/>
      <c r="B79" s="7"/>
      <c r="C79" s="8" t="s">
        <v>122</v>
      </c>
      <c r="D79" s="9"/>
      <c r="E79" s="47"/>
      <c r="F79" s="53"/>
      <c r="G79" s="10"/>
    </row>
    <row r="80" spans="1:7" ht="15" x14ac:dyDescent="0.25">
      <c r="A80" s="6"/>
      <c r="B80" s="7"/>
      <c r="C80" s="8" t="s">
        <v>107</v>
      </c>
      <c r="D80" s="25"/>
      <c r="E80" s="48"/>
      <c r="F80" s="54">
        <v>0</v>
      </c>
      <c r="G80" s="13">
        <v>0</v>
      </c>
    </row>
    <row r="81" spans="1:7" ht="15" x14ac:dyDescent="0.25">
      <c r="A81" s="6"/>
      <c r="B81" s="7"/>
      <c r="C81" s="14"/>
      <c r="D81" s="7"/>
      <c r="E81" s="46"/>
      <c r="F81" s="52"/>
      <c r="G81" s="5"/>
    </row>
    <row r="82" spans="1:7" ht="15" x14ac:dyDescent="0.25">
      <c r="A82" s="6"/>
      <c r="B82" s="7"/>
      <c r="C82" s="8" t="s">
        <v>123</v>
      </c>
      <c r="D82" s="9"/>
      <c r="E82" s="47"/>
      <c r="F82" s="53"/>
      <c r="G82" s="10"/>
    </row>
    <row r="83" spans="1:7" ht="15" x14ac:dyDescent="0.25">
      <c r="A83" s="6"/>
      <c r="B83" s="7"/>
      <c r="C83" s="8" t="s">
        <v>107</v>
      </c>
      <c r="D83" s="25"/>
      <c r="E83" s="48"/>
      <c r="F83" s="54">
        <v>0</v>
      </c>
      <c r="G83" s="13">
        <v>0</v>
      </c>
    </row>
    <row r="84" spans="1:7" ht="15" x14ac:dyDescent="0.25">
      <c r="A84" s="6"/>
      <c r="B84" s="7"/>
      <c r="C84" s="14"/>
      <c r="D84" s="7"/>
      <c r="E84" s="46"/>
      <c r="F84" s="52"/>
      <c r="G84" s="5"/>
    </row>
    <row r="85" spans="1:7" ht="15" x14ac:dyDescent="0.25">
      <c r="A85" s="6"/>
      <c r="B85" s="7"/>
      <c r="C85" s="8" t="s">
        <v>124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25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7"/>
      <c r="E87" s="46"/>
      <c r="F87" s="52"/>
      <c r="G87" s="5"/>
    </row>
    <row r="88" spans="1:7" ht="15" x14ac:dyDescent="0.25">
      <c r="A88" s="6"/>
      <c r="B88" s="7"/>
      <c r="C88" s="8" t="s">
        <v>125</v>
      </c>
      <c r="D88" s="9"/>
      <c r="E88" s="47"/>
      <c r="F88" s="53"/>
      <c r="G88" s="10"/>
    </row>
    <row r="89" spans="1:7" ht="15" x14ac:dyDescent="0.25">
      <c r="A89" s="6">
        <v>1</v>
      </c>
      <c r="B89" s="7"/>
      <c r="C89" s="11" t="s">
        <v>126</v>
      </c>
      <c r="D89" s="15"/>
      <c r="E89" s="46"/>
      <c r="F89" s="52">
        <v>656.68155469999999</v>
      </c>
      <c r="G89" s="5">
        <v>7.7841240000000006E-2</v>
      </c>
    </row>
    <row r="90" spans="1:7" ht="15" x14ac:dyDescent="0.25">
      <c r="A90" s="6"/>
      <c r="B90" s="7"/>
      <c r="C90" s="8" t="s">
        <v>107</v>
      </c>
      <c r="D90" s="25"/>
      <c r="E90" s="48"/>
      <c r="F90" s="54">
        <v>656.68155469999999</v>
      </c>
      <c r="G90" s="13">
        <v>7.7841240000000006E-2</v>
      </c>
    </row>
    <row r="91" spans="1:7" ht="15" x14ac:dyDescent="0.25">
      <c r="A91" s="6"/>
      <c r="B91" s="7"/>
      <c r="C91" s="14"/>
      <c r="D91" s="7"/>
      <c r="E91" s="46"/>
      <c r="F91" s="52"/>
      <c r="G91" s="5"/>
    </row>
    <row r="92" spans="1:7" ht="25.5" x14ac:dyDescent="0.25">
      <c r="A92" s="6"/>
      <c r="B92" s="7"/>
      <c r="C92" s="24" t="s">
        <v>127</v>
      </c>
      <c r="D92" s="25"/>
      <c r="E92" s="48"/>
      <c r="F92" s="54">
        <v>656.68155469999999</v>
      </c>
      <c r="G92" s="13">
        <v>7.7841240000000006E-2</v>
      </c>
    </row>
    <row r="93" spans="1:7" ht="15" x14ac:dyDescent="0.25">
      <c r="A93" s="6"/>
      <c r="B93" s="7"/>
      <c r="C93" s="29"/>
      <c r="D93" s="7"/>
      <c r="E93" s="46"/>
      <c r="F93" s="52"/>
      <c r="G93" s="5"/>
    </row>
    <row r="94" spans="1:7" ht="15" x14ac:dyDescent="0.25">
      <c r="A94" s="1"/>
      <c r="B94" s="2"/>
      <c r="C94" s="3" t="s">
        <v>128</v>
      </c>
      <c r="D94" s="4"/>
      <c r="E94" s="46"/>
      <c r="F94" s="52"/>
      <c r="G94" s="5"/>
    </row>
    <row r="95" spans="1:7" ht="25.5" x14ac:dyDescent="0.25">
      <c r="A95" s="6"/>
      <c r="B95" s="7"/>
      <c r="C95" s="8" t="s">
        <v>129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25"/>
      <c r="E96" s="48"/>
      <c r="F96" s="54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2"/>
      <c r="G97" s="5"/>
    </row>
    <row r="98" spans="1:7" ht="15" x14ac:dyDescent="0.25">
      <c r="A98" s="1"/>
      <c r="B98" s="2"/>
      <c r="C98" s="3" t="s">
        <v>130</v>
      </c>
      <c r="D98" s="4"/>
      <c r="E98" s="46"/>
      <c r="F98" s="52"/>
      <c r="G98" s="5"/>
    </row>
    <row r="99" spans="1:7" ht="25.5" x14ac:dyDescent="0.25">
      <c r="A99" s="6"/>
      <c r="B99" s="7"/>
      <c r="C99" s="8" t="s">
        <v>131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25.5" x14ac:dyDescent="0.25">
      <c r="A102" s="6"/>
      <c r="B102" s="7"/>
      <c r="C102" s="8" t="s">
        <v>132</v>
      </c>
      <c r="D102" s="9"/>
      <c r="E102" s="47"/>
      <c r="F102" s="53"/>
      <c r="G102" s="10"/>
    </row>
    <row r="103" spans="1:7" ht="15" x14ac:dyDescent="0.25">
      <c r="A103" s="6"/>
      <c r="B103" s="7"/>
      <c r="C103" s="8" t="s">
        <v>107</v>
      </c>
      <c r="D103" s="25"/>
      <c r="E103" s="48"/>
      <c r="F103" s="54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8"/>
      <c r="G104" s="27"/>
    </row>
    <row r="105" spans="1:7" ht="25.5" x14ac:dyDescent="0.25">
      <c r="A105" s="6"/>
      <c r="B105" s="7"/>
      <c r="C105" s="29" t="s">
        <v>134</v>
      </c>
      <c r="D105" s="7"/>
      <c r="E105" s="46"/>
      <c r="F105" s="58">
        <v>36.37468879</v>
      </c>
      <c r="G105" s="27">
        <v>4.3117559999999999E-3</v>
      </c>
    </row>
    <row r="106" spans="1:7" ht="15" x14ac:dyDescent="0.25">
      <c r="A106" s="6"/>
      <c r="B106" s="7"/>
      <c r="C106" s="30" t="s">
        <v>135</v>
      </c>
      <c r="D106" s="12"/>
      <c r="E106" s="48"/>
      <c r="F106" s="54">
        <v>8436.1651384899997</v>
      </c>
      <c r="G106" s="13">
        <v>1.0000000029999998</v>
      </c>
    </row>
    <row r="108" spans="1:7" ht="15" x14ac:dyDescent="0.25">
      <c r="B108" s="158"/>
      <c r="C108" s="158"/>
      <c r="D108" s="158"/>
      <c r="E108" s="158"/>
      <c r="F108" s="158"/>
    </row>
    <row r="109" spans="1:7" ht="15" x14ac:dyDescent="0.25">
      <c r="B109" s="158"/>
      <c r="C109" s="158"/>
      <c r="D109" s="158"/>
      <c r="E109" s="158"/>
      <c r="F109" s="158"/>
    </row>
    <row r="111" spans="1:7" ht="15" x14ac:dyDescent="0.25">
      <c r="B111" s="36" t="s">
        <v>137</v>
      </c>
      <c r="C111" s="37"/>
      <c r="D111" s="38"/>
    </row>
    <row r="112" spans="1:7" ht="15" x14ac:dyDescent="0.25">
      <c r="B112" s="39" t="s">
        <v>138</v>
      </c>
      <c r="C112" s="40"/>
      <c r="D112" s="64" t="s">
        <v>139</v>
      </c>
    </row>
    <row r="113" spans="2:4" ht="15" x14ac:dyDescent="0.25">
      <c r="B113" s="39" t="s">
        <v>140</v>
      </c>
      <c r="C113" s="40"/>
      <c r="D113" s="64" t="s">
        <v>139</v>
      </c>
    </row>
    <row r="114" spans="2:4" ht="15" x14ac:dyDescent="0.25">
      <c r="B114" s="41" t="s">
        <v>141</v>
      </c>
      <c r="C114" s="40"/>
      <c r="D114" s="42"/>
    </row>
    <row r="115" spans="2:4" ht="25.5" customHeight="1" x14ac:dyDescent="0.25">
      <c r="B115" s="42"/>
      <c r="C115" s="32" t="s">
        <v>142</v>
      </c>
      <c r="D115" s="33" t="s">
        <v>143</v>
      </c>
    </row>
    <row r="116" spans="2:4" ht="12.75" customHeight="1" x14ac:dyDescent="0.25">
      <c r="B116" s="59" t="s">
        <v>144</v>
      </c>
      <c r="C116" s="60" t="s">
        <v>145</v>
      </c>
      <c r="D116" s="60" t="s">
        <v>146</v>
      </c>
    </row>
    <row r="117" spans="2:4" ht="15" x14ac:dyDescent="0.25">
      <c r="B117" s="42" t="s">
        <v>147</v>
      </c>
      <c r="C117" s="43">
        <v>11.5397</v>
      </c>
      <c r="D117" s="43">
        <v>11.5418</v>
      </c>
    </row>
    <row r="118" spans="2:4" ht="15" x14ac:dyDescent="0.25">
      <c r="B118" s="42" t="s">
        <v>148</v>
      </c>
      <c r="C118" s="43">
        <v>11.5397</v>
      </c>
      <c r="D118" s="43">
        <v>11.5418</v>
      </c>
    </row>
    <row r="119" spans="2:4" ht="15" x14ac:dyDescent="0.25">
      <c r="B119" s="42" t="s">
        <v>149</v>
      </c>
      <c r="C119" s="43">
        <v>11.243</v>
      </c>
      <c r="D119" s="43">
        <v>11.241899999999999</v>
      </c>
    </row>
    <row r="120" spans="2:4" ht="15" x14ac:dyDescent="0.25">
      <c r="B120" s="42" t="s">
        <v>150</v>
      </c>
      <c r="C120" s="43">
        <v>11.243</v>
      </c>
      <c r="D120" s="43">
        <v>11.241899999999999</v>
      </c>
    </row>
    <row r="122" spans="2:4" ht="15" x14ac:dyDescent="0.25">
      <c r="B122" s="61" t="s">
        <v>151</v>
      </c>
      <c r="C122" s="44"/>
      <c r="D122" s="62" t="s">
        <v>139</v>
      </c>
    </row>
    <row r="123" spans="2:4" ht="24.75" customHeight="1" x14ac:dyDescent="0.25">
      <c r="B123" s="63"/>
      <c r="C123" s="63"/>
    </row>
    <row r="124" spans="2:4" ht="15" x14ac:dyDescent="0.25">
      <c r="B124" s="65"/>
      <c r="C124" s="67"/>
      <c r="D124"/>
    </row>
    <row r="126" spans="2:4" ht="15" x14ac:dyDescent="0.25">
      <c r="B126" s="41" t="s">
        <v>152</v>
      </c>
      <c r="C126" s="40"/>
      <c r="D126" s="66" t="s">
        <v>139</v>
      </c>
    </row>
    <row r="127" spans="2:4" ht="15" x14ac:dyDescent="0.25">
      <c r="B127" s="41" t="s">
        <v>153</v>
      </c>
      <c r="C127" s="40"/>
      <c r="D127" s="66" t="s">
        <v>139</v>
      </c>
    </row>
    <row r="128" spans="2:4" ht="15" x14ac:dyDescent="0.25">
      <c r="B128" s="41" t="s">
        <v>154</v>
      </c>
      <c r="C128" s="40"/>
      <c r="D128" s="45">
        <v>0.40877202688070402</v>
      </c>
    </row>
    <row r="129" spans="2:4" ht="15" x14ac:dyDescent="0.25">
      <c r="B129" s="41" t="s">
        <v>155</v>
      </c>
      <c r="C129" s="40"/>
      <c r="D129" s="45" t="s">
        <v>139</v>
      </c>
    </row>
  </sheetData>
  <mergeCells count="5">
    <mergeCell ref="A1:G1"/>
    <mergeCell ref="A2:G2"/>
    <mergeCell ref="A3:G3"/>
    <mergeCell ref="B108:F108"/>
    <mergeCell ref="B109:F10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55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268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159</v>
      </c>
      <c r="E7" s="46">
        <v>64459</v>
      </c>
      <c r="F7" s="52">
        <v>475.99748549999998</v>
      </c>
      <c r="G7" s="5">
        <v>3.9469472999999998E-2</v>
      </c>
    </row>
    <row r="8" spans="1:7" ht="25.5" x14ac:dyDescent="0.25">
      <c r="A8" s="6">
        <v>2</v>
      </c>
      <c r="B8" s="7" t="s">
        <v>28</v>
      </c>
      <c r="C8" s="11" t="s">
        <v>29</v>
      </c>
      <c r="D8" s="2" t="s">
        <v>30</v>
      </c>
      <c r="E8" s="46">
        <v>320723</v>
      </c>
      <c r="F8" s="52">
        <v>465.689796</v>
      </c>
      <c r="G8" s="5">
        <v>3.8614765000000002E-2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22</v>
      </c>
      <c r="E9" s="46">
        <v>75956</v>
      </c>
      <c r="F9" s="52">
        <v>452.50787000000003</v>
      </c>
      <c r="G9" s="5">
        <v>3.7521725999999998E-2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16</v>
      </c>
      <c r="E10" s="46">
        <v>279101</v>
      </c>
      <c r="F10" s="52">
        <v>398.69577850000002</v>
      </c>
      <c r="G10" s="5">
        <v>3.3059655E-2</v>
      </c>
    </row>
    <row r="11" spans="1:7" ht="25.5" x14ac:dyDescent="0.25">
      <c r="A11" s="6">
        <v>5</v>
      </c>
      <c r="B11" s="7" t="s">
        <v>25</v>
      </c>
      <c r="C11" s="11" t="s">
        <v>26</v>
      </c>
      <c r="D11" s="2" t="s">
        <v>27</v>
      </c>
      <c r="E11" s="46">
        <v>73119</v>
      </c>
      <c r="F11" s="52">
        <v>369.25094999999999</v>
      </c>
      <c r="G11" s="5">
        <v>3.0618104E-2</v>
      </c>
    </row>
    <row r="12" spans="1:7" ht="15" x14ac:dyDescent="0.25">
      <c r="A12" s="6">
        <v>6</v>
      </c>
      <c r="B12" s="7" t="s">
        <v>61</v>
      </c>
      <c r="C12" s="11" t="s">
        <v>62</v>
      </c>
      <c r="D12" s="2" t="s">
        <v>13</v>
      </c>
      <c r="E12" s="46">
        <v>32514</v>
      </c>
      <c r="F12" s="52">
        <v>339.12101999999999</v>
      </c>
      <c r="G12" s="5">
        <v>2.8119745000000002E-2</v>
      </c>
    </row>
    <row r="13" spans="1:7" ht="15" x14ac:dyDescent="0.25">
      <c r="A13" s="6">
        <v>7</v>
      </c>
      <c r="B13" s="7" t="s">
        <v>160</v>
      </c>
      <c r="C13" s="11" t="s">
        <v>161</v>
      </c>
      <c r="D13" s="2" t="s">
        <v>13</v>
      </c>
      <c r="E13" s="46">
        <v>162815</v>
      </c>
      <c r="F13" s="52">
        <v>336.94564250000002</v>
      </c>
      <c r="G13" s="5">
        <v>2.7939364000000001E-2</v>
      </c>
    </row>
    <row r="14" spans="1:7" ht="25.5" x14ac:dyDescent="0.25">
      <c r="A14" s="6">
        <v>8</v>
      </c>
      <c r="B14" s="7" t="s">
        <v>96</v>
      </c>
      <c r="C14" s="11" t="s">
        <v>97</v>
      </c>
      <c r="D14" s="2" t="s">
        <v>22</v>
      </c>
      <c r="E14" s="46">
        <v>62322</v>
      </c>
      <c r="F14" s="52">
        <v>327.62675400000001</v>
      </c>
      <c r="G14" s="5">
        <v>2.7166646999999999E-2</v>
      </c>
    </row>
    <row r="15" spans="1:7" ht="25.5" x14ac:dyDescent="0.25">
      <c r="A15" s="6">
        <v>9</v>
      </c>
      <c r="B15" s="7" t="s">
        <v>173</v>
      </c>
      <c r="C15" s="11" t="s">
        <v>174</v>
      </c>
      <c r="D15" s="2" t="s">
        <v>22</v>
      </c>
      <c r="E15" s="46">
        <v>61176</v>
      </c>
      <c r="F15" s="52">
        <v>318.45166799999998</v>
      </c>
      <c r="G15" s="5">
        <v>2.6405853E-2</v>
      </c>
    </row>
    <row r="16" spans="1:7" ht="15" x14ac:dyDescent="0.25">
      <c r="A16" s="6">
        <v>10</v>
      </c>
      <c r="B16" s="7" t="s">
        <v>167</v>
      </c>
      <c r="C16" s="11" t="s">
        <v>168</v>
      </c>
      <c r="D16" s="2" t="s">
        <v>169</v>
      </c>
      <c r="E16" s="46">
        <v>84901</v>
      </c>
      <c r="F16" s="52">
        <v>307.72367450000002</v>
      </c>
      <c r="G16" s="5">
        <v>2.5516292999999999E-2</v>
      </c>
    </row>
    <row r="17" spans="1:7" ht="25.5" x14ac:dyDescent="0.25">
      <c r="A17" s="6">
        <v>11</v>
      </c>
      <c r="B17" s="7" t="s">
        <v>203</v>
      </c>
      <c r="C17" s="11" t="s">
        <v>204</v>
      </c>
      <c r="D17" s="2" t="s">
        <v>53</v>
      </c>
      <c r="E17" s="46">
        <v>15026</v>
      </c>
      <c r="F17" s="52">
        <v>276.92917999999997</v>
      </c>
      <c r="G17" s="5">
        <v>2.2962829000000001E-2</v>
      </c>
    </row>
    <row r="18" spans="1:7" ht="38.25" x14ac:dyDescent="0.25">
      <c r="A18" s="6">
        <v>12</v>
      </c>
      <c r="B18" s="7" t="s">
        <v>86</v>
      </c>
      <c r="C18" s="11" t="s">
        <v>87</v>
      </c>
      <c r="D18" s="2" t="s">
        <v>88</v>
      </c>
      <c r="E18" s="46">
        <v>278377</v>
      </c>
      <c r="F18" s="52">
        <v>244.8325715</v>
      </c>
      <c r="G18" s="5">
        <v>2.0301394E-2</v>
      </c>
    </row>
    <row r="19" spans="1:7" ht="15" x14ac:dyDescent="0.25">
      <c r="A19" s="6">
        <v>13</v>
      </c>
      <c r="B19" s="7" t="s">
        <v>175</v>
      </c>
      <c r="C19" s="11" t="s">
        <v>176</v>
      </c>
      <c r="D19" s="2" t="s">
        <v>177</v>
      </c>
      <c r="E19" s="46">
        <v>89890</v>
      </c>
      <c r="F19" s="52">
        <v>242.703</v>
      </c>
      <c r="G19" s="5">
        <v>2.0124810999999999E-2</v>
      </c>
    </row>
    <row r="20" spans="1:7" ht="15" x14ac:dyDescent="0.25">
      <c r="A20" s="6">
        <v>14</v>
      </c>
      <c r="B20" s="7" t="s">
        <v>269</v>
      </c>
      <c r="C20" s="11" t="s">
        <v>270</v>
      </c>
      <c r="D20" s="2" t="s">
        <v>271</v>
      </c>
      <c r="E20" s="46">
        <v>28006</v>
      </c>
      <c r="F20" s="52">
        <v>241.77579800000001</v>
      </c>
      <c r="G20" s="5">
        <v>2.0047928E-2</v>
      </c>
    </row>
    <row r="21" spans="1:7" ht="15" x14ac:dyDescent="0.25">
      <c r="A21" s="6">
        <v>15</v>
      </c>
      <c r="B21" s="7" t="s">
        <v>272</v>
      </c>
      <c r="C21" s="11" t="s">
        <v>273</v>
      </c>
      <c r="D21" s="2" t="s">
        <v>13</v>
      </c>
      <c r="E21" s="46">
        <v>116255</v>
      </c>
      <c r="F21" s="52">
        <v>238.2646225</v>
      </c>
      <c r="G21" s="5">
        <v>1.9756783E-2</v>
      </c>
    </row>
    <row r="22" spans="1:7" ht="15" x14ac:dyDescent="0.25">
      <c r="A22" s="6">
        <v>16</v>
      </c>
      <c r="B22" s="7" t="s">
        <v>235</v>
      </c>
      <c r="C22" s="11" t="s">
        <v>236</v>
      </c>
      <c r="D22" s="2" t="s">
        <v>177</v>
      </c>
      <c r="E22" s="46">
        <v>60444</v>
      </c>
      <c r="F22" s="52">
        <v>235.36893599999999</v>
      </c>
      <c r="G22" s="5">
        <v>1.9516674000000001E-2</v>
      </c>
    </row>
    <row r="23" spans="1:7" ht="25.5" x14ac:dyDescent="0.25">
      <c r="A23" s="6">
        <v>17</v>
      </c>
      <c r="B23" s="7" t="s">
        <v>68</v>
      </c>
      <c r="C23" s="11" t="s">
        <v>69</v>
      </c>
      <c r="D23" s="2" t="s">
        <v>22</v>
      </c>
      <c r="E23" s="46">
        <v>134925</v>
      </c>
      <c r="F23" s="52">
        <v>228.02324999999999</v>
      </c>
      <c r="G23" s="5">
        <v>1.8907574E-2</v>
      </c>
    </row>
    <row r="24" spans="1:7" ht="25.5" x14ac:dyDescent="0.25">
      <c r="A24" s="6">
        <v>18</v>
      </c>
      <c r="B24" s="7" t="s">
        <v>199</v>
      </c>
      <c r="C24" s="11" t="s">
        <v>200</v>
      </c>
      <c r="D24" s="2" t="s">
        <v>166</v>
      </c>
      <c r="E24" s="46">
        <v>47584</v>
      </c>
      <c r="F24" s="52">
        <v>225.54816</v>
      </c>
      <c r="G24" s="5">
        <v>1.8702341000000001E-2</v>
      </c>
    </row>
    <row r="25" spans="1:7" ht="25.5" x14ac:dyDescent="0.25">
      <c r="A25" s="6">
        <v>19</v>
      </c>
      <c r="B25" s="7" t="s">
        <v>49</v>
      </c>
      <c r="C25" s="11" t="s">
        <v>50</v>
      </c>
      <c r="D25" s="2" t="s">
        <v>30</v>
      </c>
      <c r="E25" s="46">
        <v>45520</v>
      </c>
      <c r="F25" s="52">
        <v>224.95984000000001</v>
      </c>
      <c r="G25" s="5">
        <v>1.8653557000000001E-2</v>
      </c>
    </row>
    <row r="26" spans="1:7" ht="25.5" x14ac:dyDescent="0.25">
      <c r="A26" s="6">
        <v>20</v>
      </c>
      <c r="B26" s="7" t="s">
        <v>91</v>
      </c>
      <c r="C26" s="11" t="s">
        <v>92</v>
      </c>
      <c r="D26" s="2" t="s">
        <v>93</v>
      </c>
      <c r="E26" s="46">
        <v>70349</v>
      </c>
      <c r="F26" s="52">
        <v>224.37813550000001</v>
      </c>
      <c r="G26" s="5">
        <v>1.8605323E-2</v>
      </c>
    </row>
    <row r="27" spans="1:7" ht="15" x14ac:dyDescent="0.25">
      <c r="A27" s="6">
        <v>21</v>
      </c>
      <c r="B27" s="7" t="s">
        <v>178</v>
      </c>
      <c r="C27" s="11" t="s">
        <v>179</v>
      </c>
      <c r="D27" s="2" t="s">
        <v>13</v>
      </c>
      <c r="E27" s="46">
        <v>209020</v>
      </c>
      <c r="F27" s="52">
        <v>220.72512</v>
      </c>
      <c r="G27" s="5">
        <v>1.8302417000000001E-2</v>
      </c>
    </row>
    <row r="28" spans="1:7" ht="25.5" x14ac:dyDescent="0.25">
      <c r="A28" s="6">
        <v>22</v>
      </c>
      <c r="B28" s="7" t="s">
        <v>193</v>
      </c>
      <c r="C28" s="11" t="s">
        <v>194</v>
      </c>
      <c r="D28" s="2" t="s">
        <v>172</v>
      </c>
      <c r="E28" s="46">
        <v>58439</v>
      </c>
      <c r="F28" s="52">
        <v>219.87673749999999</v>
      </c>
      <c r="G28" s="5">
        <v>1.8232069E-2</v>
      </c>
    </row>
    <row r="29" spans="1:7" ht="15" x14ac:dyDescent="0.25">
      <c r="A29" s="6">
        <v>23</v>
      </c>
      <c r="B29" s="7" t="s">
        <v>59</v>
      </c>
      <c r="C29" s="11" t="s">
        <v>60</v>
      </c>
      <c r="D29" s="2" t="s">
        <v>13</v>
      </c>
      <c r="E29" s="46">
        <v>178780</v>
      </c>
      <c r="F29" s="52">
        <v>215.69807</v>
      </c>
      <c r="G29" s="5">
        <v>1.7885576E-2</v>
      </c>
    </row>
    <row r="30" spans="1:7" ht="15" x14ac:dyDescent="0.25">
      <c r="A30" s="6">
        <v>24</v>
      </c>
      <c r="B30" s="7" t="s">
        <v>227</v>
      </c>
      <c r="C30" s="11" t="s">
        <v>228</v>
      </c>
      <c r="D30" s="2" t="s">
        <v>65</v>
      </c>
      <c r="E30" s="46">
        <v>84224</v>
      </c>
      <c r="F30" s="52">
        <v>213.00249600000001</v>
      </c>
      <c r="G30" s="5">
        <v>1.766206E-2</v>
      </c>
    </row>
    <row r="31" spans="1:7" ht="15" x14ac:dyDescent="0.25">
      <c r="A31" s="6">
        <v>25</v>
      </c>
      <c r="B31" s="7" t="s">
        <v>63</v>
      </c>
      <c r="C31" s="11" t="s">
        <v>64</v>
      </c>
      <c r="D31" s="2" t="s">
        <v>65</v>
      </c>
      <c r="E31" s="46">
        <v>81977</v>
      </c>
      <c r="F31" s="52">
        <v>206.04918950000001</v>
      </c>
      <c r="G31" s="5">
        <v>1.7085495999999999E-2</v>
      </c>
    </row>
    <row r="32" spans="1:7" ht="15" x14ac:dyDescent="0.25">
      <c r="A32" s="6">
        <v>26</v>
      </c>
      <c r="B32" s="7" t="s">
        <v>188</v>
      </c>
      <c r="C32" s="11" t="s">
        <v>189</v>
      </c>
      <c r="D32" s="2" t="s">
        <v>190</v>
      </c>
      <c r="E32" s="46">
        <v>103185</v>
      </c>
      <c r="F32" s="52">
        <v>203.79037500000001</v>
      </c>
      <c r="G32" s="5">
        <v>1.6898196000000001E-2</v>
      </c>
    </row>
    <row r="33" spans="1:7" ht="25.5" x14ac:dyDescent="0.25">
      <c r="A33" s="6">
        <v>27</v>
      </c>
      <c r="B33" s="7" t="s">
        <v>207</v>
      </c>
      <c r="C33" s="11" t="s">
        <v>208</v>
      </c>
      <c r="D33" s="2" t="s">
        <v>172</v>
      </c>
      <c r="E33" s="46">
        <v>185657</v>
      </c>
      <c r="F33" s="52">
        <v>202.83027250000001</v>
      </c>
      <c r="G33" s="5">
        <v>1.6818585E-2</v>
      </c>
    </row>
    <row r="34" spans="1:7" ht="25.5" x14ac:dyDescent="0.25">
      <c r="A34" s="6">
        <v>28</v>
      </c>
      <c r="B34" s="7" t="s">
        <v>43</v>
      </c>
      <c r="C34" s="11" t="s">
        <v>44</v>
      </c>
      <c r="D34" s="2" t="s">
        <v>16</v>
      </c>
      <c r="E34" s="46">
        <v>205203</v>
      </c>
      <c r="F34" s="52">
        <v>200.58593250000001</v>
      </c>
      <c r="G34" s="5">
        <v>1.6632484999999999E-2</v>
      </c>
    </row>
    <row r="35" spans="1:7" ht="15" x14ac:dyDescent="0.25">
      <c r="A35" s="6">
        <v>29</v>
      </c>
      <c r="B35" s="7" t="s">
        <v>191</v>
      </c>
      <c r="C35" s="11" t="s">
        <v>192</v>
      </c>
      <c r="D35" s="2" t="s">
        <v>169</v>
      </c>
      <c r="E35" s="46">
        <v>16100</v>
      </c>
      <c r="F35" s="52">
        <v>196.42</v>
      </c>
      <c r="G35" s="5">
        <v>1.6287047999999998E-2</v>
      </c>
    </row>
    <row r="36" spans="1:7" ht="51" x14ac:dyDescent="0.25">
      <c r="A36" s="6">
        <v>30</v>
      </c>
      <c r="B36" s="7" t="s">
        <v>237</v>
      </c>
      <c r="C36" s="11" t="s">
        <v>238</v>
      </c>
      <c r="D36" s="2" t="s">
        <v>239</v>
      </c>
      <c r="E36" s="46">
        <v>84532</v>
      </c>
      <c r="F36" s="52">
        <v>191.972172</v>
      </c>
      <c r="G36" s="5">
        <v>1.5918235999999999E-2</v>
      </c>
    </row>
    <row r="37" spans="1:7" ht="25.5" x14ac:dyDescent="0.25">
      <c r="A37" s="6">
        <v>31</v>
      </c>
      <c r="B37" s="7" t="s">
        <v>20</v>
      </c>
      <c r="C37" s="11" t="s">
        <v>21</v>
      </c>
      <c r="D37" s="2" t="s">
        <v>22</v>
      </c>
      <c r="E37" s="46">
        <v>26989</v>
      </c>
      <c r="F37" s="52">
        <v>183.2418155</v>
      </c>
      <c r="G37" s="5">
        <v>1.5194320000000001E-2</v>
      </c>
    </row>
    <row r="38" spans="1:7" ht="15" x14ac:dyDescent="0.25">
      <c r="A38" s="6">
        <v>32</v>
      </c>
      <c r="B38" s="7" t="s">
        <v>240</v>
      </c>
      <c r="C38" s="11" t="s">
        <v>241</v>
      </c>
      <c r="D38" s="2" t="s">
        <v>169</v>
      </c>
      <c r="E38" s="46">
        <v>21569</v>
      </c>
      <c r="F38" s="52">
        <v>161.69200849999999</v>
      </c>
      <c r="G38" s="5">
        <v>1.340742E-2</v>
      </c>
    </row>
    <row r="39" spans="1:7" ht="25.5" x14ac:dyDescent="0.25">
      <c r="A39" s="6">
        <v>33</v>
      </c>
      <c r="B39" s="7" t="s">
        <v>201</v>
      </c>
      <c r="C39" s="11" t="s">
        <v>202</v>
      </c>
      <c r="D39" s="2" t="s">
        <v>42</v>
      </c>
      <c r="E39" s="46">
        <v>37918</v>
      </c>
      <c r="F39" s="52">
        <v>156.335914</v>
      </c>
      <c r="G39" s="5">
        <v>1.2963295999999999E-2</v>
      </c>
    </row>
    <row r="40" spans="1:7" ht="15" x14ac:dyDescent="0.25">
      <c r="A40" s="6">
        <v>34</v>
      </c>
      <c r="B40" s="7" t="s">
        <v>242</v>
      </c>
      <c r="C40" s="11" t="s">
        <v>243</v>
      </c>
      <c r="D40" s="2" t="s">
        <v>177</v>
      </c>
      <c r="E40" s="46">
        <v>49328</v>
      </c>
      <c r="F40" s="52">
        <v>148.50194400000001</v>
      </c>
      <c r="G40" s="5">
        <v>1.2313707E-2</v>
      </c>
    </row>
    <row r="41" spans="1:7" ht="15" x14ac:dyDescent="0.25">
      <c r="A41" s="6">
        <v>35</v>
      </c>
      <c r="B41" s="7" t="s">
        <v>244</v>
      </c>
      <c r="C41" s="11" t="s">
        <v>245</v>
      </c>
      <c r="D41" s="2" t="s">
        <v>246</v>
      </c>
      <c r="E41" s="46">
        <v>17869</v>
      </c>
      <c r="F41" s="52">
        <v>143.112821</v>
      </c>
      <c r="G41" s="5">
        <v>1.1866844E-2</v>
      </c>
    </row>
    <row r="42" spans="1:7" ht="15" x14ac:dyDescent="0.25">
      <c r="A42" s="6">
        <v>36</v>
      </c>
      <c r="B42" s="7" t="s">
        <v>274</v>
      </c>
      <c r="C42" s="11" t="s">
        <v>275</v>
      </c>
      <c r="D42" s="2" t="s">
        <v>177</v>
      </c>
      <c r="E42" s="46">
        <v>38054</v>
      </c>
      <c r="F42" s="52">
        <v>141.732123</v>
      </c>
      <c r="G42" s="5">
        <v>1.1752357E-2</v>
      </c>
    </row>
    <row r="43" spans="1:7" ht="51" x14ac:dyDescent="0.25">
      <c r="A43" s="6">
        <v>37</v>
      </c>
      <c r="B43" s="7" t="s">
        <v>247</v>
      </c>
      <c r="C43" s="11" t="s">
        <v>248</v>
      </c>
      <c r="D43" s="2" t="s">
        <v>239</v>
      </c>
      <c r="E43" s="46">
        <v>64794</v>
      </c>
      <c r="F43" s="52">
        <v>133.67002199999999</v>
      </c>
      <c r="G43" s="5">
        <v>1.1083851E-2</v>
      </c>
    </row>
    <row r="44" spans="1:7" ht="15" x14ac:dyDescent="0.25">
      <c r="A44" s="6">
        <v>38</v>
      </c>
      <c r="B44" s="7" t="s">
        <v>260</v>
      </c>
      <c r="C44" s="11" t="s">
        <v>261</v>
      </c>
      <c r="D44" s="2" t="s">
        <v>190</v>
      </c>
      <c r="E44" s="46">
        <v>120496</v>
      </c>
      <c r="F44" s="52">
        <v>133.268576</v>
      </c>
      <c r="G44" s="5">
        <v>1.1050564000000001E-2</v>
      </c>
    </row>
    <row r="45" spans="1:7" ht="25.5" x14ac:dyDescent="0.25">
      <c r="A45" s="6">
        <v>39</v>
      </c>
      <c r="B45" s="7" t="s">
        <v>186</v>
      </c>
      <c r="C45" s="11" t="s">
        <v>187</v>
      </c>
      <c r="D45" s="2" t="s">
        <v>53</v>
      </c>
      <c r="E45" s="46">
        <v>77991</v>
      </c>
      <c r="F45" s="52">
        <v>133.2476235</v>
      </c>
      <c r="G45" s="5">
        <v>1.1048825999999999E-2</v>
      </c>
    </row>
    <row r="46" spans="1:7" ht="25.5" x14ac:dyDescent="0.25">
      <c r="A46" s="6">
        <v>40</v>
      </c>
      <c r="B46" s="7" t="s">
        <v>89</v>
      </c>
      <c r="C46" s="11" t="s">
        <v>90</v>
      </c>
      <c r="D46" s="2" t="s">
        <v>22</v>
      </c>
      <c r="E46" s="46">
        <v>19572</v>
      </c>
      <c r="F46" s="52">
        <v>127.345218</v>
      </c>
      <c r="G46" s="5">
        <v>1.0559402000000001E-2</v>
      </c>
    </row>
    <row r="47" spans="1:7" ht="15" x14ac:dyDescent="0.25">
      <c r="A47" s="6">
        <v>41</v>
      </c>
      <c r="B47" s="7" t="s">
        <v>74</v>
      </c>
      <c r="C47" s="11" t="s">
        <v>75</v>
      </c>
      <c r="D47" s="2" t="s">
        <v>65</v>
      </c>
      <c r="E47" s="46">
        <v>44000</v>
      </c>
      <c r="F47" s="52">
        <v>124.938</v>
      </c>
      <c r="G47" s="5">
        <v>1.0359795999999999E-2</v>
      </c>
    </row>
    <row r="48" spans="1:7" ht="15" x14ac:dyDescent="0.25">
      <c r="A48" s="6">
        <v>42</v>
      </c>
      <c r="B48" s="7" t="s">
        <v>252</v>
      </c>
      <c r="C48" s="11" t="s">
        <v>253</v>
      </c>
      <c r="D48" s="2" t="s">
        <v>169</v>
      </c>
      <c r="E48" s="46">
        <v>94221</v>
      </c>
      <c r="F48" s="52">
        <v>123.523731</v>
      </c>
      <c r="G48" s="5">
        <v>1.0242526E-2</v>
      </c>
    </row>
    <row r="49" spans="1:7" ht="15" x14ac:dyDescent="0.25">
      <c r="A49" s="6">
        <v>43</v>
      </c>
      <c r="B49" s="7" t="s">
        <v>76</v>
      </c>
      <c r="C49" s="11" t="s">
        <v>849</v>
      </c>
      <c r="D49" s="2" t="s">
        <v>65</v>
      </c>
      <c r="E49" s="46">
        <v>45310</v>
      </c>
      <c r="F49" s="52">
        <v>122.450275</v>
      </c>
      <c r="G49" s="5">
        <v>1.0153516E-2</v>
      </c>
    </row>
    <row r="50" spans="1:7" ht="15" x14ac:dyDescent="0.25">
      <c r="A50" s="6">
        <v>44</v>
      </c>
      <c r="B50" s="7" t="s">
        <v>254</v>
      </c>
      <c r="C50" s="11" t="s">
        <v>255</v>
      </c>
      <c r="D50" s="2" t="s">
        <v>211</v>
      </c>
      <c r="E50" s="46">
        <v>119925</v>
      </c>
      <c r="F50" s="52">
        <v>116.3872125</v>
      </c>
      <c r="G50" s="5">
        <v>9.650769E-3</v>
      </c>
    </row>
    <row r="51" spans="1:7" ht="15" x14ac:dyDescent="0.25">
      <c r="A51" s="6">
        <v>45</v>
      </c>
      <c r="B51" s="7" t="s">
        <v>256</v>
      </c>
      <c r="C51" s="11" t="s">
        <v>257</v>
      </c>
      <c r="D51" s="2" t="s">
        <v>211</v>
      </c>
      <c r="E51" s="46">
        <v>12700</v>
      </c>
      <c r="F51" s="52">
        <v>114.26824999999999</v>
      </c>
      <c r="G51" s="5">
        <v>9.4750660000000007E-3</v>
      </c>
    </row>
    <row r="52" spans="1:7" ht="15" x14ac:dyDescent="0.25">
      <c r="A52" s="6">
        <v>46</v>
      </c>
      <c r="B52" s="7" t="s">
        <v>212</v>
      </c>
      <c r="C52" s="11" t="s">
        <v>213</v>
      </c>
      <c r="D52" s="2" t="s">
        <v>211</v>
      </c>
      <c r="E52" s="46">
        <v>19593</v>
      </c>
      <c r="F52" s="52">
        <v>109.955916</v>
      </c>
      <c r="G52" s="5">
        <v>9.1174900000000007E-3</v>
      </c>
    </row>
    <row r="53" spans="1:7" ht="15" x14ac:dyDescent="0.25">
      <c r="A53" s="6">
        <v>47</v>
      </c>
      <c r="B53" s="7" t="s">
        <v>180</v>
      </c>
      <c r="C53" s="11" t="s">
        <v>181</v>
      </c>
      <c r="D53" s="2" t="s">
        <v>19</v>
      </c>
      <c r="E53" s="46">
        <v>45093</v>
      </c>
      <c r="F53" s="52">
        <v>105.13432950000001</v>
      </c>
      <c r="G53" s="5">
        <v>8.7176860000000005E-3</v>
      </c>
    </row>
    <row r="54" spans="1:7" ht="15" x14ac:dyDescent="0.25">
      <c r="A54" s="6">
        <v>48</v>
      </c>
      <c r="B54" s="7" t="s">
        <v>218</v>
      </c>
      <c r="C54" s="11" t="s">
        <v>219</v>
      </c>
      <c r="D54" s="2" t="s">
        <v>159</v>
      </c>
      <c r="E54" s="46">
        <v>48950</v>
      </c>
      <c r="F54" s="52">
        <v>102.62367500000001</v>
      </c>
      <c r="G54" s="5">
        <v>8.5095039999999993E-3</v>
      </c>
    </row>
    <row r="55" spans="1:7" ht="15" x14ac:dyDescent="0.25">
      <c r="A55" s="6">
        <v>49</v>
      </c>
      <c r="B55" s="7" t="s">
        <v>205</v>
      </c>
      <c r="C55" s="11" t="s">
        <v>206</v>
      </c>
      <c r="D55" s="2" t="s">
        <v>27</v>
      </c>
      <c r="E55" s="46">
        <v>147461</v>
      </c>
      <c r="F55" s="52">
        <v>101.74809</v>
      </c>
      <c r="G55" s="5">
        <v>8.4369010000000001E-3</v>
      </c>
    </row>
    <row r="56" spans="1:7" ht="15" x14ac:dyDescent="0.25">
      <c r="A56" s="6">
        <v>50</v>
      </c>
      <c r="B56" s="7" t="s">
        <v>222</v>
      </c>
      <c r="C56" s="11" t="s">
        <v>223</v>
      </c>
      <c r="D56" s="2" t="s">
        <v>190</v>
      </c>
      <c r="E56" s="46">
        <v>40090</v>
      </c>
      <c r="F56" s="52">
        <v>99.784009999999995</v>
      </c>
      <c r="G56" s="5">
        <v>8.2740399999999999E-3</v>
      </c>
    </row>
    <row r="57" spans="1:7" ht="25.5" x14ac:dyDescent="0.25">
      <c r="A57" s="6">
        <v>51</v>
      </c>
      <c r="B57" s="7" t="s">
        <v>220</v>
      </c>
      <c r="C57" s="11" t="s">
        <v>221</v>
      </c>
      <c r="D57" s="2" t="s">
        <v>53</v>
      </c>
      <c r="E57" s="46">
        <v>28882</v>
      </c>
      <c r="F57" s="52">
        <v>98.646471000000005</v>
      </c>
      <c r="G57" s="5">
        <v>8.1797160000000001E-3</v>
      </c>
    </row>
    <row r="58" spans="1:7" ht="25.5" x14ac:dyDescent="0.25">
      <c r="A58" s="6">
        <v>52</v>
      </c>
      <c r="B58" s="7" t="s">
        <v>258</v>
      </c>
      <c r="C58" s="11" t="s">
        <v>259</v>
      </c>
      <c r="D58" s="2" t="s">
        <v>30</v>
      </c>
      <c r="E58" s="46">
        <v>90345</v>
      </c>
      <c r="F58" s="52">
        <v>98.205015000000003</v>
      </c>
      <c r="G58" s="5">
        <v>8.1431109999999998E-3</v>
      </c>
    </row>
    <row r="59" spans="1:7" ht="25.5" x14ac:dyDescent="0.25">
      <c r="A59" s="6">
        <v>53</v>
      </c>
      <c r="B59" s="7" t="s">
        <v>84</v>
      </c>
      <c r="C59" s="11" t="s">
        <v>85</v>
      </c>
      <c r="D59" s="2" t="s">
        <v>30</v>
      </c>
      <c r="E59" s="46">
        <v>63135</v>
      </c>
      <c r="F59" s="52">
        <v>96.407145</v>
      </c>
      <c r="G59" s="5">
        <v>7.9940319999999999E-3</v>
      </c>
    </row>
    <row r="60" spans="1:7" ht="15" x14ac:dyDescent="0.25">
      <c r="A60" s="6">
        <v>54</v>
      </c>
      <c r="B60" s="7" t="s">
        <v>224</v>
      </c>
      <c r="C60" s="11" t="s">
        <v>225</v>
      </c>
      <c r="D60" s="2" t="s">
        <v>226</v>
      </c>
      <c r="E60" s="46">
        <v>5182</v>
      </c>
      <c r="F60" s="52">
        <v>80.556781000000001</v>
      </c>
      <c r="G60" s="5">
        <v>6.6797280000000002E-3</v>
      </c>
    </row>
    <row r="61" spans="1:7" ht="25.5" x14ac:dyDescent="0.25">
      <c r="A61" s="6">
        <v>55</v>
      </c>
      <c r="B61" s="7" t="s">
        <v>276</v>
      </c>
      <c r="C61" s="11" t="s">
        <v>277</v>
      </c>
      <c r="D61" s="2" t="s">
        <v>22</v>
      </c>
      <c r="E61" s="46">
        <v>16127</v>
      </c>
      <c r="F61" s="52">
        <v>79.369030499999994</v>
      </c>
      <c r="G61" s="5">
        <v>6.5812400000000004E-3</v>
      </c>
    </row>
    <row r="62" spans="1:7" ht="15" x14ac:dyDescent="0.25">
      <c r="A62" s="6">
        <v>56</v>
      </c>
      <c r="B62" s="7" t="s">
        <v>98</v>
      </c>
      <c r="C62" s="11" t="s">
        <v>99</v>
      </c>
      <c r="D62" s="2" t="s">
        <v>65</v>
      </c>
      <c r="E62" s="46">
        <v>56005</v>
      </c>
      <c r="F62" s="52">
        <v>70.734314999999995</v>
      </c>
      <c r="G62" s="5">
        <v>5.8652540000000003E-3</v>
      </c>
    </row>
    <row r="63" spans="1:7" ht="38.25" x14ac:dyDescent="0.25">
      <c r="A63" s="6">
        <v>57</v>
      </c>
      <c r="B63" s="7" t="s">
        <v>262</v>
      </c>
      <c r="C63" s="11" t="s">
        <v>263</v>
      </c>
      <c r="D63" s="2" t="s">
        <v>264</v>
      </c>
      <c r="E63" s="46">
        <v>56589</v>
      </c>
      <c r="F63" s="52">
        <v>63.011851499999999</v>
      </c>
      <c r="G63" s="5">
        <v>5.2249109999999996E-3</v>
      </c>
    </row>
    <row r="64" spans="1:7" ht="15" x14ac:dyDescent="0.25">
      <c r="A64" s="6">
        <v>58</v>
      </c>
      <c r="B64" s="7" t="s">
        <v>195</v>
      </c>
      <c r="C64" s="11" t="s">
        <v>196</v>
      </c>
      <c r="D64" s="2" t="s">
        <v>169</v>
      </c>
      <c r="E64" s="46">
        <v>13364</v>
      </c>
      <c r="F64" s="52">
        <v>52.607385999999998</v>
      </c>
      <c r="G64" s="5">
        <v>4.3621780000000004E-3</v>
      </c>
    </row>
    <row r="65" spans="1:7" ht="25.5" x14ac:dyDescent="0.25">
      <c r="A65" s="6">
        <v>59</v>
      </c>
      <c r="B65" s="7" t="s">
        <v>229</v>
      </c>
      <c r="C65" s="11" t="s">
        <v>230</v>
      </c>
      <c r="D65" s="2" t="s">
        <v>42</v>
      </c>
      <c r="E65" s="46">
        <v>146377</v>
      </c>
      <c r="F65" s="52">
        <v>48.6703525</v>
      </c>
      <c r="G65" s="5">
        <v>4.0357209999999999E-3</v>
      </c>
    </row>
    <row r="66" spans="1:7" ht="25.5" x14ac:dyDescent="0.25">
      <c r="A66" s="6">
        <v>60</v>
      </c>
      <c r="B66" s="7" t="s">
        <v>231</v>
      </c>
      <c r="C66" s="11" t="s">
        <v>232</v>
      </c>
      <c r="D66" s="2" t="s">
        <v>172</v>
      </c>
      <c r="E66" s="46">
        <v>32894</v>
      </c>
      <c r="F66" s="52">
        <v>36.545234000000001</v>
      </c>
      <c r="G66" s="5">
        <v>3.0303130000000002E-3</v>
      </c>
    </row>
    <row r="67" spans="1:7" ht="25.5" x14ac:dyDescent="0.25">
      <c r="A67" s="6">
        <v>61</v>
      </c>
      <c r="B67" s="7" t="s">
        <v>278</v>
      </c>
      <c r="C67" s="11" t="s">
        <v>279</v>
      </c>
      <c r="D67" s="2" t="s">
        <v>42</v>
      </c>
      <c r="E67" s="46">
        <v>38000</v>
      </c>
      <c r="F67" s="52">
        <v>25.364999999999998</v>
      </c>
      <c r="G67" s="5">
        <v>2.1032529999999998E-3</v>
      </c>
    </row>
    <row r="68" spans="1:7" ht="25.5" x14ac:dyDescent="0.25">
      <c r="A68" s="6">
        <v>62</v>
      </c>
      <c r="B68" s="7" t="s">
        <v>233</v>
      </c>
      <c r="C68" s="11" t="s">
        <v>234</v>
      </c>
      <c r="D68" s="2" t="s">
        <v>22</v>
      </c>
      <c r="E68" s="46">
        <v>18635</v>
      </c>
      <c r="F68" s="52">
        <v>11.544382499999999</v>
      </c>
      <c r="G68" s="5">
        <v>9.5725400000000005E-4</v>
      </c>
    </row>
    <row r="69" spans="1:7" ht="15" x14ac:dyDescent="0.25">
      <c r="A69" s="6">
        <v>63</v>
      </c>
      <c r="B69" s="7" t="s">
        <v>265</v>
      </c>
      <c r="C69" s="11" t="s">
        <v>266</v>
      </c>
      <c r="D69" s="2" t="s">
        <v>169</v>
      </c>
      <c r="E69" s="46">
        <v>521</v>
      </c>
      <c r="F69" s="52">
        <v>2.7261324999999998</v>
      </c>
      <c r="G69" s="5">
        <v>2.2604999999999999E-4</v>
      </c>
    </row>
    <row r="70" spans="1:7" ht="15" x14ac:dyDescent="0.25">
      <c r="A70" s="1"/>
      <c r="B70" s="2"/>
      <c r="C70" s="8" t="s">
        <v>107</v>
      </c>
      <c r="D70" s="12"/>
      <c r="E70" s="48"/>
      <c r="F70" s="54">
        <v>11593.095148499995</v>
      </c>
      <c r="G70" s="13">
        <v>0.96129364900000025</v>
      </c>
    </row>
    <row r="71" spans="1:7" ht="15" x14ac:dyDescent="0.25">
      <c r="A71" s="6"/>
      <c r="B71" s="7"/>
      <c r="C71" s="14"/>
      <c r="D71" s="15"/>
      <c r="E71" s="46"/>
      <c r="F71" s="52"/>
      <c r="G71" s="5"/>
    </row>
    <row r="72" spans="1:7" ht="15" x14ac:dyDescent="0.25">
      <c r="A72" s="1"/>
      <c r="B72" s="2"/>
      <c r="C72" s="8" t="s">
        <v>108</v>
      </c>
      <c r="D72" s="9"/>
      <c r="E72" s="47"/>
      <c r="F72" s="53"/>
      <c r="G72" s="10"/>
    </row>
    <row r="73" spans="1:7" ht="15" x14ac:dyDescent="0.25">
      <c r="A73" s="1"/>
      <c r="B73" s="2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6"/>
      <c r="B74" s="7"/>
      <c r="C74" s="14"/>
      <c r="D74" s="15"/>
      <c r="E74" s="46"/>
      <c r="F74" s="52"/>
      <c r="G74" s="5"/>
    </row>
    <row r="75" spans="1:7" ht="15" x14ac:dyDescent="0.25">
      <c r="A75" s="16"/>
      <c r="B75" s="17"/>
      <c r="C75" s="8" t="s">
        <v>109</v>
      </c>
      <c r="D75" s="9"/>
      <c r="E75" s="47"/>
      <c r="F75" s="53"/>
      <c r="G75" s="10"/>
    </row>
    <row r="76" spans="1:7" ht="15" x14ac:dyDescent="0.25">
      <c r="A76" s="18"/>
      <c r="B76" s="19"/>
      <c r="C76" s="8" t="s">
        <v>107</v>
      </c>
      <c r="D76" s="20"/>
      <c r="E76" s="49"/>
      <c r="F76" s="55">
        <v>0</v>
      </c>
      <c r="G76" s="21">
        <v>0</v>
      </c>
    </row>
    <row r="77" spans="1:7" ht="15" x14ac:dyDescent="0.25">
      <c r="A77" s="18"/>
      <c r="B77" s="19"/>
      <c r="C77" s="14"/>
      <c r="D77" s="22"/>
      <c r="E77" s="50"/>
      <c r="F77" s="56"/>
      <c r="G77" s="23"/>
    </row>
    <row r="78" spans="1:7" ht="15" x14ac:dyDescent="0.25">
      <c r="A78" s="1"/>
      <c r="B78" s="2"/>
      <c r="C78" s="8" t="s">
        <v>111</v>
      </c>
      <c r="D78" s="9"/>
      <c r="E78" s="47"/>
      <c r="F78" s="53"/>
      <c r="G78" s="10"/>
    </row>
    <row r="79" spans="1:7" ht="15" x14ac:dyDescent="0.25">
      <c r="A79" s="1"/>
      <c r="B79" s="2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2"/>
      <c r="G80" s="5"/>
    </row>
    <row r="81" spans="1:7" ht="15" x14ac:dyDescent="0.25">
      <c r="A81" s="1"/>
      <c r="B81" s="2"/>
      <c r="C81" s="8" t="s">
        <v>112</v>
      </c>
      <c r="D81" s="9"/>
      <c r="E81" s="47"/>
      <c r="F81" s="53"/>
      <c r="G81" s="10"/>
    </row>
    <row r="82" spans="1:7" ht="15" x14ac:dyDescent="0.25">
      <c r="A82" s="1"/>
      <c r="B82" s="2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2"/>
      <c r="G83" s="5"/>
    </row>
    <row r="84" spans="1:7" ht="15" x14ac:dyDescent="0.25">
      <c r="A84" s="1"/>
      <c r="B84" s="2"/>
      <c r="C84" s="8" t="s">
        <v>113</v>
      </c>
      <c r="D84" s="9"/>
      <c r="E84" s="47"/>
      <c r="F84" s="53"/>
      <c r="G84" s="10"/>
    </row>
    <row r="85" spans="1:7" ht="15" x14ac:dyDescent="0.25">
      <c r="A85" s="1"/>
      <c r="B85" s="2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2"/>
      <c r="G86" s="5"/>
    </row>
    <row r="87" spans="1:7" ht="25.5" x14ac:dyDescent="0.25">
      <c r="A87" s="6"/>
      <c r="B87" s="7"/>
      <c r="C87" s="24" t="s">
        <v>115</v>
      </c>
      <c r="D87" s="25"/>
      <c r="E87" s="48"/>
      <c r="F87" s="54">
        <v>11593.095148499995</v>
      </c>
      <c r="G87" s="13">
        <v>0.96129364900000025</v>
      </c>
    </row>
    <row r="88" spans="1:7" ht="15" x14ac:dyDescent="0.25">
      <c r="A88" s="1"/>
      <c r="B88" s="2"/>
      <c r="C88" s="11"/>
      <c r="D88" s="4"/>
      <c r="E88" s="46"/>
      <c r="F88" s="52"/>
      <c r="G88" s="5"/>
    </row>
    <row r="89" spans="1:7" ht="15" x14ac:dyDescent="0.25">
      <c r="A89" s="1"/>
      <c r="B89" s="2"/>
      <c r="C89" s="3" t="s">
        <v>116</v>
      </c>
      <c r="D89" s="4"/>
      <c r="E89" s="46"/>
      <c r="F89" s="52"/>
      <c r="G89" s="5"/>
    </row>
    <row r="90" spans="1:7" ht="25.5" x14ac:dyDescent="0.25">
      <c r="A90" s="1"/>
      <c r="B90" s="2"/>
      <c r="C90" s="8" t="s">
        <v>10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12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2"/>
      <c r="G92" s="5"/>
    </row>
    <row r="93" spans="1:7" ht="15" x14ac:dyDescent="0.25">
      <c r="A93" s="1"/>
      <c r="B93" s="26"/>
      <c r="C93" s="8" t="s">
        <v>117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12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4"/>
      <c r="E95" s="46"/>
      <c r="F95" s="58"/>
      <c r="G95" s="27"/>
    </row>
    <row r="96" spans="1:7" ht="15" x14ac:dyDescent="0.25">
      <c r="A96" s="1"/>
      <c r="B96" s="2"/>
      <c r="C96" s="8" t="s">
        <v>118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12"/>
      <c r="E97" s="48"/>
      <c r="F97" s="54">
        <v>0</v>
      </c>
      <c r="G97" s="13">
        <v>0</v>
      </c>
    </row>
    <row r="98" spans="1:7" ht="15" x14ac:dyDescent="0.25">
      <c r="A98" s="1"/>
      <c r="B98" s="2"/>
      <c r="C98" s="14"/>
      <c r="D98" s="4"/>
      <c r="E98" s="46"/>
      <c r="F98" s="52"/>
      <c r="G98" s="5"/>
    </row>
    <row r="99" spans="1:7" ht="25.5" x14ac:dyDescent="0.25">
      <c r="A99" s="1"/>
      <c r="B99" s="26"/>
      <c r="C99" s="8" t="s">
        <v>119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12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4"/>
      <c r="D101" s="4"/>
      <c r="E101" s="46"/>
      <c r="F101" s="52"/>
      <c r="G101" s="5"/>
    </row>
    <row r="102" spans="1:7" ht="15" x14ac:dyDescent="0.25">
      <c r="A102" s="6"/>
      <c r="B102" s="7"/>
      <c r="C102" s="28" t="s">
        <v>120</v>
      </c>
      <c r="D102" s="25"/>
      <c r="E102" s="48"/>
      <c r="F102" s="54">
        <v>0</v>
      </c>
      <c r="G102" s="13">
        <v>0</v>
      </c>
    </row>
    <row r="103" spans="1:7" ht="15" x14ac:dyDescent="0.25">
      <c r="A103" s="6"/>
      <c r="B103" s="7"/>
      <c r="C103" s="11"/>
      <c r="D103" s="4"/>
      <c r="E103" s="46"/>
      <c r="F103" s="52"/>
      <c r="G103" s="5"/>
    </row>
    <row r="104" spans="1:7" ht="15" x14ac:dyDescent="0.25">
      <c r="A104" s="1"/>
      <c r="B104" s="2"/>
      <c r="C104" s="3" t="s">
        <v>121</v>
      </c>
      <c r="D104" s="4"/>
      <c r="E104" s="46"/>
      <c r="F104" s="52"/>
      <c r="G104" s="5"/>
    </row>
    <row r="105" spans="1:7" ht="15" x14ac:dyDescent="0.25">
      <c r="A105" s="6"/>
      <c r="B105" s="7"/>
      <c r="C105" s="8" t="s">
        <v>122</v>
      </c>
      <c r="D105" s="9"/>
      <c r="E105" s="47"/>
      <c r="F105" s="53"/>
      <c r="G105" s="10"/>
    </row>
    <row r="106" spans="1:7" ht="15" x14ac:dyDescent="0.25">
      <c r="A106" s="6"/>
      <c r="B106" s="7"/>
      <c r="C106" s="8" t="s">
        <v>107</v>
      </c>
      <c r="D106" s="25"/>
      <c r="E106" s="48"/>
      <c r="F106" s="54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2"/>
      <c r="G107" s="5"/>
    </row>
    <row r="108" spans="1:7" ht="15" x14ac:dyDescent="0.25">
      <c r="A108" s="6"/>
      <c r="B108" s="7"/>
      <c r="C108" s="8" t="s">
        <v>123</v>
      </c>
      <c r="D108" s="9"/>
      <c r="E108" s="47"/>
      <c r="F108" s="53"/>
      <c r="G108" s="10"/>
    </row>
    <row r="109" spans="1:7" ht="15" x14ac:dyDescent="0.25">
      <c r="A109" s="6"/>
      <c r="B109" s="7"/>
      <c r="C109" s="8" t="s">
        <v>107</v>
      </c>
      <c r="D109" s="25"/>
      <c r="E109" s="48"/>
      <c r="F109" s="54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2"/>
      <c r="G110" s="5"/>
    </row>
    <row r="111" spans="1:7" ht="15" x14ac:dyDescent="0.25">
      <c r="A111" s="6"/>
      <c r="B111" s="7"/>
      <c r="C111" s="8" t="s">
        <v>124</v>
      </c>
      <c r="D111" s="9"/>
      <c r="E111" s="47"/>
      <c r="F111" s="53"/>
      <c r="G111" s="10"/>
    </row>
    <row r="112" spans="1:7" ht="15" x14ac:dyDescent="0.25">
      <c r="A112" s="6"/>
      <c r="B112" s="7"/>
      <c r="C112" s="8" t="s">
        <v>107</v>
      </c>
      <c r="D112" s="25"/>
      <c r="E112" s="48"/>
      <c r="F112" s="54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2"/>
      <c r="G113" s="5"/>
    </row>
    <row r="114" spans="1:7" ht="15" x14ac:dyDescent="0.25">
      <c r="A114" s="6"/>
      <c r="B114" s="7"/>
      <c r="C114" s="8" t="s">
        <v>125</v>
      </c>
      <c r="D114" s="9"/>
      <c r="E114" s="47"/>
      <c r="F114" s="53"/>
      <c r="G114" s="10"/>
    </row>
    <row r="115" spans="1:7" ht="15" x14ac:dyDescent="0.25">
      <c r="A115" s="6">
        <v>1</v>
      </c>
      <c r="B115" s="7"/>
      <c r="C115" s="11" t="s">
        <v>126</v>
      </c>
      <c r="D115" s="15"/>
      <c r="E115" s="46"/>
      <c r="F115" s="52">
        <v>383.81387669999998</v>
      </c>
      <c r="G115" s="5">
        <v>3.1825655000000001E-2</v>
      </c>
    </row>
    <row r="116" spans="1:7" ht="15" x14ac:dyDescent="0.25">
      <c r="A116" s="6"/>
      <c r="B116" s="7"/>
      <c r="C116" s="8" t="s">
        <v>107</v>
      </c>
      <c r="D116" s="25"/>
      <c r="E116" s="48"/>
      <c r="F116" s="54">
        <v>383.81387669999998</v>
      </c>
      <c r="G116" s="13">
        <v>3.1825655000000001E-2</v>
      </c>
    </row>
    <row r="117" spans="1:7" ht="15" x14ac:dyDescent="0.25">
      <c r="A117" s="6"/>
      <c r="B117" s="7"/>
      <c r="C117" s="14"/>
      <c r="D117" s="7"/>
      <c r="E117" s="46"/>
      <c r="F117" s="52"/>
      <c r="G117" s="5"/>
    </row>
    <row r="118" spans="1:7" ht="25.5" x14ac:dyDescent="0.25">
      <c r="A118" s="6"/>
      <c r="B118" s="7"/>
      <c r="C118" s="24" t="s">
        <v>127</v>
      </c>
      <c r="D118" s="25"/>
      <c r="E118" s="48"/>
      <c r="F118" s="54">
        <v>383.81387669999998</v>
      </c>
      <c r="G118" s="13">
        <v>3.1825655000000001E-2</v>
      </c>
    </row>
    <row r="119" spans="1:7" ht="15" x14ac:dyDescent="0.25">
      <c r="A119" s="6"/>
      <c r="B119" s="7"/>
      <c r="C119" s="29"/>
      <c r="D119" s="7"/>
      <c r="E119" s="46"/>
      <c r="F119" s="52"/>
      <c r="G119" s="5"/>
    </row>
    <row r="120" spans="1:7" ht="15" x14ac:dyDescent="0.25">
      <c r="A120" s="1"/>
      <c r="B120" s="2"/>
      <c r="C120" s="3" t="s">
        <v>128</v>
      </c>
      <c r="D120" s="4"/>
      <c r="E120" s="46"/>
      <c r="F120" s="52"/>
      <c r="G120" s="5"/>
    </row>
    <row r="121" spans="1:7" ht="25.5" x14ac:dyDescent="0.25">
      <c r="A121" s="6"/>
      <c r="B121" s="7"/>
      <c r="C121" s="8" t="s">
        <v>129</v>
      </c>
      <c r="D121" s="9"/>
      <c r="E121" s="47"/>
      <c r="F121" s="53"/>
      <c r="G121" s="10"/>
    </row>
    <row r="122" spans="1:7" ht="15" x14ac:dyDescent="0.25">
      <c r="A122" s="6"/>
      <c r="B122" s="7"/>
      <c r="C122" s="8" t="s">
        <v>107</v>
      </c>
      <c r="D122" s="25"/>
      <c r="E122" s="48"/>
      <c r="F122" s="54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2"/>
      <c r="G123" s="5"/>
    </row>
    <row r="124" spans="1:7" ht="15" x14ac:dyDescent="0.25">
      <c r="A124" s="1"/>
      <c r="B124" s="2"/>
      <c r="C124" s="3" t="s">
        <v>130</v>
      </c>
      <c r="D124" s="4"/>
      <c r="E124" s="46"/>
      <c r="F124" s="52"/>
      <c r="G124" s="5"/>
    </row>
    <row r="125" spans="1:7" ht="25.5" x14ac:dyDescent="0.25">
      <c r="A125" s="6"/>
      <c r="B125" s="7"/>
      <c r="C125" s="8" t="s">
        <v>131</v>
      </c>
      <c r="D125" s="9"/>
      <c r="E125" s="47"/>
      <c r="F125" s="53"/>
      <c r="G125" s="10"/>
    </row>
    <row r="126" spans="1:7" ht="15" x14ac:dyDescent="0.25">
      <c r="A126" s="6"/>
      <c r="B126" s="7"/>
      <c r="C126" s="8" t="s">
        <v>107</v>
      </c>
      <c r="D126" s="25"/>
      <c r="E126" s="48"/>
      <c r="F126" s="54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2"/>
      <c r="G127" s="5"/>
    </row>
    <row r="128" spans="1:7" ht="25.5" x14ac:dyDescent="0.25">
      <c r="A128" s="6"/>
      <c r="B128" s="7"/>
      <c r="C128" s="8" t="s">
        <v>132</v>
      </c>
      <c r="D128" s="9"/>
      <c r="E128" s="47"/>
      <c r="F128" s="53"/>
      <c r="G128" s="10"/>
    </row>
    <row r="129" spans="1:7" ht="15" x14ac:dyDescent="0.25">
      <c r="A129" s="6"/>
      <c r="B129" s="7"/>
      <c r="C129" s="8" t="s">
        <v>107</v>
      </c>
      <c r="D129" s="25"/>
      <c r="E129" s="48"/>
      <c r="F129" s="54">
        <v>0</v>
      </c>
      <c r="G129" s="13">
        <v>0</v>
      </c>
    </row>
    <row r="130" spans="1:7" ht="15" x14ac:dyDescent="0.25">
      <c r="A130" s="6"/>
      <c r="B130" s="7"/>
      <c r="C130" s="14"/>
      <c r="D130" s="7"/>
      <c r="E130" s="46"/>
      <c r="F130" s="58"/>
      <c r="G130" s="27"/>
    </row>
    <row r="131" spans="1:7" ht="25.5" x14ac:dyDescent="0.25">
      <c r="A131" s="6"/>
      <c r="B131" s="7"/>
      <c r="C131" s="29" t="s">
        <v>134</v>
      </c>
      <c r="D131" s="7"/>
      <c r="E131" s="46"/>
      <c r="F131" s="58">
        <v>82.980402909999995</v>
      </c>
      <c r="G131" s="27">
        <v>6.8806939999999997E-3</v>
      </c>
    </row>
    <row r="132" spans="1:7" ht="15" x14ac:dyDescent="0.25">
      <c r="A132" s="6"/>
      <c r="B132" s="7"/>
      <c r="C132" s="30" t="s">
        <v>135</v>
      </c>
      <c r="D132" s="12"/>
      <c r="E132" s="48"/>
      <c r="F132" s="54">
        <v>12059.889428109995</v>
      </c>
      <c r="G132" s="13">
        <v>0.99999999800000028</v>
      </c>
    </row>
    <row r="134" spans="1:7" ht="15" x14ac:dyDescent="0.25">
      <c r="B134" s="158"/>
      <c r="C134" s="158"/>
      <c r="D134" s="158"/>
      <c r="E134" s="158"/>
      <c r="F134" s="158"/>
    </row>
    <row r="135" spans="1:7" ht="15" x14ac:dyDescent="0.25">
      <c r="B135" s="158"/>
      <c r="C135" s="158"/>
      <c r="D135" s="158"/>
      <c r="E135" s="158"/>
      <c r="F135" s="158"/>
    </row>
    <row r="137" spans="1:7" ht="15" x14ac:dyDescent="0.25">
      <c r="B137" s="36" t="s">
        <v>137</v>
      </c>
      <c r="C137" s="37"/>
      <c r="D137" s="38"/>
    </row>
    <row r="138" spans="1:7" ht="15" x14ac:dyDescent="0.25">
      <c r="B138" s="39" t="s">
        <v>138</v>
      </c>
      <c r="C138" s="40"/>
      <c r="D138" s="64" t="s">
        <v>139</v>
      </c>
    </row>
    <row r="139" spans="1:7" ht="15" x14ac:dyDescent="0.25">
      <c r="B139" s="39" t="s">
        <v>140</v>
      </c>
      <c r="C139" s="40"/>
      <c r="D139" s="64" t="s">
        <v>139</v>
      </c>
    </row>
    <row r="140" spans="1:7" ht="15" x14ac:dyDescent="0.25">
      <c r="B140" s="41" t="s">
        <v>141</v>
      </c>
      <c r="C140" s="40"/>
      <c r="D140" s="42"/>
    </row>
    <row r="141" spans="1:7" ht="25.5" customHeight="1" x14ac:dyDescent="0.25">
      <c r="B141" s="42"/>
      <c r="C141" s="32" t="s">
        <v>142</v>
      </c>
      <c r="D141" s="33" t="s">
        <v>143</v>
      </c>
    </row>
    <row r="142" spans="1:7" ht="12.75" customHeight="1" x14ac:dyDescent="0.25">
      <c r="B142" s="59" t="s">
        <v>144</v>
      </c>
      <c r="C142" s="60" t="s">
        <v>145</v>
      </c>
      <c r="D142" s="60" t="s">
        <v>146</v>
      </c>
    </row>
    <row r="143" spans="1:7" ht="15" x14ac:dyDescent="0.25">
      <c r="B143" s="42" t="s">
        <v>147</v>
      </c>
      <c r="C143" s="43">
        <v>9.0165000000000006</v>
      </c>
      <c r="D143" s="43">
        <v>9.1998999999999995</v>
      </c>
    </row>
    <row r="144" spans="1:7" ht="15" x14ac:dyDescent="0.25">
      <c r="B144" s="42" t="s">
        <v>148</v>
      </c>
      <c r="C144" s="43">
        <v>9.0165000000000006</v>
      </c>
      <c r="D144" s="43">
        <v>9.1998999999999995</v>
      </c>
    </row>
    <row r="145" spans="2:4" ht="15" x14ac:dyDescent="0.25">
      <c r="B145" s="42" t="s">
        <v>149</v>
      </c>
      <c r="C145" s="43">
        <v>8.9045000000000005</v>
      </c>
      <c r="D145" s="43">
        <v>9.0808</v>
      </c>
    </row>
    <row r="146" spans="2:4" ht="15" x14ac:dyDescent="0.25">
      <c r="B146" s="42" t="s">
        <v>150</v>
      </c>
      <c r="C146" s="43">
        <v>8.9045000000000005</v>
      </c>
      <c r="D146" s="43">
        <v>9.0808</v>
      </c>
    </row>
    <row r="148" spans="2:4" ht="15" x14ac:dyDescent="0.25">
      <c r="B148" s="61" t="s">
        <v>151</v>
      </c>
      <c r="C148" s="44"/>
      <c r="D148" s="62" t="s">
        <v>139</v>
      </c>
    </row>
    <row r="149" spans="2:4" ht="24.75" customHeight="1" x14ac:dyDescent="0.25">
      <c r="B149" s="63"/>
      <c r="C149" s="63"/>
    </row>
    <row r="150" spans="2:4" ht="15" x14ac:dyDescent="0.25">
      <c r="B150" s="65"/>
      <c r="C150" s="67"/>
      <c r="D150"/>
    </row>
    <row r="152" spans="2:4" ht="15" x14ac:dyDescent="0.25">
      <c r="B152" s="41" t="s">
        <v>152</v>
      </c>
      <c r="C152" s="40"/>
      <c r="D152" s="66" t="s">
        <v>139</v>
      </c>
    </row>
    <row r="153" spans="2:4" ht="15" x14ac:dyDescent="0.25">
      <c r="B153" s="41" t="s">
        <v>153</v>
      </c>
      <c r="C153" s="40"/>
      <c r="D153" s="66" t="s">
        <v>139</v>
      </c>
    </row>
    <row r="154" spans="2:4" ht="15" x14ac:dyDescent="0.25">
      <c r="B154" s="41" t="s">
        <v>154</v>
      </c>
      <c r="C154" s="40"/>
      <c r="D154" s="45">
        <v>0.15845499480771139</v>
      </c>
    </row>
    <row r="155" spans="2:4" ht="15" x14ac:dyDescent="0.25">
      <c r="B155" s="41" t="s">
        <v>155</v>
      </c>
      <c r="C155" s="40"/>
      <c r="D155" s="45" t="s">
        <v>139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V137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731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154657</v>
      </c>
      <c r="F7" s="52">
        <v>655.28170899999998</v>
      </c>
      <c r="G7" s="5">
        <v>6.3902811000000004E-2</v>
      </c>
    </row>
    <row r="8" spans="1:7" ht="15" x14ac:dyDescent="0.25">
      <c r="A8" s="6">
        <v>2</v>
      </c>
      <c r="B8" s="7" t="s">
        <v>57</v>
      </c>
      <c r="C8" s="11" t="s">
        <v>58</v>
      </c>
      <c r="D8" s="2" t="s">
        <v>19</v>
      </c>
      <c r="E8" s="46">
        <v>173115</v>
      </c>
      <c r="F8" s="52">
        <v>610.23037499999998</v>
      </c>
      <c r="G8" s="5">
        <v>5.9509422999999999E-2</v>
      </c>
    </row>
    <row r="9" spans="1:7" ht="15" x14ac:dyDescent="0.25">
      <c r="A9" s="6">
        <v>3</v>
      </c>
      <c r="B9" s="7" t="s">
        <v>523</v>
      </c>
      <c r="C9" s="11" t="s">
        <v>524</v>
      </c>
      <c r="D9" s="2" t="s">
        <v>19</v>
      </c>
      <c r="E9" s="46">
        <v>405632</v>
      </c>
      <c r="F9" s="52">
        <v>540.50463999999999</v>
      </c>
      <c r="G9" s="5">
        <v>5.2709797000000003E-2</v>
      </c>
    </row>
    <row r="10" spans="1:7" ht="25.5" x14ac:dyDescent="0.25">
      <c r="A10" s="6">
        <v>4</v>
      </c>
      <c r="B10" s="7" t="s">
        <v>14</v>
      </c>
      <c r="C10" s="11" t="s">
        <v>15</v>
      </c>
      <c r="D10" s="2" t="s">
        <v>16</v>
      </c>
      <c r="E10" s="46">
        <v>32393</v>
      </c>
      <c r="F10" s="52">
        <v>504.5371715</v>
      </c>
      <c r="G10" s="5">
        <v>4.9202264000000002E-2</v>
      </c>
    </row>
    <row r="11" spans="1:7" ht="15" x14ac:dyDescent="0.25">
      <c r="A11" s="6">
        <v>5</v>
      </c>
      <c r="B11" s="7" t="s">
        <v>390</v>
      </c>
      <c r="C11" s="11" t="s">
        <v>391</v>
      </c>
      <c r="D11" s="2" t="s">
        <v>19</v>
      </c>
      <c r="E11" s="46">
        <v>39784</v>
      </c>
      <c r="F11" s="52">
        <v>321.574072</v>
      </c>
      <c r="G11" s="5">
        <v>3.1359775999999999E-2</v>
      </c>
    </row>
    <row r="12" spans="1:7" ht="25.5" x14ac:dyDescent="0.25">
      <c r="A12" s="6">
        <v>6</v>
      </c>
      <c r="B12" s="7" t="s">
        <v>28</v>
      </c>
      <c r="C12" s="11" t="s">
        <v>29</v>
      </c>
      <c r="D12" s="2" t="s">
        <v>30</v>
      </c>
      <c r="E12" s="46">
        <v>220994</v>
      </c>
      <c r="F12" s="52">
        <v>320.88328799999999</v>
      </c>
      <c r="G12" s="5">
        <v>3.1292410999999999E-2</v>
      </c>
    </row>
    <row r="13" spans="1:7" ht="15" x14ac:dyDescent="0.25">
      <c r="A13" s="6">
        <v>7</v>
      </c>
      <c r="B13" s="7" t="s">
        <v>426</v>
      </c>
      <c r="C13" s="11" t="s">
        <v>427</v>
      </c>
      <c r="D13" s="2" t="s">
        <v>251</v>
      </c>
      <c r="E13" s="46">
        <v>46296</v>
      </c>
      <c r="F13" s="52">
        <v>311.29430400000001</v>
      </c>
      <c r="G13" s="5">
        <v>3.0357296999999998E-2</v>
      </c>
    </row>
    <row r="14" spans="1:7" ht="15" x14ac:dyDescent="0.25">
      <c r="A14" s="6">
        <v>8</v>
      </c>
      <c r="B14" s="7" t="s">
        <v>491</v>
      </c>
      <c r="C14" s="11" t="s">
        <v>492</v>
      </c>
      <c r="D14" s="2" t="s">
        <v>27</v>
      </c>
      <c r="E14" s="46">
        <v>230459</v>
      </c>
      <c r="F14" s="52">
        <v>307.08661749999999</v>
      </c>
      <c r="G14" s="5">
        <v>2.9946964999999999E-2</v>
      </c>
    </row>
    <row r="15" spans="1:7" ht="25.5" x14ac:dyDescent="0.25">
      <c r="A15" s="6">
        <v>9</v>
      </c>
      <c r="B15" s="7" t="s">
        <v>495</v>
      </c>
      <c r="C15" s="11" t="s">
        <v>496</v>
      </c>
      <c r="D15" s="2" t="s">
        <v>497</v>
      </c>
      <c r="E15" s="46">
        <v>87540</v>
      </c>
      <c r="F15" s="52">
        <v>305.33951999999999</v>
      </c>
      <c r="G15" s="5">
        <v>2.9776588E-2</v>
      </c>
    </row>
    <row r="16" spans="1:7" ht="15" x14ac:dyDescent="0.25">
      <c r="A16" s="6">
        <v>10</v>
      </c>
      <c r="B16" s="7" t="s">
        <v>298</v>
      </c>
      <c r="C16" s="11" t="s">
        <v>299</v>
      </c>
      <c r="D16" s="2" t="s">
        <v>19</v>
      </c>
      <c r="E16" s="46">
        <v>271684</v>
      </c>
      <c r="F16" s="52">
        <v>291.65277400000002</v>
      </c>
      <c r="G16" s="5">
        <v>2.8441861999999998E-2</v>
      </c>
    </row>
    <row r="17" spans="1:7" ht="15" x14ac:dyDescent="0.25">
      <c r="A17" s="6">
        <v>11</v>
      </c>
      <c r="B17" s="7" t="s">
        <v>643</v>
      </c>
      <c r="C17" s="11" t="s">
        <v>644</v>
      </c>
      <c r="D17" s="2" t="s">
        <v>251</v>
      </c>
      <c r="E17" s="46">
        <v>10523</v>
      </c>
      <c r="F17" s="52">
        <v>281.84277049999997</v>
      </c>
      <c r="G17" s="5">
        <v>2.7485195E-2</v>
      </c>
    </row>
    <row r="18" spans="1:7" ht="25.5" x14ac:dyDescent="0.25">
      <c r="A18" s="6">
        <v>12</v>
      </c>
      <c r="B18" s="7" t="s">
        <v>49</v>
      </c>
      <c r="C18" s="11" t="s">
        <v>50</v>
      </c>
      <c r="D18" s="2" t="s">
        <v>30</v>
      </c>
      <c r="E18" s="46">
        <v>56690</v>
      </c>
      <c r="F18" s="52">
        <v>280.16198000000003</v>
      </c>
      <c r="G18" s="5">
        <v>2.7321285000000001E-2</v>
      </c>
    </row>
    <row r="19" spans="1:7" ht="25.5" x14ac:dyDescent="0.25">
      <c r="A19" s="6">
        <v>13</v>
      </c>
      <c r="B19" s="7" t="s">
        <v>508</v>
      </c>
      <c r="C19" s="11" t="s">
        <v>509</v>
      </c>
      <c r="D19" s="2" t="s">
        <v>42</v>
      </c>
      <c r="E19" s="46">
        <v>177781</v>
      </c>
      <c r="F19" s="52">
        <v>273.78273999999999</v>
      </c>
      <c r="G19" s="5">
        <v>2.6699184000000001E-2</v>
      </c>
    </row>
    <row r="20" spans="1:7" ht="15" x14ac:dyDescent="0.25">
      <c r="A20" s="6">
        <v>14</v>
      </c>
      <c r="B20" s="7" t="s">
        <v>531</v>
      </c>
      <c r="C20" s="11" t="s">
        <v>532</v>
      </c>
      <c r="D20" s="2" t="s">
        <v>106</v>
      </c>
      <c r="E20" s="46">
        <v>98677</v>
      </c>
      <c r="F20" s="52">
        <v>243.78152850000001</v>
      </c>
      <c r="G20" s="5">
        <v>2.3773478000000001E-2</v>
      </c>
    </row>
    <row r="21" spans="1:7" ht="15" x14ac:dyDescent="0.25">
      <c r="A21" s="6">
        <v>15</v>
      </c>
      <c r="B21" s="7" t="s">
        <v>331</v>
      </c>
      <c r="C21" s="11" t="s">
        <v>332</v>
      </c>
      <c r="D21" s="2" t="s">
        <v>211</v>
      </c>
      <c r="E21" s="46">
        <v>23916</v>
      </c>
      <c r="F21" s="52">
        <v>237.689166</v>
      </c>
      <c r="G21" s="5">
        <v>2.3179353E-2</v>
      </c>
    </row>
    <row r="22" spans="1:7" ht="25.5" x14ac:dyDescent="0.25">
      <c r="A22" s="6">
        <v>16</v>
      </c>
      <c r="B22" s="7" t="s">
        <v>197</v>
      </c>
      <c r="C22" s="11" t="s">
        <v>198</v>
      </c>
      <c r="D22" s="2" t="s">
        <v>22</v>
      </c>
      <c r="E22" s="46">
        <v>23600</v>
      </c>
      <c r="F22" s="52">
        <v>227.36240000000001</v>
      </c>
      <c r="G22" s="5">
        <v>2.2172291E-2</v>
      </c>
    </row>
    <row r="23" spans="1:7" ht="25.5" x14ac:dyDescent="0.25">
      <c r="A23" s="6">
        <v>17</v>
      </c>
      <c r="B23" s="7" t="s">
        <v>525</v>
      </c>
      <c r="C23" s="11" t="s">
        <v>526</v>
      </c>
      <c r="D23" s="2" t="s">
        <v>39</v>
      </c>
      <c r="E23" s="46">
        <v>132096</v>
      </c>
      <c r="F23" s="52">
        <v>218.68492800000001</v>
      </c>
      <c r="G23" s="5">
        <v>2.1326067000000001E-2</v>
      </c>
    </row>
    <row r="24" spans="1:7" ht="25.5" x14ac:dyDescent="0.25">
      <c r="A24" s="6">
        <v>18</v>
      </c>
      <c r="B24" s="7" t="s">
        <v>43</v>
      </c>
      <c r="C24" s="11" t="s">
        <v>44</v>
      </c>
      <c r="D24" s="2" t="s">
        <v>16</v>
      </c>
      <c r="E24" s="46">
        <v>221124</v>
      </c>
      <c r="F24" s="52">
        <v>216.14870999999999</v>
      </c>
      <c r="G24" s="5">
        <v>2.1078736000000001E-2</v>
      </c>
    </row>
    <row r="25" spans="1:7" ht="15" x14ac:dyDescent="0.25">
      <c r="A25" s="6">
        <v>19</v>
      </c>
      <c r="B25" s="7" t="s">
        <v>104</v>
      </c>
      <c r="C25" s="11" t="s">
        <v>105</v>
      </c>
      <c r="D25" s="2" t="s">
        <v>106</v>
      </c>
      <c r="E25" s="46">
        <v>59056</v>
      </c>
      <c r="F25" s="52">
        <v>213.19216</v>
      </c>
      <c r="G25" s="5">
        <v>2.0790415E-2</v>
      </c>
    </row>
    <row r="26" spans="1:7" ht="25.5" x14ac:dyDescent="0.25">
      <c r="A26" s="6">
        <v>20</v>
      </c>
      <c r="B26" s="7" t="s">
        <v>100</v>
      </c>
      <c r="C26" s="11" t="s">
        <v>101</v>
      </c>
      <c r="D26" s="2" t="s">
        <v>30</v>
      </c>
      <c r="E26" s="46">
        <v>292072</v>
      </c>
      <c r="F26" s="52">
        <v>205.03454400000001</v>
      </c>
      <c r="G26" s="5">
        <v>1.9994886999999999E-2</v>
      </c>
    </row>
    <row r="27" spans="1:7" ht="15" x14ac:dyDescent="0.25">
      <c r="A27" s="6">
        <v>21</v>
      </c>
      <c r="B27" s="7" t="s">
        <v>178</v>
      </c>
      <c r="C27" s="11" t="s">
        <v>179</v>
      </c>
      <c r="D27" s="2" t="s">
        <v>13</v>
      </c>
      <c r="E27" s="46">
        <v>190655</v>
      </c>
      <c r="F27" s="52">
        <v>201.33168000000001</v>
      </c>
      <c r="G27" s="5">
        <v>1.9633785000000001E-2</v>
      </c>
    </row>
    <row r="28" spans="1:7" ht="25.5" x14ac:dyDescent="0.25">
      <c r="A28" s="6">
        <v>22</v>
      </c>
      <c r="B28" s="7" t="s">
        <v>47</v>
      </c>
      <c r="C28" s="11" t="s">
        <v>48</v>
      </c>
      <c r="D28" s="2" t="s">
        <v>22</v>
      </c>
      <c r="E28" s="46">
        <v>28951</v>
      </c>
      <c r="F28" s="52">
        <v>197.01155499999999</v>
      </c>
      <c r="G28" s="5">
        <v>1.9212488E-2</v>
      </c>
    </row>
    <row r="29" spans="1:7" ht="15" x14ac:dyDescent="0.25">
      <c r="A29" s="6">
        <v>23</v>
      </c>
      <c r="B29" s="7" t="s">
        <v>212</v>
      </c>
      <c r="C29" s="11" t="s">
        <v>213</v>
      </c>
      <c r="D29" s="2" t="s">
        <v>211</v>
      </c>
      <c r="E29" s="46">
        <v>34105</v>
      </c>
      <c r="F29" s="52">
        <v>191.39725999999999</v>
      </c>
      <c r="G29" s="5">
        <v>1.8664984999999999E-2</v>
      </c>
    </row>
    <row r="30" spans="1:7" ht="15" x14ac:dyDescent="0.25">
      <c r="A30" s="6">
        <v>24</v>
      </c>
      <c r="B30" s="7" t="s">
        <v>54</v>
      </c>
      <c r="C30" s="11" t="s">
        <v>55</v>
      </c>
      <c r="D30" s="2" t="s">
        <v>56</v>
      </c>
      <c r="E30" s="46">
        <v>118760</v>
      </c>
      <c r="F30" s="52">
        <v>190.07538</v>
      </c>
      <c r="G30" s="5">
        <v>1.8536074999999999E-2</v>
      </c>
    </row>
    <row r="31" spans="1:7" ht="15" x14ac:dyDescent="0.25">
      <c r="A31" s="6">
        <v>25</v>
      </c>
      <c r="B31" s="7" t="s">
        <v>510</v>
      </c>
      <c r="C31" s="11" t="s">
        <v>511</v>
      </c>
      <c r="D31" s="2" t="s">
        <v>271</v>
      </c>
      <c r="E31" s="46">
        <v>16170</v>
      </c>
      <c r="F31" s="52">
        <v>176.14789500000001</v>
      </c>
      <c r="G31" s="5">
        <v>1.7177873E-2</v>
      </c>
    </row>
    <row r="32" spans="1:7" ht="51" x14ac:dyDescent="0.25">
      <c r="A32" s="6">
        <v>26</v>
      </c>
      <c r="B32" s="7" t="s">
        <v>287</v>
      </c>
      <c r="C32" s="11" t="s">
        <v>288</v>
      </c>
      <c r="D32" s="2" t="s">
        <v>239</v>
      </c>
      <c r="E32" s="46">
        <v>405195</v>
      </c>
      <c r="F32" s="52">
        <v>173.42346000000001</v>
      </c>
      <c r="G32" s="5">
        <v>1.6912186999999999E-2</v>
      </c>
    </row>
    <row r="33" spans="1:7" ht="15" x14ac:dyDescent="0.25">
      <c r="A33" s="6">
        <v>27</v>
      </c>
      <c r="B33" s="7" t="s">
        <v>722</v>
      </c>
      <c r="C33" s="11" t="s">
        <v>723</v>
      </c>
      <c r="D33" s="2" t="s">
        <v>251</v>
      </c>
      <c r="E33" s="46">
        <v>17264</v>
      </c>
      <c r="F33" s="52">
        <v>161.96221600000001</v>
      </c>
      <c r="G33" s="5">
        <v>1.5794491000000001E-2</v>
      </c>
    </row>
    <row r="34" spans="1:7" ht="15" x14ac:dyDescent="0.25">
      <c r="A34" s="6">
        <v>28</v>
      </c>
      <c r="B34" s="7" t="s">
        <v>645</v>
      </c>
      <c r="C34" s="11" t="s">
        <v>646</v>
      </c>
      <c r="D34" s="2" t="s">
        <v>56</v>
      </c>
      <c r="E34" s="46">
        <v>318563</v>
      </c>
      <c r="F34" s="52">
        <v>159.7593445</v>
      </c>
      <c r="G34" s="5">
        <v>1.5579668E-2</v>
      </c>
    </row>
    <row r="35" spans="1:7" ht="15" x14ac:dyDescent="0.25">
      <c r="A35" s="6">
        <v>29</v>
      </c>
      <c r="B35" s="7" t="s">
        <v>378</v>
      </c>
      <c r="C35" s="11" t="s">
        <v>379</v>
      </c>
      <c r="D35" s="2" t="s">
        <v>27</v>
      </c>
      <c r="E35" s="46">
        <v>224170</v>
      </c>
      <c r="F35" s="52">
        <v>154.22896</v>
      </c>
      <c r="G35" s="5">
        <v>1.5040347000000001E-2</v>
      </c>
    </row>
    <row r="36" spans="1:7" ht="15" x14ac:dyDescent="0.25">
      <c r="A36" s="6">
        <v>30</v>
      </c>
      <c r="B36" s="7" t="s">
        <v>690</v>
      </c>
      <c r="C36" s="11" t="s">
        <v>691</v>
      </c>
      <c r="D36" s="2" t="s">
        <v>251</v>
      </c>
      <c r="E36" s="46">
        <v>60870</v>
      </c>
      <c r="F36" s="52">
        <v>150.95760000000001</v>
      </c>
      <c r="G36" s="5">
        <v>1.4721325E-2</v>
      </c>
    </row>
    <row r="37" spans="1:7" ht="15" x14ac:dyDescent="0.25">
      <c r="A37" s="6">
        <v>31</v>
      </c>
      <c r="B37" s="7" t="s">
        <v>521</v>
      </c>
      <c r="C37" s="11" t="s">
        <v>522</v>
      </c>
      <c r="D37" s="2" t="s">
        <v>211</v>
      </c>
      <c r="E37" s="46">
        <v>13461</v>
      </c>
      <c r="F37" s="52">
        <v>147.06815549999999</v>
      </c>
      <c r="G37" s="5">
        <v>1.4342028E-2</v>
      </c>
    </row>
    <row r="38" spans="1:7" ht="25.5" x14ac:dyDescent="0.25">
      <c r="A38" s="6">
        <v>32</v>
      </c>
      <c r="B38" s="7" t="s">
        <v>433</v>
      </c>
      <c r="C38" s="11" t="s">
        <v>434</v>
      </c>
      <c r="D38" s="2" t="s">
        <v>30</v>
      </c>
      <c r="E38" s="46">
        <v>10940</v>
      </c>
      <c r="F38" s="52">
        <v>139.13491999999999</v>
      </c>
      <c r="G38" s="5">
        <v>1.3568382E-2</v>
      </c>
    </row>
    <row r="39" spans="1:7" ht="25.5" x14ac:dyDescent="0.25">
      <c r="A39" s="6">
        <v>33</v>
      </c>
      <c r="B39" s="7" t="s">
        <v>541</v>
      </c>
      <c r="C39" s="11" t="s">
        <v>542</v>
      </c>
      <c r="D39" s="2" t="s">
        <v>16</v>
      </c>
      <c r="E39" s="46">
        <v>889633</v>
      </c>
      <c r="F39" s="52">
        <v>137.89311499999999</v>
      </c>
      <c r="G39" s="5">
        <v>1.3447282E-2</v>
      </c>
    </row>
    <row r="40" spans="1:7" ht="25.5" x14ac:dyDescent="0.25">
      <c r="A40" s="6">
        <v>34</v>
      </c>
      <c r="B40" s="7" t="s">
        <v>474</v>
      </c>
      <c r="C40" s="11" t="s">
        <v>475</v>
      </c>
      <c r="D40" s="2" t="s">
        <v>39</v>
      </c>
      <c r="E40" s="46">
        <v>89433</v>
      </c>
      <c r="F40" s="52">
        <v>131.645376</v>
      </c>
      <c r="G40" s="5">
        <v>1.2838005E-2</v>
      </c>
    </row>
    <row r="41" spans="1:7" ht="15" x14ac:dyDescent="0.25">
      <c r="A41" s="6">
        <v>35</v>
      </c>
      <c r="B41" s="7" t="s">
        <v>621</v>
      </c>
      <c r="C41" s="11" t="s">
        <v>622</v>
      </c>
      <c r="D41" s="2" t="s">
        <v>251</v>
      </c>
      <c r="E41" s="46">
        <v>23398</v>
      </c>
      <c r="F41" s="52">
        <v>130.75972300000001</v>
      </c>
      <c r="G41" s="5">
        <v>1.2751636E-2</v>
      </c>
    </row>
    <row r="42" spans="1:7" ht="15" x14ac:dyDescent="0.25">
      <c r="A42" s="6">
        <v>36</v>
      </c>
      <c r="B42" s="7" t="s">
        <v>272</v>
      </c>
      <c r="C42" s="11" t="s">
        <v>273</v>
      </c>
      <c r="D42" s="2" t="s">
        <v>13</v>
      </c>
      <c r="E42" s="46">
        <v>63000</v>
      </c>
      <c r="F42" s="52">
        <v>129.11850000000001</v>
      </c>
      <c r="G42" s="5">
        <v>1.2591585000000001E-2</v>
      </c>
    </row>
    <row r="43" spans="1:7" ht="25.5" x14ac:dyDescent="0.25">
      <c r="A43" s="6">
        <v>37</v>
      </c>
      <c r="B43" s="7" t="s">
        <v>45</v>
      </c>
      <c r="C43" s="11" t="s">
        <v>46</v>
      </c>
      <c r="D43" s="2" t="s">
        <v>30</v>
      </c>
      <c r="E43" s="46">
        <v>10400</v>
      </c>
      <c r="F43" s="52">
        <v>106.08</v>
      </c>
      <c r="G43" s="5">
        <v>1.0344879E-2</v>
      </c>
    </row>
    <row r="44" spans="1:7" ht="25.5" x14ac:dyDescent="0.25">
      <c r="A44" s="6">
        <v>38</v>
      </c>
      <c r="B44" s="7" t="s">
        <v>659</v>
      </c>
      <c r="C44" s="11" t="s">
        <v>660</v>
      </c>
      <c r="D44" s="2" t="s">
        <v>661</v>
      </c>
      <c r="E44" s="46">
        <v>50975</v>
      </c>
      <c r="F44" s="52">
        <v>100.42075</v>
      </c>
      <c r="G44" s="5">
        <v>9.7929920000000004E-3</v>
      </c>
    </row>
    <row r="45" spans="1:7" ht="15" x14ac:dyDescent="0.25">
      <c r="A45" s="6">
        <v>39</v>
      </c>
      <c r="B45" s="7" t="s">
        <v>400</v>
      </c>
      <c r="C45" s="11" t="s">
        <v>401</v>
      </c>
      <c r="D45" s="2" t="s">
        <v>211</v>
      </c>
      <c r="E45" s="46">
        <v>13182</v>
      </c>
      <c r="F45" s="52">
        <v>100.229337</v>
      </c>
      <c r="G45" s="5">
        <v>9.7743250000000004E-3</v>
      </c>
    </row>
    <row r="46" spans="1:7" ht="15" x14ac:dyDescent="0.25">
      <c r="A46" s="6">
        <v>40</v>
      </c>
      <c r="B46" s="7" t="s">
        <v>692</v>
      </c>
      <c r="C46" s="11" t="s">
        <v>693</v>
      </c>
      <c r="D46" s="2" t="s">
        <v>19</v>
      </c>
      <c r="E46" s="46">
        <v>64419</v>
      </c>
      <c r="F46" s="52">
        <v>95.211281999999997</v>
      </c>
      <c r="G46" s="5">
        <v>9.2849660000000004E-3</v>
      </c>
    </row>
    <row r="47" spans="1:7" ht="25.5" x14ac:dyDescent="0.25">
      <c r="A47" s="6">
        <v>41</v>
      </c>
      <c r="B47" s="7" t="s">
        <v>587</v>
      </c>
      <c r="C47" s="11" t="s">
        <v>588</v>
      </c>
      <c r="D47" s="2" t="s">
        <v>589</v>
      </c>
      <c r="E47" s="46">
        <v>39373</v>
      </c>
      <c r="F47" s="52">
        <v>76.698604000000003</v>
      </c>
      <c r="G47" s="5">
        <v>7.479617E-3</v>
      </c>
    </row>
    <row r="48" spans="1:7" ht="15" x14ac:dyDescent="0.25">
      <c r="A48" s="6">
        <v>42</v>
      </c>
      <c r="B48" s="7" t="s">
        <v>352</v>
      </c>
      <c r="C48" s="11" t="s">
        <v>353</v>
      </c>
      <c r="D48" s="2" t="s">
        <v>251</v>
      </c>
      <c r="E48" s="46">
        <v>12763</v>
      </c>
      <c r="F48" s="52">
        <v>67.809819000000005</v>
      </c>
      <c r="G48" s="5">
        <v>6.6127870000000002E-3</v>
      </c>
    </row>
    <row r="49" spans="1:7" ht="25.5" x14ac:dyDescent="0.25">
      <c r="A49" s="6">
        <v>43</v>
      </c>
      <c r="B49" s="7" t="s">
        <v>229</v>
      </c>
      <c r="C49" s="11" t="s">
        <v>230</v>
      </c>
      <c r="D49" s="2" t="s">
        <v>42</v>
      </c>
      <c r="E49" s="46">
        <v>123842</v>
      </c>
      <c r="F49" s="52">
        <v>41.177464999999998</v>
      </c>
      <c r="G49" s="5">
        <v>4.0156100000000002E-3</v>
      </c>
    </row>
    <row r="50" spans="1:7" ht="15" x14ac:dyDescent="0.25">
      <c r="A50" s="1"/>
      <c r="B50" s="2"/>
      <c r="C50" s="8" t="s">
        <v>107</v>
      </c>
      <c r="D50" s="12"/>
      <c r="E50" s="48"/>
      <c r="F50" s="54">
        <v>9725.6077950000017</v>
      </c>
      <c r="G50" s="13">
        <v>0.94843740299999957</v>
      </c>
    </row>
    <row r="51" spans="1:7" ht="15" x14ac:dyDescent="0.25">
      <c r="A51" s="6"/>
      <c r="B51" s="7"/>
      <c r="C51" s="14"/>
      <c r="D51" s="15"/>
      <c r="E51" s="46"/>
      <c r="F51" s="52"/>
      <c r="G51" s="5"/>
    </row>
    <row r="52" spans="1:7" ht="15" x14ac:dyDescent="0.25">
      <c r="A52" s="1"/>
      <c r="B52" s="2"/>
      <c r="C52" s="8" t="s">
        <v>108</v>
      </c>
      <c r="D52" s="9"/>
      <c r="E52" s="47"/>
      <c r="F52" s="53"/>
      <c r="G52" s="10"/>
    </row>
    <row r="53" spans="1:7" ht="15" x14ac:dyDescent="0.25">
      <c r="A53" s="1"/>
      <c r="B53" s="2"/>
      <c r="C53" s="8" t="s">
        <v>107</v>
      </c>
      <c r="D53" s="12"/>
      <c r="E53" s="48"/>
      <c r="F53" s="54">
        <v>0</v>
      </c>
      <c r="G53" s="13">
        <v>0</v>
      </c>
    </row>
    <row r="54" spans="1:7" ht="15" x14ac:dyDescent="0.25">
      <c r="A54" s="6"/>
      <c r="B54" s="7"/>
      <c r="C54" s="14"/>
      <c r="D54" s="15"/>
      <c r="E54" s="46"/>
      <c r="F54" s="52"/>
      <c r="G54" s="5"/>
    </row>
    <row r="55" spans="1:7" ht="15" x14ac:dyDescent="0.25">
      <c r="A55" s="16"/>
      <c r="B55" s="17"/>
      <c r="C55" s="8" t="s">
        <v>109</v>
      </c>
      <c r="D55" s="9"/>
      <c r="E55" s="47"/>
      <c r="F55" s="53"/>
      <c r="G55" s="10"/>
    </row>
    <row r="56" spans="1:7" ht="15" x14ac:dyDescent="0.25">
      <c r="A56" s="18"/>
      <c r="B56" s="19"/>
      <c r="C56" s="8" t="s">
        <v>107</v>
      </c>
      <c r="D56" s="20"/>
      <c r="E56" s="49"/>
      <c r="F56" s="55">
        <v>0</v>
      </c>
      <c r="G56" s="21">
        <v>0</v>
      </c>
    </row>
    <row r="57" spans="1:7" ht="15" x14ac:dyDescent="0.25">
      <c r="A57" s="18"/>
      <c r="B57" s="19"/>
      <c r="C57" s="14"/>
      <c r="D57" s="22"/>
      <c r="E57" s="50"/>
      <c r="F57" s="56"/>
      <c r="G57" s="23"/>
    </row>
    <row r="58" spans="1:7" ht="15" x14ac:dyDescent="0.25">
      <c r="A58" s="1"/>
      <c r="B58" s="2"/>
      <c r="C58" s="8" t="s">
        <v>111</v>
      </c>
      <c r="D58" s="9"/>
      <c r="E58" s="47"/>
      <c r="F58" s="53"/>
      <c r="G58" s="10"/>
    </row>
    <row r="59" spans="1:7" ht="15" x14ac:dyDescent="0.25">
      <c r="A59" s="1"/>
      <c r="B59" s="2"/>
      <c r="C59" s="8" t="s">
        <v>107</v>
      </c>
      <c r="D59" s="12"/>
      <c r="E59" s="48"/>
      <c r="F59" s="54">
        <v>0</v>
      </c>
      <c r="G59" s="13">
        <v>0</v>
      </c>
    </row>
    <row r="60" spans="1:7" ht="15" x14ac:dyDescent="0.25">
      <c r="A60" s="1"/>
      <c r="B60" s="2"/>
      <c r="C60" s="14"/>
      <c r="D60" s="4"/>
      <c r="E60" s="46"/>
      <c r="F60" s="52"/>
      <c r="G60" s="5"/>
    </row>
    <row r="61" spans="1:7" ht="15" x14ac:dyDescent="0.25">
      <c r="A61" s="1"/>
      <c r="B61" s="2"/>
      <c r="C61" s="8" t="s">
        <v>112</v>
      </c>
      <c r="D61" s="9"/>
      <c r="E61" s="47"/>
      <c r="F61" s="53"/>
      <c r="G61" s="10"/>
    </row>
    <row r="62" spans="1:7" ht="15" x14ac:dyDescent="0.25">
      <c r="A62" s="1"/>
      <c r="B62" s="2"/>
      <c r="C62" s="8" t="s">
        <v>107</v>
      </c>
      <c r="D62" s="12"/>
      <c r="E62" s="48"/>
      <c r="F62" s="54">
        <v>0</v>
      </c>
      <c r="G62" s="13">
        <v>0</v>
      </c>
    </row>
    <row r="63" spans="1:7" ht="15" x14ac:dyDescent="0.25">
      <c r="A63" s="1"/>
      <c r="B63" s="2"/>
      <c r="C63" s="14"/>
      <c r="D63" s="4"/>
      <c r="E63" s="46"/>
      <c r="F63" s="52"/>
      <c r="G63" s="5"/>
    </row>
    <row r="64" spans="1:7" ht="15" x14ac:dyDescent="0.25">
      <c r="A64" s="1"/>
      <c r="B64" s="2"/>
      <c r="C64" s="8" t="s">
        <v>113</v>
      </c>
      <c r="D64" s="9"/>
      <c r="E64" s="47"/>
      <c r="F64" s="53"/>
      <c r="G64" s="10"/>
    </row>
    <row r="65" spans="1:7" ht="15" x14ac:dyDescent="0.25">
      <c r="A65" s="6">
        <v>1</v>
      </c>
      <c r="B65" s="7"/>
      <c r="C65" s="11" t="s">
        <v>836</v>
      </c>
      <c r="D65" s="15" t="s">
        <v>724</v>
      </c>
      <c r="E65" s="46">
        <v>69375</v>
      </c>
      <c r="F65" s="52">
        <v>144.02381812499999</v>
      </c>
      <c r="G65" s="5">
        <v>1.4045145E-2</v>
      </c>
    </row>
    <row r="66" spans="1:7" ht="15" x14ac:dyDescent="0.25">
      <c r="A66" s="6">
        <v>2</v>
      </c>
      <c r="B66" s="7"/>
      <c r="C66" s="11" t="s">
        <v>837</v>
      </c>
      <c r="D66" s="15" t="s">
        <v>724</v>
      </c>
      <c r="E66" s="46">
        <v>18750</v>
      </c>
      <c r="F66" s="52">
        <v>56.372268750000003</v>
      </c>
      <c r="G66" s="5">
        <v>5.4974009999999999E-3</v>
      </c>
    </row>
    <row r="67" spans="1:7" ht="15" x14ac:dyDescent="0.25">
      <c r="A67" s="1"/>
      <c r="B67" s="2"/>
      <c r="C67" s="8" t="s">
        <v>107</v>
      </c>
      <c r="D67" s="12"/>
      <c r="E67" s="48"/>
      <c r="F67" s="54">
        <v>200.39608687499998</v>
      </c>
      <c r="G67" s="13">
        <v>1.9542546000000001E-2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25.5" x14ac:dyDescent="0.25">
      <c r="A69" s="6"/>
      <c r="B69" s="7"/>
      <c r="C69" s="24" t="s">
        <v>115</v>
      </c>
      <c r="D69" s="25"/>
      <c r="E69" s="48"/>
      <c r="F69" s="54">
        <v>9926.0038818750018</v>
      </c>
      <c r="G69" s="13">
        <v>0.96797994899999951</v>
      </c>
    </row>
    <row r="70" spans="1:7" ht="15" x14ac:dyDescent="0.25">
      <c r="A70" s="1"/>
      <c r="B70" s="2"/>
      <c r="C70" s="11"/>
      <c r="D70" s="4"/>
      <c r="E70" s="46"/>
      <c r="F70" s="52"/>
      <c r="G70" s="5"/>
    </row>
    <row r="71" spans="1:7" ht="15" x14ac:dyDescent="0.25">
      <c r="A71" s="1"/>
      <c r="B71" s="2"/>
      <c r="C71" s="3" t="s">
        <v>116</v>
      </c>
      <c r="D71" s="4"/>
      <c r="E71" s="46"/>
      <c r="F71" s="52"/>
      <c r="G71" s="5"/>
    </row>
    <row r="72" spans="1:7" ht="25.5" x14ac:dyDescent="0.25">
      <c r="A72" s="1"/>
      <c r="B72" s="2"/>
      <c r="C72" s="8" t="s">
        <v>10</v>
      </c>
      <c r="D72" s="9"/>
      <c r="E72" s="47"/>
      <c r="F72" s="53"/>
      <c r="G72" s="10"/>
    </row>
    <row r="73" spans="1:7" ht="15" x14ac:dyDescent="0.25">
      <c r="A73" s="6"/>
      <c r="B73" s="7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6"/>
      <c r="B74" s="7"/>
      <c r="C74" s="14"/>
      <c r="D74" s="4"/>
      <c r="E74" s="46"/>
      <c r="F74" s="52"/>
      <c r="G74" s="5"/>
    </row>
    <row r="75" spans="1:7" ht="15" x14ac:dyDescent="0.25">
      <c r="A75" s="1"/>
      <c r="B75" s="26"/>
      <c r="C75" s="8" t="s">
        <v>117</v>
      </c>
      <c r="D75" s="9"/>
      <c r="E75" s="47"/>
      <c r="F75" s="53"/>
      <c r="G75" s="10"/>
    </row>
    <row r="76" spans="1:7" ht="15" x14ac:dyDescent="0.25">
      <c r="A76" s="6"/>
      <c r="B76" s="7"/>
      <c r="C76" s="8" t="s">
        <v>107</v>
      </c>
      <c r="D76" s="12"/>
      <c r="E76" s="48"/>
      <c r="F76" s="54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8"/>
      <c r="G77" s="27"/>
    </row>
    <row r="78" spans="1:7" ht="15" x14ac:dyDescent="0.25">
      <c r="A78" s="1"/>
      <c r="B78" s="2"/>
      <c r="C78" s="8" t="s">
        <v>118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2"/>
      <c r="G80" s="5"/>
    </row>
    <row r="81" spans="1:7" ht="25.5" x14ac:dyDescent="0.25">
      <c r="A81" s="1"/>
      <c r="B81" s="26"/>
      <c r="C81" s="8" t="s">
        <v>119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2"/>
      <c r="G83" s="5"/>
    </row>
    <row r="84" spans="1:7" ht="15" x14ac:dyDescent="0.25">
      <c r="A84" s="6"/>
      <c r="B84" s="7"/>
      <c r="C84" s="28" t="s">
        <v>120</v>
      </c>
      <c r="D84" s="25"/>
      <c r="E84" s="48"/>
      <c r="F84" s="54">
        <v>0</v>
      </c>
      <c r="G84" s="13">
        <v>0</v>
      </c>
    </row>
    <row r="85" spans="1:7" ht="15" x14ac:dyDescent="0.25">
      <c r="A85" s="6"/>
      <c r="B85" s="7"/>
      <c r="C85" s="11"/>
      <c r="D85" s="4"/>
      <c r="E85" s="46"/>
      <c r="F85" s="52"/>
      <c r="G85" s="5"/>
    </row>
    <row r="86" spans="1:7" ht="15" x14ac:dyDescent="0.25">
      <c r="A86" s="1"/>
      <c r="B86" s="2"/>
      <c r="C86" s="3" t="s">
        <v>121</v>
      </c>
      <c r="D86" s="4"/>
      <c r="E86" s="46"/>
      <c r="F86" s="52"/>
      <c r="G86" s="5"/>
    </row>
    <row r="87" spans="1:7" ht="15" x14ac:dyDescent="0.25">
      <c r="A87" s="6"/>
      <c r="B87" s="7"/>
      <c r="C87" s="8" t="s">
        <v>122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25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7"/>
      <c r="E89" s="46"/>
      <c r="F89" s="52"/>
      <c r="G89" s="5"/>
    </row>
    <row r="90" spans="1:7" ht="15" x14ac:dyDescent="0.25">
      <c r="A90" s="6"/>
      <c r="B90" s="7"/>
      <c r="C90" s="8" t="s">
        <v>123</v>
      </c>
      <c r="D90" s="9"/>
      <c r="E90" s="47"/>
      <c r="F90" s="53"/>
      <c r="G90" s="10"/>
    </row>
    <row r="91" spans="1:7" ht="15" x14ac:dyDescent="0.25">
      <c r="A91" s="6"/>
      <c r="B91" s="7"/>
      <c r="C91" s="8" t="s">
        <v>107</v>
      </c>
      <c r="D91" s="25"/>
      <c r="E91" s="48"/>
      <c r="F91" s="54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2"/>
      <c r="G92" s="5"/>
    </row>
    <row r="93" spans="1:7" ht="15" x14ac:dyDescent="0.25">
      <c r="A93" s="6"/>
      <c r="B93" s="7"/>
      <c r="C93" s="8" t="s">
        <v>124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125</v>
      </c>
      <c r="D96" s="9"/>
      <c r="E96" s="47"/>
      <c r="F96" s="53"/>
      <c r="G96" s="10"/>
    </row>
    <row r="97" spans="1:7" ht="15" x14ac:dyDescent="0.25">
      <c r="A97" s="6">
        <v>1</v>
      </c>
      <c r="B97" s="7"/>
      <c r="C97" s="11" t="s">
        <v>126</v>
      </c>
      <c r="D97" s="15"/>
      <c r="E97" s="46"/>
      <c r="F97" s="52">
        <v>352.82890229999998</v>
      </c>
      <c r="G97" s="5">
        <v>3.4407734000000002E-2</v>
      </c>
    </row>
    <row r="98" spans="1:7" ht="15" x14ac:dyDescent="0.25">
      <c r="A98" s="6"/>
      <c r="B98" s="7"/>
      <c r="C98" s="8" t="s">
        <v>107</v>
      </c>
      <c r="D98" s="25"/>
      <c r="E98" s="48"/>
      <c r="F98" s="54">
        <v>352.82890229999998</v>
      </c>
      <c r="G98" s="13">
        <v>3.4407734000000002E-2</v>
      </c>
    </row>
    <row r="99" spans="1:7" ht="15" x14ac:dyDescent="0.25">
      <c r="A99" s="6"/>
      <c r="B99" s="7"/>
      <c r="C99" s="14"/>
      <c r="D99" s="7"/>
      <c r="E99" s="46"/>
      <c r="F99" s="52"/>
      <c r="G99" s="5"/>
    </row>
    <row r="100" spans="1:7" ht="25.5" x14ac:dyDescent="0.25">
      <c r="A100" s="6"/>
      <c r="B100" s="7"/>
      <c r="C100" s="24" t="s">
        <v>127</v>
      </c>
      <c r="D100" s="25"/>
      <c r="E100" s="48"/>
      <c r="F100" s="54">
        <v>352.82890229999998</v>
      </c>
      <c r="G100" s="13">
        <v>3.4407734000000002E-2</v>
      </c>
    </row>
    <row r="101" spans="1:7" ht="15" x14ac:dyDescent="0.25">
      <c r="A101" s="6"/>
      <c r="B101" s="7"/>
      <c r="C101" s="29"/>
      <c r="D101" s="7"/>
      <c r="E101" s="46"/>
      <c r="F101" s="52"/>
      <c r="G101" s="5"/>
    </row>
    <row r="102" spans="1:7" ht="15" x14ac:dyDescent="0.25">
      <c r="A102" s="1"/>
      <c r="B102" s="2"/>
      <c r="C102" s="3" t="s">
        <v>128</v>
      </c>
      <c r="D102" s="4"/>
      <c r="E102" s="46"/>
      <c r="F102" s="52"/>
      <c r="G102" s="5"/>
    </row>
    <row r="103" spans="1:7" ht="25.5" x14ac:dyDescent="0.25">
      <c r="A103" s="6"/>
      <c r="B103" s="7"/>
      <c r="C103" s="8" t="s">
        <v>129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1"/>
      <c r="B106" s="2"/>
      <c r="C106" s="3" t="s">
        <v>130</v>
      </c>
      <c r="D106" s="4"/>
      <c r="E106" s="46"/>
      <c r="F106" s="52"/>
      <c r="G106" s="5"/>
    </row>
    <row r="107" spans="1:7" ht="25.5" x14ac:dyDescent="0.25">
      <c r="A107" s="6"/>
      <c r="B107" s="7"/>
      <c r="C107" s="8" t="s">
        <v>131</v>
      </c>
      <c r="D107" s="9"/>
      <c r="E107" s="47"/>
      <c r="F107" s="53"/>
      <c r="G107" s="10"/>
    </row>
    <row r="108" spans="1:7" ht="15" x14ac:dyDescent="0.25">
      <c r="A108" s="6"/>
      <c r="B108" s="7"/>
      <c r="C108" s="8" t="s">
        <v>107</v>
      </c>
      <c r="D108" s="25"/>
      <c r="E108" s="48"/>
      <c r="F108" s="54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2"/>
      <c r="G109" s="5"/>
    </row>
    <row r="110" spans="1:7" ht="25.5" x14ac:dyDescent="0.25">
      <c r="A110" s="6"/>
      <c r="B110" s="7"/>
      <c r="C110" s="8" t="s">
        <v>132</v>
      </c>
      <c r="D110" s="9"/>
      <c r="E110" s="47"/>
      <c r="F110" s="53"/>
      <c r="G110" s="10"/>
    </row>
    <row r="111" spans="1:7" ht="15" x14ac:dyDescent="0.25">
      <c r="A111" s="6"/>
      <c r="B111" s="7"/>
      <c r="C111" s="8" t="s">
        <v>107</v>
      </c>
      <c r="D111" s="25"/>
      <c r="E111" s="48"/>
      <c r="F111" s="54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8"/>
      <c r="G112" s="27"/>
    </row>
    <row r="113" spans="1:7" ht="25.5" x14ac:dyDescent="0.25">
      <c r="A113" s="6"/>
      <c r="B113" s="7"/>
      <c r="C113" s="29" t="s">
        <v>134</v>
      </c>
      <c r="D113" s="7"/>
      <c r="E113" s="46"/>
      <c r="F113" s="143">
        <v>-24.484131569999999</v>
      </c>
      <c r="G113" s="144">
        <v>-2.3419157693579228E-3</v>
      </c>
    </row>
    <row r="114" spans="1:7" ht="15" x14ac:dyDescent="0.25">
      <c r="A114" s="6"/>
      <c r="B114" s="7"/>
      <c r="C114" s="30" t="s">
        <v>135</v>
      </c>
      <c r="D114" s="12"/>
      <c r="E114" s="48"/>
      <c r="F114" s="54">
        <v>10254.348652605002</v>
      </c>
      <c r="G114" s="13">
        <v>1.0000457672306418</v>
      </c>
    </row>
    <row r="116" spans="1:7" ht="15" x14ac:dyDescent="0.25">
      <c r="B116" s="158"/>
      <c r="C116" s="158"/>
      <c r="D116" s="158"/>
      <c r="E116" s="158"/>
      <c r="F116" s="158"/>
    </row>
    <row r="117" spans="1:7" ht="15" x14ac:dyDescent="0.25">
      <c r="B117" s="158"/>
      <c r="C117" s="158"/>
      <c r="D117" s="158"/>
      <c r="E117" s="158"/>
      <c r="F117" s="158"/>
    </row>
    <row r="119" spans="1:7" ht="15" x14ac:dyDescent="0.25">
      <c r="B119" s="36" t="s">
        <v>137</v>
      </c>
      <c r="C119" s="37"/>
      <c r="D119" s="38"/>
    </row>
    <row r="120" spans="1:7" ht="15" x14ac:dyDescent="0.25">
      <c r="B120" s="39" t="s">
        <v>138</v>
      </c>
      <c r="C120" s="40"/>
      <c r="D120" s="64" t="s">
        <v>139</v>
      </c>
    </row>
    <row r="121" spans="1:7" ht="15" x14ac:dyDescent="0.25">
      <c r="B121" s="39" t="s">
        <v>140</v>
      </c>
      <c r="C121" s="40"/>
      <c r="D121" s="64" t="s">
        <v>139</v>
      </c>
    </row>
    <row r="122" spans="1:7" ht="15" x14ac:dyDescent="0.25">
      <c r="B122" s="41" t="s">
        <v>141</v>
      </c>
      <c r="C122" s="40"/>
      <c r="D122" s="42"/>
    </row>
    <row r="123" spans="1:7" ht="25.5" customHeight="1" x14ac:dyDescent="0.25">
      <c r="B123" s="42"/>
      <c r="C123" s="32" t="s">
        <v>142</v>
      </c>
      <c r="D123" s="33" t="s">
        <v>143</v>
      </c>
    </row>
    <row r="124" spans="1:7" ht="12.75" customHeight="1" x14ac:dyDescent="0.25">
      <c r="B124" s="59" t="s">
        <v>144</v>
      </c>
      <c r="C124" s="60" t="s">
        <v>145</v>
      </c>
      <c r="D124" s="60" t="s">
        <v>146</v>
      </c>
    </row>
    <row r="125" spans="1:7" ht="15" x14ac:dyDescent="0.25">
      <c r="B125" s="42" t="s">
        <v>147</v>
      </c>
      <c r="C125" s="43">
        <v>9.6410999999999998</v>
      </c>
      <c r="D125" s="43">
        <v>9.8147000000000002</v>
      </c>
    </row>
    <row r="126" spans="1:7" ht="15" x14ac:dyDescent="0.25">
      <c r="B126" s="42" t="s">
        <v>148</v>
      </c>
      <c r="C126" s="43">
        <v>9.6410999999999998</v>
      </c>
      <c r="D126" s="43">
        <v>9.8147000000000002</v>
      </c>
    </row>
    <row r="127" spans="1:7" ht="15" x14ac:dyDescent="0.25">
      <c r="B127" s="42" t="s">
        <v>149</v>
      </c>
      <c r="C127" s="43">
        <v>9.3978000000000002</v>
      </c>
      <c r="D127" s="43">
        <v>9.5619999999999994</v>
      </c>
    </row>
    <row r="128" spans="1:7" ht="15" x14ac:dyDescent="0.25">
      <c r="B128" s="42" t="s">
        <v>150</v>
      </c>
      <c r="C128" s="43">
        <v>9.3978000000000002</v>
      </c>
      <c r="D128" s="43">
        <v>9.5619999999999994</v>
      </c>
    </row>
    <row r="130" spans="2:4" ht="15" x14ac:dyDescent="0.25">
      <c r="B130" s="61" t="s">
        <v>151</v>
      </c>
      <c r="C130" s="44"/>
      <c r="D130" s="62" t="s">
        <v>139</v>
      </c>
    </row>
    <row r="131" spans="2:4" ht="24.75" customHeight="1" x14ac:dyDescent="0.25">
      <c r="B131" s="63"/>
      <c r="C131" s="63"/>
    </row>
    <row r="132" spans="2:4" ht="15" x14ac:dyDescent="0.25">
      <c r="B132" s="65"/>
      <c r="C132" s="67"/>
      <c r="D132"/>
    </row>
    <row r="134" spans="2:4" ht="15" x14ac:dyDescent="0.25">
      <c r="B134" s="41" t="s">
        <v>152</v>
      </c>
      <c r="C134" s="40"/>
      <c r="D134" s="66" t="s">
        <v>388</v>
      </c>
    </row>
    <row r="135" spans="2:4" ht="15" x14ac:dyDescent="0.25">
      <c r="B135" s="41" t="s">
        <v>153</v>
      </c>
      <c r="C135" s="40"/>
      <c r="D135" s="66" t="s">
        <v>139</v>
      </c>
    </row>
    <row r="136" spans="2:4" ht="15" x14ac:dyDescent="0.25">
      <c r="B136" s="41" t="s">
        <v>154</v>
      </c>
      <c r="C136" s="40"/>
      <c r="D136" s="45">
        <v>0.39717281744474975</v>
      </c>
    </row>
    <row r="137" spans="2:4" ht="15" x14ac:dyDescent="0.25">
      <c r="B137" s="41" t="s">
        <v>155</v>
      </c>
      <c r="C137" s="40"/>
      <c r="D137" s="45" t="s">
        <v>139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CBD9-235E-442B-8043-7E965160FF23}">
  <dimension ref="A1:N105"/>
  <sheetViews>
    <sheetView workbookViewId="0">
      <selection sqref="A1:G1"/>
    </sheetView>
  </sheetViews>
  <sheetFormatPr defaultRowHeight="12.75" x14ac:dyDescent="0.2"/>
  <cols>
    <col min="1" max="1" width="5.85546875" style="160" bestFit="1" customWidth="1"/>
    <col min="2" max="2" width="14.140625" style="160" bestFit="1" customWidth="1"/>
    <col min="3" max="3" width="37.7109375" style="160" bestFit="1" customWidth="1"/>
    <col min="4" max="4" width="26.85546875" style="160" bestFit="1" customWidth="1"/>
    <col min="5" max="5" width="13.85546875" style="160" bestFit="1" customWidth="1"/>
    <col min="6" max="6" width="17.42578125" style="185" bestFit="1" customWidth="1"/>
    <col min="7" max="7" width="8.5703125" style="191" bestFit="1" customWidth="1"/>
    <col min="8" max="8" width="9.140625" style="160"/>
    <col min="9" max="9" width="12.28515625" style="160" bestFit="1" customWidth="1"/>
    <col min="10" max="10" width="19.85546875" style="160" bestFit="1" customWidth="1"/>
    <col min="11" max="16384" width="9.140625" style="160"/>
  </cols>
  <sheetData>
    <row r="1" spans="1:12" ht="15" customHeight="1" x14ac:dyDescent="0.2">
      <c r="A1" s="155" t="s">
        <v>0</v>
      </c>
      <c r="B1" s="156"/>
      <c r="C1" s="156"/>
      <c r="D1" s="156"/>
      <c r="E1" s="156"/>
      <c r="F1" s="156"/>
      <c r="G1" s="157"/>
    </row>
    <row r="2" spans="1:12" ht="15" customHeight="1" x14ac:dyDescent="0.2">
      <c r="A2" s="161" t="s">
        <v>852</v>
      </c>
      <c r="B2" s="161"/>
      <c r="C2" s="161"/>
      <c r="D2" s="161"/>
      <c r="E2" s="161"/>
      <c r="F2" s="161"/>
      <c r="G2" s="161"/>
    </row>
    <row r="3" spans="1:12" ht="15" customHeight="1" x14ac:dyDescent="0.2">
      <c r="A3" s="155" t="s">
        <v>803</v>
      </c>
      <c r="B3" s="156"/>
      <c r="C3" s="156"/>
      <c r="D3" s="156"/>
      <c r="E3" s="156"/>
      <c r="F3" s="156"/>
      <c r="G3" s="157"/>
    </row>
    <row r="4" spans="1:12" ht="30" x14ac:dyDescent="0.2">
      <c r="A4" s="162" t="s">
        <v>2</v>
      </c>
      <c r="B4" s="163" t="s">
        <v>853</v>
      </c>
      <c r="C4" s="164" t="s">
        <v>854</v>
      </c>
      <c r="D4" s="165" t="s">
        <v>5</v>
      </c>
      <c r="E4" s="166" t="s">
        <v>6</v>
      </c>
      <c r="F4" s="167" t="s">
        <v>855</v>
      </c>
      <c r="G4" s="168" t="s">
        <v>856</v>
      </c>
    </row>
    <row r="5" spans="1:12" x14ac:dyDescent="0.2">
      <c r="A5" s="169"/>
      <c r="B5" s="170"/>
      <c r="C5" s="171" t="s">
        <v>857</v>
      </c>
      <c r="D5" s="172"/>
      <c r="E5" s="172"/>
      <c r="F5" s="173"/>
      <c r="G5" s="174"/>
    </row>
    <row r="6" spans="1:12" x14ac:dyDescent="0.2">
      <c r="A6" s="169"/>
      <c r="B6" s="170"/>
      <c r="C6" s="171" t="s">
        <v>858</v>
      </c>
      <c r="D6" s="172"/>
      <c r="E6" s="172"/>
      <c r="F6" s="173"/>
      <c r="G6" s="174"/>
    </row>
    <row r="7" spans="1:12" x14ac:dyDescent="0.2">
      <c r="A7" s="169"/>
      <c r="B7" s="170"/>
      <c r="C7" s="171" t="s">
        <v>859</v>
      </c>
      <c r="D7" s="172"/>
      <c r="E7" s="175" t="s">
        <v>860</v>
      </c>
      <c r="F7" s="175" t="s">
        <v>860</v>
      </c>
      <c r="G7" s="176" t="s">
        <v>860</v>
      </c>
    </row>
    <row r="8" spans="1:12" x14ac:dyDescent="0.2">
      <c r="A8" s="169"/>
      <c r="B8" s="170"/>
      <c r="C8" s="177" t="s">
        <v>107</v>
      </c>
      <c r="D8" s="178" t="s">
        <v>861</v>
      </c>
      <c r="E8" s="178" t="s">
        <v>861</v>
      </c>
      <c r="F8" s="175" t="s">
        <v>860</v>
      </c>
      <c r="G8" s="176" t="s">
        <v>860</v>
      </c>
    </row>
    <row r="9" spans="1:12" x14ac:dyDescent="0.2">
      <c r="A9" s="169"/>
      <c r="B9" s="170"/>
      <c r="C9" s="177" t="s">
        <v>862</v>
      </c>
      <c r="D9" s="178" t="s">
        <v>861</v>
      </c>
      <c r="E9" s="179"/>
      <c r="F9" s="175" t="s">
        <v>860</v>
      </c>
      <c r="G9" s="176" t="s">
        <v>860</v>
      </c>
    </row>
    <row r="10" spans="1:12" x14ac:dyDescent="0.2">
      <c r="A10" s="169"/>
      <c r="B10" s="170"/>
      <c r="C10" s="178"/>
      <c r="D10" s="178"/>
      <c r="E10" s="179"/>
      <c r="F10" s="175"/>
      <c r="G10" s="176"/>
    </row>
    <row r="11" spans="1:12" x14ac:dyDescent="0.2">
      <c r="A11" s="169"/>
      <c r="B11" s="170"/>
      <c r="C11" s="180" t="s">
        <v>863</v>
      </c>
      <c r="D11" s="178"/>
      <c r="E11" s="179"/>
      <c r="F11" s="181"/>
      <c r="G11" s="182"/>
    </row>
    <row r="12" spans="1:12" x14ac:dyDescent="0.2">
      <c r="A12" s="169"/>
      <c r="B12" s="170"/>
      <c r="C12" s="180" t="s">
        <v>864</v>
      </c>
      <c r="D12" s="178"/>
      <c r="E12" s="179"/>
      <c r="F12" s="181"/>
      <c r="G12" s="182"/>
    </row>
    <row r="13" spans="1:12" x14ac:dyDescent="0.2">
      <c r="A13" s="183">
        <v>1</v>
      </c>
      <c r="B13" s="170" t="s">
        <v>865</v>
      </c>
      <c r="C13" s="178" t="s">
        <v>866</v>
      </c>
      <c r="D13" s="178" t="s">
        <v>867</v>
      </c>
      <c r="E13" s="179">
        <v>3715</v>
      </c>
      <c r="F13" s="181">
        <v>211.09343729999998</v>
      </c>
      <c r="G13" s="184">
        <f t="shared" ref="G13:G18" si="0">F13/$F$79</f>
        <v>3.6334431019219349E-2</v>
      </c>
      <c r="H13" s="185"/>
      <c r="I13" s="186"/>
      <c r="J13" s="187"/>
      <c r="K13" s="187"/>
      <c r="L13" s="188"/>
    </row>
    <row r="14" spans="1:12" x14ac:dyDescent="0.2">
      <c r="A14" s="183">
        <v>2</v>
      </c>
      <c r="B14" s="170" t="s">
        <v>868</v>
      </c>
      <c r="C14" s="178" t="s">
        <v>869</v>
      </c>
      <c r="D14" s="178" t="s">
        <v>870</v>
      </c>
      <c r="E14" s="179">
        <v>2163</v>
      </c>
      <c r="F14" s="181">
        <v>177.5339778</v>
      </c>
      <c r="G14" s="184">
        <f t="shared" si="0"/>
        <v>3.0558013325512889E-2</v>
      </c>
      <c r="H14" s="185"/>
      <c r="I14" s="189"/>
      <c r="J14" s="190"/>
      <c r="K14" s="185"/>
    </row>
    <row r="15" spans="1:12" x14ac:dyDescent="0.2">
      <c r="A15" s="183">
        <v>3</v>
      </c>
      <c r="B15" s="170" t="s">
        <v>871</v>
      </c>
      <c r="C15" s="178" t="s">
        <v>872</v>
      </c>
      <c r="D15" s="178" t="s">
        <v>870</v>
      </c>
      <c r="E15" s="179">
        <v>5684</v>
      </c>
      <c r="F15" s="181">
        <v>97.646614700000001</v>
      </c>
      <c r="G15" s="184">
        <f t="shared" si="0"/>
        <v>1.6807411123043191E-2</v>
      </c>
      <c r="H15" s="185"/>
      <c r="I15" s="189"/>
      <c r="J15" s="190"/>
      <c r="K15" s="185"/>
    </row>
    <row r="16" spans="1:12" x14ac:dyDescent="0.2">
      <c r="A16" s="183">
        <v>4</v>
      </c>
      <c r="B16" s="170" t="s">
        <v>873</v>
      </c>
      <c r="C16" s="178" t="s">
        <v>874</v>
      </c>
      <c r="D16" s="178" t="s">
        <v>875</v>
      </c>
      <c r="E16" s="179">
        <v>6545</v>
      </c>
      <c r="F16" s="181">
        <v>60.7192139</v>
      </c>
      <c r="G16" s="184">
        <f t="shared" si="0"/>
        <v>1.045128696187456E-2</v>
      </c>
      <c r="H16" s="185"/>
      <c r="I16" s="189"/>
      <c r="J16" s="190"/>
      <c r="K16" s="185"/>
    </row>
    <row r="17" spans="1:14" x14ac:dyDescent="0.2">
      <c r="A17" s="183">
        <v>5</v>
      </c>
      <c r="B17" s="170" t="s">
        <v>876</v>
      </c>
      <c r="C17" s="178" t="s">
        <v>877</v>
      </c>
      <c r="D17" s="178" t="s">
        <v>875</v>
      </c>
      <c r="E17" s="179">
        <v>24749</v>
      </c>
      <c r="F17" s="181">
        <v>50.792138100000003</v>
      </c>
      <c r="G17" s="184">
        <f t="shared" si="0"/>
        <v>8.7425903036972962E-3</v>
      </c>
      <c r="H17" s="185"/>
      <c r="I17" s="189"/>
      <c r="J17" s="190"/>
      <c r="K17" s="185"/>
    </row>
    <row r="18" spans="1:14" x14ac:dyDescent="0.2">
      <c r="A18" s="183">
        <v>6</v>
      </c>
      <c r="B18" s="170" t="s">
        <v>878</v>
      </c>
      <c r="C18" s="178" t="s">
        <v>879</v>
      </c>
      <c r="D18" s="178" t="s">
        <v>875</v>
      </c>
      <c r="E18" s="179">
        <v>387</v>
      </c>
      <c r="F18" s="181">
        <v>20.393506199999997</v>
      </c>
      <c r="G18" s="184">
        <f t="shared" si="0"/>
        <v>3.5102296582098531E-3</v>
      </c>
      <c r="H18" s="185"/>
      <c r="I18" s="189"/>
      <c r="J18" s="190"/>
      <c r="K18" s="185"/>
    </row>
    <row r="19" spans="1:14" x14ac:dyDescent="0.2">
      <c r="A19" s="169"/>
      <c r="B19" s="170"/>
      <c r="C19" s="178"/>
      <c r="D19" s="178"/>
      <c r="E19" s="179"/>
      <c r="F19" s="181"/>
      <c r="G19" s="184"/>
      <c r="H19" s="191"/>
    </row>
    <row r="20" spans="1:14" x14ac:dyDescent="0.2">
      <c r="A20" s="169"/>
      <c r="B20" s="170"/>
      <c r="C20" s="180" t="s">
        <v>107</v>
      </c>
      <c r="D20" s="178"/>
      <c r="E20" s="179"/>
      <c r="F20" s="192">
        <f>SUM(F13:F19)</f>
        <v>618.17888800000003</v>
      </c>
      <c r="G20" s="193">
        <f>F20/F79</f>
        <v>0.10640396239155715</v>
      </c>
      <c r="H20" s="191"/>
    </row>
    <row r="21" spans="1:14" x14ac:dyDescent="0.2">
      <c r="A21" s="169"/>
      <c r="B21" s="170"/>
      <c r="C21" s="178"/>
      <c r="D21" s="178"/>
      <c r="E21" s="179"/>
      <c r="F21" s="192"/>
      <c r="G21" s="194"/>
    </row>
    <row r="22" spans="1:14" x14ac:dyDescent="0.2">
      <c r="A22" s="169"/>
      <c r="B22" s="170"/>
      <c r="C22" s="180" t="s">
        <v>880</v>
      </c>
      <c r="D22" s="178"/>
      <c r="E22" s="179"/>
      <c r="F22" s="181"/>
      <c r="G22" s="182"/>
    </row>
    <row r="23" spans="1:14" x14ac:dyDescent="0.2">
      <c r="A23" s="183">
        <v>1</v>
      </c>
      <c r="B23" s="170" t="s">
        <v>881</v>
      </c>
      <c r="C23" s="178" t="s">
        <v>882</v>
      </c>
      <c r="D23" s="178" t="s">
        <v>883</v>
      </c>
      <c r="E23" s="179">
        <v>312</v>
      </c>
      <c r="F23" s="181">
        <v>386.59976599999999</v>
      </c>
      <c r="G23" s="184">
        <f t="shared" ref="G23:G49" si="1">F23/$F$79</f>
        <v>6.6543435501551437E-2</v>
      </c>
      <c r="H23" s="185"/>
      <c r="I23" s="195"/>
      <c r="J23" s="185"/>
      <c r="K23" s="185"/>
      <c r="N23" s="196"/>
    </row>
    <row r="24" spans="1:14" x14ac:dyDescent="0.2">
      <c r="A24" s="183">
        <v>2</v>
      </c>
      <c r="B24" s="170" t="s">
        <v>884</v>
      </c>
      <c r="C24" s="178" t="s">
        <v>885</v>
      </c>
      <c r="D24" s="178" t="s">
        <v>886</v>
      </c>
      <c r="E24" s="179">
        <v>4185</v>
      </c>
      <c r="F24" s="181">
        <v>361.3153792</v>
      </c>
      <c r="G24" s="184">
        <f t="shared" si="1"/>
        <v>6.2191363642764855E-2</v>
      </c>
      <c r="H24" s="185"/>
      <c r="I24" s="195"/>
      <c r="J24" s="185"/>
      <c r="K24" s="185"/>
      <c r="N24" s="196"/>
    </row>
    <row r="25" spans="1:14" x14ac:dyDescent="0.2">
      <c r="A25" s="183">
        <v>3</v>
      </c>
      <c r="B25" s="170" t="s">
        <v>887</v>
      </c>
      <c r="C25" s="178" t="s">
        <v>888</v>
      </c>
      <c r="D25" s="178" t="s">
        <v>889</v>
      </c>
      <c r="E25" s="179">
        <v>424</v>
      </c>
      <c r="F25" s="181">
        <v>327.49809900000002</v>
      </c>
      <c r="G25" s="184">
        <f t="shared" si="1"/>
        <v>5.6370568593896171E-2</v>
      </c>
      <c r="H25" s="185"/>
      <c r="I25" s="197"/>
      <c r="J25" s="185"/>
      <c r="K25" s="185"/>
      <c r="N25" s="196"/>
    </row>
    <row r="26" spans="1:14" x14ac:dyDescent="0.2">
      <c r="A26" s="183">
        <v>4</v>
      </c>
      <c r="B26" s="170" t="s">
        <v>890</v>
      </c>
      <c r="C26" s="178" t="s">
        <v>891</v>
      </c>
      <c r="D26" s="178" t="s">
        <v>892</v>
      </c>
      <c r="E26" s="179">
        <v>2269</v>
      </c>
      <c r="F26" s="181">
        <v>277.29225289999999</v>
      </c>
      <c r="G26" s="184">
        <f t="shared" si="1"/>
        <v>4.7728893726053212E-2</v>
      </c>
      <c r="H26" s="185"/>
      <c r="I26" s="197"/>
      <c r="J26" s="185"/>
      <c r="K26" s="185"/>
      <c r="N26" s="196"/>
    </row>
    <row r="27" spans="1:14" x14ac:dyDescent="0.2">
      <c r="A27" s="183">
        <v>5</v>
      </c>
      <c r="B27" s="170" t="s">
        <v>893</v>
      </c>
      <c r="C27" s="178" t="s">
        <v>894</v>
      </c>
      <c r="D27" s="178" t="s">
        <v>895</v>
      </c>
      <c r="E27" s="179">
        <v>1972</v>
      </c>
      <c r="F27" s="181">
        <v>272.93260850000001</v>
      </c>
      <c r="G27" s="184">
        <f t="shared" si="1"/>
        <v>4.6978490488765429E-2</v>
      </c>
      <c r="H27" s="185"/>
      <c r="I27" s="197"/>
      <c r="J27" s="185"/>
      <c r="K27" s="185"/>
      <c r="N27" s="196"/>
    </row>
    <row r="28" spans="1:14" x14ac:dyDescent="0.2">
      <c r="A28" s="183">
        <v>6</v>
      </c>
      <c r="B28" s="170" t="s">
        <v>896</v>
      </c>
      <c r="C28" s="178" t="s">
        <v>897</v>
      </c>
      <c r="D28" s="178" t="s">
        <v>875</v>
      </c>
      <c r="E28" s="179">
        <v>970</v>
      </c>
      <c r="F28" s="181">
        <v>255.29392999999999</v>
      </c>
      <c r="G28" s="184">
        <f t="shared" si="1"/>
        <v>4.3942435197678278E-2</v>
      </c>
      <c r="H28" s="185"/>
      <c r="I28" s="197"/>
      <c r="J28" s="185"/>
      <c r="K28" s="185"/>
      <c r="N28" s="196"/>
    </row>
    <row r="29" spans="1:14" x14ac:dyDescent="0.2">
      <c r="A29" s="183">
        <v>7</v>
      </c>
      <c r="B29" s="170" t="s">
        <v>898</v>
      </c>
      <c r="C29" s="178" t="s">
        <v>899</v>
      </c>
      <c r="D29" s="178" t="s">
        <v>900</v>
      </c>
      <c r="E29" s="179">
        <v>3483</v>
      </c>
      <c r="F29" s="181">
        <v>250.20878920000001</v>
      </c>
      <c r="G29" s="184">
        <f t="shared" si="1"/>
        <v>4.3067155984909421E-2</v>
      </c>
      <c r="H29" s="185"/>
      <c r="I29" s="197"/>
      <c r="J29" s="185"/>
      <c r="K29" s="185"/>
      <c r="N29" s="196"/>
    </row>
    <row r="30" spans="1:14" x14ac:dyDescent="0.2">
      <c r="A30" s="183">
        <v>8</v>
      </c>
      <c r="B30" s="170" t="s">
        <v>901</v>
      </c>
      <c r="C30" s="178" t="s">
        <v>902</v>
      </c>
      <c r="D30" s="178" t="s">
        <v>903</v>
      </c>
      <c r="E30" s="179">
        <v>6873</v>
      </c>
      <c r="F30" s="181">
        <v>235.71358690000002</v>
      </c>
      <c r="G30" s="184">
        <f t="shared" si="1"/>
        <v>4.0572171134525443E-2</v>
      </c>
      <c r="H30" s="185"/>
      <c r="I30" s="197"/>
      <c r="J30" s="185"/>
      <c r="K30" s="185"/>
      <c r="N30" s="196"/>
    </row>
    <row r="31" spans="1:14" x14ac:dyDescent="0.2">
      <c r="A31" s="183">
        <v>9</v>
      </c>
      <c r="B31" s="170" t="s">
        <v>904</v>
      </c>
      <c r="C31" s="178" t="s">
        <v>905</v>
      </c>
      <c r="D31" s="178" t="s">
        <v>906</v>
      </c>
      <c r="E31" s="179">
        <v>2543</v>
      </c>
      <c r="F31" s="181">
        <v>234.39232369999996</v>
      </c>
      <c r="G31" s="184">
        <f t="shared" si="1"/>
        <v>4.0344748874446328E-2</v>
      </c>
      <c r="H31" s="185"/>
      <c r="I31" s="197"/>
      <c r="J31" s="185"/>
      <c r="K31" s="185"/>
      <c r="N31" s="196"/>
    </row>
    <row r="32" spans="1:14" x14ac:dyDescent="0.2">
      <c r="A32" s="183">
        <v>10</v>
      </c>
      <c r="B32" s="170" t="s">
        <v>907</v>
      </c>
      <c r="C32" s="178" t="s">
        <v>908</v>
      </c>
      <c r="D32" s="178" t="s">
        <v>889</v>
      </c>
      <c r="E32" s="179">
        <v>1813</v>
      </c>
      <c r="F32" s="181">
        <v>224.60233249999999</v>
      </c>
      <c r="G32" s="184">
        <f t="shared" si="1"/>
        <v>3.8659647885590703E-2</v>
      </c>
      <c r="H32" s="185"/>
      <c r="I32" s="197"/>
      <c r="J32" s="185"/>
      <c r="K32" s="185"/>
      <c r="N32" s="196"/>
    </row>
    <row r="33" spans="1:14" x14ac:dyDescent="0.2">
      <c r="A33" s="183">
        <v>11</v>
      </c>
      <c r="B33" s="170" t="s">
        <v>909</v>
      </c>
      <c r="C33" s="178" t="s">
        <v>910</v>
      </c>
      <c r="D33" s="178" t="s">
        <v>911</v>
      </c>
      <c r="E33" s="179">
        <v>2338</v>
      </c>
      <c r="F33" s="181">
        <v>207.25524910000001</v>
      </c>
      <c r="G33" s="184">
        <f t="shared" si="1"/>
        <v>3.5673783363965691E-2</v>
      </c>
      <c r="H33" s="185"/>
      <c r="I33" s="197"/>
      <c r="J33" s="185"/>
      <c r="K33" s="185"/>
      <c r="N33" s="196"/>
    </row>
    <row r="34" spans="1:14" x14ac:dyDescent="0.2">
      <c r="A34" s="183">
        <v>12</v>
      </c>
      <c r="B34" s="170" t="s">
        <v>912</v>
      </c>
      <c r="C34" s="178" t="s">
        <v>913</v>
      </c>
      <c r="D34" s="178" t="s">
        <v>914</v>
      </c>
      <c r="E34" s="179">
        <v>5623</v>
      </c>
      <c r="F34" s="181">
        <v>204.22712240000001</v>
      </c>
      <c r="G34" s="184">
        <f t="shared" si="1"/>
        <v>3.5152567441263924E-2</v>
      </c>
      <c r="H34" s="185"/>
      <c r="I34" s="197"/>
      <c r="J34" s="185"/>
      <c r="K34" s="185"/>
      <c r="N34" s="196"/>
    </row>
    <row r="35" spans="1:14" x14ac:dyDescent="0.2">
      <c r="A35" s="183">
        <v>13</v>
      </c>
      <c r="B35" s="170" t="s">
        <v>915</v>
      </c>
      <c r="C35" s="178" t="s">
        <v>916</v>
      </c>
      <c r="D35" s="178" t="s">
        <v>917</v>
      </c>
      <c r="E35" s="179">
        <v>2573</v>
      </c>
      <c r="F35" s="181">
        <v>190.31509869999996</v>
      </c>
      <c r="G35" s="184">
        <f t="shared" si="1"/>
        <v>3.2757962133155676E-2</v>
      </c>
      <c r="H35" s="185"/>
      <c r="I35" s="197"/>
      <c r="J35" s="185"/>
      <c r="K35" s="185"/>
      <c r="N35" s="196"/>
    </row>
    <row r="36" spans="1:14" x14ac:dyDescent="0.2">
      <c r="A36" s="183">
        <v>14</v>
      </c>
      <c r="B36" s="170" t="s">
        <v>918</v>
      </c>
      <c r="C36" s="178" t="s">
        <v>919</v>
      </c>
      <c r="D36" s="178" t="s">
        <v>920</v>
      </c>
      <c r="E36" s="179">
        <v>5719</v>
      </c>
      <c r="F36" s="181">
        <v>175.81621059999998</v>
      </c>
      <c r="G36" s="184">
        <f t="shared" si="1"/>
        <v>3.026234286491597E-2</v>
      </c>
      <c r="H36" s="185"/>
      <c r="I36" s="197"/>
      <c r="J36" s="185"/>
      <c r="K36" s="185"/>
      <c r="N36" s="196"/>
    </row>
    <row r="37" spans="1:14" x14ac:dyDescent="0.2">
      <c r="A37" s="183">
        <v>15</v>
      </c>
      <c r="B37" s="170" t="s">
        <v>921</v>
      </c>
      <c r="C37" s="178" t="s">
        <v>922</v>
      </c>
      <c r="D37" s="178" t="s">
        <v>923</v>
      </c>
      <c r="E37" s="179">
        <v>4946</v>
      </c>
      <c r="F37" s="181">
        <v>174.70130030000001</v>
      </c>
      <c r="G37" s="184">
        <f t="shared" si="1"/>
        <v>3.0070439071476881E-2</v>
      </c>
      <c r="H37" s="185"/>
      <c r="I37" s="197"/>
      <c r="J37" s="185"/>
      <c r="K37" s="185"/>
      <c r="N37" s="196"/>
    </row>
    <row r="38" spans="1:14" x14ac:dyDescent="0.2">
      <c r="A38" s="183">
        <v>16</v>
      </c>
      <c r="B38" s="170" t="s">
        <v>924</v>
      </c>
      <c r="C38" s="178" t="s">
        <v>925</v>
      </c>
      <c r="D38" s="178" t="s">
        <v>926</v>
      </c>
      <c r="E38" s="179">
        <v>2596</v>
      </c>
      <c r="F38" s="181">
        <v>139.78991190000002</v>
      </c>
      <c r="G38" s="184">
        <f t="shared" si="1"/>
        <v>2.406132078798312E-2</v>
      </c>
      <c r="H38" s="185"/>
      <c r="I38" s="197"/>
      <c r="J38" s="185"/>
      <c r="K38" s="185"/>
      <c r="N38" s="196"/>
    </row>
    <row r="39" spans="1:14" x14ac:dyDescent="0.2">
      <c r="A39" s="183">
        <v>17</v>
      </c>
      <c r="B39" s="170" t="s">
        <v>927</v>
      </c>
      <c r="C39" s="178" t="s">
        <v>928</v>
      </c>
      <c r="D39" s="178" t="s">
        <v>903</v>
      </c>
      <c r="E39" s="179">
        <v>1548</v>
      </c>
      <c r="F39" s="181">
        <v>138.3160044</v>
      </c>
      <c r="G39" s="184">
        <f t="shared" si="1"/>
        <v>2.380762464720091E-2</v>
      </c>
      <c r="H39" s="185"/>
      <c r="I39" s="197"/>
      <c r="J39" s="185"/>
      <c r="K39" s="185"/>
      <c r="N39" s="196"/>
    </row>
    <row r="40" spans="1:14" x14ac:dyDescent="0.2">
      <c r="A40" s="183">
        <v>18</v>
      </c>
      <c r="B40" s="170" t="s">
        <v>929</v>
      </c>
      <c r="C40" s="178" t="s">
        <v>930</v>
      </c>
      <c r="D40" s="178" t="s">
        <v>917</v>
      </c>
      <c r="E40" s="179">
        <v>1650</v>
      </c>
      <c r="F40" s="181">
        <v>132.1224847</v>
      </c>
      <c r="G40" s="184">
        <f t="shared" si="1"/>
        <v>2.2741565857386389E-2</v>
      </c>
      <c r="H40" s="185"/>
      <c r="I40" s="197"/>
      <c r="J40" s="185"/>
      <c r="K40" s="185"/>
      <c r="N40" s="196"/>
    </row>
    <row r="41" spans="1:14" x14ac:dyDescent="0.2">
      <c r="A41" s="183">
        <v>19</v>
      </c>
      <c r="B41" s="170" t="s">
        <v>931</v>
      </c>
      <c r="C41" s="178" t="s">
        <v>932</v>
      </c>
      <c r="D41" s="178" t="s">
        <v>933</v>
      </c>
      <c r="E41" s="179">
        <v>2705</v>
      </c>
      <c r="F41" s="181">
        <v>130.40097310000002</v>
      </c>
      <c r="G41" s="184">
        <f t="shared" si="1"/>
        <v>2.2445250892416203E-2</v>
      </c>
      <c r="H41" s="185"/>
      <c r="I41" s="197"/>
      <c r="J41" s="185"/>
      <c r="K41" s="185"/>
      <c r="N41" s="196"/>
    </row>
    <row r="42" spans="1:14" x14ac:dyDescent="0.2">
      <c r="A42" s="183">
        <v>20</v>
      </c>
      <c r="B42" s="170" t="s">
        <v>934</v>
      </c>
      <c r="C42" s="178" t="s">
        <v>935</v>
      </c>
      <c r="D42" s="178" t="s">
        <v>936</v>
      </c>
      <c r="E42" s="179">
        <v>1928</v>
      </c>
      <c r="F42" s="181">
        <v>125.05692319999999</v>
      </c>
      <c r="G42" s="184">
        <f t="shared" si="1"/>
        <v>2.1525406983773681E-2</v>
      </c>
      <c r="H42" s="185"/>
      <c r="I42" s="197"/>
      <c r="J42" s="185"/>
      <c r="K42" s="185"/>
      <c r="N42" s="196"/>
    </row>
    <row r="43" spans="1:14" x14ac:dyDescent="0.2">
      <c r="A43" s="183">
        <v>21</v>
      </c>
      <c r="B43" s="170" t="s">
        <v>937</v>
      </c>
      <c r="C43" s="178" t="s">
        <v>938</v>
      </c>
      <c r="D43" s="178" t="s">
        <v>939</v>
      </c>
      <c r="E43" s="179">
        <v>1446</v>
      </c>
      <c r="F43" s="181">
        <v>124.10744549999998</v>
      </c>
      <c r="G43" s="184">
        <f t="shared" si="1"/>
        <v>2.1361978255547004E-2</v>
      </c>
      <c r="H43" s="185"/>
      <c r="I43" s="197"/>
      <c r="J43" s="185"/>
      <c r="K43" s="185"/>
      <c r="N43" s="196"/>
    </row>
    <row r="44" spans="1:14" x14ac:dyDescent="0.2">
      <c r="A44" s="183">
        <v>22</v>
      </c>
      <c r="B44" s="170" t="s">
        <v>940</v>
      </c>
      <c r="C44" s="178" t="s">
        <v>941</v>
      </c>
      <c r="D44" s="178" t="s">
        <v>923</v>
      </c>
      <c r="E44" s="179">
        <v>977</v>
      </c>
      <c r="F44" s="181">
        <v>121.4442147</v>
      </c>
      <c r="G44" s="184">
        <f t="shared" si="1"/>
        <v>2.0903569993174841E-2</v>
      </c>
      <c r="H44" s="185"/>
      <c r="I44" s="197"/>
      <c r="J44" s="185"/>
      <c r="K44" s="185"/>
      <c r="N44" s="196"/>
    </row>
    <row r="45" spans="1:14" x14ac:dyDescent="0.2">
      <c r="A45" s="183">
        <v>23</v>
      </c>
      <c r="B45" s="170" t="s">
        <v>942</v>
      </c>
      <c r="C45" s="178" t="s">
        <v>943</v>
      </c>
      <c r="D45" s="178" t="s">
        <v>944</v>
      </c>
      <c r="E45" s="179">
        <v>17661</v>
      </c>
      <c r="F45" s="181">
        <v>116.3801181</v>
      </c>
      <c r="G45" s="184">
        <f t="shared" si="1"/>
        <v>2.0031913010651665E-2</v>
      </c>
      <c r="H45" s="185"/>
      <c r="I45" s="197"/>
      <c r="J45" s="185"/>
      <c r="K45" s="185"/>
      <c r="N45" s="196"/>
    </row>
    <row r="46" spans="1:14" x14ac:dyDescent="0.2">
      <c r="A46" s="183">
        <v>24</v>
      </c>
      <c r="B46" s="170" t="s">
        <v>945</v>
      </c>
      <c r="C46" s="178" t="s">
        <v>946</v>
      </c>
      <c r="D46" s="178" t="s">
        <v>875</v>
      </c>
      <c r="E46" s="179">
        <v>2385</v>
      </c>
      <c r="F46" s="181">
        <v>86.082655099999997</v>
      </c>
      <c r="G46" s="184">
        <f t="shared" si="1"/>
        <v>1.4816966049196077E-2</v>
      </c>
      <c r="H46" s="185"/>
      <c r="I46" s="197"/>
      <c r="J46" s="185"/>
      <c r="K46" s="185"/>
      <c r="N46" s="196"/>
    </row>
    <row r="47" spans="1:14" x14ac:dyDescent="0.2">
      <c r="A47" s="183">
        <v>25</v>
      </c>
      <c r="B47" s="170" t="s">
        <v>947</v>
      </c>
      <c r="C47" s="178" t="s">
        <v>948</v>
      </c>
      <c r="D47" s="178" t="s">
        <v>875</v>
      </c>
      <c r="E47" s="179">
        <v>125</v>
      </c>
      <c r="F47" s="181">
        <v>57.791341199999998</v>
      </c>
      <c r="G47" s="184">
        <f t="shared" si="1"/>
        <v>9.947327246158634E-3</v>
      </c>
      <c r="H47" s="185"/>
      <c r="I47" s="197"/>
      <c r="J47" s="185"/>
      <c r="K47" s="185"/>
      <c r="N47" s="196"/>
    </row>
    <row r="48" spans="1:14" x14ac:dyDescent="0.2">
      <c r="A48" s="183">
        <v>26</v>
      </c>
      <c r="B48" s="170" t="s">
        <v>945</v>
      </c>
      <c r="C48" s="178" t="s">
        <v>946</v>
      </c>
      <c r="D48" s="178" t="s">
        <v>875</v>
      </c>
      <c r="E48" s="179">
        <v>615</v>
      </c>
      <c r="F48" s="181">
        <v>22.221720099999999</v>
      </c>
      <c r="G48" s="184">
        <f t="shared" si="1"/>
        <v>3.8249107429823926E-3</v>
      </c>
      <c r="H48" s="185"/>
      <c r="I48" s="197"/>
      <c r="J48" s="185"/>
      <c r="K48" s="185"/>
      <c r="N48" s="196"/>
    </row>
    <row r="49" spans="1:14" x14ac:dyDescent="0.2">
      <c r="A49" s="183">
        <v>27</v>
      </c>
      <c r="B49" s="170" t="s">
        <v>949</v>
      </c>
      <c r="C49" s="178" t="s">
        <v>950</v>
      </c>
      <c r="D49" s="178" t="s">
        <v>944</v>
      </c>
      <c r="E49" s="179">
        <v>94</v>
      </c>
      <c r="F49" s="181">
        <v>4.0932167000000002</v>
      </c>
      <c r="G49" s="184">
        <f t="shared" si="1"/>
        <v>7.0454440334638806E-4</v>
      </c>
      <c r="H49" s="185"/>
      <c r="I49" s="197"/>
      <c r="J49" s="185"/>
      <c r="K49" s="185"/>
      <c r="N49" s="196"/>
    </row>
    <row r="50" spans="1:14" x14ac:dyDescent="0.2">
      <c r="A50" s="169"/>
      <c r="B50" s="170"/>
      <c r="C50" s="178"/>
      <c r="D50" s="178"/>
      <c r="E50" s="179"/>
      <c r="F50" s="181"/>
      <c r="G50" s="184"/>
      <c r="H50" s="191"/>
      <c r="J50" s="185"/>
      <c r="N50" s="196"/>
    </row>
    <row r="51" spans="1:14" x14ac:dyDescent="0.2">
      <c r="A51" s="169"/>
      <c r="B51" s="170"/>
      <c r="C51" s="177" t="s">
        <v>107</v>
      </c>
      <c r="D51" s="178"/>
      <c r="E51" s="178"/>
      <c r="F51" s="175">
        <f>SUM(F23:F49)</f>
        <v>4975.9710576999996</v>
      </c>
      <c r="G51" s="193">
        <f>F51/F79</f>
        <v>0.85648838477477662</v>
      </c>
      <c r="H51" s="191"/>
      <c r="N51" s="196"/>
    </row>
    <row r="52" spans="1:14" x14ac:dyDescent="0.2">
      <c r="A52" s="169"/>
      <c r="B52" s="170"/>
      <c r="C52" s="177"/>
      <c r="D52" s="178"/>
      <c r="E52" s="178"/>
      <c r="F52" s="175"/>
      <c r="G52" s="176"/>
      <c r="N52" s="196"/>
    </row>
    <row r="53" spans="1:14" x14ac:dyDescent="0.2">
      <c r="A53" s="169"/>
      <c r="B53" s="170"/>
      <c r="C53" s="177" t="s">
        <v>951</v>
      </c>
      <c r="D53" s="178" t="s">
        <v>861</v>
      </c>
      <c r="E53" s="175" t="s">
        <v>860</v>
      </c>
      <c r="F53" s="175" t="s">
        <v>860</v>
      </c>
      <c r="G53" s="176" t="s">
        <v>860</v>
      </c>
      <c r="N53" s="196"/>
    </row>
    <row r="54" spans="1:14" x14ac:dyDescent="0.2">
      <c r="A54" s="169"/>
      <c r="B54" s="170"/>
      <c r="C54" s="177" t="s">
        <v>107</v>
      </c>
      <c r="D54" s="178" t="s">
        <v>861</v>
      </c>
      <c r="E54" s="175" t="s">
        <v>860</v>
      </c>
      <c r="F54" s="175" t="s">
        <v>860</v>
      </c>
      <c r="G54" s="176" t="s">
        <v>860</v>
      </c>
      <c r="N54" s="196"/>
    </row>
    <row r="55" spans="1:14" x14ac:dyDescent="0.2">
      <c r="A55" s="169"/>
      <c r="B55" s="170"/>
      <c r="C55" s="177" t="s">
        <v>862</v>
      </c>
      <c r="D55" s="178" t="s">
        <v>861</v>
      </c>
      <c r="E55" s="178" t="s">
        <v>861</v>
      </c>
      <c r="F55" s="175">
        <f>F51+F20</f>
        <v>5594.1499457</v>
      </c>
      <c r="G55" s="198">
        <f>F55/$F$79</f>
        <v>0.96289234716633387</v>
      </c>
      <c r="N55" s="196"/>
    </row>
    <row r="56" spans="1:14" x14ac:dyDescent="0.2">
      <c r="A56" s="169"/>
      <c r="B56" s="170"/>
      <c r="C56" s="199"/>
      <c r="D56" s="178"/>
      <c r="E56" s="178"/>
      <c r="F56" s="200"/>
      <c r="G56" s="176"/>
      <c r="N56" s="196"/>
    </row>
    <row r="57" spans="1:14" x14ac:dyDescent="0.2">
      <c r="A57" s="169"/>
      <c r="B57" s="170"/>
      <c r="C57" s="199" t="s">
        <v>952</v>
      </c>
      <c r="D57" s="178"/>
      <c r="E57" s="178"/>
      <c r="F57" s="200"/>
      <c r="G57" s="176"/>
    </row>
    <row r="58" spans="1:14" x14ac:dyDescent="0.2">
      <c r="A58" s="169"/>
      <c r="B58" s="170"/>
      <c r="C58" s="169" t="s">
        <v>953</v>
      </c>
      <c r="D58" s="178"/>
      <c r="E58" s="175" t="s">
        <v>860</v>
      </c>
      <c r="F58" s="175" t="s">
        <v>860</v>
      </c>
      <c r="G58" s="175" t="s">
        <v>860</v>
      </c>
    </row>
    <row r="59" spans="1:14" x14ac:dyDescent="0.2">
      <c r="A59" s="169"/>
      <c r="B59" s="170"/>
      <c r="C59" s="169" t="s">
        <v>954</v>
      </c>
      <c r="D59" s="178"/>
      <c r="E59" s="175" t="s">
        <v>860</v>
      </c>
      <c r="F59" s="175" t="s">
        <v>860</v>
      </c>
      <c r="G59" s="175" t="s">
        <v>860</v>
      </c>
    </row>
    <row r="60" spans="1:14" x14ac:dyDescent="0.2">
      <c r="A60" s="169"/>
      <c r="B60" s="170"/>
      <c r="C60" s="169" t="s">
        <v>955</v>
      </c>
      <c r="D60" s="178"/>
      <c r="E60" s="175" t="s">
        <v>860</v>
      </c>
      <c r="F60" s="175" t="s">
        <v>860</v>
      </c>
      <c r="G60" s="175" t="s">
        <v>860</v>
      </c>
    </row>
    <row r="61" spans="1:14" x14ac:dyDescent="0.2">
      <c r="A61" s="169"/>
      <c r="B61" s="170"/>
      <c r="C61" s="169"/>
      <c r="D61" s="178"/>
      <c r="E61" s="178"/>
      <c r="F61" s="201"/>
      <c r="G61" s="202"/>
    </row>
    <row r="62" spans="1:14" x14ac:dyDescent="0.2">
      <c r="A62" s="169"/>
      <c r="B62" s="170"/>
      <c r="C62" s="203" t="s">
        <v>956</v>
      </c>
      <c r="D62" s="178"/>
      <c r="E62" s="178"/>
      <c r="F62" s="201"/>
      <c r="G62" s="202"/>
    </row>
    <row r="63" spans="1:14" x14ac:dyDescent="0.2">
      <c r="A63" s="169"/>
      <c r="B63" s="170"/>
      <c r="C63" s="177" t="s">
        <v>107</v>
      </c>
      <c r="D63" s="178" t="s">
        <v>861</v>
      </c>
      <c r="E63" s="175" t="s">
        <v>860</v>
      </c>
      <c r="F63" s="175" t="s">
        <v>860</v>
      </c>
      <c r="G63" s="176" t="s">
        <v>860</v>
      </c>
    </row>
    <row r="64" spans="1:14" x14ac:dyDescent="0.2">
      <c r="A64" s="169"/>
      <c r="B64" s="170"/>
      <c r="C64" s="177" t="s">
        <v>862</v>
      </c>
      <c r="D64" s="178" t="s">
        <v>861</v>
      </c>
      <c r="E64" s="178" t="s">
        <v>861</v>
      </c>
      <c r="F64" s="175" t="s">
        <v>860</v>
      </c>
      <c r="G64" s="176" t="s">
        <v>860</v>
      </c>
    </row>
    <row r="65" spans="1:8" x14ac:dyDescent="0.2">
      <c r="A65" s="169"/>
      <c r="B65" s="170"/>
      <c r="C65" s="177"/>
      <c r="D65" s="178"/>
      <c r="E65" s="178"/>
      <c r="F65" s="175"/>
      <c r="G65" s="176"/>
    </row>
    <row r="66" spans="1:8" x14ac:dyDescent="0.2">
      <c r="A66" s="169"/>
      <c r="B66" s="170"/>
      <c r="C66" s="177" t="s">
        <v>957</v>
      </c>
      <c r="D66" s="178"/>
      <c r="E66" s="178"/>
      <c r="F66" s="175"/>
      <c r="G66" s="176"/>
    </row>
    <row r="67" spans="1:8" x14ac:dyDescent="0.2">
      <c r="A67" s="169"/>
      <c r="B67" s="170"/>
      <c r="C67" s="177" t="s">
        <v>958</v>
      </c>
      <c r="D67" s="178"/>
      <c r="E67" s="175" t="s">
        <v>860</v>
      </c>
      <c r="F67" s="175" t="s">
        <v>860</v>
      </c>
      <c r="G67" s="176" t="s">
        <v>860</v>
      </c>
    </row>
    <row r="68" spans="1:8" hidden="1" x14ac:dyDescent="0.2">
      <c r="A68" s="169"/>
      <c r="B68" s="170"/>
      <c r="C68" s="170"/>
      <c r="D68" s="178"/>
      <c r="E68" s="178" t="s">
        <v>861</v>
      </c>
      <c r="F68" s="175" t="s">
        <v>860</v>
      </c>
      <c r="G68" s="176" t="s">
        <v>860</v>
      </c>
    </row>
    <row r="69" spans="1:8" x14ac:dyDescent="0.2">
      <c r="A69" s="169"/>
      <c r="B69" s="170"/>
      <c r="C69" s="177" t="s">
        <v>107</v>
      </c>
      <c r="D69" s="178"/>
      <c r="E69" s="178"/>
      <c r="F69" s="175" t="s">
        <v>860</v>
      </c>
      <c r="G69" s="176" t="s">
        <v>860</v>
      </c>
    </row>
    <row r="70" spans="1:8" x14ac:dyDescent="0.2">
      <c r="A70" s="169"/>
      <c r="B70" s="170"/>
      <c r="C70" s="177"/>
      <c r="D70" s="178"/>
      <c r="E70" s="178"/>
      <c r="F70" s="175"/>
      <c r="G70" s="176"/>
    </row>
    <row r="71" spans="1:8" x14ac:dyDescent="0.2">
      <c r="A71" s="169"/>
      <c r="B71" s="170"/>
      <c r="C71" s="177" t="s">
        <v>959</v>
      </c>
      <c r="D71" s="178" t="s">
        <v>861</v>
      </c>
      <c r="E71" s="178" t="s">
        <v>861</v>
      </c>
      <c r="F71" s="204" t="s">
        <v>861</v>
      </c>
      <c r="G71" s="205" t="s">
        <v>861</v>
      </c>
    </row>
    <row r="72" spans="1:8" x14ac:dyDescent="0.2">
      <c r="A72" s="169"/>
      <c r="B72" s="170"/>
      <c r="C72" s="110" t="s">
        <v>960</v>
      </c>
      <c r="D72" s="178" t="s">
        <v>961</v>
      </c>
      <c r="E72" s="179"/>
      <c r="F72" s="181">
        <v>199.90305999999995</v>
      </c>
      <c r="G72" s="184">
        <f>F72/$F$79</f>
        <v>3.4408288751195892E-2</v>
      </c>
      <c r="H72" s="185"/>
    </row>
    <row r="73" spans="1:8" x14ac:dyDescent="0.2">
      <c r="A73" s="169"/>
      <c r="B73" s="170"/>
      <c r="C73" s="177" t="s">
        <v>107</v>
      </c>
      <c r="D73" s="178" t="s">
        <v>861</v>
      </c>
      <c r="E73" s="178" t="s">
        <v>861</v>
      </c>
      <c r="F73" s="175">
        <f>F72</f>
        <v>199.90305999999995</v>
      </c>
      <c r="G73" s="198">
        <f>G72</f>
        <v>3.4408288751195892E-2</v>
      </c>
    </row>
    <row r="74" spans="1:8" x14ac:dyDescent="0.2">
      <c r="A74" s="169"/>
      <c r="B74" s="170"/>
      <c r="C74" s="177"/>
      <c r="D74" s="178"/>
      <c r="E74" s="178"/>
      <c r="F74" s="175"/>
      <c r="G74" s="176"/>
    </row>
    <row r="75" spans="1:8" x14ac:dyDescent="0.2">
      <c r="A75" s="169"/>
      <c r="B75" s="170"/>
      <c r="C75" s="177" t="s">
        <v>134</v>
      </c>
      <c r="D75" s="178" t="s">
        <v>861</v>
      </c>
      <c r="E75" s="178" t="s">
        <v>861</v>
      </c>
      <c r="F75" s="181">
        <v>15.682591600000706</v>
      </c>
      <c r="G75" s="184">
        <f>F75/$F$79</f>
        <v>2.6993640824702916E-3</v>
      </c>
      <c r="H75" s="185"/>
    </row>
    <row r="76" spans="1:8" x14ac:dyDescent="0.2">
      <c r="A76" s="169"/>
      <c r="B76" s="170"/>
      <c r="C76" s="177" t="s">
        <v>107</v>
      </c>
      <c r="D76" s="178"/>
      <c r="E76" s="178"/>
      <c r="F76" s="175">
        <f>F75</f>
        <v>15.682591600000706</v>
      </c>
      <c r="G76" s="198">
        <f>G75</f>
        <v>2.6993640824702916E-3</v>
      </c>
    </row>
    <row r="77" spans="1:8" x14ac:dyDescent="0.2">
      <c r="A77" s="169"/>
      <c r="B77" s="170"/>
      <c r="C77" s="177" t="s">
        <v>862</v>
      </c>
      <c r="D77" s="178"/>
      <c r="E77" s="178"/>
      <c r="F77" s="175">
        <f>F73+F76</f>
        <v>215.58565160000066</v>
      </c>
      <c r="G77" s="198">
        <f>F77/$F$79</f>
        <v>3.7107652833666183E-2</v>
      </c>
      <c r="H77" s="185"/>
    </row>
    <row r="78" spans="1:8" x14ac:dyDescent="0.2">
      <c r="A78" s="169"/>
      <c r="B78" s="170"/>
      <c r="C78" s="177"/>
      <c r="D78" s="178"/>
      <c r="E78" s="178"/>
      <c r="F78" s="175"/>
      <c r="G78" s="176"/>
    </row>
    <row r="79" spans="1:8" x14ac:dyDescent="0.2">
      <c r="A79" s="169"/>
      <c r="B79" s="170"/>
      <c r="C79" s="177" t="s">
        <v>962</v>
      </c>
      <c r="D79" s="178" t="s">
        <v>861</v>
      </c>
      <c r="E79" s="178" t="s">
        <v>861</v>
      </c>
      <c r="F79" s="175">
        <v>5809.7355973000003</v>
      </c>
      <c r="G79" s="198">
        <f>G77+G55</f>
        <v>1</v>
      </c>
      <c r="H79" s="185"/>
    </row>
    <row r="80" spans="1:8" x14ac:dyDescent="0.2">
      <c r="A80" s="206"/>
      <c r="B80" s="186"/>
      <c r="C80" s="187"/>
      <c r="D80" s="186"/>
      <c r="E80" s="186"/>
      <c r="F80" s="207"/>
      <c r="G80" s="208"/>
      <c r="H80" s="185"/>
    </row>
    <row r="81" spans="1:7" x14ac:dyDescent="0.2">
      <c r="A81" s="206"/>
      <c r="B81" s="209" t="s">
        <v>137</v>
      </c>
      <c r="C81" s="209"/>
      <c r="D81" s="210"/>
      <c r="E81" s="210"/>
      <c r="F81" s="211"/>
      <c r="G81" s="208"/>
    </row>
    <row r="82" spans="1:7" x14ac:dyDescent="0.2">
      <c r="A82" s="206"/>
      <c r="B82" s="212" t="s">
        <v>963</v>
      </c>
      <c r="C82" s="212"/>
      <c r="D82" s="212"/>
      <c r="E82" s="210"/>
      <c r="F82" s="211"/>
      <c r="G82" s="208"/>
    </row>
    <row r="83" spans="1:7" x14ac:dyDescent="0.2">
      <c r="A83" s="206"/>
      <c r="B83" s="212" t="s">
        <v>964</v>
      </c>
      <c r="C83" s="212"/>
      <c r="D83" s="212"/>
      <c r="E83" s="210"/>
      <c r="F83" s="210"/>
      <c r="G83" s="208"/>
    </row>
    <row r="84" spans="1:7" x14ac:dyDescent="0.2">
      <c r="A84" s="206"/>
      <c r="B84" s="213" t="s">
        <v>965</v>
      </c>
      <c r="C84" s="213"/>
      <c r="D84" s="213"/>
      <c r="E84" s="210"/>
      <c r="F84" s="210"/>
      <c r="G84" s="214"/>
    </row>
    <row r="85" spans="1:7" ht="15.75" customHeight="1" x14ac:dyDescent="0.2">
      <c r="A85" s="206"/>
      <c r="B85" s="215"/>
      <c r="C85" s="216" t="s">
        <v>966</v>
      </c>
      <c r="D85" s="216"/>
      <c r="E85" s="216" t="s">
        <v>967</v>
      </c>
      <c r="F85" s="216"/>
    </row>
    <row r="86" spans="1:7" x14ac:dyDescent="0.2">
      <c r="A86" s="206"/>
      <c r="B86" s="217"/>
      <c r="C86" s="218" t="s">
        <v>968</v>
      </c>
      <c r="D86" s="219" t="s">
        <v>969</v>
      </c>
      <c r="E86" s="218" t="s">
        <v>968</v>
      </c>
      <c r="F86" s="219" t="s">
        <v>969</v>
      </c>
    </row>
    <row r="87" spans="1:7" x14ac:dyDescent="0.2">
      <c r="A87" s="206"/>
      <c r="B87" s="199" t="s">
        <v>970</v>
      </c>
      <c r="C87" s="220">
        <v>43585</v>
      </c>
      <c r="D87" s="220">
        <v>43616</v>
      </c>
      <c r="E87" s="220">
        <v>43585</v>
      </c>
      <c r="F87" s="220">
        <v>43616</v>
      </c>
      <c r="G87" s="160"/>
    </row>
    <row r="88" spans="1:7" x14ac:dyDescent="0.2">
      <c r="A88" s="206"/>
      <c r="B88" s="221" t="s">
        <v>971</v>
      </c>
      <c r="C88" s="222">
        <v>15.773093227244399</v>
      </c>
      <c r="D88" s="222">
        <v>14.691420792791099</v>
      </c>
      <c r="E88" s="222">
        <v>15.4250804832614</v>
      </c>
      <c r="F88" s="222">
        <v>14.3592310716569</v>
      </c>
      <c r="G88" s="160"/>
    </row>
    <row r="89" spans="1:7" x14ac:dyDescent="0.2">
      <c r="A89" s="206"/>
      <c r="B89" s="221" t="s">
        <v>972</v>
      </c>
      <c r="C89" s="222">
        <v>15.773095665890599</v>
      </c>
      <c r="D89" s="222">
        <v>14.691420792791099</v>
      </c>
      <c r="E89" s="222">
        <v>15.4250804796129</v>
      </c>
      <c r="F89" s="222">
        <v>14.359231060332</v>
      </c>
      <c r="G89" s="160"/>
    </row>
    <row r="90" spans="1:7" x14ac:dyDescent="0.2">
      <c r="A90" s="206"/>
      <c r="B90" s="206"/>
      <c r="C90" s="210"/>
      <c r="D90" s="210"/>
      <c r="E90" s="223"/>
      <c r="F90" s="223"/>
      <c r="G90" s="214"/>
    </row>
    <row r="91" spans="1:7" x14ac:dyDescent="0.2">
      <c r="A91" s="206"/>
      <c r="B91" s="212" t="s">
        <v>973</v>
      </c>
      <c r="C91" s="212"/>
      <c r="D91" s="212"/>
      <c r="E91" s="210"/>
      <c r="F91" s="210"/>
      <c r="G91" s="214"/>
    </row>
    <row r="92" spans="1:7" x14ac:dyDescent="0.2">
      <c r="A92" s="206"/>
      <c r="B92" s="212" t="s">
        <v>974</v>
      </c>
      <c r="C92" s="212"/>
      <c r="D92" s="212"/>
      <c r="E92" s="210"/>
      <c r="F92" s="210"/>
      <c r="G92" s="224"/>
    </row>
    <row r="93" spans="1:7" x14ac:dyDescent="0.2">
      <c r="A93" s="206"/>
      <c r="B93" s="212" t="s">
        <v>975</v>
      </c>
      <c r="C93" s="212"/>
      <c r="D93" s="212"/>
      <c r="E93" s="211"/>
      <c r="F93" s="210"/>
      <c r="G93" s="214"/>
    </row>
    <row r="94" spans="1:7" x14ac:dyDescent="0.2">
      <c r="A94" s="206"/>
      <c r="B94" s="225" t="s">
        <v>976</v>
      </c>
      <c r="C94" s="225"/>
      <c r="D94" s="225"/>
      <c r="E94" s="210"/>
      <c r="F94" s="210"/>
      <c r="G94" s="214"/>
    </row>
    <row r="95" spans="1:7" x14ac:dyDescent="0.2">
      <c r="A95" s="206"/>
      <c r="B95" s="212" t="s">
        <v>977</v>
      </c>
      <c r="C95" s="212"/>
      <c r="D95" s="212"/>
      <c r="E95" s="210"/>
      <c r="F95" s="210"/>
      <c r="G95" s="214"/>
    </row>
    <row r="96" spans="1:7" x14ac:dyDescent="0.2">
      <c r="A96" s="206"/>
      <c r="B96" s="206"/>
      <c r="C96" s="226"/>
      <c r="D96" s="206"/>
      <c r="E96" s="206"/>
      <c r="F96" s="224"/>
      <c r="G96" s="214"/>
    </row>
    <row r="97" spans="1:7" x14ac:dyDescent="0.2">
      <c r="A97" s="206"/>
      <c r="B97" s="206"/>
      <c r="C97" s="206"/>
      <c r="D97" s="206"/>
      <c r="E97" s="206"/>
      <c r="F97" s="224"/>
      <c r="G97" s="214"/>
    </row>
    <row r="98" spans="1:7" x14ac:dyDescent="0.2">
      <c r="A98" s="206"/>
      <c r="B98" s="206"/>
      <c r="C98" s="206"/>
      <c r="D98" s="206"/>
      <c r="E98" s="206"/>
      <c r="F98" s="224"/>
      <c r="G98" s="214"/>
    </row>
    <row r="99" spans="1:7" x14ac:dyDescent="0.2">
      <c r="A99" s="206"/>
      <c r="B99" s="206"/>
      <c r="C99" s="206"/>
      <c r="D99" s="206"/>
      <c r="E99" s="206"/>
      <c r="F99" s="224"/>
      <c r="G99" s="214"/>
    </row>
    <row r="100" spans="1:7" x14ac:dyDescent="0.2">
      <c r="A100" s="206"/>
      <c r="B100" s="206"/>
      <c r="C100" s="206"/>
      <c r="D100" s="206"/>
      <c r="E100" s="206"/>
      <c r="F100" s="224"/>
      <c r="G100" s="214"/>
    </row>
    <row r="101" spans="1:7" x14ac:dyDescent="0.2">
      <c r="A101" s="206"/>
      <c r="B101" s="206"/>
      <c r="C101" s="206"/>
      <c r="D101" s="206"/>
      <c r="E101" s="206"/>
      <c r="F101" s="224"/>
      <c r="G101" s="214"/>
    </row>
    <row r="102" spans="1:7" x14ac:dyDescent="0.2">
      <c r="A102" s="206"/>
      <c r="B102" s="206"/>
      <c r="C102" s="206"/>
      <c r="D102" s="206"/>
      <c r="E102" s="206"/>
      <c r="F102" s="224"/>
      <c r="G102" s="214"/>
    </row>
    <row r="103" spans="1:7" x14ac:dyDescent="0.2">
      <c r="A103" s="206"/>
      <c r="B103" s="206"/>
      <c r="C103" s="206"/>
      <c r="D103" s="206"/>
      <c r="E103" s="206"/>
      <c r="F103" s="224"/>
      <c r="G103" s="214"/>
    </row>
    <row r="104" spans="1:7" x14ac:dyDescent="0.2">
      <c r="A104" s="206"/>
      <c r="B104" s="206"/>
      <c r="C104" s="206"/>
      <c r="D104" s="206"/>
      <c r="E104" s="206"/>
      <c r="F104" s="224"/>
      <c r="G104" s="214"/>
    </row>
    <row r="105" spans="1:7" x14ac:dyDescent="0.2">
      <c r="A105" s="206"/>
      <c r="B105" s="206"/>
      <c r="C105" s="206"/>
      <c r="D105" s="206"/>
      <c r="E105" s="206"/>
      <c r="F105" s="224"/>
      <c r="G105" s="214"/>
    </row>
  </sheetData>
  <mergeCells count="13">
    <mergeCell ref="B95:D95"/>
    <mergeCell ref="C85:D85"/>
    <mergeCell ref="E85:F85"/>
    <mergeCell ref="B91:D91"/>
    <mergeCell ref="B92:D92"/>
    <mergeCell ref="B93:D93"/>
    <mergeCell ref="B94:D94"/>
    <mergeCell ref="A1:G1"/>
    <mergeCell ref="A2:G2"/>
    <mergeCell ref="A3:G3"/>
    <mergeCell ref="B82:D82"/>
    <mergeCell ref="B83:D83"/>
    <mergeCell ref="B84:D8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CC91-2040-4672-929C-9942C7676F11}">
  <dimension ref="A1:J105"/>
  <sheetViews>
    <sheetView workbookViewId="0">
      <selection sqref="A1:G1"/>
    </sheetView>
  </sheetViews>
  <sheetFormatPr defaultRowHeight="12.75" x14ac:dyDescent="0.2"/>
  <cols>
    <col min="1" max="1" width="5.85546875" style="160" bestFit="1" customWidth="1"/>
    <col min="2" max="2" width="14.140625" style="160" bestFit="1" customWidth="1"/>
    <col min="3" max="3" width="37.7109375" style="160" bestFit="1" customWidth="1"/>
    <col min="4" max="4" width="26.85546875" style="160" bestFit="1" customWidth="1"/>
    <col min="5" max="5" width="13.85546875" style="160" bestFit="1" customWidth="1"/>
    <col min="6" max="6" width="10.7109375" style="185" bestFit="1" customWidth="1"/>
    <col min="7" max="7" width="9.7109375" style="191" bestFit="1" customWidth="1"/>
    <col min="8" max="16384" width="9.140625" style="160"/>
  </cols>
  <sheetData>
    <row r="1" spans="1:10" ht="18.75" customHeight="1" x14ac:dyDescent="0.2">
      <c r="A1" s="227" t="s">
        <v>0</v>
      </c>
      <c r="B1" s="227"/>
      <c r="C1" s="227"/>
      <c r="D1" s="227"/>
      <c r="E1" s="227"/>
      <c r="F1" s="227"/>
      <c r="G1" s="227"/>
    </row>
    <row r="2" spans="1:10" ht="15" customHeight="1" x14ac:dyDescent="0.2">
      <c r="A2" s="161" t="s">
        <v>978</v>
      </c>
      <c r="B2" s="161"/>
      <c r="C2" s="161"/>
      <c r="D2" s="161"/>
      <c r="E2" s="161"/>
      <c r="F2" s="161"/>
      <c r="G2" s="161"/>
    </row>
    <row r="3" spans="1:10" ht="15" customHeight="1" x14ac:dyDescent="0.2">
      <c r="A3" s="155" t="s">
        <v>803</v>
      </c>
      <c r="B3" s="156"/>
      <c r="C3" s="156"/>
      <c r="D3" s="156"/>
      <c r="E3" s="156"/>
      <c r="F3" s="156"/>
      <c r="G3" s="157"/>
    </row>
    <row r="4" spans="1:10" ht="30" x14ac:dyDescent="0.2">
      <c r="A4" s="162" t="s">
        <v>2</v>
      </c>
      <c r="B4" s="163" t="s">
        <v>853</v>
      </c>
      <c r="C4" s="228" t="s">
        <v>854</v>
      </c>
      <c r="D4" s="166" t="s">
        <v>5</v>
      </c>
      <c r="E4" s="229" t="s">
        <v>6</v>
      </c>
      <c r="F4" s="230" t="s">
        <v>855</v>
      </c>
      <c r="G4" s="231" t="s">
        <v>856</v>
      </c>
    </row>
    <row r="5" spans="1:10" x14ac:dyDescent="0.2">
      <c r="A5" s="169"/>
      <c r="B5" s="170"/>
      <c r="C5" s="171" t="s">
        <v>857</v>
      </c>
      <c r="D5" s="172"/>
      <c r="E5" s="172"/>
      <c r="F5" s="173"/>
      <c r="G5" s="174"/>
    </row>
    <row r="6" spans="1:10" x14ac:dyDescent="0.2">
      <c r="A6" s="169"/>
      <c r="B6" s="170"/>
      <c r="C6" s="171" t="s">
        <v>858</v>
      </c>
      <c r="D6" s="172"/>
      <c r="E6" s="172"/>
      <c r="F6" s="173"/>
      <c r="G6" s="174"/>
    </row>
    <row r="7" spans="1:10" x14ac:dyDescent="0.2">
      <c r="A7" s="169"/>
      <c r="B7" s="170"/>
      <c r="C7" s="171" t="s">
        <v>859</v>
      </c>
      <c r="D7" s="172"/>
      <c r="E7" s="175" t="s">
        <v>860</v>
      </c>
      <c r="F7" s="175" t="s">
        <v>860</v>
      </c>
      <c r="G7" s="176" t="s">
        <v>860</v>
      </c>
    </row>
    <row r="8" spans="1:10" x14ac:dyDescent="0.2">
      <c r="A8" s="169"/>
      <c r="B8" s="232"/>
      <c r="C8" s="177" t="s">
        <v>107</v>
      </c>
      <c r="D8" s="178" t="s">
        <v>861</v>
      </c>
      <c r="E8" s="178" t="s">
        <v>861</v>
      </c>
      <c r="F8" s="175" t="s">
        <v>860</v>
      </c>
      <c r="G8" s="176" t="s">
        <v>860</v>
      </c>
    </row>
    <row r="9" spans="1:10" x14ac:dyDescent="0.2">
      <c r="A9" s="169"/>
      <c r="B9" s="232"/>
      <c r="C9" s="177" t="s">
        <v>862</v>
      </c>
      <c r="D9" s="178" t="s">
        <v>861</v>
      </c>
      <c r="E9" s="179"/>
      <c r="F9" s="175" t="s">
        <v>860</v>
      </c>
      <c r="G9" s="176" t="s">
        <v>860</v>
      </c>
    </row>
    <row r="10" spans="1:10" x14ac:dyDescent="0.2">
      <c r="A10" s="169"/>
      <c r="B10" s="232"/>
      <c r="C10" s="178"/>
      <c r="D10" s="178"/>
      <c r="E10" s="179"/>
      <c r="F10" s="175"/>
      <c r="G10" s="176"/>
    </row>
    <row r="11" spans="1:10" x14ac:dyDescent="0.2">
      <c r="A11" s="169"/>
      <c r="B11" s="232"/>
      <c r="C11" s="180" t="s">
        <v>863</v>
      </c>
      <c r="D11" s="178"/>
      <c r="E11" s="179"/>
      <c r="F11" s="181"/>
      <c r="G11" s="182"/>
    </row>
    <row r="12" spans="1:10" x14ac:dyDescent="0.2">
      <c r="A12" s="169"/>
      <c r="B12" s="232"/>
      <c r="C12" s="180" t="s">
        <v>864</v>
      </c>
      <c r="D12" s="178"/>
      <c r="E12" s="179"/>
      <c r="F12" s="181"/>
      <c r="G12" s="182"/>
    </row>
    <row r="13" spans="1:10" x14ac:dyDescent="0.2">
      <c r="A13" s="233">
        <v>1</v>
      </c>
      <c r="B13" s="170" t="s">
        <v>865</v>
      </c>
      <c r="C13" s="170" t="s">
        <v>866</v>
      </c>
      <c r="D13" s="178" t="s">
        <v>867</v>
      </c>
      <c r="E13" s="179">
        <v>2681</v>
      </c>
      <c r="F13" s="181">
        <v>152.3395707</v>
      </c>
      <c r="G13" s="184">
        <f>F13/$F$78</f>
        <v>3.6346072454953263E-2</v>
      </c>
      <c r="H13" s="185"/>
      <c r="I13" s="185"/>
      <c r="J13" s="190"/>
    </row>
    <row r="14" spans="1:10" x14ac:dyDescent="0.2">
      <c r="A14" s="233">
        <v>2</v>
      </c>
      <c r="B14" s="170" t="s">
        <v>868</v>
      </c>
      <c r="C14" s="170" t="s">
        <v>869</v>
      </c>
      <c r="D14" s="178" t="s">
        <v>870</v>
      </c>
      <c r="E14" s="179">
        <v>1563</v>
      </c>
      <c r="F14" s="181">
        <v>128.28738199999998</v>
      </c>
      <c r="G14" s="184">
        <f t="shared" ref="G14:G20" si="0">F14/$F$78</f>
        <v>3.0607559544791777E-2</v>
      </c>
      <c r="H14" s="185"/>
      <c r="I14" s="185"/>
      <c r="J14" s="190"/>
    </row>
    <row r="15" spans="1:10" x14ac:dyDescent="0.2">
      <c r="A15" s="233">
        <v>3</v>
      </c>
      <c r="B15" s="170" t="s">
        <v>871</v>
      </c>
      <c r="C15" s="170" t="s">
        <v>872</v>
      </c>
      <c r="D15" s="178" t="s">
        <v>870</v>
      </c>
      <c r="E15" s="179">
        <v>4079</v>
      </c>
      <c r="F15" s="181">
        <v>70.073986900000008</v>
      </c>
      <c r="G15" s="184">
        <f t="shared" si="0"/>
        <v>1.6718664713125952E-2</v>
      </c>
      <c r="H15" s="185"/>
      <c r="I15" s="185"/>
      <c r="J15" s="190"/>
    </row>
    <row r="16" spans="1:10" x14ac:dyDescent="0.2">
      <c r="A16" s="233">
        <v>4</v>
      </c>
      <c r="B16" s="170" t="s">
        <v>873</v>
      </c>
      <c r="C16" s="170" t="s">
        <v>874</v>
      </c>
      <c r="D16" s="178" t="s">
        <v>875</v>
      </c>
      <c r="E16" s="179">
        <v>4724</v>
      </c>
      <c r="F16" s="181">
        <v>43.825449400000004</v>
      </c>
      <c r="G16" s="184">
        <f t="shared" si="0"/>
        <v>1.0456133964038329E-2</v>
      </c>
      <c r="H16" s="185"/>
      <c r="I16" s="185"/>
      <c r="J16" s="190"/>
    </row>
    <row r="17" spans="1:10" x14ac:dyDescent="0.2">
      <c r="A17" s="233">
        <v>5</v>
      </c>
      <c r="B17" s="170" t="s">
        <v>876</v>
      </c>
      <c r="C17" s="170" t="s">
        <v>877</v>
      </c>
      <c r="D17" s="178" t="s">
        <v>875</v>
      </c>
      <c r="E17" s="179">
        <v>17875</v>
      </c>
      <c r="F17" s="181">
        <v>36.684693000000003</v>
      </c>
      <c r="G17" s="184">
        <f t="shared" si="0"/>
        <v>8.7524502244492475E-3</v>
      </c>
      <c r="H17" s="185"/>
      <c r="I17" s="185"/>
      <c r="J17" s="190"/>
    </row>
    <row r="18" spans="1:10" x14ac:dyDescent="0.2">
      <c r="A18" s="233">
        <v>6</v>
      </c>
      <c r="B18" s="170" t="s">
        <v>878</v>
      </c>
      <c r="C18" s="170" t="s">
        <v>879</v>
      </c>
      <c r="D18" s="178" t="s">
        <v>875</v>
      </c>
      <c r="E18" s="179">
        <v>280</v>
      </c>
      <c r="F18" s="181">
        <v>14.754991599999999</v>
      </c>
      <c r="G18" s="184">
        <f t="shared" si="0"/>
        <v>3.5203328413070472E-3</v>
      </c>
      <c r="H18" s="185"/>
      <c r="I18" s="185"/>
      <c r="J18" s="190"/>
    </row>
    <row r="19" spans="1:10" x14ac:dyDescent="0.2">
      <c r="A19" s="169"/>
      <c r="B19" s="170"/>
      <c r="C19" s="170"/>
      <c r="D19" s="178"/>
      <c r="E19" s="179"/>
      <c r="F19" s="181"/>
      <c r="G19" s="184"/>
    </row>
    <row r="20" spans="1:10" x14ac:dyDescent="0.2">
      <c r="A20" s="169"/>
      <c r="B20" s="170"/>
      <c r="C20" s="234" t="s">
        <v>107</v>
      </c>
      <c r="D20" s="178"/>
      <c r="E20" s="179"/>
      <c r="F20" s="192">
        <f>SUM(F13:F18)</f>
        <v>445.96607359999996</v>
      </c>
      <c r="G20" s="193">
        <f t="shared" si="0"/>
        <v>0.10640121374266562</v>
      </c>
    </row>
    <row r="21" spans="1:10" x14ac:dyDescent="0.2">
      <c r="A21" s="169"/>
      <c r="B21" s="170"/>
      <c r="C21" s="178"/>
      <c r="D21" s="178"/>
      <c r="E21" s="179"/>
      <c r="F21" s="192"/>
      <c r="G21" s="194"/>
    </row>
    <row r="22" spans="1:10" x14ac:dyDescent="0.2">
      <c r="A22" s="169"/>
      <c r="B22" s="170"/>
      <c r="C22" s="180" t="s">
        <v>880</v>
      </c>
      <c r="D22" s="178"/>
      <c r="E22" s="179"/>
      <c r="F22" s="181"/>
      <c r="G22" s="182"/>
    </row>
    <row r="23" spans="1:10" x14ac:dyDescent="0.2">
      <c r="A23" s="183">
        <v>1</v>
      </c>
      <c r="B23" s="170" t="s">
        <v>881</v>
      </c>
      <c r="C23" s="170" t="s">
        <v>882</v>
      </c>
      <c r="D23" s="178" t="s">
        <v>883</v>
      </c>
      <c r="E23" s="179">
        <v>225</v>
      </c>
      <c r="F23" s="235">
        <v>278.79790819999999</v>
      </c>
      <c r="G23" s="184">
        <f t="shared" ref="G23:G48" si="1">F23/$F$78</f>
        <v>6.6517247785093103E-2</v>
      </c>
      <c r="H23" s="185"/>
      <c r="I23" s="185"/>
      <c r="J23" s="185"/>
    </row>
    <row r="24" spans="1:10" x14ac:dyDescent="0.2">
      <c r="A24" s="183">
        <v>2</v>
      </c>
      <c r="B24" s="170" t="s">
        <v>884</v>
      </c>
      <c r="C24" s="170" t="s">
        <v>885</v>
      </c>
      <c r="D24" s="178" t="s">
        <v>886</v>
      </c>
      <c r="E24" s="179">
        <v>3024</v>
      </c>
      <c r="F24" s="235">
        <v>261.07949980000001</v>
      </c>
      <c r="G24" s="184">
        <f t="shared" si="1"/>
        <v>6.2289885501389017E-2</v>
      </c>
      <c r="H24" s="185"/>
      <c r="I24" s="185"/>
      <c r="J24" s="185"/>
    </row>
    <row r="25" spans="1:10" x14ac:dyDescent="0.2">
      <c r="A25" s="183">
        <v>3</v>
      </c>
      <c r="B25" s="170" t="s">
        <v>887</v>
      </c>
      <c r="C25" s="170" t="s">
        <v>888</v>
      </c>
      <c r="D25" s="178" t="s">
        <v>889</v>
      </c>
      <c r="E25" s="179">
        <v>307</v>
      </c>
      <c r="F25" s="235">
        <v>237.12716129999998</v>
      </c>
      <c r="G25" s="184">
        <f t="shared" si="1"/>
        <v>5.65751954403216E-2</v>
      </c>
      <c r="H25" s="185"/>
      <c r="I25" s="185"/>
      <c r="J25" s="185"/>
    </row>
    <row r="26" spans="1:10" x14ac:dyDescent="0.2">
      <c r="A26" s="183">
        <v>4</v>
      </c>
      <c r="B26" s="170" t="s">
        <v>890</v>
      </c>
      <c r="C26" s="170" t="s">
        <v>891</v>
      </c>
      <c r="D26" s="178" t="s">
        <v>892</v>
      </c>
      <c r="E26" s="179">
        <v>1638</v>
      </c>
      <c r="F26" s="235">
        <v>200.17836500000001</v>
      </c>
      <c r="G26" s="184">
        <f t="shared" si="1"/>
        <v>4.7759733894301187E-2</v>
      </c>
      <c r="H26" s="185"/>
      <c r="I26" s="185"/>
      <c r="J26" s="185"/>
    </row>
    <row r="27" spans="1:10" x14ac:dyDescent="0.2">
      <c r="A27" s="183">
        <v>5</v>
      </c>
      <c r="B27" s="170" t="s">
        <v>893</v>
      </c>
      <c r="C27" s="170" t="s">
        <v>894</v>
      </c>
      <c r="D27" s="178" t="s">
        <v>895</v>
      </c>
      <c r="E27" s="179">
        <v>1410</v>
      </c>
      <c r="F27" s="235">
        <v>195.14958309999997</v>
      </c>
      <c r="G27" s="184">
        <f t="shared" si="1"/>
        <v>4.6559937475959573E-2</v>
      </c>
      <c r="H27" s="185"/>
      <c r="I27" s="185"/>
      <c r="J27" s="185"/>
    </row>
    <row r="28" spans="1:10" x14ac:dyDescent="0.2">
      <c r="A28" s="183">
        <v>6</v>
      </c>
      <c r="B28" s="170" t="s">
        <v>896</v>
      </c>
      <c r="C28" s="170" t="s">
        <v>897</v>
      </c>
      <c r="D28" s="178" t="s">
        <v>875</v>
      </c>
      <c r="E28" s="179">
        <v>701</v>
      </c>
      <c r="F28" s="235">
        <v>184.49592260000003</v>
      </c>
      <c r="G28" s="184">
        <f t="shared" si="1"/>
        <v>4.4018124376026292E-2</v>
      </c>
      <c r="H28" s="185"/>
      <c r="I28" s="185"/>
      <c r="J28" s="185"/>
    </row>
    <row r="29" spans="1:10" x14ac:dyDescent="0.2">
      <c r="A29" s="183">
        <v>7</v>
      </c>
      <c r="B29" s="170" t="s">
        <v>898</v>
      </c>
      <c r="C29" s="170" t="s">
        <v>899</v>
      </c>
      <c r="D29" s="178" t="s">
        <v>900</v>
      </c>
      <c r="E29" s="179">
        <v>2514</v>
      </c>
      <c r="F29" s="235">
        <v>180.598592</v>
      </c>
      <c r="G29" s="184">
        <f t="shared" si="1"/>
        <v>4.3088276276037472E-2</v>
      </c>
      <c r="H29" s="185"/>
      <c r="I29" s="185"/>
      <c r="J29" s="185"/>
    </row>
    <row r="30" spans="1:10" x14ac:dyDescent="0.2">
      <c r="A30" s="183">
        <v>8</v>
      </c>
      <c r="B30" s="170" t="s">
        <v>904</v>
      </c>
      <c r="C30" s="170" t="s">
        <v>905</v>
      </c>
      <c r="D30" s="178" t="s">
        <v>906</v>
      </c>
      <c r="E30" s="179">
        <v>1834</v>
      </c>
      <c r="F30" s="235">
        <v>169.0426746</v>
      </c>
      <c r="G30" s="184">
        <f t="shared" si="1"/>
        <v>4.0331197408256109E-2</v>
      </c>
      <c r="H30" s="185"/>
      <c r="I30" s="185"/>
      <c r="J30" s="185"/>
    </row>
    <row r="31" spans="1:10" x14ac:dyDescent="0.2">
      <c r="A31" s="183">
        <v>9</v>
      </c>
      <c r="B31" s="170" t="s">
        <v>901</v>
      </c>
      <c r="C31" s="170" t="s">
        <v>902</v>
      </c>
      <c r="D31" s="178" t="s">
        <v>903</v>
      </c>
      <c r="E31" s="179">
        <v>4928</v>
      </c>
      <c r="F31" s="235">
        <v>169.00866530000002</v>
      </c>
      <c r="G31" s="184">
        <f t="shared" si="1"/>
        <v>4.0323083269058646E-2</v>
      </c>
      <c r="H31" s="185"/>
      <c r="I31" s="185"/>
      <c r="J31" s="185"/>
    </row>
    <row r="32" spans="1:10" x14ac:dyDescent="0.2">
      <c r="A32" s="183">
        <v>10</v>
      </c>
      <c r="B32" s="170" t="s">
        <v>907</v>
      </c>
      <c r="C32" s="170" t="s">
        <v>908</v>
      </c>
      <c r="D32" s="178" t="s">
        <v>889</v>
      </c>
      <c r="E32" s="179">
        <v>1311</v>
      </c>
      <c r="F32" s="235">
        <v>162.41238710000002</v>
      </c>
      <c r="G32" s="184">
        <f t="shared" si="1"/>
        <v>3.8749304346822069E-2</v>
      </c>
      <c r="H32" s="185"/>
      <c r="I32" s="185"/>
      <c r="J32" s="185"/>
    </row>
    <row r="33" spans="1:10" x14ac:dyDescent="0.2">
      <c r="A33" s="183">
        <v>11</v>
      </c>
      <c r="B33" s="170" t="s">
        <v>909</v>
      </c>
      <c r="C33" s="170" t="s">
        <v>910</v>
      </c>
      <c r="D33" s="178" t="s">
        <v>911</v>
      </c>
      <c r="E33" s="179">
        <v>1689</v>
      </c>
      <c r="F33" s="235">
        <v>149.72374500000001</v>
      </c>
      <c r="G33" s="184">
        <f t="shared" si="1"/>
        <v>3.5721973345412265E-2</v>
      </c>
      <c r="H33" s="185"/>
      <c r="I33" s="185"/>
      <c r="J33" s="185"/>
    </row>
    <row r="34" spans="1:10" x14ac:dyDescent="0.2">
      <c r="A34" s="183">
        <v>12</v>
      </c>
      <c r="B34" s="170" t="s">
        <v>912</v>
      </c>
      <c r="C34" s="170" t="s">
        <v>913</v>
      </c>
      <c r="D34" s="178" t="s">
        <v>914</v>
      </c>
      <c r="E34" s="179">
        <v>4029</v>
      </c>
      <c r="F34" s="235">
        <v>146.33310969999999</v>
      </c>
      <c r="G34" s="184">
        <f t="shared" si="1"/>
        <v>3.4913015595854142E-2</v>
      </c>
      <c r="H34" s="185"/>
      <c r="I34" s="185"/>
      <c r="J34" s="185"/>
    </row>
    <row r="35" spans="1:10" x14ac:dyDescent="0.2">
      <c r="A35" s="183">
        <v>13</v>
      </c>
      <c r="B35" s="170" t="s">
        <v>915</v>
      </c>
      <c r="C35" s="170" t="s">
        <v>916</v>
      </c>
      <c r="D35" s="178" t="s">
        <v>917</v>
      </c>
      <c r="E35" s="179">
        <v>1857</v>
      </c>
      <c r="F35" s="235">
        <v>137.35528110000001</v>
      </c>
      <c r="G35" s="184">
        <f t="shared" si="1"/>
        <v>3.2771032345643034E-2</v>
      </c>
      <c r="H35" s="185"/>
      <c r="I35" s="185"/>
      <c r="J35" s="185"/>
    </row>
    <row r="36" spans="1:10" x14ac:dyDescent="0.2">
      <c r="A36" s="183">
        <v>14</v>
      </c>
      <c r="B36" s="170" t="s">
        <v>918</v>
      </c>
      <c r="C36" s="170" t="s">
        <v>919</v>
      </c>
      <c r="D36" s="178" t="s">
        <v>920</v>
      </c>
      <c r="E36" s="179">
        <v>4102</v>
      </c>
      <c r="F36" s="235">
        <v>126.10562970000001</v>
      </c>
      <c r="G36" s="184">
        <f t="shared" si="1"/>
        <v>3.0087024224847096E-2</v>
      </c>
      <c r="H36" s="185"/>
      <c r="I36" s="185"/>
      <c r="J36" s="185"/>
    </row>
    <row r="37" spans="1:10" x14ac:dyDescent="0.2">
      <c r="A37" s="183">
        <v>15</v>
      </c>
      <c r="B37" s="170" t="s">
        <v>921</v>
      </c>
      <c r="C37" s="170" t="s">
        <v>922</v>
      </c>
      <c r="D37" s="178" t="s">
        <v>923</v>
      </c>
      <c r="E37" s="179">
        <v>3551</v>
      </c>
      <c r="F37" s="235">
        <v>125.4274803</v>
      </c>
      <c r="G37" s="184">
        <f t="shared" si="1"/>
        <v>2.9925227344926628E-2</v>
      </c>
      <c r="H37" s="185"/>
      <c r="I37" s="185"/>
      <c r="J37" s="185"/>
    </row>
    <row r="38" spans="1:10" x14ac:dyDescent="0.2">
      <c r="A38" s="183">
        <v>16</v>
      </c>
      <c r="B38" s="170" t="s">
        <v>924</v>
      </c>
      <c r="C38" s="170" t="s">
        <v>925</v>
      </c>
      <c r="D38" s="178" t="s">
        <v>926</v>
      </c>
      <c r="E38" s="179">
        <v>1862</v>
      </c>
      <c r="F38" s="235">
        <v>100.2653375</v>
      </c>
      <c r="G38" s="184">
        <f t="shared" si="1"/>
        <v>2.3921895045062924E-2</v>
      </c>
      <c r="H38" s="185"/>
      <c r="I38" s="185"/>
      <c r="J38" s="185"/>
    </row>
    <row r="39" spans="1:10" x14ac:dyDescent="0.2">
      <c r="A39" s="183">
        <v>17</v>
      </c>
      <c r="B39" s="170" t="s">
        <v>927</v>
      </c>
      <c r="C39" s="170" t="s">
        <v>928</v>
      </c>
      <c r="D39" s="178" t="s">
        <v>903</v>
      </c>
      <c r="E39" s="179">
        <v>1110</v>
      </c>
      <c r="F39" s="235">
        <v>99.180080600000011</v>
      </c>
      <c r="G39" s="184">
        <f t="shared" si="1"/>
        <v>2.3662968058867619E-2</v>
      </c>
      <c r="H39" s="185"/>
      <c r="I39" s="185"/>
      <c r="J39" s="185"/>
    </row>
    <row r="40" spans="1:10" x14ac:dyDescent="0.2">
      <c r="A40" s="183">
        <v>18</v>
      </c>
      <c r="B40" s="170" t="s">
        <v>931</v>
      </c>
      <c r="C40" s="170" t="s">
        <v>932</v>
      </c>
      <c r="D40" s="178" t="s">
        <v>933</v>
      </c>
      <c r="E40" s="179">
        <v>2015</v>
      </c>
      <c r="F40" s="235">
        <v>97.137878299999997</v>
      </c>
      <c r="G40" s="184">
        <f t="shared" si="1"/>
        <v>2.3175727400236351E-2</v>
      </c>
      <c r="H40" s="185"/>
      <c r="I40" s="185"/>
      <c r="J40" s="185"/>
    </row>
    <row r="41" spans="1:10" x14ac:dyDescent="0.2">
      <c r="A41" s="183">
        <v>19</v>
      </c>
      <c r="B41" s="170" t="s">
        <v>929</v>
      </c>
      <c r="C41" s="170" t="s">
        <v>930</v>
      </c>
      <c r="D41" s="178" t="s">
        <v>917</v>
      </c>
      <c r="E41" s="179">
        <v>1185</v>
      </c>
      <c r="F41" s="235">
        <v>94.887966299999988</v>
      </c>
      <c r="G41" s="184">
        <f t="shared" si="1"/>
        <v>2.2638930137427276E-2</v>
      </c>
      <c r="H41" s="185"/>
      <c r="I41" s="185"/>
      <c r="J41" s="185"/>
    </row>
    <row r="42" spans="1:10" x14ac:dyDescent="0.2">
      <c r="A42" s="183">
        <v>20</v>
      </c>
      <c r="B42" s="170" t="s">
        <v>934</v>
      </c>
      <c r="C42" s="170" t="s">
        <v>935</v>
      </c>
      <c r="D42" s="178" t="s">
        <v>936</v>
      </c>
      <c r="E42" s="179">
        <v>1392</v>
      </c>
      <c r="F42" s="235">
        <v>90.290060699999998</v>
      </c>
      <c r="G42" s="184">
        <f t="shared" si="1"/>
        <v>2.1541934725724736E-2</v>
      </c>
      <c r="H42" s="185"/>
      <c r="I42" s="185"/>
      <c r="J42" s="185"/>
    </row>
    <row r="43" spans="1:10" x14ac:dyDescent="0.2">
      <c r="A43" s="183">
        <v>21</v>
      </c>
      <c r="B43" s="170" t="s">
        <v>937</v>
      </c>
      <c r="C43" s="170" t="s">
        <v>938</v>
      </c>
      <c r="D43" s="178" t="s">
        <v>939</v>
      </c>
      <c r="E43" s="179">
        <v>1044</v>
      </c>
      <c r="F43" s="235">
        <v>89.604545700000003</v>
      </c>
      <c r="G43" s="184">
        <f t="shared" si="1"/>
        <v>2.1378380517553679E-2</v>
      </c>
      <c r="H43" s="185"/>
      <c r="I43" s="185"/>
      <c r="J43" s="185"/>
    </row>
    <row r="44" spans="1:10" x14ac:dyDescent="0.2">
      <c r="A44" s="183">
        <v>22</v>
      </c>
      <c r="B44" s="170" t="s">
        <v>940</v>
      </c>
      <c r="C44" s="170" t="s">
        <v>941</v>
      </c>
      <c r="D44" s="178" t="s">
        <v>923</v>
      </c>
      <c r="E44" s="179">
        <v>705</v>
      </c>
      <c r="F44" s="235">
        <v>87.633747599999992</v>
      </c>
      <c r="G44" s="184">
        <f t="shared" si="1"/>
        <v>2.090817589371536E-2</v>
      </c>
      <c r="H44" s="185"/>
      <c r="I44" s="185"/>
      <c r="J44" s="185"/>
    </row>
    <row r="45" spans="1:10" x14ac:dyDescent="0.2">
      <c r="A45" s="183">
        <v>23</v>
      </c>
      <c r="B45" s="170" t="s">
        <v>942</v>
      </c>
      <c r="C45" s="170" t="s">
        <v>943</v>
      </c>
      <c r="D45" s="178" t="s">
        <v>944</v>
      </c>
      <c r="E45" s="179">
        <v>12748</v>
      </c>
      <c r="F45" s="235">
        <v>84.005081500000003</v>
      </c>
      <c r="G45" s="184">
        <f t="shared" si="1"/>
        <v>2.0042427353271084E-2</v>
      </c>
      <c r="H45" s="185"/>
      <c r="I45" s="185"/>
      <c r="J45" s="185"/>
    </row>
    <row r="46" spans="1:10" x14ac:dyDescent="0.2">
      <c r="A46" s="183">
        <v>24</v>
      </c>
      <c r="B46" s="170" t="s">
        <v>945</v>
      </c>
      <c r="C46" s="170" t="s">
        <v>946</v>
      </c>
      <c r="D46" s="178" t="s">
        <v>875</v>
      </c>
      <c r="E46" s="179">
        <v>2167</v>
      </c>
      <c r="F46" s="235">
        <v>78.214303799999996</v>
      </c>
      <c r="G46" s="184">
        <f t="shared" si="1"/>
        <v>1.8660829486823061E-2</v>
      </c>
      <c r="H46" s="185"/>
      <c r="I46" s="185"/>
      <c r="J46" s="185"/>
    </row>
    <row r="47" spans="1:10" x14ac:dyDescent="0.2">
      <c r="A47" s="183">
        <v>25</v>
      </c>
      <c r="B47" s="170" t="s">
        <v>947</v>
      </c>
      <c r="C47" s="170" t="s">
        <v>948</v>
      </c>
      <c r="D47" s="178" t="s">
        <v>875</v>
      </c>
      <c r="E47" s="179">
        <v>95</v>
      </c>
      <c r="F47" s="235">
        <v>43.921419299999997</v>
      </c>
      <c r="G47" s="184">
        <f t="shared" si="1"/>
        <v>1.0479031028293312E-2</v>
      </c>
      <c r="H47" s="185"/>
      <c r="I47" s="185"/>
      <c r="J47" s="185"/>
    </row>
    <row r="48" spans="1:10" x14ac:dyDescent="0.2">
      <c r="A48" s="183">
        <v>26</v>
      </c>
      <c r="B48" s="170" t="s">
        <v>949</v>
      </c>
      <c r="C48" s="170" t="s">
        <v>950</v>
      </c>
      <c r="D48" s="178" t="s">
        <v>944</v>
      </c>
      <c r="E48" s="179">
        <v>69</v>
      </c>
      <c r="F48" s="235">
        <v>3.0045952000000002</v>
      </c>
      <c r="G48" s="184">
        <f t="shared" si="1"/>
        <v>7.1685402771720435E-4</v>
      </c>
      <c r="H48" s="185"/>
      <c r="I48" s="185"/>
      <c r="J48" s="185"/>
    </row>
    <row r="49" spans="1:8" x14ac:dyDescent="0.2">
      <c r="A49" s="169"/>
      <c r="B49" s="170"/>
      <c r="C49" s="170"/>
      <c r="D49" s="178"/>
      <c r="E49" s="181" t="s">
        <v>861</v>
      </c>
      <c r="F49" s="181"/>
      <c r="G49" s="184"/>
    </row>
    <row r="50" spans="1:8" x14ac:dyDescent="0.2">
      <c r="A50" s="169"/>
      <c r="B50" s="170"/>
      <c r="C50" s="177" t="s">
        <v>107</v>
      </c>
      <c r="D50" s="178"/>
      <c r="E50" s="178" t="s">
        <v>861</v>
      </c>
      <c r="F50" s="175">
        <f>SUM(F23:F48)</f>
        <v>3590.9810212999996</v>
      </c>
      <c r="G50" s="193">
        <f>F50/$F$78</f>
        <v>0.85675741230464075</v>
      </c>
      <c r="H50" s="191"/>
    </row>
    <row r="51" spans="1:8" x14ac:dyDescent="0.2">
      <c r="A51" s="169"/>
      <c r="B51" s="170"/>
      <c r="C51" s="177"/>
      <c r="D51" s="178"/>
      <c r="E51" s="178"/>
      <c r="F51" s="175"/>
      <c r="G51" s="176"/>
    </row>
    <row r="52" spans="1:8" x14ac:dyDescent="0.2">
      <c r="A52" s="169"/>
      <c r="B52" s="170"/>
      <c r="C52" s="177" t="s">
        <v>951</v>
      </c>
      <c r="D52" s="178" t="s">
        <v>861</v>
      </c>
      <c r="E52" s="175" t="s">
        <v>860</v>
      </c>
      <c r="F52" s="175" t="s">
        <v>860</v>
      </c>
      <c r="G52" s="176" t="s">
        <v>860</v>
      </c>
    </row>
    <row r="53" spans="1:8" x14ac:dyDescent="0.2">
      <c r="A53" s="169"/>
      <c r="B53" s="170"/>
      <c r="C53" s="177" t="s">
        <v>107</v>
      </c>
      <c r="D53" s="178" t="s">
        <v>861</v>
      </c>
      <c r="E53" s="175" t="s">
        <v>860</v>
      </c>
      <c r="F53" s="175" t="s">
        <v>860</v>
      </c>
      <c r="G53" s="176" t="s">
        <v>860</v>
      </c>
    </row>
    <row r="54" spans="1:8" x14ac:dyDescent="0.2">
      <c r="A54" s="169"/>
      <c r="B54" s="170"/>
      <c r="C54" s="177" t="s">
        <v>862</v>
      </c>
      <c r="D54" s="178" t="s">
        <v>861</v>
      </c>
      <c r="E54" s="178" t="s">
        <v>861</v>
      </c>
      <c r="F54" s="175">
        <f>F50+F20</f>
        <v>4036.9470948999997</v>
      </c>
      <c r="G54" s="193">
        <f>F54/$F$78</f>
        <v>0.9631586260473064</v>
      </c>
    </row>
    <row r="55" spans="1:8" x14ac:dyDescent="0.2">
      <c r="A55" s="169"/>
      <c r="B55" s="170"/>
      <c r="C55" s="199"/>
      <c r="D55" s="178"/>
      <c r="E55" s="178"/>
      <c r="F55" s="200"/>
      <c r="G55" s="176"/>
    </row>
    <row r="56" spans="1:8" x14ac:dyDescent="0.2">
      <c r="A56" s="169"/>
      <c r="B56" s="170"/>
      <c r="C56" s="199" t="s">
        <v>952</v>
      </c>
      <c r="D56" s="178"/>
      <c r="E56" s="178"/>
      <c r="F56" s="200"/>
      <c r="G56" s="176"/>
    </row>
    <row r="57" spans="1:8" x14ac:dyDescent="0.2">
      <c r="A57" s="169"/>
      <c r="B57" s="170"/>
      <c r="C57" s="169" t="s">
        <v>953</v>
      </c>
      <c r="D57" s="178"/>
      <c r="E57" s="175" t="s">
        <v>860</v>
      </c>
      <c r="F57" s="175" t="s">
        <v>860</v>
      </c>
      <c r="G57" s="175" t="s">
        <v>860</v>
      </c>
    </row>
    <row r="58" spans="1:8" x14ac:dyDescent="0.2">
      <c r="A58" s="169"/>
      <c r="B58" s="170"/>
      <c r="C58" s="169" t="s">
        <v>954</v>
      </c>
      <c r="D58" s="178"/>
      <c r="E58" s="175" t="s">
        <v>860</v>
      </c>
      <c r="F58" s="175" t="s">
        <v>860</v>
      </c>
      <c r="G58" s="175" t="s">
        <v>860</v>
      </c>
    </row>
    <row r="59" spans="1:8" x14ac:dyDescent="0.2">
      <c r="A59" s="169"/>
      <c r="B59" s="170"/>
      <c r="C59" s="169" t="s">
        <v>955</v>
      </c>
      <c r="D59" s="178"/>
      <c r="E59" s="175" t="s">
        <v>860</v>
      </c>
      <c r="F59" s="175" t="s">
        <v>860</v>
      </c>
      <c r="G59" s="175" t="s">
        <v>860</v>
      </c>
    </row>
    <row r="60" spans="1:8" x14ac:dyDescent="0.2">
      <c r="A60" s="169"/>
      <c r="B60" s="170"/>
      <c r="C60" s="169"/>
      <c r="D60" s="178"/>
      <c r="E60" s="178"/>
      <c r="F60" s="201"/>
      <c r="G60" s="202"/>
    </row>
    <row r="61" spans="1:8" x14ac:dyDescent="0.2">
      <c r="A61" s="169"/>
      <c r="B61" s="170"/>
      <c r="C61" s="236" t="s">
        <v>956</v>
      </c>
      <c r="D61" s="178"/>
      <c r="E61" s="178"/>
      <c r="F61" s="201"/>
      <c r="G61" s="202"/>
    </row>
    <row r="62" spans="1:8" x14ac:dyDescent="0.2">
      <c r="A62" s="169"/>
      <c r="B62" s="170"/>
      <c r="C62" s="177" t="s">
        <v>107</v>
      </c>
      <c r="D62" s="178" t="s">
        <v>861</v>
      </c>
      <c r="E62" s="175" t="s">
        <v>860</v>
      </c>
      <c r="F62" s="175" t="s">
        <v>860</v>
      </c>
      <c r="G62" s="176" t="s">
        <v>860</v>
      </c>
    </row>
    <row r="63" spans="1:8" x14ac:dyDescent="0.2">
      <c r="A63" s="169"/>
      <c r="B63" s="170"/>
      <c r="C63" s="177" t="s">
        <v>862</v>
      </c>
      <c r="D63" s="178" t="s">
        <v>861</v>
      </c>
      <c r="E63" s="178" t="s">
        <v>861</v>
      </c>
      <c r="F63" s="175" t="s">
        <v>860</v>
      </c>
      <c r="G63" s="176" t="s">
        <v>860</v>
      </c>
    </row>
    <row r="64" spans="1:8" x14ac:dyDescent="0.2">
      <c r="A64" s="169"/>
      <c r="B64" s="170"/>
      <c r="C64" s="177"/>
      <c r="D64" s="178"/>
      <c r="E64" s="178"/>
      <c r="F64" s="175"/>
      <c r="G64" s="176"/>
    </row>
    <row r="65" spans="1:9" x14ac:dyDescent="0.2">
      <c r="A65" s="169"/>
      <c r="B65" s="170"/>
      <c r="C65" s="177" t="s">
        <v>957</v>
      </c>
      <c r="D65" s="178"/>
      <c r="E65" s="178"/>
      <c r="F65" s="175"/>
      <c r="G65" s="176"/>
    </row>
    <row r="66" spans="1:9" x14ac:dyDescent="0.2">
      <c r="A66" s="169"/>
      <c r="B66" s="170"/>
      <c r="C66" s="177" t="s">
        <v>958</v>
      </c>
      <c r="D66" s="178"/>
      <c r="E66" s="175" t="s">
        <v>860</v>
      </c>
      <c r="F66" s="175" t="s">
        <v>860</v>
      </c>
      <c r="G66" s="176" t="s">
        <v>860</v>
      </c>
    </row>
    <row r="67" spans="1:9" hidden="1" x14ac:dyDescent="0.2">
      <c r="A67" s="169"/>
      <c r="B67" s="170"/>
      <c r="C67" s="170"/>
      <c r="D67" s="178"/>
      <c r="E67" s="179"/>
      <c r="F67" s="237"/>
      <c r="G67" s="184"/>
    </row>
    <row r="68" spans="1:9" x14ac:dyDescent="0.2">
      <c r="A68" s="169"/>
      <c r="B68" s="170"/>
      <c r="C68" s="177" t="s">
        <v>107</v>
      </c>
      <c r="D68" s="178"/>
      <c r="E68" s="178"/>
      <c r="F68" s="175" t="s">
        <v>860</v>
      </c>
      <c r="G68" s="176" t="s">
        <v>860</v>
      </c>
    </row>
    <row r="69" spans="1:9" x14ac:dyDescent="0.2">
      <c r="A69" s="169"/>
      <c r="B69" s="170"/>
      <c r="C69" s="177"/>
      <c r="D69" s="178"/>
      <c r="E69" s="178"/>
      <c r="F69" s="175"/>
      <c r="G69" s="176"/>
    </row>
    <row r="70" spans="1:9" x14ac:dyDescent="0.2">
      <c r="A70" s="169"/>
      <c r="B70" s="170"/>
      <c r="C70" s="177" t="s">
        <v>959</v>
      </c>
      <c r="D70" s="178" t="s">
        <v>861</v>
      </c>
      <c r="E70" s="178" t="s">
        <v>861</v>
      </c>
      <c r="F70" s="204" t="s">
        <v>861</v>
      </c>
      <c r="G70" s="205" t="s">
        <v>861</v>
      </c>
    </row>
    <row r="71" spans="1:9" x14ac:dyDescent="0.2">
      <c r="A71" s="169"/>
      <c r="B71" s="170"/>
      <c r="C71" s="110" t="s">
        <v>960</v>
      </c>
      <c r="D71" s="178" t="s">
        <v>961</v>
      </c>
      <c r="E71" s="179"/>
      <c r="F71" s="181">
        <v>141.9311726</v>
      </c>
      <c r="G71" s="184">
        <f>F71/$F$78</f>
        <v>3.3862775503647115E-2</v>
      </c>
      <c r="H71" s="190"/>
    </row>
    <row r="72" spans="1:9" x14ac:dyDescent="0.2">
      <c r="A72" s="169"/>
      <c r="B72" s="170"/>
      <c r="C72" s="177" t="s">
        <v>107</v>
      </c>
      <c r="D72" s="178" t="s">
        <v>861</v>
      </c>
      <c r="E72" s="178" t="s">
        <v>861</v>
      </c>
      <c r="F72" s="175">
        <f>F71</f>
        <v>141.9311726</v>
      </c>
      <c r="G72" s="193">
        <f>F72/$F$78</f>
        <v>3.3862775503647115E-2</v>
      </c>
    </row>
    <row r="73" spans="1:9" x14ac:dyDescent="0.2">
      <c r="A73" s="169"/>
      <c r="B73" s="170"/>
      <c r="C73" s="177"/>
      <c r="D73" s="178"/>
      <c r="E73" s="178"/>
      <c r="F73" s="175"/>
      <c r="G73" s="176"/>
    </row>
    <row r="74" spans="1:9" x14ac:dyDescent="0.2">
      <c r="A74" s="169"/>
      <c r="B74" s="170"/>
      <c r="C74" s="177" t="s">
        <v>134</v>
      </c>
      <c r="D74" s="178" t="s">
        <v>861</v>
      </c>
      <c r="E74" s="178" t="s">
        <v>861</v>
      </c>
      <c r="F74" s="181"/>
      <c r="G74" s="184">
        <f>F74/$F$78</f>
        <v>0</v>
      </c>
      <c r="H74" s="185"/>
    </row>
    <row r="75" spans="1:9" x14ac:dyDescent="0.2">
      <c r="A75" s="169"/>
      <c r="B75" s="170"/>
      <c r="C75" s="177" t="s">
        <v>107</v>
      </c>
      <c r="D75" s="178"/>
      <c r="E75" s="178"/>
      <c r="F75" s="175">
        <v>12.484386300000182</v>
      </c>
      <c r="G75" s="198">
        <f>F75/$F$78</f>
        <v>2.978598449046519E-3</v>
      </c>
      <c r="I75" s="185"/>
    </row>
    <row r="76" spans="1:9" x14ac:dyDescent="0.2">
      <c r="A76" s="169"/>
      <c r="B76" s="170"/>
      <c r="C76" s="177" t="s">
        <v>862</v>
      </c>
      <c r="D76" s="178"/>
      <c r="E76" s="178"/>
      <c r="F76" s="175">
        <f>F72+F75</f>
        <v>154.41555890000018</v>
      </c>
      <c r="G76" s="198">
        <f>F76/$F$78</f>
        <v>3.6841373952693636E-2</v>
      </c>
      <c r="H76" s="185"/>
    </row>
    <row r="77" spans="1:9" x14ac:dyDescent="0.2">
      <c r="A77" s="169"/>
      <c r="B77" s="170"/>
      <c r="C77" s="177"/>
      <c r="D77" s="178"/>
      <c r="E77" s="178"/>
      <c r="F77" s="175"/>
      <c r="G77" s="176"/>
    </row>
    <row r="78" spans="1:9" x14ac:dyDescent="0.2">
      <c r="A78" s="169"/>
      <c r="B78" s="170"/>
      <c r="C78" s="177" t="s">
        <v>962</v>
      </c>
      <c r="D78" s="178" t="s">
        <v>861</v>
      </c>
      <c r="E78" s="178" t="s">
        <v>861</v>
      </c>
      <c r="F78" s="175">
        <v>4191.3626537999999</v>
      </c>
      <c r="G78" s="198">
        <f>G76+G54</f>
        <v>1</v>
      </c>
      <c r="H78" s="185"/>
    </row>
    <row r="79" spans="1:9" x14ac:dyDescent="0.2">
      <c r="A79" s="206"/>
      <c r="B79" s="186"/>
      <c r="C79" s="187"/>
      <c r="D79" s="186"/>
      <c r="E79" s="186"/>
      <c r="F79" s="238"/>
      <c r="G79" s="208"/>
      <c r="H79" s="239"/>
    </row>
    <row r="80" spans="1:9" x14ac:dyDescent="0.2">
      <c r="A80" s="206"/>
      <c r="B80" s="209" t="s">
        <v>137</v>
      </c>
      <c r="C80" s="206"/>
      <c r="D80" s="210"/>
      <c r="E80" s="210"/>
      <c r="F80" s="211"/>
      <c r="G80" s="208"/>
    </row>
    <row r="81" spans="1:7" x14ac:dyDescent="0.2">
      <c r="A81" s="206"/>
      <c r="B81" s="212" t="s">
        <v>963</v>
      </c>
      <c r="C81" s="212"/>
      <c r="D81" s="212"/>
      <c r="E81" s="210"/>
      <c r="F81" s="211"/>
      <c r="G81" s="208"/>
    </row>
    <row r="82" spans="1:7" x14ac:dyDescent="0.2">
      <c r="A82" s="206"/>
      <c r="B82" s="212" t="s">
        <v>964</v>
      </c>
      <c r="C82" s="212"/>
      <c r="D82" s="212"/>
      <c r="E82" s="210"/>
      <c r="F82" s="210"/>
      <c r="G82" s="208"/>
    </row>
    <row r="83" spans="1:7" x14ac:dyDescent="0.2">
      <c r="A83" s="206"/>
      <c r="B83" s="213" t="s">
        <v>965</v>
      </c>
      <c r="C83" s="213"/>
      <c r="D83" s="213"/>
      <c r="E83" s="210"/>
      <c r="F83" s="210"/>
      <c r="G83" s="214"/>
    </row>
    <row r="84" spans="1:7" x14ac:dyDescent="0.2">
      <c r="A84" s="206"/>
      <c r="B84" s="215"/>
      <c r="C84" s="216" t="s">
        <v>966</v>
      </c>
      <c r="D84" s="216"/>
      <c r="E84" s="216" t="s">
        <v>967</v>
      </c>
      <c r="F84" s="216"/>
      <c r="G84" s="206"/>
    </row>
    <row r="85" spans="1:7" x14ac:dyDescent="0.2">
      <c r="A85" s="206"/>
      <c r="B85" s="217"/>
      <c r="C85" s="218" t="s">
        <v>968</v>
      </c>
      <c r="D85" s="219" t="s">
        <v>969</v>
      </c>
      <c r="E85" s="218" t="s">
        <v>968</v>
      </c>
      <c r="F85" s="219" t="s">
        <v>969</v>
      </c>
      <c r="G85" s="206"/>
    </row>
    <row r="86" spans="1:7" x14ac:dyDescent="0.2">
      <c r="A86" s="206"/>
      <c r="B86" s="199" t="s">
        <v>970</v>
      </c>
      <c r="C86" s="220">
        <v>43585</v>
      </c>
      <c r="D86" s="220">
        <v>43616</v>
      </c>
      <c r="E86" s="220">
        <v>43585</v>
      </c>
      <c r="F86" s="220">
        <v>43616</v>
      </c>
      <c r="G86" s="206"/>
    </row>
    <row r="87" spans="1:7" x14ac:dyDescent="0.2">
      <c r="A87" s="206"/>
      <c r="B87" s="221" t="s">
        <v>971</v>
      </c>
      <c r="C87" s="222">
        <v>15.947003081707699</v>
      </c>
      <c r="D87" s="222">
        <v>14.851056516822201</v>
      </c>
      <c r="E87" s="222">
        <v>15.605935505451699</v>
      </c>
      <c r="F87" s="222">
        <v>14.5261062439013</v>
      </c>
      <c r="G87" s="206"/>
    </row>
    <row r="88" spans="1:7" x14ac:dyDescent="0.2">
      <c r="A88" s="206"/>
      <c r="B88" s="221" t="s">
        <v>972</v>
      </c>
      <c r="C88" s="222">
        <v>15.947001595161698</v>
      </c>
      <c r="D88" s="222">
        <v>14.851056516822201</v>
      </c>
      <c r="E88" s="222">
        <v>15.605935496973498</v>
      </c>
      <c r="F88" s="222">
        <v>14.526106230832998</v>
      </c>
      <c r="G88" s="206"/>
    </row>
    <row r="89" spans="1:7" x14ac:dyDescent="0.2">
      <c r="A89" s="206"/>
      <c r="B89" s="206"/>
      <c r="C89" s="210"/>
      <c r="D89" s="210"/>
      <c r="E89" s="223"/>
      <c r="F89" s="223"/>
      <c r="G89" s="214"/>
    </row>
    <row r="90" spans="1:7" x14ac:dyDescent="0.2">
      <c r="A90" s="206"/>
      <c r="B90" s="212" t="s">
        <v>973</v>
      </c>
      <c r="C90" s="212"/>
      <c r="D90" s="212"/>
      <c r="E90" s="210"/>
      <c r="F90" s="210"/>
      <c r="G90" s="214"/>
    </row>
    <row r="91" spans="1:7" x14ac:dyDescent="0.2">
      <c r="A91" s="206"/>
      <c r="B91" s="212" t="s">
        <v>974</v>
      </c>
      <c r="C91" s="212"/>
      <c r="D91" s="212"/>
      <c r="E91" s="210"/>
      <c r="F91" s="210"/>
      <c r="G91" s="214"/>
    </row>
    <row r="92" spans="1:7" x14ac:dyDescent="0.2">
      <c r="A92" s="206"/>
      <c r="B92" s="212" t="s">
        <v>979</v>
      </c>
      <c r="C92" s="212"/>
      <c r="D92" s="212"/>
      <c r="E92" s="211"/>
      <c r="F92" s="210"/>
      <c r="G92" s="214"/>
    </row>
    <row r="93" spans="1:7" x14ac:dyDescent="0.2">
      <c r="A93" s="206"/>
      <c r="B93" s="225" t="s">
        <v>976</v>
      </c>
      <c r="C93" s="225"/>
      <c r="D93" s="225"/>
      <c r="E93" s="210"/>
      <c r="F93" s="210"/>
      <c r="G93" s="214"/>
    </row>
    <row r="94" spans="1:7" x14ac:dyDescent="0.2">
      <c r="A94" s="206"/>
      <c r="B94" s="212" t="s">
        <v>977</v>
      </c>
      <c r="C94" s="212"/>
      <c r="D94" s="212"/>
      <c r="E94" s="210"/>
      <c r="F94" s="210"/>
      <c r="G94" s="214"/>
    </row>
    <row r="95" spans="1:7" x14ac:dyDescent="0.2">
      <c r="A95" s="206"/>
      <c r="B95" s="206"/>
      <c r="C95" s="226"/>
      <c r="D95" s="206"/>
      <c r="E95" s="206"/>
      <c r="F95" s="224"/>
      <c r="G95" s="214"/>
    </row>
    <row r="96" spans="1:7" x14ac:dyDescent="0.2">
      <c r="A96" s="206"/>
      <c r="B96" s="206"/>
      <c r="C96" s="206"/>
      <c r="D96" s="206"/>
      <c r="E96" s="206"/>
      <c r="F96" s="224"/>
      <c r="G96" s="214"/>
    </row>
    <row r="97" spans="1:7" x14ac:dyDescent="0.2">
      <c r="A97" s="206"/>
      <c r="B97" s="206"/>
      <c r="C97" s="206"/>
      <c r="D97" s="240"/>
      <c r="E97" s="206"/>
      <c r="F97" s="224"/>
      <c r="G97" s="214"/>
    </row>
    <row r="98" spans="1:7" x14ac:dyDescent="0.2">
      <c r="A98" s="206"/>
      <c r="B98" s="206"/>
      <c r="C98" s="206"/>
      <c r="D98" s="206"/>
      <c r="E98" s="206"/>
      <c r="F98" s="224"/>
      <c r="G98" s="214"/>
    </row>
    <row r="99" spans="1:7" x14ac:dyDescent="0.2">
      <c r="A99" s="206"/>
      <c r="B99" s="206"/>
      <c r="C99" s="206"/>
      <c r="D99" s="206"/>
      <c r="E99" s="206"/>
      <c r="F99" s="224"/>
      <c r="G99" s="214"/>
    </row>
    <row r="100" spans="1:7" x14ac:dyDescent="0.2">
      <c r="A100" s="206"/>
      <c r="B100" s="206"/>
      <c r="C100" s="206"/>
      <c r="D100" s="206"/>
      <c r="E100" s="206"/>
      <c r="F100" s="224"/>
      <c r="G100" s="214"/>
    </row>
    <row r="101" spans="1:7" x14ac:dyDescent="0.2">
      <c r="A101" s="206"/>
      <c r="B101" s="206"/>
      <c r="C101" s="206"/>
      <c r="D101" s="206"/>
      <c r="E101" s="206"/>
      <c r="F101" s="224"/>
      <c r="G101" s="214"/>
    </row>
    <row r="102" spans="1:7" x14ac:dyDescent="0.2">
      <c r="A102" s="206"/>
      <c r="B102" s="206"/>
      <c r="C102" s="206"/>
      <c r="D102" s="206"/>
      <c r="E102" s="206"/>
      <c r="F102" s="224"/>
      <c r="G102" s="214"/>
    </row>
    <row r="103" spans="1:7" x14ac:dyDescent="0.2">
      <c r="A103" s="206"/>
      <c r="B103" s="206"/>
      <c r="C103" s="206"/>
      <c r="D103" s="206"/>
      <c r="E103" s="206"/>
      <c r="F103" s="224"/>
      <c r="G103" s="214"/>
    </row>
    <row r="104" spans="1:7" x14ac:dyDescent="0.2">
      <c r="A104" s="206"/>
      <c r="B104" s="206"/>
      <c r="C104" s="206"/>
      <c r="D104" s="206"/>
      <c r="E104" s="206"/>
      <c r="F104" s="224"/>
      <c r="G104" s="214"/>
    </row>
    <row r="105" spans="1:7" x14ac:dyDescent="0.2">
      <c r="A105" s="206"/>
      <c r="B105" s="206"/>
      <c r="C105" s="206"/>
      <c r="D105" s="206"/>
      <c r="E105" s="206"/>
      <c r="F105" s="224"/>
      <c r="G105" s="214"/>
    </row>
  </sheetData>
  <mergeCells count="13">
    <mergeCell ref="B94:D94"/>
    <mergeCell ref="C84:D84"/>
    <mergeCell ref="E84:F84"/>
    <mergeCell ref="B90:D90"/>
    <mergeCell ref="B91:D91"/>
    <mergeCell ref="B92:D92"/>
    <mergeCell ref="B93:D93"/>
    <mergeCell ref="A1:G1"/>
    <mergeCell ref="A2:G2"/>
    <mergeCell ref="A3:G3"/>
    <mergeCell ref="B81:D81"/>
    <mergeCell ref="B82:D82"/>
    <mergeCell ref="B83:D8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388B-703C-4252-88CE-CE41495F3194}">
  <dimension ref="A1:O39"/>
  <sheetViews>
    <sheetView workbookViewId="0">
      <selection sqref="A1:G1"/>
    </sheetView>
  </sheetViews>
  <sheetFormatPr defaultRowHeight="15" x14ac:dyDescent="0.25"/>
  <cols>
    <col min="1" max="1" width="5.42578125" style="243" bestFit="1" customWidth="1"/>
    <col min="2" max="2" width="19.7109375" style="243" bestFit="1" customWidth="1"/>
    <col min="3" max="3" width="40.28515625" style="243" bestFit="1" customWidth="1"/>
    <col min="4" max="4" width="15.28515625" style="243" bestFit="1" customWidth="1"/>
    <col min="5" max="5" width="9.85546875" style="243" bestFit="1" customWidth="1"/>
    <col min="6" max="6" width="10.140625" style="243" bestFit="1" customWidth="1"/>
    <col min="7" max="7" width="14" style="243" bestFit="1" customWidth="1"/>
    <col min="8" max="8" width="11.85546875" style="243" bestFit="1" customWidth="1"/>
    <col min="9" max="9" width="15.28515625" style="243" bestFit="1" customWidth="1"/>
    <col min="10" max="10" width="14.85546875" style="243" customWidth="1"/>
    <col min="11" max="11" width="9.7109375" style="243" customWidth="1"/>
    <col min="12" max="12" width="6.140625" style="243" customWidth="1"/>
    <col min="13" max="257" width="9.140625" style="243"/>
    <col min="258" max="258" width="5.42578125" style="243" bestFit="1" customWidth="1"/>
    <col min="259" max="259" width="20.42578125" style="243" bestFit="1" customWidth="1"/>
    <col min="260" max="260" width="41.42578125" style="243" customWidth="1"/>
    <col min="261" max="261" width="15.28515625" style="243" bestFit="1" customWidth="1"/>
    <col min="262" max="262" width="16.7109375" style="243" bestFit="1" customWidth="1"/>
    <col min="263" max="263" width="11.28515625" style="243" bestFit="1" customWidth="1"/>
    <col min="264" max="264" width="14" style="243" bestFit="1" customWidth="1"/>
    <col min="265" max="265" width="11.85546875" style="243" bestFit="1" customWidth="1"/>
    <col min="266" max="266" width="14.85546875" style="243" bestFit="1" customWidth="1"/>
    <col min="267" max="267" width="9.7109375" style="243" customWidth="1"/>
    <col min="268" max="268" width="4.85546875" style="243" customWidth="1"/>
    <col min="269" max="513" width="9.140625" style="243"/>
    <col min="514" max="514" width="5.42578125" style="243" bestFit="1" customWidth="1"/>
    <col min="515" max="515" width="20.42578125" style="243" bestFit="1" customWidth="1"/>
    <col min="516" max="516" width="41.42578125" style="243" customWidth="1"/>
    <col min="517" max="517" width="15.28515625" style="243" bestFit="1" customWidth="1"/>
    <col min="518" max="518" width="16.7109375" style="243" bestFit="1" customWidth="1"/>
    <col min="519" max="519" width="11.28515625" style="243" bestFit="1" customWidth="1"/>
    <col min="520" max="520" width="14" style="243" bestFit="1" customWidth="1"/>
    <col min="521" max="521" width="11.85546875" style="243" bestFit="1" customWidth="1"/>
    <col min="522" max="522" width="14.85546875" style="243" bestFit="1" customWidth="1"/>
    <col min="523" max="523" width="9.7109375" style="243" customWidth="1"/>
    <col min="524" max="524" width="4.85546875" style="243" customWidth="1"/>
    <col min="525" max="769" width="9.140625" style="243"/>
    <col min="770" max="770" width="5.42578125" style="243" bestFit="1" customWidth="1"/>
    <col min="771" max="771" width="20.42578125" style="243" bestFit="1" customWidth="1"/>
    <col min="772" max="772" width="41.42578125" style="243" customWidth="1"/>
    <col min="773" max="773" width="15.28515625" style="243" bestFit="1" customWidth="1"/>
    <col min="774" max="774" width="16.7109375" style="243" bestFit="1" customWidth="1"/>
    <col min="775" max="775" width="11.28515625" style="243" bestFit="1" customWidth="1"/>
    <col min="776" max="776" width="14" style="243" bestFit="1" customWidth="1"/>
    <col min="777" max="777" width="11.85546875" style="243" bestFit="1" customWidth="1"/>
    <col min="778" max="778" width="14.85546875" style="243" bestFit="1" customWidth="1"/>
    <col min="779" max="779" width="9.7109375" style="243" customWidth="1"/>
    <col min="780" max="780" width="4.85546875" style="243" customWidth="1"/>
    <col min="781" max="1025" width="9.140625" style="243"/>
    <col min="1026" max="1026" width="5.42578125" style="243" bestFit="1" customWidth="1"/>
    <col min="1027" max="1027" width="20.42578125" style="243" bestFit="1" customWidth="1"/>
    <col min="1028" max="1028" width="41.42578125" style="243" customWidth="1"/>
    <col min="1029" max="1029" width="15.28515625" style="243" bestFit="1" customWidth="1"/>
    <col min="1030" max="1030" width="16.7109375" style="243" bestFit="1" customWidth="1"/>
    <col min="1031" max="1031" width="11.28515625" style="243" bestFit="1" customWidth="1"/>
    <col min="1032" max="1032" width="14" style="243" bestFit="1" customWidth="1"/>
    <col min="1033" max="1033" width="11.85546875" style="243" bestFit="1" customWidth="1"/>
    <col min="1034" max="1034" width="14.85546875" style="243" bestFit="1" customWidth="1"/>
    <col min="1035" max="1035" width="9.7109375" style="243" customWidth="1"/>
    <col min="1036" max="1036" width="4.85546875" style="243" customWidth="1"/>
    <col min="1037" max="1281" width="9.140625" style="243"/>
    <col min="1282" max="1282" width="5.42578125" style="243" bestFit="1" customWidth="1"/>
    <col min="1283" max="1283" width="20.42578125" style="243" bestFit="1" customWidth="1"/>
    <col min="1284" max="1284" width="41.42578125" style="243" customWidth="1"/>
    <col min="1285" max="1285" width="15.28515625" style="243" bestFit="1" customWidth="1"/>
    <col min="1286" max="1286" width="16.7109375" style="243" bestFit="1" customWidth="1"/>
    <col min="1287" max="1287" width="11.28515625" style="243" bestFit="1" customWidth="1"/>
    <col min="1288" max="1288" width="14" style="243" bestFit="1" customWidth="1"/>
    <col min="1289" max="1289" width="11.85546875" style="243" bestFit="1" customWidth="1"/>
    <col min="1290" max="1290" width="14.85546875" style="243" bestFit="1" customWidth="1"/>
    <col min="1291" max="1291" width="9.7109375" style="243" customWidth="1"/>
    <col min="1292" max="1292" width="4.85546875" style="243" customWidth="1"/>
    <col min="1293" max="1537" width="9.140625" style="243"/>
    <col min="1538" max="1538" width="5.42578125" style="243" bestFit="1" customWidth="1"/>
    <col min="1539" max="1539" width="20.42578125" style="243" bestFit="1" customWidth="1"/>
    <col min="1540" max="1540" width="41.42578125" style="243" customWidth="1"/>
    <col min="1541" max="1541" width="15.28515625" style="243" bestFit="1" customWidth="1"/>
    <col min="1542" max="1542" width="16.7109375" style="243" bestFit="1" customWidth="1"/>
    <col min="1543" max="1543" width="11.28515625" style="243" bestFit="1" customWidth="1"/>
    <col min="1544" max="1544" width="14" style="243" bestFit="1" customWidth="1"/>
    <col min="1545" max="1545" width="11.85546875" style="243" bestFit="1" customWidth="1"/>
    <col min="1546" max="1546" width="14.85546875" style="243" bestFit="1" customWidth="1"/>
    <col min="1547" max="1547" width="9.7109375" style="243" customWidth="1"/>
    <col min="1548" max="1548" width="4.85546875" style="243" customWidth="1"/>
    <col min="1549" max="1793" width="9.140625" style="243"/>
    <col min="1794" max="1794" width="5.42578125" style="243" bestFit="1" customWidth="1"/>
    <col min="1795" max="1795" width="20.42578125" style="243" bestFit="1" customWidth="1"/>
    <col min="1796" max="1796" width="41.42578125" style="243" customWidth="1"/>
    <col min="1797" max="1797" width="15.28515625" style="243" bestFit="1" customWidth="1"/>
    <col min="1798" max="1798" width="16.7109375" style="243" bestFit="1" customWidth="1"/>
    <col min="1799" max="1799" width="11.28515625" style="243" bestFit="1" customWidth="1"/>
    <col min="1800" max="1800" width="14" style="243" bestFit="1" customWidth="1"/>
    <col min="1801" max="1801" width="11.85546875" style="243" bestFit="1" customWidth="1"/>
    <col min="1802" max="1802" width="14.85546875" style="243" bestFit="1" customWidth="1"/>
    <col min="1803" max="1803" width="9.7109375" style="243" customWidth="1"/>
    <col min="1804" max="1804" width="4.85546875" style="243" customWidth="1"/>
    <col min="1805" max="2049" width="9.140625" style="243"/>
    <col min="2050" max="2050" width="5.42578125" style="243" bestFit="1" customWidth="1"/>
    <col min="2051" max="2051" width="20.42578125" style="243" bestFit="1" customWidth="1"/>
    <col min="2052" max="2052" width="41.42578125" style="243" customWidth="1"/>
    <col min="2053" max="2053" width="15.28515625" style="243" bestFit="1" customWidth="1"/>
    <col min="2054" max="2054" width="16.7109375" style="243" bestFit="1" customWidth="1"/>
    <col min="2055" max="2055" width="11.28515625" style="243" bestFit="1" customWidth="1"/>
    <col min="2056" max="2056" width="14" style="243" bestFit="1" customWidth="1"/>
    <col min="2057" max="2057" width="11.85546875" style="243" bestFit="1" customWidth="1"/>
    <col min="2058" max="2058" width="14.85546875" style="243" bestFit="1" customWidth="1"/>
    <col min="2059" max="2059" width="9.7109375" style="243" customWidth="1"/>
    <col min="2060" max="2060" width="4.85546875" style="243" customWidth="1"/>
    <col min="2061" max="2305" width="9.140625" style="243"/>
    <col min="2306" max="2306" width="5.42578125" style="243" bestFit="1" customWidth="1"/>
    <col min="2307" max="2307" width="20.42578125" style="243" bestFit="1" customWidth="1"/>
    <col min="2308" max="2308" width="41.42578125" style="243" customWidth="1"/>
    <col min="2309" max="2309" width="15.28515625" style="243" bestFit="1" customWidth="1"/>
    <col min="2310" max="2310" width="16.7109375" style="243" bestFit="1" customWidth="1"/>
    <col min="2311" max="2311" width="11.28515625" style="243" bestFit="1" customWidth="1"/>
    <col min="2312" max="2312" width="14" style="243" bestFit="1" customWidth="1"/>
    <col min="2313" max="2313" width="11.85546875" style="243" bestFit="1" customWidth="1"/>
    <col min="2314" max="2314" width="14.85546875" style="243" bestFit="1" customWidth="1"/>
    <col min="2315" max="2315" width="9.7109375" style="243" customWidth="1"/>
    <col min="2316" max="2316" width="4.85546875" style="243" customWidth="1"/>
    <col min="2317" max="2561" width="9.140625" style="243"/>
    <col min="2562" max="2562" width="5.42578125" style="243" bestFit="1" customWidth="1"/>
    <col min="2563" max="2563" width="20.42578125" style="243" bestFit="1" customWidth="1"/>
    <col min="2564" max="2564" width="41.42578125" style="243" customWidth="1"/>
    <col min="2565" max="2565" width="15.28515625" style="243" bestFit="1" customWidth="1"/>
    <col min="2566" max="2566" width="16.7109375" style="243" bestFit="1" customWidth="1"/>
    <col min="2567" max="2567" width="11.28515625" style="243" bestFit="1" customWidth="1"/>
    <col min="2568" max="2568" width="14" style="243" bestFit="1" customWidth="1"/>
    <col min="2569" max="2569" width="11.85546875" style="243" bestFit="1" customWidth="1"/>
    <col min="2570" max="2570" width="14.85546875" style="243" bestFit="1" customWidth="1"/>
    <col min="2571" max="2571" width="9.7109375" style="243" customWidth="1"/>
    <col min="2572" max="2572" width="4.85546875" style="243" customWidth="1"/>
    <col min="2573" max="2817" width="9.140625" style="243"/>
    <col min="2818" max="2818" width="5.42578125" style="243" bestFit="1" customWidth="1"/>
    <col min="2819" max="2819" width="20.42578125" style="243" bestFit="1" customWidth="1"/>
    <col min="2820" max="2820" width="41.42578125" style="243" customWidth="1"/>
    <col min="2821" max="2821" width="15.28515625" style="243" bestFit="1" customWidth="1"/>
    <col min="2822" max="2822" width="16.7109375" style="243" bestFit="1" customWidth="1"/>
    <col min="2823" max="2823" width="11.28515625" style="243" bestFit="1" customWidth="1"/>
    <col min="2824" max="2824" width="14" style="243" bestFit="1" customWidth="1"/>
    <col min="2825" max="2825" width="11.85546875" style="243" bestFit="1" customWidth="1"/>
    <col min="2826" max="2826" width="14.85546875" style="243" bestFit="1" customWidth="1"/>
    <col min="2827" max="2827" width="9.7109375" style="243" customWidth="1"/>
    <col min="2828" max="2828" width="4.85546875" style="243" customWidth="1"/>
    <col min="2829" max="3073" width="9.140625" style="243"/>
    <col min="3074" max="3074" width="5.42578125" style="243" bestFit="1" customWidth="1"/>
    <col min="3075" max="3075" width="20.42578125" style="243" bestFit="1" customWidth="1"/>
    <col min="3076" max="3076" width="41.42578125" style="243" customWidth="1"/>
    <col min="3077" max="3077" width="15.28515625" style="243" bestFit="1" customWidth="1"/>
    <col min="3078" max="3078" width="16.7109375" style="243" bestFit="1" customWidth="1"/>
    <col min="3079" max="3079" width="11.28515625" style="243" bestFit="1" customWidth="1"/>
    <col min="3080" max="3080" width="14" style="243" bestFit="1" customWidth="1"/>
    <col min="3081" max="3081" width="11.85546875" style="243" bestFit="1" customWidth="1"/>
    <col min="3082" max="3082" width="14.85546875" style="243" bestFit="1" customWidth="1"/>
    <col min="3083" max="3083" width="9.7109375" style="243" customWidth="1"/>
    <col min="3084" max="3084" width="4.85546875" style="243" customWidth="1"/>
    <col min="3085" max="3329" width="9.140625" style="243"/>
    <col min="3330" max="3330" width="5.42578125" style="243" bestFit="1" customWidth="1"/>
    <col min="3331" max="3331" width="20.42578125" style="243" bestFit="1" customWidth="1"/>
    <col min="3332" max="3332" width="41.42578125" style="243" customWidth="1"/>
    <col min="3333" max="3333" width="15.28515625" style="243" bestFit="1" customWidth="1"/>
    <col min="3334" max="3334" width="16.7109375" style="243" bestFit="1" customWidth="1"/>
    <col min="3335" max="3335" width="11.28515625" style="243" bestFit="1" customWidth="1"/>
    <col min="3336" max="3336" width="14" style="243" bestFit="1" customWidth="1"/>
    <col min="3337" max="3337" width="11.85546875" style="243" bestFit="1" customWidth="1"/>
    <col min="3338" max="3338" width="14.85546875" style="243" bestFit="1" customWidth="1"/>
    <col min="3339" max="3339" width="9.7109375" style="243" customWidth="1"/>
    <col min="3340" max="3340" width="4.85546875" style="243" customWidth="1"/>
    <col min="3341" max="3585" width="9.140625" style="243"/>
    <col min="3586" max="3586" width="5.42578125" style="243" bestFit="1" customWidth="1"/>
    <col min="3587" max="3587" width="20.42578125" style="243" bestFit="1" customWidth="1"/>
    <col min="3588" max="3588" width="41.42578125" style="243" customWidth="1"/>
    <col min="3589" max="3589" width="15.28515625" style="243" bestFit="1" customWidth="1"/>
    <col min="3590" max="3590" width="16.7109375" style="243" bestFit="1" customWidth="1"/>
    <col min="3591" max="3591" width="11.28515625" style="243" bestFit="1" customWidth="1"/>
    <col min="3592" max="3592" width="14" style="243" bestFit="1" customWidth="1"/>
    <col min="3593" max="3593" width="11.85546875" style="243" bestFit="1" customWidth="1"/>
    <col min="3594" max="3594" width="14.85546875" style="243" bestFit="1" customWidth="1"/>
    <col min="3595" max="3595" width="9.7109375" style="243" customWidth="1"/>
    <col min="3596" max="3596" width="4.85546875" style="243" customWidth="1"/>
    <col min="3597" max="3841" width="9.140625" style="243"/>
    <col min="3842" max="3842" width="5.42578125" style="243" bestFit="1" customWidth="1"/>
    <col min="3843" max="3843" width="20.42578125" style="243" bestFit="1" customWidth="1"/>
    <col min="3844" max="3844" width="41.42578125" style="243" customWidth="1"/>
    <col min="3845" max="3845" width="15.28515625" style="243" bestFit="1" customWidth="1"/>
    <col min="3846" max="3846" width="16.7109375" style="243" bestFit="1" customWidth="1"/>
    <col min="3847" max="3847" width="11.28515625" style="243" bestFit="1" customWidth="1"/>
    <col min="3848" max="3848" width="14" style="243" bestFit="1" customWidth="1"/>
    <col min="3849" max="3849" width="11.85546875" style="243" bestFit="1" customWidth="1"/>
    <col min="3850" max="3850" width="14.85546875" style="243" bestFit="1" customWidth="1"/>
    <col min="3851" max="3851" width="9.7109375" style="243" customWidth="1"/>
    <col min="3852" max="3852" width="4.85546875" style="243" customWidth="1"/>
    <col min="3853" max="4097" width="9.140625" style="243"/>
    <col min="4098" max="4098" width="5.42578125" style="243" bestFit="1" customWidth="1"/>
    <col min="4099" max="4099" width="20.42578125" style="243" bestFit="1" customWidth="1"/>
    <col min="4100" max="4100" width="41.42578125" style="243" customWidth="1"/>
    <col min="4101" max="4101" width="15.28515625" style="243" bestFit="1" customWidth="1"/>
    <col min="4102" max="4102" width="16.7109375" style="243" bestFit="1" customWidth="1"/>
    <col min="4103" max="4103" width="11.28515625" style="243" bestFit="1" customWidth="1"/>
    <col min="4104" max="4104" width="14" style="243" bestFit="1" customWidth="1"/>
    <col min="4105" max="4105" width="11.85546875" style="243" bestFit="1" customWidth="1"/>
    <col min="4106" max="4106" width="14.85546875" style="243" bestFit="1" customWidth="1"/>
    <col min="4107" max="4107" width="9.7109375" style="243" customWidth="1"/>
    <col min="4108" max="4108" width="4.85546875" style="243" customWidth="1"/>
    <col min="4109" max="4353" width="9.140625" style="243"/>
    <col min="4354" max="4354" width="5.42578125" style="243" bestFit="1" customWidth="1"/>
    <col min="4355" max="4355" width="20.42578125" style="243" bestFit="1" customWidth="1"/>
    <col min="4356" max="4356" width="41.42578125" style="243" customWidth="1"/>
    <col min="4357" max="4357" width="15.28515625" style="243" bestFit="1" customWidth="1"/>
    <col min="4358" max="4358" width="16.7109375" style="243" bestFit="1" customWidth="1"/>
    <col min="4359" max="4359" width="11.28515625" style="243" bestFit="1" customWidth="1"/>
    <col min="4360" max="4360" width="14" style="243" bestFit="1" customWidth="1"/>
    <col min="4361" max="4361" width="11.85546875" style="243" bestFit="1" customWidth="1"/>
    <col min="4362" max="4362" width="14.85546875" style="243" bestFit="1" customWidth="1"/>
    <col min="4363" max="4363" width="9.7109375" style="243" customWidth="1"/>
    <col min="4364" max="4364" width="4.85546875" style="243" customWidth="1"/>
    <col min="4365" max="4609" width="9.140625" style="243"/>
    <col min="4610" max="4610" width="5.42578125" style="243" bestFit="1" customWidth="1"/>
    <col min="4611" max="4611" width="20.42578125" style="243" bestFit="1" customWidth="1"/>
    <col min="4612" max="4612" width="41.42578125" style="243" customWidth="1"/>
    <col min="4613" max="4613" width="15.28515625" style="243" bestFit="1" customWidth="1"/>
    <col min="4614" max="4614" width="16.7109375" style="243" bestFit="1" customWidth="1"/>
    <col min="4615" max="4615" width="11.28515625" style="243" bestFit="1" customWidth="1"/>
    <col min="4616" max="4616" width="14" style="243" bestFit="1" customWidth="1"/>
    <col min="4617" max="4617" width="11.85546875" style="243" bestFit="1" customWidth="1"/>
    <col min="4618" max="4618" width="14.85546875" style="243" bestFit="1" customWidth="1"/>
    <col min="4619" max="4619" width="9.7109375" style="243" customWidth="1"/>
    <col min="4620" max="4620" width="4.85546875" style="243" customWidth="1"/>
    <col min="4621" max="4865" width="9.140625" style="243"/>
    <col min="4866" max="4866" width="5.42578125" style="243" bestFit="1" customWidth="1"/>
    <col min="4867" max="4867" width="20.42578125" style="243" bestFit="1" customWidth="1"/>
    <col min="4868" max="4868" width="41.42578125" style="243" customWidth="1"/>
    <col min="4869" max="4869" width="15.28515625" style="243" bestFit="1" customWidth="1"/>
    <col min="4870" max="4870" width="16.7109375" style="243" bestFit="1" customWidth="1"/>
    <col min="4871" max="4871" width="11.28515625" style="243" bestFit="1" customWidth="1"/>
    <col min="4872" max="4872" width="14" style="243" bestFit="1" customWidth="1"/>
    <col min="4873" max="4873" width="11.85546875" style="243" bestFit="1" customWidth="1"/>
    <col min="4874" max="4874" width="14.85546875" style="243" bestFit="1" customWidth="1"/>
    <col min="4875" max="4875" width="9.7109375" style="243" customWidth="1"/>
    <col min="4876" max="4876" width="4.85546875" style="243" customWidth="1"/>
    <col min="4877" max="5121" width="9.140625" style="243"/>
    <col min="5122" max="5122" width="5.42578125" style="243" bestFit="1" customWidth="1"/>
    <col min="5123" max="5123" width="20.42578125" style="243" bestFit="1" customWidth="1"/>
    <col min="5124" max="5124" width="41.42578125" style="243" customWidth="1"/>
    <col min="5125" max="5125" width="15.28515625" style="243" bestFit="1" customWidth="1"/>
    <col min="5126" max="5126" width="16.7109375" style="243" bestFit="1" customWidth="1"/>
    <col min="5127" max="5127" width="11.28515625" style="243" bestFit="1" customWidth="1"/>
    <col min="5128" max="5128" width="14" style="243" bestFit="1" customWidth="1"/>
    <col min="5129" max="5129" width="11.85546875" style="243" bestFit="1" customWidth="1"/>
    <col min="5130" max="5130" width="14.85546875" style="243" bestFit="1" customWidth="1"/>
    <col min="5131" max="5131" width="9.7109375" style="243" customWidth="1"/>
    <col min="5132" max="5132" width="4.85546875" style="243" customWidth="1"/>
    <col min="5133" max="5377" width="9.140625" style="243"/>
    <col min="5378" max="5378" width="5.42578125" style="243" bestFit="1" customWidth="1"/>
    <col min="5379" max="5379" width="20.42578125" style="243" bestFit="1" customWidth="1"/>
    <col min="5380" max="5380" width="41.42578125" style="243" customWidth="1"/>
    <col min="5381" max="5381" width="15.28515625" style="243" bestFit="1" customWidth="1"/>
    <col min="5382" max="5382" width="16.7109375" style="243" bestFit="1" customWidth="1"/>
    <col min="5383" max="5383" width="11.28515625" style="243" bestFit="1" customWidth="1"/>
    <col min="5384" max="5384" width="14" style="243" bestFit="1" customWidth="1"/>
    <col min="5385" max="5385" width="11.85546875" style="243" bestFit="1" customWidth="1"/>
    <col min="5386" max="5386" width="14.85546875" style="243" bestFit="1" customWidth="1"/>
    <col min="5387" max="5387" width="9.7109375" style="243" customWidth="1"/>
    <col min="5388" max="5388" width="4.85546875" style="243" customWidth="1"/>
    <col min="5389" max="5633" width="9.140625" style="243"/>
    <col min="5634" max="5634" width="5.42578125" style="243" bestFit="1" customWidth="1"/>
    <col min="5635" max="5635" width="20.42578125" style="243" bestFit="1" customWidth="1"/>
    <col min="5636" max="5636" width="41.42578125" style="243" customWidth="1"/>
    <col min="5637" max="5637" width="15.28515625" style="243" bestFit="1" customWidth="1"/>
    <col min="5638" max="5638" width="16.7109375" style="243" bestFit="1" customWidth="1"/>
    <col min="5639" max="5639" width="11.28515625" style="243" bestFit="1" customWidth="1"/>
    <col min="5640" max="5640" width="14" style="243" bestFit="1" customWidth="1"/>
    <col min="5641" max="5641" width="11.85546875" style="243" bestFit="1" customWidth="1"/>
    <col min="5642" max="5642" width="14.85546875" style="243" bestFit="1" customWidth="1"/>
    <col min="5643" max="5643" width="9.7109375" style="243" customWidth="1"/>
    <col min="5644" max="5644" width="4.85546875" style="243" customWidth="1"/>
    <col min="5645" max="5889" width="9.140625" style="243"/>
    <col min="5890" max="5890" width="5.42578125" style="243" bestFit="1" customWidth="1"/>
    <col min="5891" max="5891" width="20.42578125" style="243" bestFit="1" customWidth="1"/>
    <col min="5892" max="5892" width="41.42578125" style="243" customWidth="1"/>
    <col min="5893" max="5893" width="15.28515625" style="243" bestFit="1" customWidth="1"/>
    <col min="5894" max="5894" width="16.7109375" style="243" bestFit="1" customWidth="1"/>
    <col min="5895" max="5895" width="11.28515625" style="243" bestFit="1" customWidth="1"/>
    <col min="5896" max="5896" width="14" style="243" bestFit="1" customWidth="1"/>
    <col min="5897" max="5897" width="11.85546875" style="243" bestFit="1" customWidth="1"/>
    <col min="5898" max="5898" width="14.85546875" style="243" bestFit="1" customWidth="1"/>
    <col min="5899" max="5899" width="9.7109375" style="243" customWidth="1"/>
    <col min="5900" max="5900" width="4.85546875" style="243" customWidth="1"/>
    <col min="5901" max="6145" width="9.140625" style="243"/>
    <col min="6146" max="6146" width="5.42578125" style="243" bestFit="1" customWidth="1"/>
    <col min="6147" max="6147" width="20.42578125" style="243" bestFit="1" customWidth="1"/>
    <col min="6148" max="6148" width="41.42578125" style="243" customWidth="1"/>
    <col min="6149" max="6149" width="15.28515625" style="243" bestFit="1" customWidth="1"/>
    <col min="6150" max="6150" width="16.7109375" style="243" bestFit="1" customWidth="1"/>
    <col min="6151" max="6151" width="11.28515625" style="243" bestFit="1" customWidth="1"/>
    <col min="6152" max="6152" width="14" style="243" bestFit="1" customWidth="1"/>
    <col min="6153" max="6153" width="11.85546875" style="243" bestFit="1" customWidth="1"/>
    <col min="6154" max="6154" width="14.85546875" style="243" bestFit="1" customWidth="1"/>
    <col min="6155" max="6155" width="9.7109375" style="243" customWidth="1"/>
    <col min="6156" max="6156" width="4.85546875" style="243" customWidth="1"/>
    <col min="6157" max="6401" width="9.140625" style="243"/>
    <col min="6402" max="6402" width="5.42578125" style="243" bestFit="1" customWidth="1"/>
    <col min="6403" max="6403" width="20.42578125" style="243" bestFit="1" customWidth="1"/>
    <col min="6404" max="6404" width="41.42578125" style="243" customWidth="1"/>
    <col min="6405" max="6405" width="15.28515625" style="243" bestFit="1" customWidth="1"/>
    <col min="6406" max="6406" width="16.7109375" style="243" bestFit="1" customWidth="1"/>
    <col min="6407" max="6407" width="11.28515625" style="243" bestFit="1" customWidth="1"/>
    <col min="6408" max="6408" width="14" style="243" bestFit="1" customWidth="1"/>
    <col min="6409" max="6409" width="11.85546875" style="243" bestFit="1" customWidth="1"/>
    <col min="6410" max="6410" width="14.85546875" style="243" bestFit="1" customWidth="1"/>
    <col min="6411" max="6411" width="9.7109375" style="243" customWidth="1"/>
    <col min="6412" max="6412" width="4.85546875" style="243" customWidth="1"/>
    <col min="6413" max="6657" width="9.140625" style="243"/>
    <col min="6658" max="6658" width="5.42578125" style="243" bestFit="1" customWidth="1"/>
    <col min="6659" max="6659" width="20.42578125" style="243" bestFit="1" customWidth="1"/>
    <col min="6660" max="6660" width="41.42578125" style="243" customWidth="1"/>
    <col min="6661" max="6661" width="15.28515625" style="243" bestFit="1" customWidth="1"/>
    <col min="6662" max="6662" width="16.7109375" style="243" bestFit="1" customWidth="1"/>
    <col min="6663" max="6663" width="11.28515625" style="243" bestFit="1" customWidth="1"/>
    <col min="6664" max="6664" width="14" style="243" bestFit="1" customWidth="1"/>
    <col min="6665" max="6665" width="11.85546875" style="243" bestFit="1" customWidth="1"/>
    <col min="6666" max="6666" width="14.85546875" style="243" bestFit="1" customWidth="1"/>
    <col min="6667" max="6667" width="9.7109375" style="243" customWidth="1"/>
    <col min="6668" max="6668" width="4.85546875" style="243" customWidth="1"/>
    <col min="6669" max="6913" width="9.140625" style="243"/>
    <col min="6914" max="6914" width="5.42578125" style="243" bestFit="1" customWidth="1"/>
    <col min="6915" max="6915" width="20.42578125" style="243" bestFit="1" customWidth="1"/>
    <col min="6916" max="6916" width="41.42578125" style="243" customWidth="1"/>
    <col min="6917" max="6917" width="15.28515625" style="243" bestFit="1" customWidth="1"/>
    <col min="6918" max="6918" width="16.7109375" style="243" bestFit="1" customWidth="1"/>
    <col min="6919" max="6919" width="11.28515625" style="243" bestFit="1" customWidth="1"/>
    <col min="6920" max="6920" width="14" style="243" bestFit="1" customWidth="1"/>
    <col min="6921" max="6921" width="11.85546875" style="243" bestFit="1" customWidth="1"/>
    <col min="6922" max="6922" width="14.85546875" style="243" bestFit="1" customWidth="1"/>
    <col min="6923" max="6923" width="9.7109375" style="243" customWidth="1"/>
    <col min="6924" max="6924" width="4.85546875" style="243" customWidth="1"/>
    <col min="6925" max="7169" width="9.140625" style="243"/>
    <col min="7170" max="7170" width="5.42578125" style="243" bestFit="1" customWidth="1"/>
    <col min="7171" max="7171" width="20.42578125" style="243" bestFit="1" customWidth="1"/>
    <col min="7172" max="7172" width="41.42578125" style="243" customWidth="1"/>
    <col min="7173" max="7173" width="15.28515625" style="243" bestFit="1" customWidth="1"/>
    <col min="7174" max="7174" width="16.7109375" style="243" bestFit="1" customWidth="1"/>
    <col min="7175" max="7175" width="11.28515625" style="243" bestFit="1" customWidth="1"/>
    <col min="7176" max="7176" width="14" style="243" bestFit="1" customWidth="1"/>
    <col min="7177" max="7177" width="11.85546875" style="243" bestFit="1" customWidth="1"/>
    <col min="7178" max="7178" width="14.85546875" style="243" bestFit="1" customWidth="1"/>
    <col min="7179" max="7179" width="9.7109375" style="243" customWidth="1"/>
    <col min="7180" max="7180" width="4.85546875" style="243" customWidth="1"/>
    <col min="7181" max="7425" width="9.140625" style="243"/>
    <col min="7426" max="7426" width="5.42578125" style="243" bestFit="1" customWidth="1"/>
    <col min="7427" max="7427" width="20.42578125" style="243" bestFit="1" customWidth="1"/>
    <col min="7428" max="7428" width="41.42578125" style="243" customWidth="1"/>
    <col min="7429" max="7429" width="15.28515625" style="243" bestFit="1" customWidth="1"/>
    <col min="7430" max="7430" width="16.7109375" style="243" bestFit="1" customWidth="1"/>
    <col min="7431" max="7431" width="11.28515625" style="243" bestFit="1" customWidth="1"/>
    <col min="7432" max="7432" width="14" style="243" bestFit="1" customWidth="1"/>
    <col min="7433" max="7433" width="11.85546875" style="243" bestFit="1" customWidth="1"/>
    <col min="7434" max="7434" width="14.85546875" style="243" bestFit="1" customWidth="1"/>
    <col min="7435" max="7435" width="9.7109375" style="243" customWidth="1"/>
    <col min="7436" max="7436" width="4.85546875" style="243" customWidth="1"/>
    <col min="7437" max="7681" width="9.140625" style="243"/>
    <col min="7682" max="7682" width="5.42578125" style="243" bestFit="1" customWidth="1"/>
    <col min="7683" max="7683" width="20.42578125" style="243" bestFit="1" customWidth="1"/>
    <col min="7684" max="7684" width="41.42578125" style="243" customWidth="1"/>
    <col min="7685" max="7685" width="15.28515625" style="243" bestFit="1" customWidth="1"/>
    <col min="7686" max="7686" width="16.7109375" style="243" bestFit="1" customWidth="1"/>
    <col min="7687" max="7687" width="11.28515625" style="243" bestFit="1" customWidth="1"/>
    <col min="7688" max="7688" width="14" style="243" bestFit="1" customWidth="1"/>
    <col min="7689" max="7689" width="11.85546875" style="243" bestFit="1" customWidth="1"/>
    <col min="7690" max="7690" width="14.85546875" style="243" bestFit="1" customWidth="1"/>
    <col min="7691" max="7691" width="9.7109375" style="243" customWidth="1"/>
    <col min="7692" max="7692" width="4.85546875" style="243" customWidth="1"/>
    <col min="7693" max="7937" width="9.140625" style="243"/>
    <col min="7938" max="7938" width="5.42578125" style="243" bestFit="1" customWidth="1"/>
    <col min="7939" max="7939" width="20.42578125" style="243" bestFit="1" customWidth="1"/>
    <col min="7940" max="7940" width="41.42578125" style="243" customWidth="1"/>
    <col min="7941" max="7941" width="15.28515625" style="243" bestFit="1" customWidth="1"/>
    <col min="7942" max="7942" width="16.7109375" style="243" bestFit="1" customWidth="1"/>
    <col min="7943" max="7943" width="11.28515625" style="243" bestFit="1" customWidth="1"/>
    <col min="7944" max="7944" width="14" style="243" bestFit="1" customWidth="1"/>
    <col min="7945" max="7945" width="11.85546875" style="243" bestFit="1" customWidth="1"/>
    <col min="7946" max="7946" width="14.85546875" style="243" bestFit="1" customWidth="1"/>
    <col min="7947" max="7947" width="9.7109375" style="243" customWidth="1"/>
    <col min="7948" max="7948" width="4.85546875" style="243" customWidth="1"/>
    <col min="7949" max="8193" width="9.140625" style="243"/>
    <col min="8194" max="8194" width="5.42578125" style="243" bestFit="1" customWidth="1"/>
    <col min="8195" max="8195" width="20.42578125" style="243" bestFit="1" customWidth="1"/>
    <col min="8196" max="8196" width="41.42578125" style="243" customWidth="1"/>
    <col min="8197" max="8197" width="15.28515625" style="243" bestFit="1" customWidth="1"/>
    <col min="8198" max="8198" width="16.7109375" style="243" bestFit="1" customWidth="1"/>
    <col min="8199" max="8199" width="11.28515625" style="243" bestFit="1" customWidth="1"/>
    <col min="8200" max="8200" width="14" style="243" bestFit="1" customWidth="1"/>
    <col min="8201" max="8201" width="11.85546875" style="243" bestFit="1" customWidth="1"/>
    <col min="8202" max="8202" width="14.85546875" style="243" bestFit="1" customWidth="1"/>
    <col min="8203" max="8203" width="9.7109375" style="243" customWidth="1"/>
    <col min="8204" max="8204" width="4.85546875" style="243" customWidth="1"/>
    <col min="8205" max="8449" width="9.140625" style="243"/>
    <col min="8450" max="8450" width="5.42578125" style="243" bestFit="1" customWidth="1"/>
    <col min="8451" max="8451" width="20.42578125" style="243" bestFit="1" customWidth="1"/>
    <col min="8452" max="8452" width="41.42578125" style="243" customWidth="1"/>
    <col min="8453" max="8453" width="15.28515625" style="243" bestFit="1" customWidth="1"/>
    <col min="8454" max="8454" width="16.7109375" style="243" bestFit="1" customWidth="1"/>
    <col min="8455" max="8455" width="11.28515625" style="243" bestFit="1" customWidth="1"/>
    <col min="8456" max="8456" width="14" style="243" bestFit="1" customWidth="1"/>
    <col min="8457" max="8457" width="11.85546875" style="243" bestFit="1" customWidth="1"/>
    <col min="8458" max="8458" width="14.85546875" style="243" bestFit="1" customWidth="1"/>
    <col min="8459" max="8459" width="9.7109375" style="243" customWidth="1"/>
    <col min="8460" max="8460" width="4.85546875" style="243" customWidth="1"/>
    <col min="8461" max="8705" width="9.140625" style="243"/>
    <col min="8706" max="8706" width="5.42578125" style="243" bestFit="1" customWidth="1"/>
    <col min="8707" max="8707" width="20.42578125" style="243" bestFit="1" customWidth="1"/>
    <col min="8708" max="8708" width="41.42578125" style="243" customWidth="1"/>
    <col min="8709" max="8709" width="15.28515625" style="243" bestFit="1" customWidth="1"/>
    <col min="8710" max="8710" width="16.7109375" style="243" bestFit="1" customWidth="1"/>
    <col min="8711" max="8711" width="11.28515625" style="243" bestFit="1" customWidth="1"/>
    <col min="8712" max="8712" width="14" style="243" bestFit="1" customWidth="1"/>
    <col min="8713" max="8713" width="11.85546875" style="243" bestFit="1" customWidth="1"/>
    <col min="8714" max="8714" width="14.85546875" style="243" bestFit="1" customWidth="1"/>
    <col min="8715" max="8715" width="9.7109375" style="243" customWidth="1"/>
    <col min="8716" max="8716" width="4.85546875" style="243" customWidth="1"/>
    <col min="8717" max="8961" width="9.140625" style="243"/>
    <col min="8962" max="8962" width="5.42578125" style="243" bestFit="1" customWidth="1"/>
    <col min="8963" max="8963" width="20.42578125" style="243" bestFit="1" customWidth="1"/>
    <col min="8964" max="8964" width="41.42578125" style="243" customWidth="1"/>
    <col min="8965" max="8965" width="15.28515625" style="243" bestFit="1" customWidth="1"/>
    <col min="8966" max="8966" width="16.7109375" style="243" bestFit="1" customWidth="1"/>
    <col min="8967" max="8967" width="11.28515625" style="243" bestFit="1" customWidth="1"/>
    <col min="8968" max="8968" width="14" style="243" bestFit="1" customWidth="1"/>
    <col min="8969" max="8969" width="11.85546875" style="243" bestFit="1" customWidth="1"/>
    <col min="8970" max="8970" width="14.85546875" style="243" bestFit="1" customWidth="1"/>
    <col min="8971" max="8971" width="9.7109375" style="243" customWidth="1"/>
    <col min="8972" max="8972" width="4.85546875" style="243" customWidth="1"/>
    <col min="8973" max="9217" width="9.140625" style="243"/>
    <col min="9218" max="9218" width="5.42578125" style="243" bestFit="1" customWidth="1"/>
    <col min="9219" max="9219" width="20.42578125" style="243" bestFit="1" customWidth="1"/>
    <col min="9220" max="9220" width="41.42578125" style="243" customWidth="1"/>
    <col min="9221" max="9221" width="15.28515625" style="243" bestFit="1" customWidth="1"/>
    <col min="9222" max="9222" width="16.7109375" style="243" bestFit="1" customWidth="1"/>
    <col min="9223" max="9223" width="11.28515625" style="243" bestFit="1" customWidth="1"/>
    <col min="9224" max="9224" width="14" style="243" bestFit="1" customWidth="1"/>
    <col min="9225" max="9225" width="11.85546875" style="243" bestFit="1" customWidth="1"/>
    <col min="9226" max="9226" width="14.85546875" style="243" bestFit="1" customWidth="1"/>
    <col min="9227" max="9227" width="9.7109375" style="243" customWidth="1"/>
    <col min="9228" max="9228" width="4.85546875" style="243" customWidth="1"/>
    <col min="9229" max="9473" width="9.140625" style="243"/>
    <col min="9474" max="9474" width="5.42578125" style="243" bestFit="1" customWidth="1"/>
    <col min="9475" max="9475" width="20.42578125" style="243" bestFit="1" customWidth="1"/>
    <col min="9476" max="9476" width="41.42578125" style="243" customWidth="1"/>
    <col min="9477" max="9477" width="15.28515625" style="243" bestFit="1" customWidth="1"/>
    <col min="9478" max="9478" width="16.7109375" style="243" bestFit="1" customWidth="1"/>
    <col min="9479" max="9479" width="11.28515625" style="243" bestFit="1" customWidth="1"/>
    <col min="9480" max="9480" width="14" style="243" bestFit="1" customWidth="1"/>
    <col min="9481" max="9481" width="11.85546875" style="243" bestFit="1" customWidth="1"/>
    <col min="9482" max="9482" width="14.85546875" style="243" bestFit="1" customWidth="1"/>
    <col min="9483" max="9483" width="9.7109375" style="243" customWidth="1"/>
    <col min="9484" max="9484" width="4.85546875" style="243" customWidth="1"/>
    <col min="9485" max="9729" width="9.140625" style="243"/>
    <col min="9730" max="9730" width="5.42578125" style="243" bestFit="1" customWidth="1"/>
    <col min="9731" max="9731" width="20.42578125" style="243" bestFit="1" customWidth="1"/>
    <col min="9732" max="9732" width="41.42578125" style="243" customWidth="1"/>
    <col min="9733" max="9733" width="15.28515625" style="243" bestFit="1" customWidth="1"/>
    <col min="9734" max="9734" width="16.7109375" style="243" bestFit="1" customWidth="1"/>
    <col min="9735" max="9735" width="11.28515625" style="243" bestFit="1" customWidth="1"/>
    <col min="9736" max="9736" width="14" style="243" bestFit="1" customWidth="1"/>
    <col min="9737" max="9737" width="11.85546875" style="243" bestFit="1" customWidth="1"/>
    <col min="9738" max="9738" width="14.85546875" style="243" bestFit="1" customWidth="1"/>
    <col min="9739" max="9739" width="9.7109375" style="243" customWidth="1"/>
    <col min="9740" max="9740" width="4.85546875" style="243" customWidth="1"/>
    <col min="9741" max="9985" width="9.140625" style="243"/>
    <col min="9986" max="9986" width="5.42578125" style="243" bestFit="1" customWidth="1"/>
    <col min="9987" max="9987" width="20.42578125" style="243" bestFit="1" customWidth="1"/>
    <col min="9988" max="9988" width="41.42578125" style="243" customWidth="1"/>
    <col min="9989" max="9989" width="15.28515625" style="243" bestFit="1" customWidth="1"/>
    <col min="9990" max="9990" width="16.7109375" style="243" bestFit="1" customWidth="1"/>
    <col min="9991" max="9991" width="11.28515625" style="243" bestFit="1" customWidth="1"/>
    <col min="9992" max="9992" width="14" style="243" bestFit="1" customWidth="1"/>
    <col min="9993" max="9993" width="11.85546875" style="243" bestFit="1" customWidth="1"/>
    <col min="9994" max="9994" width="14.85546875" style="243" bestFit="1" customWidth="1"/>
    <col min="9995" max="9995" width="9.7109375" style="243" customWidth="1"/>
    <col min="9996" max="9996" width="4.85546875" style="243" customWidth="1"/>
    <col min="9997" max="10241" width="9.140625" style="243"/>
    <col min="10242" max="10242" width="5.42578125" style="243" bestFit="1" customWidth="1"/>
    <col min="10243" max="10243" width="20.42578125" style="243" bestFit="1" customWidth="1"/>
    <col min="10244" max="10244" width="41.42578125" style="243" customWidth="1"/>
    <col min="10245" max="10245" width="15.28515625" style="243" bestFit="1" customWidth="1"/>
    <col min="10246" max="10246" width="16.7109375" style="243" bestFit="1" customWidth="1"/>
    <col min="10247" max="10247" width="11.28515625" style="243" bestFit="1" customWidth="1"/>
    <col min="10248" max="10248" width="14" style="243" bestFit="1" customWidth="1"/>
    <col min="10249" max="10249" width="11.85546875" style="243" bestFit="1" customWidth="1"/>
    <col min="10250" max="10250" width="14.85546875" style="243" bestFit="1" customWidth="1"/>
    <col min="10251" max="10251" width="9.7109375" style="243" customWidth="1"/>
    <col min="10252" max="10252" width="4.85546875" style="243" customWidth="1"/>
    <col min="10253" max="10497" width="9.140625" style="243"/>
    <col min="10498" max="10498" width="5.42578125" style="243" bestFit="1" customWidth="1"/>
    <col min="10499" max="10499" width="20.42578125" style="243" bestFit="1" customWidth="1"/>
    <col min="10500" max="10500" width="41.42578125" style="243" customWidth="1"/>
    <col min="10501" max="10501" width="15.28515625" style="243" bestFit="1" customWidth="1"/>
    <col min="10502" max="10502" width="16.7109375" style="243" bestFit="1" customWidth="1"/>
    <col min="10503" max="10503" width="11.28515625" style="243" bestFit="1" customWidth="1"/>
    <col min="10504" max="10504" width="14" style="243" bestFit="1" customWidth="1"/>
    <col min="10505" max="10505" width="11.85546875" style="243" bestFit="1" customWidth="1"/>
    <col min="10506" max="10506" width="14.85546875" style="243" bestFit="1" customWidth="1"/>
    <col min="10507" max="10507" width="9.7109375" style="243" customWidth="1"/>
    <col min="10508" max="10508" width="4.85546875" style="243" customWidth="1"/>
    <col min="10509" max="10753" width="9.140625" style="243"/>
    <col min="10754" max="10754" width="5.42578125" style="243" bestFit="1" customWidth="1"/>
    <col min="10755" max="10755" width="20.42578125" style="243" bestFit="1" customWidth="1"/>
    <col min="10756" max="10756" width="41.42578125" style="243" customWidth="1"/>
    <col min="10757" max="10757" width="15.28515625" style="243" bestFit="1" customWidth="1"/>
    <col min="10758" max="10758" width="16.7109375" style="243" bestFit="1" customWidth="1"/>
    <col min="10759" max="10759" width="11.28515625" style="243" bestFit="1" customWidth="1"/>
    <col min="10760" max="10760" width="14" style="243" bestFit="1" customWidth="1"/>
    <col min="10761" max="10761" width="11.85546875" style="243" bestFit="1" customWidth="1"/>
    <col min="10762" max="10762" width="14.85546875" style="243" bestFit="1" customWidth="1"/>
    <col min="10763" max="10763" width="9.7109375" style="243" customWidth="1"/>
    <col min="10764" max="10764" width="4.85546875" style="243" customWidth="1"/>
    <col min="10765" max="11009" width="9.140625" style="243"/>
    <col min="11010" max="11010" width="5.42578125" style="243" bestFit="1" customWidth="1"/>
    <col min="11011" max="11011" width="20.42578125" style="243" bestFit="1" customWidth="1"/>
    <col min="11012" max="11012" width="41.42578125" style="243" customWidth="1"/>
    <col min="11013" max="11013" width="15.28515625" style="243" bestFit="1" customWidth="1"/>
    <col min="11014" max="11014" width="16.7109375" style="243" bestFit="1" customWidth="1"/>
    <col min="11015" max="11015" width="11.28515625" style="243" bestFit="1" customWidth="1"/>
    <col min="11016" max="11016" width="14" style="243" bestFit="1" customWidth="1"/>
    <col min="11017" max="11017" width="11.85546875" style="243" bestFit="1" customWidth="1"/>
    <col min="11018" max="11018" width="14.85546875" style="243" bestFit="1" customWidth="1"/>
    <col min="11019" max="11019" width="9.7109375" style="243" customWidth="1"/>
    <col min="11020" max="11020" width="4.85546875" style="243" customWidth="1"/>
    <col min="11021" max="11265" width="9.140625" style="243"/>
    <col min="11266" max="11266" width="5.42578125" style="243" bestFit="1" customWidth="1"/>
    <col min="11267" max="11267" width="20.42578125" style="243" bestFit="1" customWidth="1"/>
    <col min="11268" max="11268" width="41.42578125" style="243" customWidth="1"/>
    <col min="11269" max="11269" width="15.28515625" style="243" bestFit="1" customWidth="1"/>
    <col min="11270" max="11270" width="16.7109375" style="243" bestFit="1" customWidth="1"/>
    <col min="11271" max="11271" width="11.28515625" style="243" bestFit="1" customWidth="1"/>
    <col min="11272" max="11272" width="14" style="243" bestFit="1" customWidth="1"/>
    <col min="11273" max="11273" width="11.85546875" style="243" bestFit="1" customWidth="1"/>
    <col min="11274" max="11274" width="14.85546875" style="243" bestFit="1" customWidth="1"/>
    <col min="11275" max="11275" width="9.7109375" style="243" customWidth="1"/>
    <col min="11276" max="11276" width="4.85546875" style="243" customWidth="1"/>
    <col min="11277" max="11521" width="9.140625" style="243"/>
    <col min="11522" max="11522" width="5.42578125" style="243" bestFit="1" customWidth="1"/>
    <col min="11523" max="11523" width="20.42578125" style="243" bestFit="1" customWidth="1"/>
    <col min="11524" max="11524" width="41.42578125" style="243" customWidth="1"/>
    <col min="11525" max="11525" width="15.28515625" style="243" bestFit="1" customWidth="1"/>
    <col min="11526" max="11526" width="16.7109375" style="243" bestFit="1" customWidth="1"/>
    <col min="11527" max="11527" width="11.28515625" style="243" bestFit="1" customWidth="1"/>
    <col min="11528" max="11528" width="14" style="243" bestFit="1" customWidth="1"/>
    <col min="11529" max="11529" width="11.85546875" style="243" bestFit="1" customWidth="1"/>
    <col min="11530" max="11530" width="14.85546875" style="243" bestFit="1" customWidth="1"/>
    <col min="11531" max="11531" width="9.7109375" style="243" customWidth="1"/>
    <col min="11532" max="11532" width="4.85546875" style="243" customWidth="1"/>
    <col min="11533" max="11777" width="9.140625" style="243"/>
    <col min="11778" max="11778" width="5.42578125" style="243" bestFit="1" customWidth="1"/>
    <col min="11779" max="11779" width="20.42578125" style="243" bestFit="1" customWidth="1"/>
    <col min="11780" max="11780" width="41.42578125" style="243" customWidth="1"/>
    <col min="11781" max="11781" width="15.28515625" style="243" bestFit="1" customWidth="1"/>
    <col min="11782" max="11782" width="16.7109375" style="243" bestFit="1" customWidth="1"/>
    <col min="11783" max="11783" width="11.28515625" style="243" bestFit="1" customWidth="1"/>
    <col min="11784" max="11784" width="14" style="243" bestFit="1" customWidth="1"/>
    <col min="11785" max="11785" width="11.85546875" style="243" bestFit="1" customWidth="1"/>
    <col min="11786" max="11786" width="14.85546875" style="243" bestFit="1" customWidth="1"/>
    <col min="11787" max="11787" width="9.7109375" style="243" customWidth="1"/>
    <col min="11788" max="11788" width="4.85546875" style="243" customWidth="1"/>
    <col min="11789" max="12033" width="9.140625" style="243"/>
    <col min="12034" max="12034" width="5.42578125" style="243" bestFit="1" customWidth="1"/>
    <col min="12035" max="12035" width="20.42578125" style="243" bestFit="1" customWidth="1"/>
    <col min="12036" max="12036" width="41.42578125" style="243" customWidth="1"/>
    <col min="12037" max="12037" width="15.28515625" style="243" bestFit="1" customWidth="1"/>
    <col min="12038" max="12038" width="16.7109375" style="243" bestFit="1" customWidth="1"/>
    <col min="12039" max="12039" width="11.28515625" style="243" bestFit="1" customWidth="1"/>
    <col min="12040" max="12040" width="14" style="243" bestFit="1" customWidth="1"/>
    <col min="12041" max="12041" width="11.85546875" style="243" bestFit="1" customWidth="1"/>
    <col min="12042" max="12042" width="14.85546875" style="243" bestFit="1" customWidth="1"/>
    <col min="12043" max="12043" width="9.7109375" style="243" customWidth="1"/>
    <col min="12044" max="12044" width="4.85546875" style="243" customWidth="1"/>
    <col min="12045" max="12289" width="9.140625" style="243"/>
    <col min="12290" max="12290" width="5.42578125" style="243" bestFit="1" customWidth="1"/>
    <col min="12291" max="12291" width="20.42578125" style="243" bestFit="1" customWidth="1"/>
    <col min="12292" max="12292" width="41.42578125" style="243" customWidth="1"/>
    <col min="12293" max="12293" width="15.28515625" style="243" bestFit="1" customWidth="1"/>
    <col min="12294" max="12294" width="16.7109375" style="243" bestFit="1" customWidth="1"/>
    <col min="12295" max="12295" width="11.28515625" style="243" bestFit="1" customWidth="1"/>
    <col min="12296" max="12296" width="14" style="243" bestFit="1" customWidth="1"/>
    <col min="12297" max="12297" width="11.85546875" style="243" bestFit="1" customWidth="1"/>
    <col min="12298" max="12298" width="14.85546875" style="243" bestFit="1" customWidth="1"/>
    <col min="12299" max="12299" width="9.7109375" style="243" customWidth="1"/>
    <col min="12300" max="12300" width="4.85546875" style="243" customWidth="1"/>
    <col min="12301" max="12545" width="9.140625" style="243"/>
    <col min="12546" max="12546" width="5.42578125" style="243" bestFit="1" customWidth="1"/>
    <col min="12547" max="12547" width="20.42578125" style="243" bestFit="1" customWidth="1"/>
    <col min="12548" max="12548" width="41.42578125" style="243" customWidth="1"/>
    <col min="12549" max="12549" width="15.28515625" style="243" bestFit="1" customWidth="1"/>
    <col min="12550" max="12550" width="16.7109375" style="243" bestFit="1" customWidth="1"/>
    <col min="12551" max="12551" width="11.28515625" style="243" bestFit="1" customWidth="1"/>
    <col min="12552" max="12552" width="14" style="243" bestFit="1" customWidth="1"/>
    <col min="12553" max="12553" width="11.85546875" style="243" bestFit="1" customWidth="1"/>
    <col min="12554" max="12554" width="14.85546875" style="243" bestFit="1" customWidth="1"/>
    <col min="12555" max="12555" width="9.7109375" style="243" customWidth="1"/>
    <col min="12556" max="12556" width="4.85546875" style="243" customWidth="1"/>
    <col min="12557" max="12801" width="9.140625" style="243"/>
    <col min="12802" max="12802" width="5.42578125" style="243" bestFit="1" customWidth="1"/>
    <col min="12803" max="12803" width="20.42578125" style="243" bestFit="1" customWidth="1"/>
    <col min="12804" max="12804" width="41.42578125" style="243" customWidth="1"/>
    <col min="12805" max="12805" width="15.28515625" style="243" bestFit="1" customWidth="1"/>
    <col min="12806" max="12806" width="16.7109375" style="243" bestFit="1" customWidth="1"/>
    <col min="12807" max="12807" width="11.28515625" style="243" bestFit="1" customWidth="1"/>
    <col min="12808" max="12808" width="14" style="243" bestFit="1" customWidth="1"/>
    <col min="12809" max="12809" width="11.85546875" style="243" bestFit="1" customWidth="1"/>
    <col min="12810" max="12810" width="14.85546875" style="243" bestFit="1" customWidth="1"/>
    <col min="12811" max="12811" width="9.7109375" style="243" customWidth="1"/>
    <col min="12812" max="12812" width="4.85546875" style="243" customWidth="1"/>
    <col min="12813" max="13057" width="9.140625" style="243"/>
    <col min="13058" max="13058" width="5.42578125" style="243" bestFit="1" customWidth="1"/>
    <col min="13059" max="13059" width="20.42578125" style="243" bestFit="1" customWidth="1"/>
    <col min="13060" max="13060" width="41.42578125" style="243" customWidth="1"/>
    <col min="13061" max="13061" width="15.28515625" style="243" bestFit="1" customWidth="1"/>
    <col min="13062" max="13062" width="16.7109375" style="243" bestFit="1" customWidth="1"/>
    <col min="13063" max="13063" width="11.28515625" style="243" bestFit="1" customWidth="1"/>
    <col min="13064" max="13064" width="14" style="243" bestFit="1" customWidth="1"/>
    <col min="13065" max="13065" width="11.85546875" style="243" bestFit="1" customWidth="1"/>
    <col min="13066" max="13066" width="14.85546875" style="243" bestFit="1" customWidth="1"/>
    <col min="13067" max="13067" width="9.7109375" style="243" customWidth="1"/>
    <col min="13068" max="13068" width="4.85546875" style="243" customWidth="1"/>
    <col min="13069" max="13313" width="9.140625" style="243"/>
    <col min="13314" max="13314" width="5.42578125" style="243" bestFit="1" customWidth="1"/>
    <col min="13315" max="13315" width="20.42578125" style="243" bestFit="1" customWidth="1"/>
    <col min="13316" max="13316" width="41.42578125" style="243" customWidth="1"/>
    <col min="13317" max="13317" width="15.28515625" style="243" bestFit="1" customWidth="1"/>
    <col min="13318" max="13318" width="16.7109375" style="243" bestFit="1" customWidth="1"/>
    <col min="13319" max="13319" width="11.28515625" style="243" bestFit="1" customWidth="1"/>
    <col min="13320" max="13320" width="14" style="243" bestFit="1" customWidth="1"/>
    <col min="13321" max="13321" width="11.85546875" style="243" bestFit="1" customWidth="1"/>
    <col min="13322" max="13322" width="14.85546875" style="243" bestFit="1" customWidth="1"/>
    <col min="13323" max="13323" width="9.7109375" style="243" customWidth="1"/>
    <col min="13324" max="13324" width="4.85546875" style="243" customWidth="1"/>
    <col min="13325" max="13569" width="9.140625" style="243"/>
    <col min="13570" max="13570" width="5.42578125" style="243" bestFit="1" customWidth="1"/>
    <col min="13571" max="13571" width="20.42578125" style="243" bestFit="1" customWidth="1"/>
    <col min="13572" max="13572" width="41.42578125" style="243" customWidth="1"/>
    <col min="13573" max="13573" width="15.28515625" style="243" bestFit="1" customWidth="1"/>
    <col min="13574" max="13574" width="16.7109375" style="243" bestFit="1" customWidth="1"/>
    <col min="13575" max="13575" width="11.28515625" style="243" bestFit="1" customWidth="1"/>
    <col min="13576" max="13576" width="14" style="243" bestFit="1" customWidth="1"/>
    <col min="13577" max="13577" width="11.85546875" style="243" bestFit="1" customWidth="1"/>
    <col min="13578" max="13578" width="14.85546875" style="243" bestFit="1" customWidth="1"/>
    <col min="13579" max="13579" width="9.7109375" style="243" customWidth="1"/>
    <col min="13580" max="13580" width="4.85546875" style="243" customWidth="1"/>
    <col min="13581" max="13825" width="9.140625" style="243"/>
    <col min="13826" max="13826" width="5.42578125" style="243" bestFit="1" customWidth="1"/>
    <col min="13827" max="13827" width="20.42578125" style="243" bestFit="1" customWidth="1"/>
    <col min="13828" max="13828" width="41.42578125" style="243" customWidth="1"/>
    <col min="13829" max="13829" width="15.28515625" style="243" bestFit="1" customWidth="1"/>
    <col min="13830" max="13830" width="16.7109375" style="243" bestFit="1" customWidth="1"/>
    <col min="13831" max="13831" width="11.28515625" style="243" bestFit="1" customWidth="1"/>
    <col min="13832" max="13832" width="14" style="243" bestFit="1" customWidth="1"/>
    <col min="13833" max="13833" width="11.85546875" style="243" bestFit="1" customWidth="1"/>
    <col min="13834" max="13834" width="14.85546875" style="243" bestFit="1" customWidth="1"/>
    <col min="13835" max="13835" width="9.7109375" style="243" customWidth="1"/>
    <col min="13836" max="13836" width="4.85546875" style="243" customWidth="1"/>
    <col min="13837" max="14081" width="9.140625" style="243"/>
    <col min="14082" max="14082" width="5.42578125" style="243" bestFit="1" customWidth="1"/>
    <col min="14083" max="14083" width="20.42578125" style="243" bestFit="1" customWidth="1"/>
    <col min="14084" max="14084" width="41.42578125" style="243" customWidth="1"/>
    <col min="14085" max="14085" width="15.28515625" style="243" bestFit="1" customWidth="1"/>
    <col min="14086" max="14086" width="16.7109375" style="243" bestFit="1" customWidth="1"/>
    <col min="14087" max="14087" width="11.28515625" style="243" bestFit="1" customWidth="1"/>
    <col min="14088" max="14088" width="14" style="243" bestFit="1" customWidth="1"/>
    <col min="14089" max="14089" width="11.85546875" style="243" bestFit="1" customWidth="1"/>
    <col min="14090" max="14090" width="14.85546875" style="243" bestFit="1" customWidth="1"/>
    <col min="14091" max="14091" width="9.7109375" style="243" customWidth="1"/>
    <col min="14092" max="14092" width="4.85546875" style="243" customWidth="1"/>
    <col min="14093" max="14337" width="9.140625" style="243"/>
    <col min="14338" max="14338" width="5.42578125" style="243" bestFit="1" customWidth="1"/>
    <col min="14339" max="14339" width="20.42578125" style="243" bestFit="1" customWidth="1"/>
    <col min="14340" max="14340" width="41.42578125" style="243" customWidth="1"/>
    <col min="14341" max="14341" width="15.28515625" style="243" bestFit="1" customWidth="1"/>
    <col min="14342" max="14342" width="16.7109375" style="243" bestFit="1" customWidth="1"/>
    <col min="14343" max="14343" width="11.28515625" style="243" bestFit="1" customWidth="1"/>
    <col min="14344" max="14344" width="14" style="243" bestFit="1" customWidth="1"/>
    <col min="14345" max="14345" width="11.85546875" style="243" bestFit="1" customWidth="1"/>
    <col min="14346" max="14346" width="14.85546875" style="243" bestFit="1" customWidth="1"/>
    <col min="14347" max="14347" width="9.7109375" style="243" customWidth="1"/>
    <col min="14348" max="14348" width="4.85546875" style="243" customWidth="1"/>
    <col min="14349" max="14593" width="9.140625" style="243"/>
    <col min="14594" max="14594" width="5.42578125" style="243" bestFit="1" customWidth="1"/>
    <col min="14595" max="14595" width="20.42578125" style="243" bestFit="1" customWidth="1"/>
    <col min="14596" max="14596" width="41.42578125" style="243" customWidth="1"/>
    <col min="14597" max="14597" width="15.28515625" style="243" bestFit="1" customWidth="1"/>
    <col min="14598" max="14598" width="16.7109375" style="243" bestFit="1" customWidth="1"/>
    <col min="14599" max="14599" width="11.28515625" style="243" bestFit="1" customWidth="1"/>
    <col min="14600" max="14600" width="14" style="243" bestFit="1" customWidth="1"/>
    <col min="14601" max="14601" width="11.85546875" style="243" bestFit="1" customWidth="1"/>
    <col min="14602" max="14602" width="14.85546875" style="243" bestFit="1" customWidth="1"/>
    <col min="14603" max="14603" width="9.7109375" style="243" customWidth="1"/>
    <col min="14604" max="14604" width="4.85546875" style="243" customWidth="1"/>
    <col min="14605" max="14849" width="9.140625" style="243"/>
    <col min="14850" max="14850" width="5.42578125" style="243" bestFit="1" customWidth="1"/>
    <col min="14851" max="14851" width="20.42578125" style="243" bestFit="1" customWidth="1"/>
    <col min="14852" max="14852" width="41.42578125" style="243" customWidth="1"/>
    <col min="14853" max="14853" width="15.28515625" style="243" bestFit="1" customWidth="1"/>
    <col min="14854" max="14854" width="16.7109375" style="243" bestFit="1" customWidth="1"/>
    <col min="14855" max="14855" width="11.28515625" style="243" bestFit="1" customWidth="1"/>
    <col min="14856" max="14856" width="14" style="243" bestFit="1" customWidth="1"/>
    <col min="14857" max="14857" width="11.85546875" style="243" bestFit="1" customWidth="1"/>
    <col min="14858" max="14858" width="14.85546875" style="243" bestFit="1" customWidth="1"/>
    <col min="14859" max="14859" width="9.7109375" style="243" customWidth="1"/>
    <col min="14860" max="14860" width="4.85546875" style="243" customWidth="1"/>
    <col min="14861" max="15105" width="9.140625" style="243"/>
    <col min="15106" max="15106" width="5.42578125" style="243" bestFit="1" customWidth="1"/>
    <col min="15107" max="15107" width="20.42578125" style="243" bestFit="1" customWidth="1"/>
    <col min="15108" max="15108" width="41.42578125" style="243" customWidth="1"/>
    <col min="15109" max="15109" width="15.28515625" style="243" bestFit="1" customWidth="1"/>
    <col min="15110" max="15110" width="16.7109375" style="243" bestFit="1" customWidth="1"/>
    <col min="15111" max="15111" width="11.28515625" style="243" bestFit="1" customWidth="1"/>
    <col min="15112" max="15112" width="14" style="243" bestFit="1" customWidth="1"/>
    <col min="15113" max="15113" width="11.85546875" style="243" bestFit="1" customWidth="1"/>
    <col min="15114" max="15114" width="14.85546875" style="243" bestFit="1" customWidth="1"/>
    <col min="15115" max="15115" width="9.7109375" style="243" customWidth="1"/>
    <col min="15116" max="15116" width="4.85546875" style="243" customWidth="1"/>
    <col min="15117" max="15361" width="9.140625" style="243"/>
    <col min="15362" max="15362" width="5.42578125" style="243" bestFit="1" customWidth="1"/>
    <col min="15363" max="15363" width="20.42578125" style="243" bestFit="1" customWidth="1"/>
    <col min="15364" max="15364" width="41.42578125" style="243" customWidth="1"/>
    <col min="15365" max="15365" width="15.28515625" style="243" bestFit="1" customWidth="1"/>
    <col min="15366" max="15366" width="16.7109375" style="243" bestFit="1" customWidth="1"/>
    <col min="15367" max="15367" width="11.28515625" style="243" bestFit="1" customWidth="1"/>
    <col min="15368" max="15368" width="14" style="243" bestFit="1" customWidth="1"/>
    <col min="15369" max="15369" width="11.85546875" style="243" bestFit="1" customWidth="1"/>
    <col min="15370" max="15370" width="14.85546875" style="243" bestFit="1" customWidth="1"/>
    <col min="15371" max="15371" width="9.7109375" style="243" customWidth="1"/>
    <col min="15372" max="15372" width="4.85546875" style="243" customWidth="1"/>
    <col min="15373" max="15617" width="9.140625" style="243"/>
    <col min="15618" max="15618" width="5.42578125" style="243" bestFit="1" customWidth="1"/>
    <col min="15619" max="15619" width="20.42578125" style="243" bestFit="1" customWidth="1"/>
    <col min="15620" max="15620" width="41.42578125" style="243" customWidth="1"/>
    <col min="15621" max="15621" width="15.28515625" style="243" bestFit="1" customWidth="1"/>
    <col min="15622" max="15622" width="16.7109375" style="243" bestFit="1" customWidth="1"/>
    <col min="15623" max="15623" width="11.28515625" style="243" bestFit="1" customWidth="1"/>
    <col min="15624" max="15624" width="14" style="243" bestFit="1" customWidth="1"/>
    <col min="15625" max="15625" width="11.85546875" style="243" bestFit="1" customWidth="1"/>
    <col min="15626" max="15626" width="14.85546875" style="243" bestFit="1" customWidth="1"/>
    <col min="15627" max="15627" width="9.7109375" style="243" customWidth="1"/>
    <col min="15628" max="15628" width="4.85546875" style="243" customWidth="1"/>
    <col min="15629" max="15873" width="9.140625" style="243"/>
    <col min="15874" max="15874" width="5.42578125" style="243" bestFit="1" customWidth="1"/>
    <col min="15875" max="15875" width="20.42578125" style="243" bestFit="1" customWidth="1"/>
    <col min="15876" max="15876" width="41.42578125" style="243" customWidth="1"/>
    <col min="15877" max="15877" width="15.28515625" style="243" bestFit="1" customWidth="1"/>
    <col min="15878" max="15878" width="16.7109375" style="243" bestFit="1" customWidth="1"/>
    <col min="15879" max="15879" width="11.28515625" style="243" bestFit="1" customWidth="1"/>
    <col min="15880" max="15880" width="14" style="243" bestFit="1" customWidth="1"/>
    <col min="15881" max="15881" width="11.85546875" style="243" bestFit="1" customWidth="1"/>
    <col min="15882" max="15882" width="14.85546875" style="243" bestFit="1" customWidth="1"/>
    <col min="15883" max="15883" width="9.7109375" style="243" customWidth="1"/>
    <col min="15884" max="15884" width="4.85546875" style="243" customWidth="1"/>
    <col min="15885" max="16129" width="9.140625" style="243"/>
    <col min="16130" max="16130" width="5.42578125" style="243" bestFit="1" customWidth="1"/>
    <col min="16131" max="16131" width="20.42578125" style="243" bestFit="1" customWidth="1"/>
    <col min="16132" max="16132" width="41.42578125" style="243" customWidth="1"/>
    <col min="16133" max="16133" width="15.28515625" style="243" bestFit="1" customWidth="1"/>
    <col min="16134" max="16134" width="16.7109375" style="243" bestFit="1" customWidth="1"/>
    <col min="16135" max="16135" width="11.28515625" style="243" bestFit="1" customWidth="1"/>
    <col min="16136" max="16136" width="14" style="243" bestFit="1" customWidth="1"/>
    <col min="16137" max="16137" width="11.85546875" style="243" bestFit="1" customWidth="1"/>
    <col min="16138" max="16138" width="14.85546875" style="243" bestFit="1" customWidth="1"/>
    <col min="16139" max="16139" width="9.7109375" style="243" customWidth="1"/>
    <col min="16140" max="16140" width="4.85546875" style="243" customWidth="1"/>
    <col min="16141" max="16384" width="9.140625" style="243"/>
  </cols>
  <sheetData>
    <row r="1" spans="1:13" x14ac:dyDescent="0.25">
      <c r="A1" s="241" t="s">
        <v>0</v>
      </c>
      <c r="B1" s="242"/>
      <c r="C1" s="242"/>
      <c r="D1" s="242"/>
      <c r="E1" s="242"/>
      <c r="F1" s="242"/>
      <c r="G1" s="242"/>
    </row>
    <row r="2" spans="1:13" x14ac:dyDescent="0.25">
      <c r="A2" s="244" t="s">
        <v>980</v>
      </c>
      <c r="B2" s="244"/>
      <c r="C2" s="244"/>
      <c r="D2" s="244"/>
      <c r="E2" s="244"/>
      <c r="F2" s="244"/>
      <c r="G2" s="244"/>
    </row>
    <row r="3" spans="1:13" x14ac:dyDescent="0.25">
      <c r="A3" s="245" t="s">
        <v>981</v>
      </c>
      <c r="B3" s="245"/>
      <c r="C3" s="245"/>
      <c r="D3" s="245"/>
      <c r="E3" s="245"/>
      <c r="F3" s="245"/>
      <c r="G3" s="245"/>
    </row>
    <row r="4" spans="1:13" ht="30" x14ac:dyDescent="0.25">
      <c r="A4" s="246" t="s">
        <v>982</v>
      </c>
      <c r="B4" s="246" t="s">
        <v>983</v>
      </c>
      <c r="C4" s="246" t="s">
        <v>854</v>
      </c>
      <c r="D4" s="246" t="s">
        <v>984</v>
      </c>
      <c r="E4" s="246" t="s">
        <v>6</v>
      </c>
      <c r="F4" s="246" t="s">
        <v>7</v>
      </c>
      <c r="G4" s="246" t="s">
        <v>8</v>
      </c>
    </row>
    <row r="5" spans="1:13" ht="26.25" x14ac:dyDescent="0.25">
      <c r="A5" s="247"/>
      <c r="B5" s="247"/>
      <c r="C5" s="248" t="s">
        <v>985</v>
      </c>
      <c r="D5" s="247"/>
      <c r="E5" s="247"/>
      <c r="F5" s="249"/>
      <c r="G5" s="250"/>
    </row>
    <row r="6" spans="1:13" ht="26.25" x14ac:dyDescent="0.25">
      <c r="A6" s="251">
        <v>1</v>
      </c>
      <c r="B6" s="252" t="s">
        <v>986</v>
      </c>
      <c r="C6" s="253" t="s">
        <v>987</v>
      </c>
      <c r="D6" s="254" t="s">
        <v>988</v>
      </c>
      <c r="E6" s="255">
        <v>94334.65</v>
      </c>
      <c r="F6" s="256">
        <v>588.57674729999997</v>
      </c>
      <c r="G6" s="257">
        <f>ROUND(F6/$F$21*100,2)</f>
        <v>28.08</v>
      </c>
      <c r="H6" s="258"/>
      <c r="I6" s="259"/>
      <c r="J6" s="259"/>
      <c r="K6" s="258"/>
      <c r="L6" s="258"/>
      <c r="M6" s="258"/>
    </row>
    <row r="7" spans="1:13" x14ac:dyDescent="0.25">
      <c r="A7" s="251">
        <v>2</v>
      </c>
      <c r="B7" s="252" t="s">
        <v>989</v>
      </c>
      <c r="C7" s="252" t="s">
        <v>990</v>
      </c>
      <c r="D7" s="254" t="s">
        <v>988</v>
      </c>
      <c r="E7" s="255">
        <v>15880</v>
      </c>
      <c r="F7" s="256">
        <v>517.23361409999995</v>
      </c>
      <c r="G7" s="257">
        <f>ROUND(F7/$F$21*100,2)</f>
        <v>24.68</v>
      </c>
      <c r="H7" s="258"/>
      <c r="I7" s="259"/>
      <c r="J7" s="259"/>
      <c r="K7" s="258"/>
      <c r="L7" s="258"/>
      <c r="M7" s="258"/>
    </row>
    <row r="8" spans="1:13" x14ac:dyDescent="0.25">
      <c r="A8" s="251">
        <v>3</v>
      </c>
      <c r="B8" s="252" t="s">
        <v>991</v>
      </c>
      <c r="C8" s="252" t="s">
        <v>992</v>
      </c>
      <c r="D8" s="254" t="s">
        <v>988</v>
      </c>
      <c r="E8" s="255">
        <v>14618.698</v>
      </c>
      <c r="F8" s="256">
        <v>310.2228528</v>
      </c>
      <c r="G8" s="257">
        <f>ROUND(F8/$F$21*100,2)</f>
        <v>14.8</v>
      </c>
      <c r="H8" s="258"/>
      <c r="I8" s="259"/>
      <c r="J8" s="259"/>
      <c r="K8" s="258"/>
      <c r="L8" s="258"/>
      <c r="M8" s="258"/>
    </row>
    <row r="9" spans="1:13" ht="26.25" x14ac:dyDescent="0.25">
      <c r="A9" s="251">
        <v>4</v>
      </c>
      <c r="B9" s="252" t="s">
        <v>993</v>
      </c>
      <c r="C9" s="253" t="s">
        <v>994</v>
      </c>
      <c r="D9" s="254" t="s">
        <v>988</v>
      </c>
      <c r="E9" s="255">
        <v>9090.65</v>
      </c>
      <c r="F9" s="256">
        <v>212.77470300000002</v>
      </c>
      <c r="G9" s="257">
        <f>ROUND(F9/$F$21*100,2)</f>
        <v>10.15</v>
      </c>
      <c r="H9" s="260"/>
      <c r="I9" s="259"/>
      <c r="J9" s="259"/>
      <c r="K9" s="258"/>
      <c r="L9" s="258"/>
      <c r="M9" s="258"/>
    </row>
    <row r="10" spans="1:13" x14ac:dyDescent="0.25">
      <c r="A10" s="251">
        <v>5</v>
      </c>
      <c r="B10" s="252" t="s">
        <v>995</v>
      </c>
      <c r="C10" s="253" t="s">
        <v>996</v>
      </c>
      <c r="D10" s="254" t="s">
        <v>988</v>
      </c>
      <c r="E10" s="255">
        <v>5884</v>
      </c>
      <c r="F10" s="256">
        <v>189.63742399999998</v>
      </c>
      <c r="G10" s="257">
        <f>ROUND(F10/$F$21*100,2)</f>
        <v>9.0500000000000007</v>
      </c>
      <c r="H10" s="258"/>
      <c r="I10" s="259"/>
      <c r="J10" s="259"/>
      <c r="K10" s="258"/>
      <c r="L10" s="258"/>
      <c r="M10" s="258"/>
    </row>
    <row r="11" spans="1:13" x14ac:dyDescent="0.25">
      <c r="A11" s="251">
        <v>6</v>
      </c>
      <c r="B11" s="252" t="s">
        <v>997</v>
      </c>
      <c r="C11" s="253" t="s">
        <v>998</v>
      </c>
      <c r="D11" s="254" t="s">
        <v>988</v>
      </c>
      <c r="E11" s="255">
        <v>4.0000000000000001E-3</v>
      </c>
      <c r="F11" s="256">
        <v>0</v>
      </c>
      <c r="G11" s="257" t="s">
        <v>810</v>
      </c>
      <c r="H11" s="258"/>
      <c r="I11" s="259"/>
      <c r="J11" s="259"/>
      <c r="K11" s="258"/>
      <c r="L11" s="258"/>
      <c r="M11" s="258"/>
    </row>
    <row r="12" spans="1:13" x14ac:dyDescent="0.25">
      <c r="A12" s="251"/>
      <c r="B12" s="261"/>
      <c r="C12" s="261"/>
      <c r="D12" s="261"/>
      <c r="E12" s="261"/>
      <c r="F12" s="261"/>
      <c r="G12" s="261"/>
      <c r="H12" s="258"/>
      <c r="I12" s="259"/>
      <c r="J12" s="259"/>
      <c r="K12" s="258"/>
      <c r="L12" s="258"/>
      <c r="M12" s="258"/>
    </row>
    <row r="13" spans="1:13" ht="25.5" x14ac:dyDescent="0.25">
      <c r="A13" s="250"/>
      <c r="B13" s="250"/>
      <c r="C13" s="262" t="s">
        <v>999</v>
      </c>
      <c r="D13" s="262"/>
      <c r="E13" s="262"/>
      <c r="F13" s="263">
        <f>SUM(F6:F11)</f>
        <v>1818.4453412</v>
      </c>
      <c r="G13" s="264">
        <f>ROUND(F13/$F$21*100,2)</f>
        <v>86.75</v>
      </c>
      <c r="H13" s="265"/>
      <c r="K13" s="266"/>
    </row>
    <row r="14" spans="1:13" x14ac:dyDescent="0.25">
      <c r="A14" s="250"/>
      <c r="B14" s="250"/>
      <c r="C14" s="250"/>
      <c r="D14" s="250"/>
      <c r="E14" s="250"/>
      <c r="F14" s="267"/>
      <c r="G14" s="250"/>
    </row>
    <row r="15" spans="1:13" x14ac:dyDescent="0.25">
      <c r="A15" s="247"/>
      <c r="B15" s="247"/>
      <c r="C15" s="268" t="s">
        <v>1000</v>
      </c>
      <c r="D15" s="268"/>
      <c r="E15" s="268"/>
      <c r="F15" s="269"/>
      <c r="G15" s="250"/>
    </row>
    <row r="16" spans="1:13" x14ac:dyDescent="0.25">
      <c r="A16" s="250"/>
      <c r="B16" s="250"/>
      <c r="C16" s="270" t="s">
        <v>960</v>
      </c>
      <c r="D16" s="268"/>
      <c r="E16" s="268"/>
      <c r="F16" s="271">
        <v>273.8671933</v>
      </c>
      <c r="G16" s="257">
        <f>F16/$F$21*100</f>
        <v>13.065130071341102</v>
      </c>
    </row>
    <row r="17" spans="1:15" x14ac:dyDescent="0.25">
      <c r="A17" s="250"/>
      <c r="B17" s="250"/>
      <c r="C17" s="272" t="s">
        <v>127</v>
      </c>
      <c r="D17" s="250"/>
      <c r="E17" s="250"/>
      <c r="F17" s="273">
        <f>F16</f>
        <v>273.8671933</v>
      </c>
      <c r="G17" s="274">
        <f>F17/$F$21*100</f>
        <v>13.065130071341102</v>
      </c>
    </row>
    <row r="18" spans="1:15" x14ac:dyDescent="0.25">
      <c r="A18" s="250"/>
      <c r="B18" s="250"/>
      <c r="C18" s="250"/>
      <c r="D18" s="250"/>
      <c r="E18" s="250"/>
      <c r="F18" s="267"/>
      <c r="G18" s="250"/>
    </row>
    <row r="19" spans="1:15" x14ac:dyDescent="0.25">
      <c r="A19" s="250"/>
      <c r="B19" s="250"/>
      <c r="C19" s="270" t="s">
        <v>1001</v>
      </c>
      <c r="D19" s="268"/>
      <c r="E19" s="268"/>
      <c r="F19" s="271">
        <v>3.8563655000000381</v>
      </c>
      <c r="G19" s="271">
        <f>F19/$F$21*100</f>
        <v>0.18397207877666907</v>
      </c>
      <c r="H19" s="275"/>
      <c r="I19" s="275"/>
      <c r="J19" s="275"/>
      <c r="M19" s="276"/>
      <c r="N19" s="276"/>
      <c r="O19" s="276"/>
    </row>
    <row r="20" spans="1:15" x14ac:dyDescent="0.25">
      <c r="A20" s="250"/>
      <c r="B20" s="250"/>
      <c r="C20" s="250"/>
      <c r="D20" s="250"/>
      <c r="E20" s="250"/>
      <c r="F20" s="267"/>
      <c r="G20" s="250"/>
      <c r="O20" s="276"/>
    </row>
    <row r="21" spans="1:15" x14ac:dyDescent="0.25">
      <c r="A21" s="250"/>
      <c r="B21" s="250"/>
      <c r="C21" s="272" t="s">
        <v>135</v>
      </c>
      <c r="D21" s="250"/>
      <c r="E21" s="250"/>
      <c r="F21" s="273">
        <v>2096.1689000000001</v>
      </c>
      <c r="G21" s="277">
        <f>G19+G17+G13</f>
        <v>99.999102150117778</v>
      </c>
      <c r="H21" s="265"/>
      <c r="I21" s="278"/>
      <c r="J21" s="278"/>
    </row>
    <row r="22" spans="1:15" x14ac:dyDescent="0.25">
      <c r="F22" s="258"/>
      <c r="I22" s="275"/>
      <c r="J22" s="275"/>
    </row>
    <row r="23" spans="1:15" x14ac:dyDescent="0.25">
      <c r="B23" s="279" t="s">
        <v>1002</v>
      </c>
      <c r="C23" s="279"/>
      <c r="D23" s="280"/>
      <c r="E23" s="280"/>
      <c r="F23" s="281"/>
      <c r="G23" s="281"/>
      <c r="I23" s="282"/>
      <c r="J23" s="282"/>
    </row>
    <row r="24" spans="1:15" x14ac:dyDescent="0.25">
      <c r="B24" s="283" t="s">
        <v>137</v>
      </c>
      <c r="C24" s="284"/>
      <c r="D24" s="284"/>
      <c r="E24" s="284"/>
      <c r="F24" s="284"/>
      <c r="G24" s="284"/>
    </row>
    <row r="25" spans="1:15" x14ac:dyDescent="0.25">
      <c r="B25" s="285" t="s">
        <v>963</v>
      </c>
      <c r="C25" s="285"/>
      <c r="D25" s="284"/>
      <c r="E25" s="284"/>
      <c r="F25" s="286"/>
      <c r="G25" s="286"/>
    </row>
    <row r="26" spans="1:15" x14ac:dyDescent="0.25">
      <c r="B26" s="285" t="s">
        <v>1003</v>
      </c>
      <c r="C26" s="285"/>
      <c r="D26" s="284"/>
      <c r="E26" s="284"/>
      <c r="F26" s="287"/>
      <c r="G26" s="287"/>
    </row>
    <row r="27" spans="1:15" x14ac:dyDescent="0.25">
      <c r="B27" s="285" t="s">
        <v>141</v>
      </c>
      <c r="C27" s="285"/>
      <c r="D27" s="288"/>
      <c r="E27" s="288"/>
      <c r="F27" s="284" t="s">
        <v>961</v>
      </c>
      <c r="G27" s="284"/>
    </row>
    <row r="28" spans="1:15" x14ac:dyDescent="0.25">
      <c r="B28" s="289"/>
      <c r="C28" s="289"/>
      <c r="D28" s="288"/>
      <c r="E28" s="288"/>
      <c r="F28" s="284"/>
      <c r="G28" s="284"/>
    </row>
    <row r="29" spans="1:15" x14ac:dyDescent="0.25">
      <c r="B29" s="290"/>
      <c r="C29" s="291" t="s">
        <v>142</v>
      </c>
      <c r="D29" s="291" t="s">
        <v>143</v>
      </c>
      <c r="E29" s="292"/>
      <c r="F29" s="292"/>
      <c r="G29" s="284"/>
    </row>
    <row r="30" spans="1:15" x14ac:dyDescent="0.25">
      <c r="B30" s="293" t="s">
        <v>970</v>
      </c>
      <c r="C30" s="294">
        <v>43585</v>
      </c>
      <c r="D30" s="294">
        <v>43616</v>
      </c>
      <c r="E30" s="295"/>
      <c r="F30" s="295"/>
      <c r="G30" s="280"/>
    </row>
    <row r="31" spans="1:15" x14ac:dyDescent="0.25">
      <c r="B31" s="296" t="s">
        <v>147</v>
      </c>
      <c r="C31" s="297">
        <v>17.701699999999999</v>
      </c>
      <c r="D31" s="297">
        <v>16.693300000000001</v>
      </c>
      <c r="E31" s="298"/>
      <c r="F31" s="280"/>
      <c r="G31" s="280"/>
    </row>
    <row r="32" spans="1:15" x14ac:dyDescent="0.25">
      <c r="B32" s="296" t="s">
        <v>148</v>
      </c>
      <c r="C32" s="297">
        <v>15.782400000000001</v>
      </c>
      <c r="D32" s="297">
        <v>14.8794</v>
      </c>
      <c r="E32" s="298"/>
      <c r="F32" s="280"/>
      <c r="G32" s="280"/>
    </row>
    <row r="33" spans="2:7" x14ac:dyDescent="0.25">
      <c r="B33" s="296" t="s">
        <v>149</v>
      </c>
      <c r="C33" s="297">
        <v>17.071999999999999</v>
      </c>
      <c r="D33" s="297">
        <v>16.0943</v>
      </c>
      <c r="E33" s="298"/>
      <c r="F33" s="280"/>
      <c r="G33" s="280"/>
    </row>
    <row r="34" spans="2:7" x14ac:dyDescent="0.25">
      <c r="B34" s="296" t="s">
        <v>150</v>
      </c>
      <c r="C34" s="297">
        <v>14.638</v>
      </c>
      <c r="D34" s="297">
        <v>13.799799999999999</v>
      </c>
      <c r="E34" s="298"/>
      <c r="F34" s="280"/>
      <c r="G34" s="280"/>
    </row>
    <row r="35" spans="2:7" x14ac:dyDescent="0.25">
      <c r="B35" s="288"/>
      <c r="C35" s="284"/>
      <c r="D35" s="284"/>
      <c r="E35" s="284"/>
      <c r="F35" s="284"/>
      <c r="G35" s="284"/>
    </row>
    <row r="36" spans="2:7" x14ac:dyDescent="0.25">
      <c r="B36" s="299" t="s">
        <v>973</v>
      </c>
      <c r="C36" s="299"/>
      <c r="D36" s="299"/>
      <c r="E36" s="300"/>
      <c r="F36" s="300"/>
      <c r="G36" s="280"/>
    </row>
    <row r="37" spans="2:7" x14ac:dyDescent="0.25">
      <c r="B37" s="285" t="s">
        <v>1004</v>
      </c>
      <c r="C37" s="285"/>
      <c r="D37" s="285"/>
      <c r="E37" s="284"/>
      <c r="F37" s="284"/>
      <c r="G37" s="284"/>
    </row>
    <row r="38" spans="2:7" ht="15" customHeight="1" x14ac:dyDescent="0.25">
      <c r="B38" s="301" t="s">
        <v>1005</v>
      </c>
      <c r="C38" s="301"/>
      <c r="D38" s="301"/>
      <c r="E38" s="302"/>
      <c r="F38" s="302"/>
      <c r="G38" s="284"/>
    </row>
    <row r="39" spans="2:7" x14ac:dyDescent="0.25">
      <c r="B39" s="279" t="s">
        <v>1006</v>
      </c>
      <c r="C39" s="279"/>
      <c r="D39" s="279"/>
      <c r="E39" s="280"/>
      <c r="F39" s="280"/>
      <c r="G39" s="280"/>
    </row>
  </sheetData>
  <mergeCells count="10">
    <mergeCell ref="B27:C27"/>
    <mergeCell ref="B36:D36"/>
    <mergeCell ref="B37:D37"/>
    <mergeCell ref="B39:D39"/>
    <mergeCell ref="A1:G1"/>
    <mergeCell ref="A2:G2"/>
    <mergeCell ref="A3:G3"/>
    <mergeCell ref="B23:C23"/>
    <mergeCell ref="B25:C25"/>
    <mergeCell ref="B26:C26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91EB-4657-4627-B5D8-49E369BEE55F}">
  <sheetPr>
    <pageSetUpPr fitToPage="1"/>
  </sheetPr>
  <dimension ref="A1:L128"/>
  <sheetViews>
    <sheetView zoomScaleNormal="100" workbookViewId="0"/>
  </sheetViews>
  <sheetFormatPr defaultRowHeight="12.75" x14ac:dyDescent="0.2"/>
  <cols>
    <col min="1" max="1" width="9.140625" style="210"/>
    <col min="2" max="2" width="40.85546875" style="210" customWidth="1"/>
    <col min="3" max="3" width="38.85546875" style="210" customWidth="1"/>
    <col min="4" max="4" width="18.7109375" style="210" customWidth="1"/>
    <col min="5" max="5" width="21.28515625" style="210" customWidth="1"/>
    <col min="6" max="6" width="16.5703125" style="210" customWidth="1"/>
    <col min="7" max="7" width="19" style="210" customWidth="1"/>
    <col min="8" max="8" width="17.5703125" style="210" customWidth="1"/>
    <col min="9" max="9" width="13.28515625" style="304" customWidth="1"/>
    <col min="10" max="10" width="13.5703125" style="210" customWidth="1"/>
    <col min="11" max="11" width="20.5703125" style="210" customWidth="1"/>
    <col min="12" max="12" width="12.42578125" style="210" bestFit="1" customWidth="1"/>
    <col min="13" max="16384" width="9.140625" style="210"/>
  </cols>
  <sheetData>
    <row r="1" spans="2:9" x14ac:dyDescent="0.2">
      <c r="G1" s="303" t="s">
        <v>1007</v>
      </c>
    </row>
    <row r="2" spans="2:9" x14ac:dyDescent="0.2">
      <c r="B2" s="305" t="s">
        <v>1008</v>
      </c>
      <c r="C2" s="305"/>
      <c r="D2" s="305"/>
      <c r="E2" s="305"/>
      <c r="F2" s="305"/>
      <c r="G2" s="305"/>
    </row>
    <row r="3" spans="2:9" x14ac:dyDescent="0.2">
      <c r="B3" s="305" t="s">
        <v>1009</v>
      </c>
      <c r="C3" s="305"/>
      <c r="D3" s="305"/>
      <c r="E3" s="305"/>
      <c r="F3" s="305"/>
      <c r="G3" s="305"/>
    </row>
    <row r="4" spans="2:9" x14ac:dyDescent="0.2">
      <c r="B4" s="306"/>
      <c r="C4" s="306"/>
      <c r="D4" s="306"/>
      <c r="E4" s="306"/>
      <c r="F4" s="306"/>
      <c r="G4" s="306"/>
    </row>
    <row r="5" spans="2:9" x14ac:dyDescent="0.2">
      <c r="B5" s="305" t="s">
        <v>1010</v>
      </c>
      <c r="C5" s="305"/>
      <c r="D5" s="305"/>
      <c r="E5" s="305"/>
      <c r="F5" s="305"/>
      <c r="G5" s="305"/>
    </row>
    <row r="6" spans="2:9" x14ac:dyDescent="0.2">
      <c r="B6" s="306" t="s">
        <v>1011</v>
      </c>
    </row>
    <row r="8" spans="2:9" ht="25.5" x14ac:dyDescent="0.2">
      <c r="B8" s="307" t="s">
        <v>1012</v>
      </c>
      <c r="C8" s="307" t="s">
        <v>1013</v>
      </c>
      <c r="D8" s="307" t="s">
        <v>1014</v>
      </c>
      <c r="E8" s="308" t="s">
        <v>1015</v>
      </c>
      <c r="F8" s="308" t="s">
        <v>1016</v>
      </c>
      <c r="G8" s="308" t="s">
        <v>1017</v>
      </c>
    </row>
    <row r="9" spans="2:9" ht="15" x14ac:dyDescent="0.2">
      <c r="B9" s="169" t="s">
        <v>1</v>
      </c>
      <c r="C9" s="309" t="s">
        <v>811</v>
      </c>
      <c r="D9" s="310" t="s">
        <v>1018</v>
      </c>
      <c r="E9" s="311">
        <v>104.44</v>
      </c>
      <c r="F9" s="312">
        <v>97.7</v>
      </c>
      <c r="G9" s="313">
        <v>55.94</v>
      </c>
    </row>
    <row r="10" spans="2:9" x14ac:dyDescent="0.2">
      <c r="B10" s="309" t="s">
        <v>1019</v>
      </c>
      <c r="C10" s="309" t="s">
        <v>811</v>
      </c>
      <c r="D10" s="310" t="s">
        <v>1018</v>
      </c>
      <c r="E10" s="312">
        <v>105.32</v>
      </c>
      <c r="F10" s="312">
        <v>97.7</v>
      </c>
      <c r="G10" s="312">
        <v>264.05</v>
      </c>
    </row>
    <row r="11" spans="2:9" x14ac:dyDescent="0.2">
      <c r="B11" s="309" t="s">
        <v>558</v>
      </c>
      <c r="C11" s="309" t="s">
        <v>811</v>
      </c>
      <c r="D11" s="310" t="s">
        <v>1018</v>
      </c>
      <c r="E11" s="312">
        <v>104.56</v>
      </c>
      <c r="F11" s="312">
        <v>97.7</v>
      </c>
      <c r="G11" s="312">
        <v>138.74</v>
      </c>
    </row>
    <row r="12" spans="2:9" ht="15" x14ac:dyDescent="0.25">
      <c r="B12" s="309" t="s">
        <v>702</v>
      </c>
      <c r="C12" s="309" t="s">
        <v>830</v>
      </c>
      <c r="D12" s="310" t="s">
        <v>1018</v>
      </c>
      <c r="E12" s="312">
        <v>90.44</v>
      </c>
      <c r="F12" s="312">
        <v>88.95</v>
      </c>
      <c r="G12" s="314">
        <v>54.28</v>
      </c>
      <c r="I12" s="315"/>
    </row>
    <row r="13" spans="2:9" ht="15" x14ac:dyDescent="0.25">
      <c r="B13" s="309" t="s">
        <v>702</v>
      </c>
      <c r="C13" s="309" t="s">
        <v>833</v>
      </c>
      <c r="D13" s="310" t="s">
        <v>1018</v>
      </c>
      <c r="E13" s="312">
        <v>303.98</v>
      </c>
      <c r="F13" s="312">
        <v>328.9</v>
      </c>
      <c r="G13" s="314">
        <v>52.77</v>
      </c>
      <c r="I13" s="315"/>
    </row>
    <row r="14" spans="2:9" ht="15" x14ac:dyDescent="0.25">
      <c r="B14" s="309" t="s">
        <v>702</v>
      </c>
      <c r="C14" s="309" t="s">
        <v>825</v>
      </c>
      <c r="D14" s="310" t="s">
        <v>1018</v>
      </c>
      <c r="E14" s="312">
        <v>71.5</v>
      </c>
      <c r="F14" s="312">
        <v>70.45</v>
      </c>
      <c r="G14" s="314">
        <v>45.33</v>
      </c>
      <c r="I14" s="315"/>
    </row>
    <row r="15" spans="2:9" ht="15" x14ac:dyDescent="0.25">
      <c r="B15" s="309" t="s">
        <v>702</v>
      </c>
      <c r="C15" s="309" t="s">
        <v>822</v>
      </c>
      <c r="D15" s="310" t="s">
        <v>1018</v>
      </c>
      <c r="E15" s="312">
        <v>565.49</v>
      </c>
      <c r="F15" s="312">
        <v>560.70000000000005</v>
      </c>
      <c r="G15" s="314">
        <v>24.92</v>
      </c>
      <c r="I15" s="315"/>
    </row>
    <row r="16" spans="2:9" ht="15" x14ac:dyDescent="0.25">
      <c r="B16" s="309" t="s">
        <v>702</v>
      </c>
      <c r="C16" s="309" t="s">
        <v>827</v>
      </c>
      <c r="D16" s="310" t="s">
        <v>1018</v>
      </c>
      <c r="E16" s="312">
        <v>399.18</v>
      </c>
      <c r="F16" s="312">
        <v>398</v>
      </c>
      <c r="G16" s="314">
        <v>49.2</v>
      </c>
      <c r="I16" s="315"/>
    </row>
    <row r="17" spans="2:9" ht="15" x14ac:dyDescent="0.25">
      <c r="B17" s="309" t="s">
        <v>702</v>
      </c>
      <c r="C17" s="309" t="s">
        <v>821</v>
      </c>
      <c r="D17" s="310" t="s">
        <v>1018</v>
      </c>
      <c r="E17" s="312">
        <v>912.63</v>
      </c>
      <c r="F17" s="312">
        <v>889.8</v>
      </c>
      <c r="G17" s="314">
        <v>20.420000000000002</v>
      </c>
      <c r="I17" s="315"/>
    </row>
    <row r="18" spans="2:9" ht="15" x14ac:dyDescent="0.25">
      <c r="B18" s="309" t="s">
        <v>702</v>
      </c>
      <c r="C18" s="309" t="s">
        <v>818</v>
      </c>
      <c r="D18" s="310" t="s">
        <v>1018</v>
      </c>
      <c r="E18" s="312">
        <v>2748.84</v>
      </c>
      <c r="F18" s="312">
        <v>2688.4</v>
      </c>
      <c r="G18" s="314">
        <v>6.74</v>
      </c>
      <c r="I18" s="315"/>
    </row>
    <row r="19" spans="2:9" ht="15" x14ac:dyDescent="0.25">
      <c r="B19" s="309" t="s">
        <v>702</v>
      </c>
      <c r="C19" s="309" t="s">
        <v>824</v>
      </c>
      <c r="D19" s="310" t="s">
        <v>1018</v>
      </c>
      <c r="E19" s="312">
        <v>199.9</v>
      </c>
      <c r="F19" s="312">
        <v>197.35</v>
      </c>
      <c r="G19" s="314">
        <v>34.5</v>
      </c>
      <c r="I19" s="315"/>
    </row>
    <row r="20" spans="2:9" ht="15" x14ac:dyDescent="0.25">
      <c r="B20" s="309" t="s">
        <v>702</v>
      </c>
      <c r="C20" s="309" t="s">
        <v>832</v>
      </c>
      <c r="D20" s="310" t="s">
        <v>1018</v>
      </c>
      <c r="E20" s="312">
        <v>1774.34</v>
      </c>
      <c r="F20" s="312">
        <v>1780.3</v>
      </c>
      <c r="G20" s="314">
        <v>54.88</v>
      </c>
      <c r="I20" s="315"/>
    </row>
    <row r="21" spans="2:9" ht="15" x14ac:dyDescent="0.25">
      <c r="B21" s="309" t="s">
        <v>702</v>
      </c>
      <c r="C21" s="309" t="s">
        <v>835</v>
      </c>
      <c r="D21" s="310" t="s">
        <v>1018</v>
      </c>
      <c r="E21" s="312">
        <v>2152.75</v>
      </c>
      <c r="F21" s="312">
        <v>2188.85</v>
      </c>
      <c r="G21" s="314">
        <v>79.400000000000006</v>
      </c>
      <c r="I21" s="315"/>
    </row>
    <row r="22" spans="2:9" ht="15" x14ac:dyDescent="0.25">
      <c r="B22" s="309" t="s">
        <v>702</v>
      </c>
      <c r="C22" s="309" t="s">
        <v>1020</v>
      </c>
      <c r="D22" s="310" t="s">
        <v>1018</v>
      </c>
      <c r="E22" s="312">
        <v>676.85</v>
      </c>
      <c r="F22" s="312">
        <v>649.20000000000005</v>
      </c>
      <c r="G22" s="314">
        <v>39.85</v>
      </c>
      <c r="I22" s="315"/>
    </row>
    <row r="23" spans="2:9" x14ac:dyDescent="0.2">
      <c r="B23" s="309" t="s">
        <v>702</v>
      </c>
      <c r="C23" s="309" t="s">
        <v>828</v>
      </c>
      <c r="D23" s="310" t="s">
        <v>1018</v>
      </c>
      <c r="E23" s="312">
        <v>6698.55</v>
      </c>
      <c r="F23" s="312">
        <v>6877.25</v>
      </c>
      <c r="G23" s="314">
        <v>50.17</v>
      </c>
    </row>
    <row r="24" spans="2:9" x14ac:dyDescent="0.2">
      <c r="B24" s="309" t="s">
        <v>702</v>
      </c>
      <c r="C24" s="309" t="s">
        <v>834</v>
      </c>
      <c r="D24" s="310" t="s">
        <v>1018</v>
      </c>
      <c r="E24" s="312">
        <v>1339.49</v>
      </c>
      <c r="F24" s="312">
        <v>1333.65</v>
      </c>
      <c r="G24" s="314">
        <v>61.27</v>
      </c>
    </row>
    <row r="25" spans="2:9" x14ac:dyDescent="0.2">
      <c r="B25" s="309" t="s">
        <v>702</v>
      </c>
      <c r="C25" s="309" t="s">
        <v>820</v>
      </c>
      <c r="D25" s="310" t="s">
        <v>1018</v>
      </c>
      <c r="E25" s="312">
        <v>51.35</v>
      </c>
      <c r="F25" s="312">
        <v>50.3</v>
      </c>
      <c r="G25" s="314">
        <v>15.47</v>
      </c>
    </row>
    <row r="26" spans="2:9" x14ac:dyDescent="0.2">
      <c r="B26" s="309" t="s">
        <v>702</v>
      </c>
      <c r="C26" s="309" t="s">
        <v>829</v>
      </c>
      <c r="D26" s="310" t="s">
        <v>1018</v>
      </c>
      <c r="E26" s="312">
        <v>424.98</v>
      </c>
      <c r="F26" s="312">
        <v>410.65</v>
      </c>
      <c r="G26" s="314">
        <v>54.06</v>
      </c>
    </row>
    <row r="27" spans="2:9" x14ac:dyDescent="0.2">
      <c r="B27" s="309" t="s">
        <v>702</v>
      </c>
      <c r="C27" s="309" t="s">
        <v>817</v>
      </c>
      <c r="D27" s="310" t="s">
        <v>1018</v>
      </c>
      <c r="E27" s="312">
        <v>236.1</v>
      </c>
      <c r="F27" s="312">
        <v>243.95</v>
      </c>
      <c r="G27" s="314">
        <v>6.49</v>
      </c>
    </row>
    <row r="28" spans="2:9" x14ac:dyDescent="0.2">
      <c r="B28" s="309" t="s">
        <v>702</v>
      </c>
      <c r="C28" s="309" t="s">
        <v>823</v>
      </c>
      <c r="D28" s="310" t="s">
        <v>1018</v>
      </c>
      <c r="E28" s="312">
        <v>177.15</v>
      </c>
      <c r="F28" s="312">
        <v>173.2</v>
      </c>
      <c r="G28" s="314">
        <v>43.89</v>
      </c>
    </row>
    <row r="29" spans="2:9" x14ac:dyDescent="0.2">
      <c r="B29" s="309" t="s">
        <v>702</v>
      </c>
      <c r="C29" s="309" t="s">
        <v>819</v>
      </c>
      <c r="D29" s="310" t="s">
        <v>1018</v>
      </c>
      <c r="E29" s="312">
        <v>99.5</v>
      </c>
      <c r="F29" s="312">
        <v>107.5</v>
      </c>
      <c r="G29" s="314">
        <v>9.3800000000000008</v>
      </c>
    </row>
    <row r="30" spans="2:9" ht="15" x14ac:dyDescent="0.25">
      <c r="B30" s="309" t="s">
        <v>702</v>
      </c>
      <c r="C30" s="309" t="s">
        <v>831</v>
      </c>
      <c r="D30" s="310" t="s">
        <v>1018</v>
      </c>
      <c r="E30" s="312">
        <v>142.16999999999999</v>
      </c>
      <c r="F30" s="312">
        <v>145.9</v>
      </c>
      <c r="G30" s="314">
        <v>120.64</v>
      </c>
      <c r="I30" s="315"/>
    </row>
    <row r="31" spans="2:9" x14ac:dyDescent="0.2">
      <c r="B31" s="316"/>
      <c r="C31" s="317"/>
      <c r="E31" s="318"/>
      <c r="F31" s="318"/>
      <c r="G31" s="318"/>
    </row>
    <row r="33" spans="2:10" x14ac:dyDescent="0.2">
      <c r="B33" s="306" t="s">
        <v>1021</v>
      </c>
    </row>
    <row r="35" spans="2:10" x14ac:dyDescent="0.2">
      <c r="B35" s="319" t="s">
        <v>1012</v>
      </c>
      <c r="C35" s="319" t="s">
        <v>1022</v>
      </c>
    </row>
    <row r="36" spans="2:10" x14ac:dyDescent="0.2">
      <c r="B36" s="169" t="s">
        <v>1</v>
      </c>
      <c r="C36" s="320">
        <v>-0.31</v>
      </c>
    </row>
    <row r="37" spans="2:10" x14ac:dyDescent="0.2">
      <c r="B37" s="309" t="s">
        <v>1019</v>
      </c>
      <c r="C37" s="321">
        <v>-0.15</v>
      </c>
    </row>
    <row r="38" spans="2:10" x14ac:dyDescent="0.2">
      <c r="B38" s="309" t="s">
        <v>558</v>
      </c>
      <c r="C38" s="321">
        <v>-0.21</v>
      </c>
    </row>
    <row r="39" spans="2:10" x14ac:dyDescent="0.2">
      <c r="B39" s="322" t="s">
        <v>702</v>
      </c>
      <c r="C39" s="321">
        <v>-31.53</v>
      </c>
    </row>
    <row r="41" spans="2:10" x14ac:dyDescent="0.2">
      <c r="B41" s="306" t="s">
        <v>1023</v>
      </c>
    </row>
    <row r="42" spans="2:10" x14ac:dyDescent="0.2">
      <c r="B42" s="306"/>
    </row>
    <row r="43" spans="2:10" ht="63.75" x14ac:dyDescent="0.2">
      <c r="B43" s="307" t="s">
        <v>1012</v>
      </c>
      <c r="C43" s="308" t="s">
        <v>1024</v>
      </c>
      <c r="D43" s="308" t="s">
        <v>1025</v>
      </c>
      <c r="E43" s="308" t="s">
        <v>1026</v>
      </c>
      <c r="F43" s="308" t="s">
        <v>1027</v>
      </c>
      <c r="G43" s="308" t="s">
        <v>1028</v>
      </c>
    </row>
    <row r="44" spans="2:10" x14ac:dyDescent="0.2">
      <c r="B44" s="323" t="s">
        <v>484</v>
      </c>
      <c r="C44" s="215">
        <v>100</v>
      </c>
      <c r="D44" s="215">
        <v>100</v>
      </c>
      <c r="E44" s="324">
        <v>869.68482719999997</v>
      </c>
      <c r="F44" s="325">
        <v>896.79773299999999</v>
      </c>
      <c r="G44" s="326">
        <v>27.112905799999982</v>
      </c>
      <c r="H44" s="327"/>
      <c r="I44" s="328"/>
      <c r="J44" s="211"/>
    </row>
    <row r="45" spans="2:10" x14ac:dyDescent="0.2">
      <c r="B45" s="323" t="s">
        <v>558</v>
      </c>
      <c r="C45" s="329">
        <f>360+140+180+230+50+50</f>
        <v>1010</v>
      </c>
      <c r="D45" s="329">
        <f>360+140+180+230+100</f>
        <v>1010</v>
      </c>
      <c r="E45" s="330">
        <f>2221.8849006+1103.61+1050.73+1396.98+228.86+229.23</f>
        <v>6231.294900599999</v>
      </c>
      <c r="F45" s="330">
        <f>2244.9062309+1139.15+1121.92+1339.61+501.1</f>
        <v>6346.6862308999998</v>
      </c>
      <c r="G45" s="326">
        <f>23.0213303+35.54+71.19-57.38+43</f>
        <v>115.37133030000001</v>
      </c>
      <c r="H45" s="327"/>
      <c r="I45" s="328"/>
      <c r="J45" s="211"/>
    </row>
    <row r="46" spans="2:10" x14ac:dyDescent="0.2">
      <c r="B46" s="331" t="s">
        <v>291</v>
      </c>
      <c r="C46" s="329">
        <f>1650+125+125</f>
        <v>1900</v>
      </c>
      <c r="D46" s="329">
        <f>1650+250</f>
        <v>1900</v>
      </c>
      <c r="E46" s="330">
        <f>6844.81875+2337</f>
        <v>9181.8187500000004</v>
      </c>
      <c r="F46" s="330">
        <f>7125.67+1078.221+1036.217</f>
        <v>9240.1080000000002</v>
      </c>
      <c r="G46" s="326">
        <f>280.8484-222.562</f>
        <v>58.286400000000015</v>
      </c>
      <c r="H46" s="327"/>
      <c r="I46" s="328"/>
      <c r="J46" s="211"/>
    </row>
    <row r="47" spans="2:10" x14ac:dyDescent="0.2">
      <c r="B47" s="331" t="s">
        <v>1029</v>
      </c>
      <c r="C47" s="329">
        <v>255</v>
      </c>
      <c r="D47" s="329">
        <v>255</v>
      </c>
      <c r="E47" s="330">
        <v>1057.8356249999999</v>
      </c>
      <c r="F47" s="330">
        <v>1102.9576312000002</v>
      </c>
      <c r="G47" s="326">
        <v>45.12</v>
      </c>
      <c r="H47" s="327"/>
      <c r="I47" s="328"/>
      <c r="J47" s="211"/>
    </row>
    <row r="48" spans="2:10" x14ac:dyDescent="0.2">
      <c r="B48" s="309" t="s">
        <v>702</v>
      </c>
      <c r="C48" s="329">
        <f>572+684</f>
        <v>1256</v>
      </c>
      <c r="D48" s="329">
        <f>572*0+684</f>
        <v>684</v>
      </c>
      <c r="E48" s="330">
        <f>416772276.55/100000*0+4288.81</f>
        <v>4288.8100000000004</v>
      </c>
      <c r="F48" s="330">
        <f>412364875.98/100000+4416.83</f>
        <v>8540.4787598000003</v>
      </c>
      <c r="G48" s="326">
        <f>-44.0740056999999+128.02</f>
        <v>83.945994300000109</v>
      </c>
      <c r="H48" s="327"/>
      <c r="I48" s="328"/>
      <c r="J48" s="211"/>
    </row>
    <row r="49" spans="2:12" x14ac:dyDescent="0.2">
      <c r="B49" s="332"/>
      <c r="C49" s="333"/>
      <c r="D49" s="333"/>
      <c r="F49" s="211"/>
      <c r="H49" s="327"/>
      <c r="I49" s="328"/>
      <c r="L49" s="327"/>
    </row>
    <row r="50" spans="2:12" x14ac:dyDescent="0.2">
      <c r="H50" s="334"/>
      <c r="L50" s="335"/>
    </row>
    <row r="51" spans="2:12" x14ac:dyDescent="0.2">
      <c r="B51" s="306" t="s">
        <v>1030</v>
      </c>
      <c r="G51" s="335"/>
    </row>
    <row r="53" spans="2:12" ht="25.5" x14ac:dyDescent="0.2">
      <c r="B53" s="307" t="s">
        <v>1012</v>
      </c>
      <c r="C53" s="307" t="s">
        <v>1013</v>
      </c>
      <c r="D53" s="307" t="s">
        <v>1014</v>
      </c>
      <c r="E53" s="308" t="s">
        <v>1015</v>
      </c>
      <c r="F53" s="308" t="s">
        <v>1016</v>
      </c>
      <c r="G53" s="308" t="s">
        <v>1031</v>
      </c>
      <c r="I53" s="336"/>
    </row>
    <row r="54" spans="2:12" x14ac:dyDescent="0.2">
      <c r="B54" s="309" t="s">
        <v>1019</v>
      </c>
      <c r="C54" s="309" t="s">
        <v>812</v>
      </c>
      <c r="D54" s="310" t="s">
        <v>1032</v>
      </c>
      <c r="E54" s="312">
        <v>69.92</v>
      </c>
      <c r="F54" s="312">
        <v>67.8</v>
      </c>
      <c r="G54" s="312">
        <v>497.76</v>
      </c>
      <c r="I54" s="336"/>
    </row>
    <row r="55" spans="2:12" x14ac:dyDescent="0.2">
      <c r="B55" s="309" t="s">
        <v>1019</v>
      </c>
      <c r="C55" s="309" t="s">
        <v>813</v>
      </c>
      <c r="D55" s="310" t="s">
        <v>1032</v>
      </c>
      <c r="E55" s="312">
        <v>133.19</v>
      </c>
      <c r="F55" s="312">
        <v>134.19999999999999</v>
      </c>
      <c r="G55" s="312">
        <v>303.22000000000003</v>
      </c>
      <c r="I55" s="336"/>
    </row>
    <row r="56" spans="2:12" x14ac:dyDescent="0.2">
      <c r="B56" s="206"/>
      <c r="C56" s="337"/>
      <c r="D56" s="338"/>
      <c r="E56" s="339"/>
      <c r="F56" s="339"/>
      <c r="G56" s="339"/>
      <c r="I56" s="336"/>
    </row>
    <row r="57" spans="2:12" x14ac:dyDescent="0.2">
      <c r="B57" s="206"/>
      <c r="C57" s="337"/>
      <c r="D57" s="338"/>
      <c r="E57" s="339"/>
      <c r="F57" s="339"/>
      <c r="G57" s="339"/>
      <c r="I57" s="336"/>
    </row>
    <row r="58" spans="2:12" x14ac:dyDescent="0.2">
      <c r="B58" s="340"/>
      <c r="C58" s="341"/>
      <c r="D58" s="342"/>
      <c r="E58" s="343"/>
      <c r="F58" s="344"/>
      <c r="G58" s="344"/>
      <c r="I58" s="336"/>
      <c r="L58" s="211"/>
    </row>
    <row r="59" spans="2:12" x14ac:dyDescent="0.2">
      <c r="B59" s="306" t="s">
        <v>1033</v>
      </c>
    </row>
    <row r="61" spans="2:12" x14ac:dyDescent="0.2">
      <c r="B61" s="319" t="s">
        <v>1012</v>
      </c>
      <c r="C61" s="319" t="s">
        <v>1022</v>
      </c>
    </row>
    <row r="62" spans="2:12" x14ac:dyDescent="0.2">
      <c r="B62" s="309" t="s">
        <v>1019</v>
      </c>
      <c r="C62" s="183">
        <v>0.66</v>
      </c>
    </row>
    <row r="64" spans="2:12" x14ac:dyDescent="0.2">
      <c r="B64" s="306" t="s">
        <v>1034</v>
      </c>
    </row>
    <row r="65" spans="1:11" x14ac:dyDescent="0.2">
      <c r="B65" s="306"/>
    </row>
    <row r="66" spans="1:11" ht="63.75" x14ac:dyDescent="0.2">
      <c r="B66" s="307" t="s">
        <v>1012</v>
      </c>
      <c r="C66" s="308" t="s">
        <v>1024</v>
      </c>
      <c r="D66" s="308" t="s">
        <v>1025</v>
      </c>
      <c r="E66" s="308" t="s">
        <v>1026</v>
      </c>
      <c r="F66" s="308" t="s">
        <v>1035</v>
      </c>
      <c r="G66" s="308" t="s">
        <v>1036</v>
      </c>
    </row>
    <row r="67" spans="1:11" x14ac:dyDescent="0.2">
      <c r="B67" s="169" t="s">
        <v>1</v>
      </c>
      <c r="C67" s="215">
        <v>100</v>
      </c>
      <c r="D67" s="215">
        <v>100</v>
      </c>
      <c r="E67" s="345">
        <v>577.79999999999995</v>
      </c>
      <c r="F67" s="346">
        <v>541.875</v>
      </c>
      <c r="G67" s="345">
        <v>35.925713199999997</v>
      </c>
      <c r="H67" s="327"/>
      <c r="I67" s="328"/>
      <c r="J67" s="211"/>
      <c r="K67" s="211"/>
    </row>
    <row r="68" spans="1:11" x14ac:dyDescent="0.2">
      <c r="B68" s="331" t="s">
        <v>804</v>
      </c>
      <c r="C68" s="215">
        <f>200+150+120</f>
        <v>470</v>
      </c>
      <c r="D68" s="215">
        <f>200+150+120</f>
        <v>470</v>
      </c>
      <c r="E68" s="347">
        <f>1079.558175+745.01+1081.8</f>
        <v>2906.3681749999996</v>
      </c>
      <c r="F68" s="347">
        <f>1014.6570961+778.3+1144.41</f>
        <v>2937.3670960999998</v>
      </c>
      <c r="G68" s="347">
        <f>-64.9010789+33.29+62.61</f>
        <v>30.998921099999997</v>
      </c>
      <c r="H68" s="348"/>
    </row>
    <row r="69" spans="1:11" x14ac:dyDescent="0.2">
      <c r="B69" s="349" t="s">
        <v>590</v>
      </c>
      <c r="C69" s="215">
        <f>100+100+220</f>
        <v>420</v>
      </c>
      <c r="D69" s="215">
        <f>120+80+220</f>
        <v>420</v>
      </c>
      <c r="E69" s="347">
        <f>1000.37+996.46+0+1172.47</f>
        <v>3169.3</v>
      </c>
      <c r="F69" s="347">
        <f>1281.49+861.14+1289.26</f>
        <v>3431.8900000000003</v>
      </c>
      <c r="G69" s="347">
        <f>145.8+116.78</f>
        <v>262.58000000000004</v>
      </c>
      <c r="H69" s="348"/>
    </row>
    <row r="70" spans="1:11" x14ac:dyDescent="0.2">
      <c r="B70" s="309" t="s">
        <v>1019</v>
      </c>
      <c r="C70" s="215">
        <f>300+75+80</f>
        <v>455</v>
      </c>
      <c r="D70" s="215">
        <f>300+75+80</f>
        <v>455</v>
      </c>
      <c r="E70" s="347">
        <f>2072.215+526.9042+339.1587</f>
        <v>2938.2779</v>
      </c>
      <c r="F70" s="347">
        <f>1902.54+475.635+380.1237</f>
        <v>2758.2987000000003</v>
      </c>
      <c r="G70" s="347">
        <f>-220.944+40.97</f>
        <v>-179.97399999999999</v>
      </c>
      <c r="H70" s="327"/>
      <c r="I70" s="336"/>
    </row>
    <row r="71" spans="1:11" x14ac:dyDescent="0.2">
      <c r="B71" s="323" t="s">
        <v>484</v>
      </c>
      <c r="C71" s="215">
        <f>320+150+150+140</f>
        <v>760</v>
      </c>
      <c r="D71" s="215">
        <f>320+120+60+120+70+70</f>
        <v>760</v>
      </c>
      <c r="E71" s="347">
        <f>1831.159203+758.92+756.3+693.11</f>
        <v>4039.4892029999996</v>
      </c>
      <c r="F71" s="347">
        <f>1790.281137175+655.18+325.5+675.31+366.15+363.92</f>
        <v>4176.3411371749999</v>
      </c>
      <c r="G71" s="347">
        <f>-40.878065825+140.77+36.97</f>
        <v>136.86193417500002</v>
      </c>
      <c r="H71" s="327"/>
    </row>
    <row r="72" spans="1:11" x14ac:dyDescent="0.2">
      <c r="B72" s="350"/>
      <c r="C72" s="351"/>
      <c r="D72" s="351"/>
      <c r="E72" s="352"/>
      <c r="F72" s="352"/>
      <c r="G72" s="352"/>
      <c r="H72" s="335"/>
    </row>
    <row r="73" spans="1:11" x14ac:dyDescent="0.2">
      <c r="B73" s="306" t="s">
        <v>1037</v>
      </c>
      <c r="D73" s="353"/>
    </row>
    <row r="74" spans="1:11" x14ac:dyDescent="0.2">
      <c r="A74" s="340"/>
      <c r="B74" s="340"/>
    </row>
    <row r="75" spans="1:11" ht="25.5" x14ac:dyDescent="0.2">
      <c r="A75" s="340"/>
      <c r="B75" s="308" t="s">
        <v>1012</v>
      </c>
      <c r="C75" s="308" t="s">
        <v>1013</v>
      </c>
      <c r="D75" s="354" t="s">
        <v>1038</v>
      </c>
      <c r="E75" s="308" t="s">
        <v>1039</v>
      </c>
      <c r="F75" s="308" t="s">
        <v>1040</v>
      </c>
      <c r="G75" s="308" t="s">
        <v>1041</v>
      </c>
    </row>
    <row r="76" spans="1:11" x14ac:dyDescent="0.2">
      <c r="A76" s="340"/>
      <c r="B76" s="349" t="s">
        <v>731</v>
      </c>
      <c r="C76" s="355" t="s">
        <v>836</v>
      </c>
      <c r="D76" s="356" t="s">
        <v>1042</v>
      </c>
      <c r="E76" s="357">
        <v>925</v>
      </c>
      <c r="F76" s="358">
        <v>577.97360000000003</v>
      </c>
      <c r="G76" s="358">
        <v>207.6</v>
      </c>
      <c r="I76" s="359"/>
    </row>
    <row r="77" spans="1:11" x14ac:dyDescent="0.2">
      <c r="A77" s="340"/>
      <c r="B77" s="349" t="s">
        <v>731</v>
      </c>
      <c r="C77" s="355" t="s">
        <v>837</v>
      </c>
      <c r="D77" s="356" t="s">
        <v>1042</v>
      </c>
      <c r="E77" s="357">
        <v>250</v>
      </c>
      <c r="F77" s="358">
        <v>575.24</v>
      </c>
      <c r="G77" s="358">
        <v>300.64999999999998</v>
      </c>
      <c r="I77" s="359"/>
    </row>
    <row r="78" spans="1:11" x14ac:dyDescent="0.2">
      <c r="A78" s="340"/>
      <c r="B78" s="349" t="s">
        <v>721</v>
      </c>
      <c r="C78" s="355" t="s">
        <v>836</v>
      </c>
      <c r="D78" s="356" t="s">
        <v>1042</v>
      </c>
      <c r="E78" s="357">
        <v>515</v>
      </c>
      <c r="F78" s="358">
        <v>581.33429999999998</v>
      </c>
      <c r="G78" s="358">
        <v>207.6</v>
      </c>
    </row>
    <row r="79" spans="1:11" x14ac:dyDescent="0.2">
      <c r="A79" s="340"/>
      <c r="B79" s="349" t="s">
        <v>721</v>
      </c>
      <c r="C79" s="355" t="s">
        <v>837</v>
      </c>
      <c r="D79" s="356" t="s">
        <v>1042</v>
      </c>
      <c r="E79" s="357">
        <v>140</v>
      </c>
      <c r="F79" s="358">
        <v>575.14</v>
      </c>
      <c r="G79" s="358">
        <v>300.64999999999998</v>
      </c>
    </row>
    <row r="80" spans="1:11" x14ac:dyDescent="0.2">
      <c r="A80" s="340"/>
      <c r="D80" s="353"/>
      <c r="E80" s="353"/>
      <c r="F80" s="360"/>
      <c r="G80" s="360"/>
    </row>
    <row r="81" spans="1:7" x14ac:dyDescent="0.2">
      <c r="A81" s="340"/>
      <c r="B81" s="306" t="s">
        <v>1043</v>
      </c>
      <c r="G81" s="210" t="s">
        <v>961</v>
      </c>
    </row>
    <row r="82" spans="1:7" x14ac:dyDescent="0.2">
      <c r="A82" s="340"/>
      <c r="B82" s="306"/>
    </row>
    <row r="83" spans="1:7" x14ac:dyDescent="0.2">
      <c r="A83" s="340"/>
      <c r="B83" s="319" t="s">
        <v>1012</v>
      </c>
      <c r="C83" s="319" t="s">
        <v>1022</v>
      </c>
    </row>
    <row r="84" spans="1:7" x14ac:dyDescent="0.2">
      <c r="A84" s="340"/>
      <c r="B84" s="349" t="s">
        <v>731</v>
      </c>
      <c r="C84" s="361">
        <v>1.95E-2</v>
      </c>
    </row>
    <row r="85" spans="1:7" x14ac:dyDescent="0.2">
      <c r="A85" s="340"/>
      <c r="B85" s="349" t="s">
        <v>721</v>
      </c>
      <c r="C85" s="361">
        <v>1.9199999999999998E-2</v>
      </c>
    </row>
    <row r="86" spans="1:7" x14ac:dyDescent="0.2">
      <c r="A86" s="340"/>
      <c r="B86" s="340"/>
    </row>
    <row r="87" spans="1:7" x14ac:dyDescent="0.2">
      <c r="A87" s="340"/>
      <c r="B87" s="306" t="s">
        <v>1044</v>
      </c>
    </row>
    <row r="88" spans="1:7" x14ac:dyDescent="0.2">
      <c r="A88" s="340"/>
      <c r="B88" s="340"/>
    </row>
    <row r="89" spans="1:7" ht="51" x14ac:dyDescent="0.2">
      <c r="A89" s="340"/>
      <c r="B89" s="307" t="s">
        <v>1012</v>
      </c>
      <c r="C89" s="308" t="s">
        <v>1045</v>
      </c>
      <c r="D89" s="308" t="s">
        <v>1026</v>
      </c>
      <c r="E89" s="308" t="s">
        <v>1027</v>
      </c>
      <c r="F89" s="308" t="s">
        <v>1046</v>
      </c>
    </row>
    <row r="90" spans="1:7" x14ac:dyDescent="0.2">
      <c r="A90" s="340"/>
      <c r="B90" s="169" t="s">
        <v>1047</v>
      </c>
      <c r="C90" s="169" t="s">
        <v>1047</v>
      </c>
      <c r="D90" s="169" t="s">
        <v>1047</v>
      </c>
      <c r="E90" s="169" t="s">
        <v>1047</v>
      </c>
      <c r="F90" s="169" t="s">
        <v>1047</v>
      </c>
    </row>
    <row r="91" spans="1:7" x14ac:dyDescent="0.2">
      <c r="A91" s="340"/>
    </row>
    <row r="92" spans="1:7" x14ac:dyDescent="0.2">
      <c r="B92" s="306" t="s">
        <v>1048</v>
      </c>
    </row>
    <row r="94" spans="1:7" ht="25.5" x14ac:dyDescent="0.2">
      <c r="B94" s="308" t="s">
        <v>1012</v>
      </c>
      <c r="C94" s="308" t="s">
        <v>1013</v>
      </c>
      <c r="D94" s="354" t="s">
        <v>1038</v>
      </c>
      <c r="E94" s="308" t="s">
        <v>1039</v>
      </c>
      <c r="F94" s="308" t="s">
        <v>1040</v>
      </c>
      <c r="G94" s="308" t="s">
        <v>1041</v>
      </c>
    </row>
    <row r="95" spans="1:7" x14ac:dyDescent="0.2">
      <c r="A95" s="340"/>
      <c r="B95" s="309" t="s">
        <v>1047</v>
      </c>
      <c r="C95" s="309" t="s">
        <v>1047</v>
      </c>
      <c r="D95" s="309" t="s">
        <v>1047</v>
      </c>
      <c r="E95" s="309" t="s">
        <v>1047</v>
      </c>
      <c r="F95" s="309" t="s">
        <v>1047</v>
      </c>
      <c r="G95" s="309" t="s">
        <v>1047</v>
      </c>
    </row>
    <row r="96" spans="1:7" x14ac:dyDescent="0.2">
      <c r="A96" s="340"/>
      <c r="B96" s="206"/>
      <c r="C96" s="341"/>
      <c r="D96" s="362"/>
      <c r="E96" s="363"/>
      <c r="F96" s="360"/>
      <c r="G96" s="360"/>
    </row>
    <row r="97" spans="2:7" x14ac:dyDescent="0.2">
      <c r="B97" s="306" t="s">
        <v>1049</v>
      </c>
    </row>
    <row r="98" spans="2:7" x14ac:dyDescent="0.2">
      <c r="B98" s="306"/>
    </row>
    <row r="99" spans="2:7" x14ac:dyDescent="0.2">
      <c r="B99" s="319" t="s">
        <v>1012</v>
      </c>
      <c r="C99" s="319" t="s">
        <v>1022</v>
      </c>
    </row>
    <row r="100" spans="2:7" x14ac:dyDescent="0.2">
      <c r="B100" s="169" t="s">
        <v>1047</v>
      </c>
      <c r="C100" s="169" t="s">
        <v>1047</v>
      </c>
    </row>
    <row r="101" spans="2:7" x14ac:dyDescent="0.2">
      <c r="B101" s="332"/>
      <c r="C101" s="364"/>
    </row>
    <row r="102" spans="2:7" x14ac:dyDescent="0.2">
      <c r="B102" s="306" t="s">
        <v>1050</v>
      </c>
    </row>
    <row r="103" spans="2:7" x14ac:dyDescent="0.2">
      <c r="B103" s="340"/>
    </row>
    <row r="104" spans="2:7" ht="51" x14ac:dyDescent="0.2">
      <c r="B104" s="307" t="s">
        <v>1012</v>
      </c>
      <c r="C104" s="308" t="s">
        <v>1045</v>
      </c>
      <c r="D104" s="308" t="s">
        <v>1051</v>
      </c>
      <c r="E104" s="308" t="s">
        <v>1052</v>
      </c>
      <c r="F104" s="308" t="s">
        <v>1046</v>
      </c>
    </row>
    <row r="105" spans="2:7" x14ac:dyDescent="0.2">
      <c r="B105" s="349" t="s">
        <v>590</v>
      </c>
      <c r="C105" s="313">
        <v>8000</v>
      </c>
      <c r="D105" s="365">
        <v>182.58079480000001</v>
      </c>
      <c r="E105" s="366">
        <v>6.0000000000000001E-3</v>
      </c>
      <c r="F105" s="366">
        <v>-182.58</v>
      </c>
    </row>
    <row r="106" spans="2:7" x14ac:dyDescent="0.2">
      <c r="B106" s="349" t="s">
        <v>1053</v>
      </c>
      <c r="C106" s="313">
        <v>2100</v>
      </c>
      <c r="D106" s="365">
        <v>396.99</v>
      </c>
      <c r="E106" s="366">
        <v>496.7</v>
      </c>
      <c r="F106" s="366">
        <v>99.71</v>
      </c>
    </row>
    <row r="107" spans="2:7" x14ac:dyDescent="0.2">
      <c r="B107" s="169" t="s">
        <v>1029</v>
      </c>
      <c r="C107" s="313">
        <v>220</v>
      </c>
      <c r="D107" s="365">
        <v>40.119999999999997</v>
      </c>
      <c r="E107" s="366">
        <v>50.54</v>
      </c>
      <c r="F107" s="366">
        <f>+E107-D107</f>
        <v>10.420000000000002</v>
      </c>
    </row>
    <row r="108" spans="2:7" x14ac:dyDescent="0.2">
      <c r="B108" s="169" t="s">
        <v>558</v>
      </c>
      <c r="C108" s="313">
        <v>759</v>
      </c>
      <c r="D108" s="365">
        <v>199.98</v>
      </c>
      <c r="E108" s="367">
        <v>154.30000000000001</v>
      </c>
      <c r="F108" s="367">
        <v>-45.68</v>
      </c>
    </row>
    <row r="109" spans="2:7" x14ac:dyDescent="0.2">
      <c r="F109" s="368"/>
      <c r="G109" s="211"/>
    </row>
    <row r="110" spans="2:7" x14ac:dyDescent="0.2">
      <c r="B110" s="306" t="s">
        <v>1054</v>
      </c>
    </row>
    <row r="111" spans="2:7" x14ac:dyDescent="0.2">
      <c r="B111" s="306"/>
    </row>
    <row r="112" spans="2:7" x14ac:dyDescent="0.2">
      <c r="E112" s="211"/>
    </row>
    <row r="113" spans="2:10" x14ac:dyDescent="0.2">
      <c r="B113" s="306" t="s">
        <v>1055</v>
      </c>
      <c r="E113" s="211"/>
    </row>
    <row r="114" spans="2:10" x14ac:dyDescent="0.2">
      <c r="E114" s="211"/>
    </row>
    <row r="115" spans="2:10" ht="25.5" x14ac:dyDescent="0.2">
      <c r="B115" s="307" t="s">
        <v>1012</v>
      </c>
      <c r="C115" s="308" t="s">
        <v>1013</v>
      </c>
      <c r="D115" s="308" t="s">
        <v>1014</v>
      </c>
      <c r="E115" s="308" t="s">
        <v>1056</v>
      </c>
      <c r="F115" s="308" t="s">
        <v>1057</v>
      </c>
      <c r="G115" s="308" t="s">
        <v>1058</v>
      </c>
    </row>
    <row r="116" spans="2:10" x14ac:dyDescent="0.2">
      <c r="B116" s="169" t="s">
        <v>1047</v>
      </c>
      <c r="C116" s="369" t="s">
        <v>1047</v>
      </c>
      <c r="D116" s="370" t="s">
        <v>1047</v>
      </c>
      <c r="E116" s="371" t="s">
        <v>1047</v>
      </c>
      <c r="F116" s="371" t="s">
        <v>1047</v>
      </c>
      <c r="G116" s="371" t="s">
        <v>1047</v>
      </c>
    </row>
    <row r="117" spans="2:10" x14ac:dyDescent="0.2">
      <c r="E117" s="211"/>
    </row>
    <row r="118" spans="2:10" x14ac:dyDescent="0.2">
      <c r="B118" s="303" t="s">
        <v>1059</v>
      </c>
      <c r="E118" s="211"/>
    </row>
    <row r="119" spans="2:10" x14ac:dyDescent="0.2">
      <c r="B119" s="303"/>
      <c r="E119" s="211"/>
    </row>
    <row r="120" spans="2:10" x14ac:dyDescent="0.2">
      <c r="B120" s="319" t="s">
        <v>1012</v>
      </c>
      <c r="C120" s="319" t="s">
        <v>1022</v>
      </c>
      <c r="E120" s="211"/>
    </row>
    <row r="121" spans="2:10" x14ac:dyDescent="0.2">
      <c r="B121" s="372" t="s">
        <v>1047</v>
      </c>
      <c r="C121" s="373" t="s">
        <v>1047</v>
      </c>
      <c r="E121" s="211"/>
    </row>
    <row r="122" spans="2:10" x14ac:dyDescent="0.2">
      <c r="E122" s="211"/>
    </row>
    <row r="123" spans="2:10" x14ac:dyDescent="0.2">
      <c r="B123" s="303" t="s">
        <v>1060</v>
      </c>
      <c r="E123" s="211"/>
    </row>
    <row r="124" spans="2:10" x14ac:dyDescent="0.2">
      <c r="E124" s="211"/>
    </row>
    <row r="125" spans="2:10" ht="63.75" x14ac:dyDescent="0.2">
      <c r="B125" s="307" t="s">
        <v>1012</v>
      </c>
      <c r="C125" s="308" t="s">
        <v>1024</v>
      </c>
      <c r="D125" s="308" t="s">
        <v>1025</v>
      </c>
      <c r="E125" s="308" t="s">
        <v>1026</v>
      </c>
      <c r="F125" s="308" t="s">
        <v>1027</v>
      </c>
      <c r="G125" s="308" t="s">
        <v>1028</v>
      </c>
    </row>
    <row r="126" spans="2:10" x14ac:dyDescent="0.2">
      <c r="B126" s="373" t="s">
        <v>1047</v>
      </c>
      <c r="C126" s="373" t="s">
        <v>1047</v>
      </c>
      <c r="D126" s="374" t="s">
        <v>1047</v>
      </c>
      <c r="E126" s="373" t="s">
        <v>1047</v>
      </c>
      <c r="F126" s="375" t="s">
        <v>1047</v>
      </c>
      <c r="G126" s="375" t="s">
        <v>1047</v>
      </c>
      <c r="I126" s="328"/>
      <c r="J126" s="211"/>
    </row>
    <row r="127" spans="2:10" x14ac:dyDescent="0.2">
      <c r="E127" s="211"/>
    </row>
    <row r="128" spans="2:10" x14ac:dyDescent="0.2">
      <c r="B128" s="210" t="s">
        <v>1061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61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54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280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159</v>
      </c>
      <c r="E7" s="46">
        <v>63720</v>
      </c>
      <c r="F7" s="52">
        <v>470.54034000000001</v>
      </c>
      <c r="G7" s="5">
        <v>3.9671587000000001E-2</v>
      </c>
    </row>
    <row r="8" spans="1:7" ht="25.5" x14ac:dyDescent="0.25">
      <c r="A8" s="6">
        <v>2</v>
      </c>
      <c r="B8" s="7" t="s">
        <v>23</v>
      </c>
      <c r="C8" s="11" t="s">
        <v>24</v>
      </c>
      <c r="D8" s="2" t="s">
        <v>22</v>
      </c>
      <c r="E8" s="46">
        <v>76170</v>
      </c>
      <c r="F8" s="52">
        <v>453.78277500000002</v>
      </c>
      <c r="G8" s="5">
        <v>3.8258744999999997E-2</v>
      </c>
    </row>
    <row r="9" spans="1:7" ht="25.5" x14ac:dyDescent="0.25">
      <c r="A9" s="6">
        <v>3</v>
      </c>
      <c r="B9" s="7" t="s">
        <v>28</v>
      </c>
      <c r="C9" s="11" t="s">
        <v>29</v>
      </c>
      <c r="D9" s="2" t="s">
        <v>30</v>
      </c>
      <c r="E9" s="46">
        <v>303864</v>
      </c>
      <c r="F9" s="52">
        <v>441.21052800000001</v>
      </c>
      <c r="G9" s="5">
        <v>3.7198769999999999E-2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16</v>
      </c>
      <c r="E10" s="46">
        <v>278327</v>
      </c>
      <c r="F10" s="52">
        <v>397.59011950000001</v>
      </c>
      <c r="G10" s="5">
        <v>3.3521102999999997E-2</v>
      </c>
    </row>
    <row r="11" spans="1:7" ht="25.5" x14ac:dyDescent="0.25">
      <c r="A11" s="6">
        <v>5</v>
      </c>
      <c r="B11" s="7" t="s">
        <v>25</v>
      </c>
      <c r="C11" s="11" t="s">
        <v>26</v>
      </c>
      <c r="D11" s="2" t="s">
        <v>27</v>
      </c>
      <c r="E11" s="46">
        <v>70480</v>
      </c>
      <c r="F11" s="52">
        <v>355.92399999999998</v>
      </c>
      <c r="G11" s="5">
        <v>3.0008203000000001E-2</v>
      </c>
    </row>
    <row r="12" spans="1:7" ht="15" x14ac:dyDescent="0.25">
      <c r="A12" s="6">
        <v>6</v>
      </c>
      <c r="B12" s="7" t="s">
        <v>160</v>
      </c>
      <c r="C12" s="11" t="s">
        <v>161</v>
      </c>
      <c r="D12" s="2" t="s">
        <v>13</v>
      </c>
      <c r="E12" s="46">
        <v>166306</v>
      </c>
      <c r="F12" s="52">
        <v>344.17026700000002</v>
      </c>
      <c r="G12" s="5">
        <v>2.9017238000000001E-2</v>
      </c>
    </row>
    <row r="13" spans="1:7" ht="15" x14ac:dyDescent="0.25">
      <c r="A13" s="6">
        <v>7</v>
      </c>
      <c r="B13" s="7" t="s">
        <v>61</v>
      </c>
      <c r="C13" s="11" t="s">
        <v>62</v>
      </c>
      <c r="D13" s="2" t="s">
        <v>13</v>
      </c>
      <c r="E13" s="46">
        <v>32403</v>
      </c>
      <c r="F13" s="52">
        <v>337.96328999999997</v>
      </c>
      <c r="G13" s="5">
        <v>2.8493923000000001E-2</v>
      </c>
    </row>
    <row r="14" spans="1:7" ht="25.5" x14ac:dyDescent="0.25">
      <c r="A14" s="6">
        <v>8</v>
      </c>
      <c r="B14" s="7" t="s">
        <v>96</v>
      </c>
      <c r="C14" s="11" t="s">
        <v>97</v>
      </c>
      <c r="D14" s="2" t="s">
        <v>22</v>
      </c>
      <c r="E14" s="46">
        <v>61203</v>
      </c>
      <c r="F14" s="52">
        <v>321.74417099999999</v>
      </c>
      <c r="G14" s="5">
        <v>2.7126477999999999E-2</v>
      </c>
    </row>
    <row r="15" spans="1:7" ht="25.5" x14ac:dyDescent="0.25">
      <c r="A15" s="6">
        <v>9</v>
      </c>
      <c r="B15" s="7" t="s">
        <v>173</v>
      </c>
      <c r="C15" s="11" t="s">
        <v>174</v>
      </c>
      <c r="D15" s="2" t="s">
        <v>22</v>
      </c>
      <c r="E15" s="46">
        <v>60820</v>
      </c>
      <c r="F15" s="52">
        <v>316.59850999999998</v>
      </c>
      <c r="G15" s="5">
        <v>2.6692642999999999E-2</v>
      </c>
    </row>
    <row r="16" spans="1:7" ht="15" x14ac:dyDescent="0.25">
      <c r="A16" s="6">
        <v>10</v>
      </c>
      <c r="B16" s="7" t="s">
        <v>59</v>
      </c>
      <c r="C16" s="11" t="s">
        <v>60</v>
      </c>
      <c r="D16" s="2" t="s">
        <v>13</v>
      </c>
      <c r="E16" s="46">
        <v>253785</v>
      </c>
      <c r="F16" s="52">
        <v>306.19160249999999</v>
      </c>
      <c r="G16" s="5">
        <v>2.5815230000000002E-2</v>
      </c>
    </row>
    <row r="17" spans="1:7" ht="38.25" x14ac:dyDescent="0.25">
      <c r="A17" s="6">
        <v>11</v>
      </c>
      <c r="B17" s="7" t="s">
        <v>86</v>
      </c>
      <c r="C17" s="11" t="s">
        <v>87</v>
      </c>
      <c r="D17" s="2" t="s">
        <v>88</v>
      </c>
      <c r="E17" s="46">
        <v>317233</v>
      </c>
      <c r="F17" s="52">
        <v>279.00642349999998</v>
      </c>
      <c r="G17" s="5">
        <v>2.3523228E-2</v>
      </c>
    </row>
    <row r="18" spans="1:7" ht="15" x14ac:dyDescent="0.25">
      <c r="A18" s="6">
        <v>12</v>
      </c>
      <c r="B18" s="7" t="s">
        <v>188</v>
      </c>
      <c r="C18" s="11" t="s">
        <v>189</v>
      </c>
      <c r="D18" s="2" t="s">
        <v>190</v>
      </c>
      <c r="E18" s="46">
        <v>125377</v>
      </c>
      <c r="F18" s="52">
        <v>247.619575</v>
      </c>
      <c r="G18" s="5">
        <v>2.0876980999999999E-2</v>
      </c>
    </row>
    <row r="19" spans="1:7" ht="15" x14ac:dyDescent="0.25">
      <c r="A19" s="6">
        <v>13</v>
      </c>
      <c r="B19" s="7" t="s">
        <v>175</v>
      </c>
      <c r="C19" s="11" t="s">
        <v>176</v>
      </c>
      <c r="D19" s="2" t="s">
        <v>177</v>
      </c>
      <c r="E19" s="46">
        <v>87547</v>
      </c>
      <c r="F19" s="52">
        <v>236.37690000000001</v>
      </c>
      <c r="G19" s="5">
        <v>1.9929103E-2</v>
      </c>
    </row>
    <row r="20" spans="1:7" ht="25.5" x14ac:dyDescent="0.25">
      <c r="A20" s="6">
        <v>14</v>
      </c>
      <c r="B20" s="7" t="s">
        <v>68</v>
      </c>
      <c r="C20" s="11" t="s">
        <v>69</v>
      </c>
      <c r="D20" s="2" t="s">
        <v>22</v>
      </c>
      <c r="E20" s="46">
        <v>139267</v>
      </c>
      <c r="F20" s="52">
        <v>235.36123000000001</v>
      </c>
      <c r="G20" s="5">
        <v>1.9843471000000001E-2</v>
      </c>
    </row>
    <row r="21" spans="1:7" ht="15" x14ac:dyDescent="0.25">
      <c r="A21" s="6">
        <v>15</v>
      </c>
      <c r="B21" s="7" t="s">
        <v>269</v>
      </c>
      <c r="C21" s="11" t="s">
        <v>270</v>
      </c>
      <c r="D21" s="2" t="s">
        <v>271</v>
      </c>
      <c r="E21" s="46">
        <v>27041</v>
      </c>
      <c r="F21" s="52">
        <v>233.444953</v>
      </c>
      <c r="G21" s="5">
        <v>1.9681908000000001E-2</v>
      </c>
    </row>
    <row r="22" spans="1:7" ht="25.5" x14ac:dyDescent="0.25">
      <c r="A22" s="6">
        <v>16</v>
      </c>
      <c r="B22" s="7" t="s">
        <v>199</v>
      </c>
      <c r="C22" s="11" t="s">
        <v>200</v>
      </c>
      <c r="D22" s="2" t="s">
        <v>166</v>
      </c>
      <c r="E22" s="46">
        <v>47230</v>
      </c>
      <c r="F22" s="52">
        <v>223.87020000000001</v>
      </c>
      <c r="G22" s="5">
        <v>1.8874654000000001E-2</v>
      </c>
    </row>
    <row r="23" spans="1:7" ht="25.5" x14ac:dyDescent="0.25">
      <c r="A23" s="6">
        <v>17</v>
      </c>
      <c r="B23" s="7" t="s">
        <v>49</v>
      </c>
      <c r="C23" s="11" t="s">
        <v>50</v>
      </c>
      <c r="D23" s="2" t="s">
        <v>30</v>
      </c>
      <c r="E23" s="46">
        <v>44780</v>
      </c>
      <c r="F23" s="52">
        <v>221.30276000000001</v>
      </c>
      <c r="G23" s="5">
        <v>1.8658192000000001E-2</v>
      </c>
    </row>
    <row r="24" spans="1:7" ht="25.5" x14ac:dyDescent="0.25">
      <c r="A24" s="6">
        <v>18</v>
      </c>
      <c r="B24" s="7" t="s">
        <v>193</v>
      </c>
      <c r="C24" s="11" t="s">
        <v>194</v>
      </c>
      <c r="D24" s="2" t="s">
        <v>172</v>
      </c>
      <c r="E24" s="46">
        <v>57118</v>
      </c>
      <c r="F24" s="52">
        <v>214.906475</v>
      </c>
      <c r="G24" s="5">
        <v>1.8118915999999999E-2</v>
      </c>
    </row>
    <row r="25" spans="1:7" ht="25.5" x14ac:dyDescent="0.25">
      <c r="A25" s="6">
        <v>19</v>
      </c>
      <c r="B25" s="7" t="s">
        <v>91</v>
      </c>
      <c r="C25" s="11" t="s">
        <v>92</v>
      </c>
      <c r="D25" s="2" t="s">
        <v>93</v>
      </c>
      <c r="E25" s="46">
        <v>67035</v>
      </c>
      <c r="F25" s="52">
        <v>213.8081325</v>
      </c>
      <c r="G25" s="5">
        <v>1.8026314000000002E-2</v>
      </c>
    </row>
    <row r="26" spans="1:7" ht="25.5" x14ac:dyDescent="0.25">
      <c r="A26" s="6">
        <v>20</v>
      </c>
      <c r="B26" s="7" t="s">
        <v>201</v>
      </c>
      <c r="C26" s="11" t="s">
        <v>202</v>
      </c>
      <c r="D26" s="2" t="s">
        <v>42</v>
      </c>
      <c r="E26" s="46">
        <v>51856</v>
      </c>
      <c r="F26" s="52">
        <v>213.802288</v>
      </c>
      <c r="G26" s="5">
        <v>1.8025821000000001E-2</v>
      </c>
    </row>
    <row r="27" spans="1:7" ht="15" x14ac:dyDescent="0.25">
      <c r="A27" s="6">
        <v>21</v>
      </c>
      <c r="B27" s="7" t="s">
        <v>180</v>
      </c>
      <c r="C27" s="11" t="s">
        <v>181</v>
      </c>
      <c r="D27" s="2" t="s">
        <v>19</v>
      </c>
      <c r="E27" s="46">
        <v>88481</v>
      </c>
      <c r="F27" s="52">
        <v>206.2934515</v>
      </c>
      <c r="G27" s="5">
        <v>1.7392746000000001E-2</v>
      </c>
    </row>
    <row r="28" spans="1:7" ht="15" x14ac:dyDescent="0.25">
      <c r="A28" s="6">
        <v>22</v>
      </c>
      <c r="B28" s="7" t="s">
        <v>272</v>
      </c>
      <c r="C28" s="11" t="s">
        <v>273</v>
      </c>
      <c r="D28" s="2" t="s">
        <v>13</v>
      </c>
      <c r="E28" s="46">
        <v>100000</v>
      </c>
      <c r="F28" s="52">
        <v>204.95</v>
      </c>
      <c r="G28" s="5">
        <v>1.7279479E-2</v>
      </c>
    </row>
    <row r="29" spans="1:7" ht="25.5" x14ac:dyDescent="0.25">
      <c r="A29" s="6">
        <v>23</v>
      </c>
      <c r="B29" s="7" t="s">
        <v>203</v>
      </c>
      <c r="C29" s="11" t="s">
        <v>204</v>
      </c>
      <c r="D29" s="2" t="s">
        <v>53</v>
      </c>
      <c r="E29" s="46">
        <v>11000</v>
      </c>
      <c r="F29" s="52">
        <v>202.73</v>
      </c>
      <c r="G29" s="5">
        <v>1.7092309E-2</v>
      </c>
    </row>
    <row r="30" spans="1:7" ht="15" x14ac:dyDescent="0.25">
      <c r="A30" s="6">
        <v>24</v>
      </c>
      <c r="B30" s="7" t="s">
        <v>191</v>
      </c>
      <c r="C30" s="11" t="s">
        <v>192</v>
      </c>
      <c r="D30" s="2" t="s">
        <v>169</v>
      </c>
      <c r="E30" s="46">
        <v>16577</v>
      </c>
      <c r="F30" s="52">
        <v>202.23939999999999</v>
      </c>
      <c r="G30" s="5">
        <v>1.7050946000000001E-2</v>
      </c>
    </row>
    <row r="31" spans="1:7" ht="25.5" x14ac:dyDescent="0.25">
      <c r="A31" s="6">
        <v>25</v>
      </c>
      <c r="B31" s="7" t="s">
        <v>207</v>
      </c>
      <c r="C31" s="11" t="s">
        <v>208</v>
      </c>
      <c r="D31" s="2" t="s">
        <v>172</v>
      </c>
      <c r="E31" s="46">
        <v>183660</v>
      </c>
      <c r="F31" s="52">
        <v>200.64855</v>
      </c>
      <c r="G31" s="5">
        <v>1.6916820999999999E-2</v>
      </c>
    </row>
    <row r="32" spans="1:7" ht="15" x14ac:dyDescent="0.25">
      <c r="A32" s="6">
        <v>26</v>
      </c>
      <c r="B32" s="7" t="s">
        <v>227</v>
      </c>
      <c r="C32" s="11" t="s">
        <v>228</v>
      </c>
      <c r="D32" s="2" t="s">
        <v>65</v>
      </c>
      <c r="E32" s="46">
        <v>79310</v>
      </c>
      <c r="F32" s="52">
        <v>200.57499000000001</v>
      </c>
      <c r="G32" s="5">
        <v>1.6910619000000002E-2</v>
      </c>
    </row>
    <row r="33" spans="1:7" ht="15" x14ac:dyDescent="0.25">
      <c r="A33" s="6">
        <v>27</v>
      </c>
      <c r="B33" s="7" t="s">
        <v>178</v>
      </c>
      <c r="C33" s="11" t="s">
        <v>179</v>
      </c>
      <c r="D33" s="2" t="s">
        <v>13</v>
      </c>
      <c r="E33" s="46">
        <v>189159</v>
      </c>
      <c r="F33" s="52">
        <v>199.751904</v>
      </c>
      <c r="G33" s="5">
        <v>1.6841223999999998E-2</v>
      </c>
    </row>
    <row r="34" spans="1:7" ht="25.5" x14ac:dyDescent="0.25">
      <c r="A34" s="6">
        <v>28</v>
      </c>
      <c r="B34" s="7" t="s">
        <v>89</v>
      </c>
      <c r="C34" s="11" t="s">
        <v>90</v>
      </c>
      <c r="D34" s="2" t="s">
        <v>22</v>
      </c>
      <c r="E34" s="46">
        <v>30455</v>
      </c>
      <c r="F34" s="52">
        <v>198.15545750000001</v>
      </c>
      <c r="G34" s="5">
        <v>1.6706625999999999E-2</v>
      </c>
    </row>
    <row r="35" spans="1:7" ht="15" x14ac:dyDescent="0.25">
      <c r="A35" s="6">
        <v>29</v>
      </c>
      <c r="B35" s="7" t="s">
        <v>167</v>
      </c>
      <c r="C35" s="11" t="s">
        <v>168</v>
      </c>
      <c r="D35" s="2" t="s">
        <v>169</v>
      </c>
      <c r="E35" s="46">
        <v>52972</v>
      </c>
      <c r="F35" s="52">
        <v>191.99701400000001</v>
      </c>
      <c r="G35" s="5">
        <v>1.6187403E-2</v>
      </c>
    </row>
    <row r="36" spans="1:7" ht="25.5" x14ac:dyDescent="0.25">
      <c r="A36" s="6">
        <v>30</v>
      </c>
      <c r="B36" s="7" t="s">
        <v>43</v>
      </c>
      <c r="C36" s="11" t="s">
        <v>44</v>
      </c>
      <c r="D36" s="2" t="s">
        <v>16</v>
      </c>
      <c r="E36" s="46">
        <v>189500</v>
      </c>
      <c r="F36" s="52">
        <v>185.23625000000001</v>
      </c>
      <c r="G36" s="5">
        <v>1.5617399000000001E-2</v>
      </c>
    </row>
    <row r="37" spans="1:7" ht="15" x14ac:dyDescent="0.25">
      <c r="A37" s="6">
        <v>31</v>
      </c>
      <c r="B37" s="7" t="s">
        <v>240</v>
      </c>
      <c r="C37" s="11" t="s">
        <v>241</v>
      </c>
      <c r="D37" s="2" t="s">
        <v>169</v>
      </c>
      <c r="E37" s="46">
        <v>22051</v>
      </c>
      <c r="F37" s="52">
        <v>165.30532149999999</v>
      </c>
      <c r="G37" s="5">
        <v>1.3937008000000001E-2</v>
      </c>
    </row>
    <row r="38" spans="1:7" ht="15" x14ac:dyDescent="0.25">
      <c r="A38" s="6">
        <v>32</v>
      </c>
      <c r="B38" s="7" t="s">
        <v>212</v>
      </c>
      <c r="C38" s="11" t="s">
        <v>213</v>
      </c>
      <c r="D38" s="2" t="s">
        <v>211</v>
      </c>
      <c r="E38" s="46">
        <v>29139</v>
      </c>
      <c r="F38" s="52">
        <v>163.52806799999999</v>
      </c>
      <c r="G38" s="5">
        <v>1.3787166999999999E-2</v>
      </c>
    </row>
    <row r="39" spans="1:7" ht="25.5" x14ac:dyDescent="0.25">
      <c r="A39" s="6">
        <v>33</v>
      </c>
      <c r="B39" s="7" t="s">
        <v>220</v>
      </c>
      <c r="C39" s="11" t="s">
        <v>221</v>
      </c>
      <c r="D39" s="2" t="s">
        <v>53</v>
      </c>
      <c r="E39" s="46">
        <v>45318</v>
      </c>
      <c r="F39" s="52">
        <v>154.78362899999999</v>
      </c>
      <c r="G39" s="5">
        <v>1.3049916999999999E-2</v>
      </c>
    </row>
    <row r="40" spans="1:7" ht="51" x14ac:dyDescent="0.25">
      <c r="A40" s="6">
        <v>34</v>
      </c>
      <c r="B40" s="7" t="s">
        <v>237</v>
      </c>
      <c r="C40" s="11" t="s">
        <v>238</v>
      </c>
      <c r="D40" s="2" t="s">
        <v>239</v>
      </c>
      <c r="E40" s="46">
        <v>67975</v>
      </c>
      <c r="F40" s="52">
        <v>154.37122500000001</v>
      </c>
      <c r="G40" s="5">
        <v>1.3015146999999999E-2</v>
      </c>
    </row>
    <row r="41" spans="1:7" ht="15" x14ac:dyDescent="0.25">
      <c r="A41" s="6">
        <v>35</v>
      </c>
      <c r="B41" s="7" t="s">
        <v>242</v>
      </c>
      <c r="C41" s="11" t="s">
        <v>243</v>
      </c>
      <c r="D41" s="2" t="s">
        <v>177</v>
      </c>
      <c r="E41" s="46">
        <v>48550</v>
      </c>
      <c r="F41" s="52">
        <v>146.159775</v>
      </c>
      <c r="G41" s="5">
        <v>1.2322834E-2</v>
      </c>
    </row>
    <row r="42" spans="1:7" ht="15" x14ac:dyDescent="0.25">
      <c r="A42" s="6">
        <v>36</v>
      </c>
      <c r="B42" s="7" t="s">
        <v>63</v>
      </c>
      <c r="C42" s="11" t="s">
        <v>64</v>
      </c>
      <c r="D42" s="2" t="s">
        <v>65</v>
      </c>
      <c r="E42" s="46">
        <v>57550</v>
      </c>
      <c r="F42" s="52">
        <v>144.65192500000001</v>
      </c>
      <c r="G42" s="5">
        <v>1.2195706000000001E-2</v>
      </c>
    </row>
    <row r="43" spans="1:7" ht="15" x14ac:dyDescent="0.25">
      <c r="A43" s="6">
        <v>37</v>
      </c>
      <c r="B43" s="7" t="s">
        <v>244</v>
      </c>
      <c r="C43" s="11" t="s">
        <v>245</v>
      </c>
      <c r="D43" s="2" t="s">
        <v>246</v>
      </c>
      <c r="E43" s="46">
        <v>17574</v>
      </c>
      <c r="F43" s="52">
        <v>140.75016600000001</v>
      </c>
      <c r="G43" s="5">
        <v>1.1866745999999999E-2</v>
      </c>
    </row>
    <row r="44" spans="1:7" ht="25.5" x14ac:dyDescent="0.25">
      <c r="A44" s="6">
        <v>38</v>
      </c>
      <c r="B44" s="7" t="s">
        <v>20</v>
      </c>
      <c r="C44" s="11" t="s">
        <v>21</v>
      </c>
      <c r="D44" s="2" t="s">
        <v>22</v>
      </c>
      <c r="E44" s="46">
        <v>20295</v>
      </c>
      <c r="F44" s="52">
        <v>137.7929025</v>
      </c>
      <c r="G44" s="5">
        <v>1.1617417E-2</v>
      </c>
    </row>
    <row r="45" spans="1:7" ht="15" x14ac:dyDescent="0.25">
      <c r="A45" s="6">
        <v>39</v>
      </c>
      <c r="B45" s="7" t="s">
        <v>274</v>
      </c>
      <c r="C45" s="11" t="s">
        <v>275</v>
      </c>
      <c r="D45" s="2" t="s">
        <v>177</v>
      </c>
      <c r="E45" s="46">
        <v>36118</v>
      </c>
      <c r="F45" s="52">
        <v>134.521491</v>
      </c>
      <c r="G45" s="5">
        <v>1.1341601999999999E-2</v>
      </c>
    </row>
    <row r="46" spans="1:7" ht="51" x14ac:dyDescent="0.25">
      <c r="A46" s="6">
        <v>40</v>
      </c>
      <c r="B46" s="7" t="s">
        <v>247</v>
      </c>
      <c r="C46" s="11" t="s">
        <v>248</v>
      </c>
      <c r="D46" s="2" t="s">
        <v>239</v>
      </c>
      <c r="E46" s="46">
        <v>64938</v>
      </c>
      <c r="F46" s="52">
        <v>133.967094</v>
      </c>
      <c r="G46" s="5">
        <v>1.129486E-2</v>
      </c>
    </row>
    <row r="47" spans="1:7" ht="25.5" x14ac:dyDescent="0.25">
      <c r="A47" s="6">
        <v>41</v>
      </c>
      <c r="B47" s="7" t="s">
        <v>94</v>
      </c>
      <c r="C47" s="11" t="s">
        <v>95</v>
      </c>
      <c r="D47" s="2" t="s">
        <v>22</v>
      </c>
      <c r="E47" s="46">
        <v>11000</v>
      </c>
      <c r="F47" s="52">
        <v>128.21600000000001</v>
      </c>
      <c r="G47" s="5">
        <v>1.0809981E-2</v>
      </c>
    </row>
    <row r="48" spans="1:7" ht="15" x14ac:dyDescent="0.25">
      <c r="A48" s="6">
        <v>42</v>
      </c>
      <c r="B48" s="7" t="s">
        <v>252</v>
      </c>
      <c r="C48" s="11" t="s">
        <v>253</v>
      </c>
      <c r="D48" s="2" t="s">
        <v>169</v>
      </c>
      <c r="E48" s="46">
        <v>92637</v>
      </c>
      <c r="F48" s="52">
        <v>121.447107</v>
      </c>
      <c r="G48" s="5">
        <v>1.0239290999999999E-2</v>
      </c>
    </row>
    <row r="49" spans="1:7" ht="25.5" x14ac:dyDescent="0.25">
      <c r="A49" s="6">
        <v>43</v>
      </c>
      <c r="B49" s="7" t="s">
        <v>186</v>
      </c>
      <c r="C49" s="11" t="s">
        <v>187</v>
      </c>
      <c r="D49" s="2" t="s">
        <v>53</v>
      </c>
      <c r="E49" s="46">
        <v>70939</v>
      </c>
      <c r="F49" s="52">
        <v>121.1992815</v>
      </c>
      <c r="G49" s="5">
        <v>1.0218397000000001E-2</v>
      </c>
    </row>
    <row r="50" spans="1:7" ht="15" x14ac:dyDescent="0.25">
      <c r="A50" s="6">
        <v>44</v>
      </c>
      <c r="B50" s="7" t="s">
        <v>76</v>
      </c>
      <c r="C50" s="11" t="s">
        <v>849</v>
      </c>
      <c r="D50" s="2" t="s">
        <v>65</v>
      </c>
      <c r="E50" s="46">
        <v>44443</v>
      </c>
      <c r="F50" s="52">
        <v>120.1072075</v>
      </c>
      <c r="G50" s="5">
        <v>1.0126323E-2</v>
      </c>
    </row>
    <row r="51" spans="1:7" ht="15" x14ac:dyDescent="0.25">
      <c r="A51" s="6">
        <v>45</v>
      </c>
      <c r="B51" s="7" t="s">
        <v>218</v>
      </c>
      <c r="C51" s="11" t="s">
        <v>219</v>
      </c>
      <c r="D51" s="2" t="s">
        <v>159</v>
      </c>
      <c r="E51" s="46">
        <v>56443</v>
      </c>
      <c r="F51" s="52">
        <v>118.33274950000001</v>
      </c>
      <c r="G51" s="5">
        <v>9.9767169999999995E-3</v>
      </c>
    </row>
    <row r="52" spans="1:7" ht="15" x14ac:dyDescent="0.25">
      <c r="A52" s="6">
        <v>46</v>
      </c>
      <c r="B52" s="7" t="s">
        <v>254</v>
      </c>
      <c r="C52" s="11" t="s">
        <v>255</v>
      </c>
      <c r="D52" s="2" t="s">
        <v>211</v>
      </c>
      <c r="E52" s="46">
        <v>118259</v>
      </c>
      <c r="F52" s="52">
        <v>114.7703595</v>
      </c>
      <c r="G52" s="5">
        <v>9.6763700000000001E-3</v>
      </c>
    </row>
    <row r="53" spans="1:7" ht="15" x14ac:dyDescent="0.25">
      <c r="A53" s="6">
        <v>47</v>
      </c>
      <c r="B53" s="7" t="s">
        <v>256</v>
      </c>
      <c r="C53" s="11" t="s">
        <v>257</v>
      </c>
      <c r="D53" s="2" t="s">
        <v>211</v>
      </c>
      <c r="E53" s="46">
        <v>12700</v>
      </c>
      <c r="F53" s="52">
        <v>114.26824999999999</v>
      </c>
      <c r="G53" s="5">
        <v>9.6340369999999998E-3</v>
      </c>
    </row>
    <row r="54" spans="1:7" ht="25.5" x14ac:dyDescent="0.25">
      <c r="A54" s="6">
        <v>48</v>
      </c>
      <c r="B54" s="7" t="s">
        <v>258</v>
      </c>
      <c r="C54" s="11" t="s">
        <v>259</v>
      </c>
      <c r="D54" s="2" t="s">
        <v>30</v>
      </c>
      <c r="E54" s="46">
        <v>92942</v>
      </c>
      <c r="F54" s="52">
        <v>101.02795399999999</v>
      </c>
      <c r="G54" s="5">
        <v>8.5177380000000004E-3</v>
      </c>
    </row>
    <row r="55" spans="1:7" ht="15" x14ac:dyDescent="0.25">
      <c r="A55" s="6">
        <v>49</v>
      </c>
      <c r="B55" s="7" t="s">
        <v>205</v>
      </c>
      <c r="C55" s="11" t="s">
        <v>206</v>
      </c>
      <c r="D55" s="2" t="s">
        <v>27</v>
      </c>
      <c r="E55" s="46">
        <v>145919</v>
      </c>
      <c r="F55" s="52">
        <v>100.68411</v>
      </c>
      <c r="G55" s="5">
        <v>8.4887480000000008E-3</v>
      </c>
    </row>
    <row r="56" spans="1:7" ht="25.5" x14ac:dyDescent="0.25">
      <c r="A56" s="6">
        <v>50</v>
      </c>
      <c r="B56" s="7" t="s">
        <v>278</v>
      </c>
      <c r="C56" s="11" t="s">
        <v>279</v>
      </c>
      <c r="D56" s="2" t="s">
        <v>42</v>
      </c>
      <c r="E56" s="46">
        <v>148485</v>
      </c>
      <c r="F56" s="52">
        <v>99.113737499999999</v>
      </c>
      <c r="G56" s="5">
        <v>8.3563490000000008E-3</v>
      </c>
    </row>
    <row r="57" spans="1:7" ht="15" x14ac:dyDescent="0.25">
      <c r="A57" s="6">
        <v>51</v>
      </c>
      <c r="B57" s="7" t="s">
        <v>260</v>
      </c>
      <c r="C57" s="11" t="s">
        <v>261</v>
      </c>
      <c r="D57" s="2" t="s">
        <v>190</v>
      </c>
      <c r="E57" s="46">
        <v>87696</v>
      </c>
      <c r="F57" s="52">
        <v>96.991776000000002</v>
      </c>
      <c r="G57" s="5">
        <v>8.1774450000000002E-3</v>
      </c>
    </row>
    <row r="58" spans="1:7" ht="25.5" x14ac:dyDescent="0.25">
      <c r="A58" s="6">
        <v>52</v>
      </c>
      <c r="B58" s="7" t="s">
        <v>276</v>
      </c>
      <c r="C58" s="11" t="s">
        <v>277</v>
      </c>
      <c r="D58" s="2" t="s">
        <v>22</v>
      </c>
      <c r="E58" s="46">
        <v>19538</v>
      </c>
      <c r="F58" s="52">
        <v>96.156267</v>
      </c>
      <c r="G58" s="5">
        <v>8.1070029999999998E-3</v>
      </c>
    </row>
    <row r="59" spans="1:7" ht="15" x14ac:dyDescent="0.25">
      <c r="A59" s="6">
        <v>53</v>
      </c>
      <c r="B59" s="7" t="s">
        <v>74</v>
      </c>
      <c r="C59" s="11" t="s">
        <v>75</v>
      </c>
      <c r="D59" s="2" t="s">
        <v>65</v>
      </c>
      <c r="E59" s="46">
        <v>33620</v>
      </c>
      <c r="F59" s="52">
        <v>95.463989999999995</v>
      </c>
      <c r="G59" s="5">
        <v>8.0486359999999996E-3</v>
      </c>
    </row>
    <row r="60" spans="1:7" ht="25.5" x14ac:dyDescent="0.25">
      <c r="A60" s="6">
        <v>54</v>
      </c>
      <c r="B60" s="7" t="s">
        <v>84</v>
      </c>
      <c r="C60" s="11" t="s">
        <v>85</v>
      </c>
      <c r="D60" s="2" t="s">
        <v>30</v>
      </c>
      <c r="E60" s="46">
        <v>58939</v>
      </c>
      <c r="F60" s="52">
        <v>89.999853000000002</v>
      </c>
      <c r="G60" s="5">
        <v>7.5879509999999999E-3</v>
      </c>
    </row>
    <row r="61" spans="1:7" ht="15" x14ac:dyDescent="0.25">
      <c r="A61" s="6">
        <v>55</v>
      </c>
      <c r="B61" s="7" t="s">
        <v>224</v>
      </c>
      <c r="C61" s="11" t="s">
        <v>225</v>
      </c>
      <c r="D61" s="2" t="s">
        <v>226</v>
      </c>
      <c r="E61" s="46">
        <v>5091</v>
      </c>
      <c r="F61" s="52">
        <v>79.142140499999996</v>
      </c>
      <c r="G61" s="5">
        <v>6.6725300000000003E-3</v>
      </c>
    </row>
    <row r="62" spans="1:7" ht="15" x14ac:dyDescent="0.25">
      <c r="A62" s="6">
        <v>56</v>
      </c>
      <c r="B62" s="7" t="s">
        <v>222</v>
      </c>
      <c r="C62" s="11" t="s">
        <v>223</v>
      </c>
      <c r="D62" s="2" t="s">
        <v>190</v>
      </c>
      <c r="E62" s="46">
        <v>28650</v>
      </c>
      <c r="F62" s="52">
        <v>71.309849999999997</v>
      </c>
      <c r="G62" s="5">
        <v>6.0121840000000003E-3</v>
      </c>
    </row>
    <row r="63" spans="1:7" ht="15" x14ac:dyDescent="0.25">
      <c r="A63" s="6">
        <v>57</v>
      </c>
      <c r="B63" s="7" t="s">
        <v>98</v>
      </c>
      <c r="C63" s="11" t="s">
        <v>99</v>
      </c>
      <c r="D63" s="2" t="s">
        <v>65</v>
      </c>
      <c r="E63" s="46">
        <v>52124</v>
      </c>
      <c r="F63" s="52">
        <v>65.832611999999997</v>
      </c>
      <c r="G63" s="5">
        <v>5.5503940000000002E-3</v>
      </c>
    </row>
    <row r="64" spans="1:7" ht="38.25" x14ac:dyDescent="0.25">
      <c r="A64" s="6">
        <v>58</v>
      </c>
      <c r="B64" s="7" t="s">
        <v>262</v>
      </c>
      <c r="C64" s="11" t="s">
        <v>263</v>
      </c>
      <c r="D64" s="2" t="s">
        <v>264</v>
      </c>
      <c r="E64" s="46">
        <v>45577</v>
      </c>
      <c r="F64" s="52">
        <v>50.749989499999998</v>
      </c>
      <c r="G64" s="5">
        <v>4.2787670000000002E-3</v>
      </c>
    </row>
    <row r="65" spans="1:7" ht="25.5" x14ac:dyDescent="0.25">
      <c r="A65" s="6">
        <v>59</v>
      </c>
      <c r="B65" s="7" t="s">
        <v>229</v>
      </c>
      <c r="C65" s="11" t="s">
        <v>230</v>
      </c>
      <c r="D65" s="2" t="s">
        <v>42</v>
      </c>
      <c r="E65" s="46">
        <v>149092</v>
      </c>
      <c r="F65" s="52">
        <v>49.573090000000001</v>
      </c>
      <c r="G65" s="5">
        <v>4.1795419999999996E-3</v>
      </c>
    </row>
    <row r="66" spans="1:7" ht="25.5" x14ac:dyDescent="0.25">
      <c r="A66" s="6">
        <v>60</v>
      </c>
      <c r="B66" s="7" t="s">
        <v>231</v>
      </c>
      <c r="C66" s="11" t="s">
        <v>232</v>
      </c>
      <c r="D66" s="2" t="s">
        <v>172</v>
      </c>
      <c r="E66" s="46">
        <v>32356</v>
      </c>
      <c r="F66" s="52">
        <v>35.947516</v>
      </c>
      <c r="G66" s="5">
        <v>3.03076E-3</v>
      </c>
    </row>
    <row r="67" spans="1:7" ht="25.5" x14ac:dyDescent="0.25">
      <c r="A67" s="6">
        <v>61</v>
      </c>
      <c r="B67" s="7" t="s">
        <v>233</v>
      </c>
      <c r="C67" s="11" t="s">
        <v>234</v>
      </c>
      <c r="D67" s="2" t="s">
        <v>22</v>
      </c>
      <c r="E67" s="46">
        <v>18584</v>
      </c>
      <c r="F67" s="52">
        <v>11.512788</v>
      </c>
      <c r="G67" s="5">
        <v>9.70651E-4</v>
      </c>
    </row>
    <row r="68" spans="1:7" ht="15" x14ac:dyDescent="0.25">
      <c r="A68" s="6">
        <v>62</v>
      </c>
      <c r="B68" s="7" t="s">
        <v>265</v>
      </c>
      <c r="C68" s="11" t="s">
        <v>266</v>
      </c>
      <c r="D68" s="2" t="s">
        <v>169</v>
      </c>
      <c r="E68" s="46">
        <v>515</v>
      </c>
      <c r="F68" s="52">
        <v>2.6947375</v>
      </c>
      <c r="G68" s="5">
        <v>2.27195E-4</v>
      </c>
    </row>
    <row r="69" spans="1:7" ht="15" x14ac:dyDescent="0.25">
      <c r="A69" s="1"/>
      <c r="B69" s="2"/>
      <c r="C69" s="8" t="s">
        <v>107</v>
      </c>
      <c r="D69" s="12"/>
      <c r="E69" s="48"/>
      <c r="F69" s="54">
        <v>11418.164519999995</v>
      </c>
      <c r="G69" s="13">
        <v>0.96267349300000027</v>
      </c>
    </row>
    <row r="70" spans="1:7" ht="15" x14ac:dyDescent="0.25">
      <c r="A70" s="6"/>
      <c r="B70" s="7"/>
      <c r="C70" s="14"/>
      <c r="D70" s="15"/>
      <c r="E70" s="46"/>
      <c r="F70" s="52"/>
      <c r="G70" s="5"/>
    </row>
    <row r="71" spans="1:7" ht="15" x14ac:dyDescent="0.25">
      <c r="A71" s="1"/>
      <c r="B71" s="2"/>
      <c r="C71" s="8" t="s">
        <v>108</v>
      </c>
      <c r="D71" s="9"/>
      <c r="E71" s="47"/>
      <c r="F71" s="53"/>
      <c r="G71" s="10"/>
    </row>
    <row r="72" spans="1:7" ht="15" x14ac:dyDescent="0.25">
      <c r="A72" s="1"/>
      <c r="B72" s="2"/>
      <c r="C72" s="8" t="s">
        <v>107</v>
      </c>
      <c r="D72" s="12"/>
      <c r="E72" s="48"/>
      <c r="F72" s="54">
        <v>0</v>
      </c>
      <c r="G72" s="13">
        <v>0</v>
      </c>
    </row>
    <row r="73" spans="1:7" ht="15" x14ac:dyDescent="0.25">
      <c r="A73" s="6"/>
      <c r="B73" s="7"/>
      <c r="C73" s="14"/>
      <c r="D73" s="15"/>
      <c r="E73" s="46"/>
      <c r="F73" s="52"/>
      <c r="G73" s="5"/>
    </row>
    <row r="74" spans="1:7" ht="15" x14ac:dyDescent="0.25">
      <c r="A74" s="16"/>
      <c r="B74" s="17"/>
      <c r="C74" s="8" t="s">
        <v>109</v>
      </c>
      <c r="D74" s="9"/>
      <c r="E74" s="47"/>
      <c r="F74" s="53"/>
      <c r="G74" s="10"/>
    </row>
    <row r="75" spans="1:7" ht="15" x14ac:dyDescent="0.25">
      <c r="A75" s="18"/>
      <c r="B75" s="19"/>
      <c r="C75" s="8" t="s">
        <v>107</v>
      </c>
      <c r="D75" s="20"/>
      <c r="E75" s="49"/>
      <c r="F75" s="55">
        <v>0</v>
      </c>
      <c r="G75" s="21">
        <v>0</v>
      </c>
    </row>
    <row r="76" spans="1:7" ht="15" x14ac:dyDescent="0.25">
      <c r="A76" s="18"/>
      <c r="B76" s="19"/>
      <c r="C76" s="14"/>
      <c r="D76" s="22"/>
      <c r="E76" s="50"/>
      <c r="F76" s="56"/>
      <c r="G76" s="23"/>
    </row>
    <row r="77" spans="1:7" ht="15" x14ac:dyDescent="0.25">
      <c r="A77" s="1"/>
      <c r="B77" s="2"/>
      <c r="C77" s="8" t="s">
        <v>111</v>
      </c>
      <c r="D77" s="9"/>
      <c r="E77" s="47"/>
      <c r="F77" s="53"/>
      <c r="G77" s="10"/>
    </row>
    <row r="78" spans="1:7" ht="15" x14ac:dyDescent="0.25">
      <c r="A78" s="1"/>
      <c r="B78" s="2"/>
      <c r="C78" s="8" t="s">
        <v>107</v>
      </c>
      <c r="D78" s="12"/>
      <c r="E78" s="48"/>
      <c r="F78" s="54">
        <v>0</v>
      </c>
      <c r="G78" s="13">
        <v>0</v>
      </c>
    </row>
    <row r="79" spans="1:7" ht="15" x14ac:dyDescent="0.25">
      <c r="A79" s="1"/>
      <c r="B79" s="2"/>
      <c r="C79" s="14"/>
      <c r="D79" s="4"/>
      <c r="E79" s="46"/>
      <c r="F79" s="52"/>
      <c r="G79" s="5"/>
    </row>
    <row r="80" spans="1:7" ht="15" x14ac:dyDescent="0.25">
      <c r="A80" s="1"/>
      <c r="B80" s="2"/>
      <c r="C80" s="8" t="s">
        <v>112</v>
      </c>
      <c r="D80" s="9"/>
      <c r="E80" s="47"/>
      <c r="F80" s="53"/>
      <c r="G80" s="10"/>
    </row>
    <row r="81" spans="1:7" ht="15" x14ac:dyDescent="0.25">
      <c r="A81" s="1"/>
      <c r="B81" s="2"/>
      <c r="C81" s="8" t="s">
        <v>107</v>
      </c>
      <c r="D81" s="12"/>
      <c r="E81" s="48"/>
      <c r="F81" s="54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2"/>
      <c r="G82" s="5"/>
    </row>
    <row r="83" spans="1:7" ht="15" x14ac:dyDescent="0.25">
      <c r="A83" s="1"/>
      <c r="B83" s="2"/>
      <c r="C83" s="8" t="s">
        <v>113</v>
      </c>
      <c r="D83" s="9"/>
      <c r="E83" s="47"/>
      <c r="F83" s="53"/>
      <c r="G83" s="10"/>
    </row>
    <row r="84" spans="1:7" ht="15" x14ac:dyDescent="0.25">
      <c r="A84" s="1"/>
      <c r="B84" s="2"/>
      <c r="C84" s="8" t="s">
        <v>107</v>
      </c>
      <c r="D84" s="12"/>
      <c r="E84" s="48"/>
      <c r="F84" s="54">
        <v>0</v>
      </c>
      <c r="G84" s="13">
        <v>0</v>
      </c>
    </row>
    <row r="85" spans="1:7" ht="15" x14ac:dyDescent="0.25">
      <c r="A85" s="1"/>
      <c r="B85" s="2"/>
      <c r="C85" s="14"/>
      <c r="D85" s="4"/>
      <c r="E85" s="46"/>
      <c r="F85" s="52"/>
      <c r="G85" s="5"/>
    </row>
    <row r="86" spans="1:7" ht="25.5" x14ac:dyDescent="0.25">
      <c r="A86" s="6"/>
      <c r="B86" s="7"/>
      <c r="C86" s="24" t="s">
        <v>115</v>
      </c>
      <c r="D86" s="25"/>
      <c r="E86" s="48"/>
      <c r="F86" s="54">
        <v>11418.164519999995</v>
      </c>
      <c r="G86" s="13">
        <v>0.96267349300000027</v>
      </c>
    </row>
    <row r="87" spans="1:7" ht="15" x14ac:dyDescent="0.25">
      <c r="A87" s="1"/>
      <c r="B87" s="2"/>
      <c r="C87" s="11"/>
      <c r="D87" s="4"/>
      <c r="E87" s="46"/>
      <c r="F87" s="52"/>
      <c r="G87" s="5"/>
    </row>
    <row r="88" spans="1:7" ht="15" x14ac:dyDescent="0.25">
      <c r="A88" s="1"/>
      <c r="B88" s="2"/>
      <c r="C88" s="3" t="s">
        <v>116</v>
      </c>
      <c r="D88" s="4"/>
      <c r="E88" s="46"/>
      <c r="F88" s="52"/>
      <c r="G88" s="5"/>
    </row>
    <row r="89" spans="1:7" ht="25.5" x14ac:dyDescent="0.25">
      <c r="A89" s="1"/>
      <c r="B89" s="2"/>
      <c r="C89" s="8" t="s">
        <v>10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12"/>
      <c r="E90" s="48"/>
      <c r="F90" s="54">
        <v>0</v>
      </c>
      <c r="G90" s="13">
        <v>0</v>
      </c>
    </row>
    <row r="91" spans="1:7" ht="15" x14ac:dyDescent="0.25">
      <c r="A91" s="6"/>
      <c r="B91" s="7"/>
      <c r="C91" s="14"/>
      <c r="D91" s="4"/>
      <c r="E91" s="46"/>
      <c r="F91" s="52"/>
      <c r="G91" s="5"/>
    </row>
    <row r="92" spans="1:7" ht="15" x14ac:dyDescent="0.25">
      <c r="A92" s="1"/>
      <c r="B92" s="26"/>
      <c r="C92" s="8" t="s">
        <v>117</v>
      </c>
      <c r="D92" s="9"/>
      <c r="E92" s="47"/>
      <c r="F92" s="53"/>
      <c r="G92" s="10"/>
    </row>
    <row r="93" spans="1:7" ht="15" x14ac:dyDescent="0.25">
      <c r="A93" s="6"/>
      <c r="B93" s="7"/>
      <c r="C93" s="8" t="s">
        <v>107</v>
      </c>
      <c r="D93" s="12"/>
      <c r="E93" s="48"/>
      <c r="F93" s="54">
        <v>0</v>
      </c>
      <c r="G93" s="13">
        <v>0</v>
      </c>
    </row>
    <row r="94" spans="1:7" ht="15" x14ac:dyDescent="0.25">
      <c r="A94" s="6"/>
      <c r="B94" s="7"/>
      <c r="C94" s="14"/>
      <c r="D94" s="4"/>
      <c r="E94" s="46"/>
      <c r="F94" s="58"/>
      <c r="G94" s="27"/>
    </row>
    <row r="95" spans="1:7" ht="15" x14ac:dyDescent="0.25">
      <c r="A95" s="1"/>
      <c r="B95" s="2"/>
      <c r="C95" s="8" t="s">
        <v>118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12"/>
      <c r="E96" s="48"/>
      <c r="F96" s="54">
        <v>0</v>
      </c>
      <c r="G96" s="13">
        <v>0</v>
      </c>
    </row>
    <row r="97" spans="1:7" ht="15" x14ac:dyDescent="0.25">
      <c r="A97" s="1"/>
      <c r="B97" s="2"/>
      <c r="C97" s="14"/>
      <c r="D97" s="4"/>
      <c r="E97" s="46"/>
      <c r="F97" s="52"/>
      <c r="G97" s="5"/>
    </row>
    <row r="98" spans="1:7" ht="25.5" x14ac:dyDescent="0.25">
      <c r="A98" s="1"/>
      <c r="B98" s="26"/>
      <c r="C98" s="8" t="s">
        <v>119</v>
      </c>
      <c r="D98" s="9"/>
      <c r="E98" s="47"/>
      <c r="F98" s="53"/>
      <c r="G98" s="10"/>
    </row>
    <row r="99" spans="1:7" ht="15" x14ac:dyDescent="0.25">
      <c r="A99" s="6"/>
      <c r="B99" s="7"/>
      <c r="C99" s="8" t="s">
        <v>107</v>
      </c>
      <c r="D99" s="12"/>
      <c r="E99" s="48"/>
      <c r="F99" s="54">
        <v>0</v>
      </c>
      <c r="G99" s="13">
        <v>0</v>
      </c>
    </row>
    <row r="100" spans="1:7" ht="15" x14ac:dyDescent="0.25">
      <c r="A100" s="6"/>
      <c r="B100" s="7"/>
      <c r="C100" s="14"/>
      <c r="D100" s="4"/>
      <c r="E100" s="46"/>
      <c r="F100" s="52"/>
      <c r="G100" s="5"/>
    </row>
    <row r="101" spans="1:7" ht="15" x14ac:dyDescent="0.25">
      <c r="A101" s="6"/>
      <c r="B101" s="7"/>
      <c r="C101" s="28" t="s">
        <v>120</v>
      </c>
      <c r="D101" s="25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1"/>
      <c r="D102" s="4"/>
      <c r="E102" s="46"/>
      <c r="F102" s="52"/>
      <c r="G102" s="5"/>
    </row>
    <row r="103" spans="1:7" ht="15" x14ac:dyDescent="0.25">
      <c r="A103" s="1"/>
      <c r="B103" s="2"/>
      <c r="C103" s="3" t="s">
        <v>121</v>
      </c>
      <c r="D103" s="4"/>
      <c r="E103" s="46"/>
      <c r="F103" s="52"/>
      <c r="G103" s="5"/>
    </row>
    <row r="104" spans="1:7" ht="15" x14ac:dyDescent="0.25">
      <c r="A104" s="6"/>
      <c r="B104" s="7"/>
      <c r="C104" s="8" t="s">
        <v>122</v>
      </c>
      <c r="D104" s="9"/>
      <c r="E104" s="47"/>
      <c r="F104" s="53"/>
      <c r="G104" s="10"/>
    </row>
    <row r="105" spans="1:7" ht="15" x14ac:dyDescent="0.25">
      <c r="A105" s="6"/>
      <c r="B105" s="7"/>
      <c r="C105" s="8" t="s">
        <v>107</v>
      </c>
      <c r="D105" s="25"/>
      <c r="E105" s="48"/>
      <c r="F105" s="54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2"/>
      <c r="G106" s="5"/>
    </row>
    <row r="107" spans="1:7" ht="15" x14ac:dyDescent="0.25">
      <c r="A107" s="6"/>
      <c r="B107" s="7"/>
      <c r="C107" s="8" t="s">
        <v>123</v>
      </c>
      <c r="D107" s="9"/>
      <c r="E107" s="47"/>
      <c r="F107" s="53"/>
      <c r="G107" s="10"/>
    </row>
    <row r="108" spans="1:7" ht="15" x14ac:dyDescent="0.25">
      <c r="A108" s="6"/>
      <c r="B108" s="7"/>
      <c r="C108" s="8" t="s">
        <v>107</v>
      </c>
      <c r="D108" s="25"/>
      <c r="E108" s="48"/>
      <c r="F108" s="54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2"/>
      <c r="G109" s="5"/>
    </row>
    <row r="110" spans="1:7" ht="15" x14ac:dyDescent="0.25">
      <c r="A110" s="6"/>
      <c r="B110" s="7"/>
      <c r="C110" s="8" t="s">
        <v>124</v>
      </c>
      <c r="D110" s="9"/>
      <c r="E110" s="47"/>
      <c r="F110" s="53"/>
      <c r="G110" s="10"/>
    </row>
    <row r="111" spans="1:7" ht="15" x14ac:dyDescent="0.25">
      <c r="A111" s="6"/>
      <c r="B111" s="7"/>
      <c r="C111" s="8" t="s">
        <v>107</v>
      </c>
      <c r="D111" s="25"/>
      <c r="E111" s="48"/>
      <c r="F111" s="54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7" ht="15" x14ac:dyDescent="0.25">
      <c r="A113" s="6"/>
      <c r="B113" s="7"/>
      <c r="C113" s="8" t="s">
        <v>125</v>
      </c>
      <c r="D113" s="9"/>
      <c r="E113" s="47"/>
      <c r="F113" s="53"/>
      <c r="G113" s="10"/>
    </row>
    <row r="114" spans="1:7" ht="15" x14ac:dyDescent="0.25">
      <c r="A114" s="6">
        <v>1</v>
      </c>
      <c r="B114" s="7"/>
      <c r="C114" s="11" t="s">
        <v>126</v>
      </c>
      <c r="D114" s="15"/>
      <c r="E114" s="46"/>
      <c r="F114" s="52">
        <v>360.82502469999997</v>
      </c>
      <c r="G114" s="5">
        <v>3.0421411999999998E-2</v>
      </c>
    </row>
    <row r="115" spans="1:7" ht="15" x14ac:dyDescent="0.25">
      <c r="A115" s="6"/>
      <c r="B115" s="7"/>
      <c r="C115" s="8" t="s">
        <v>107</v>
      </c>
      <c r="D115" s="25"/>
      <c r="E115" s="48"/>
      <c r="F115" s="54">
        <v>360.82502469999997</v>
      </c>
      <c r="G115" s="13">
        <v>3.0421411999999998E-2</v>
      </c>
    </row>
    <row r="116" spans="1:7" ht="15" x14ac:dyDescent="0.25">
      <c r="A116" s="6"/>
      <c r="B116" s="7"/>
      <c r="C116" s="14"/>
      <c r="D116" s="7"/>
      <c r="E116" s="46"/>
      <c r="F116" s="52"/>
      <c r="G116" s="5"/>
    </row>
    <row r="117" spans="1:7" ht="25.5" x14ac:dyDescent="0.25">
      <c r="A117" s="6"/>
      <c r="B117" s="7"/>
      <c r="C117" s="24" t="s">
        <v>127</v>
      </c>
      <c r="D117" s="25"/>
      <c r="E117" s="48"/>
      <c r="F117" s="54">
        <v>360.82502469999997</v>
      </c>
      <c r="G117" s="13">
        <v>3.0421411999999998E-2</v>
      </c>
    </row>
    <row r="118" spans="1:7" ht="15" x14ac:dyDescent="0.25">
      <c r="A118" s="6"/>
      <c r="B118" s="7"/>
      <c r="C118" s="29"/>
      <c r="D118" s="7"/>
      <c r="E118" s="46"/>
      <c r="F118" s="52"/>
      <c r="G118" s="5"/>
    </row>
    <row r="119" spans="1:7" ht="15" x14ac:dyDescent="0.25">
      <c r="A119" s="1"/>
      <c r="B119" s="2"/>
      <c r="C119" s="3" t="s">
        <v>128</v>
      </c>
      <c r="D119" s="4"/>
      <c r="E119" s="46"/>
      <c r="F119" s="52"/>
      <c r="G119" s="5"/>
    </row>
    <row r="120" spans="1:7" ht="25.5" x14ac:dyDescent="0.25">
      <c r="A120" s="6"/>
      <c r="B120" s="7"/>
      <c r="C120" s="8" t="s">
        <v>129</v>
      </c>
      <c r="D120" s="9"/>
      <c r="E120" s="47"/>
      <c r="F120" s="53"/>
      <c r="G120" s="10"/>
    </row>
    <row r="121" spans="1:7" ht="15" x14ac:dyDescent="0.25">
      <c r="A121" s="6"/>
      <c r="B121" s="7"/>
      <c r="C121" s="8" t="s">
        <v>107</v>
      </c>
      <c r="D121" s="25"/>
      <c r="E121" s="48"/>
      <c r="F121" s="54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2"/>
      <c r="G122" s="5"/>
    </row>
    <row r="123" spans="1:7" ht="15" x14ac:dyDescent="0.25">
      <c r="A123" s="1"/>
      <c r="B123" s="2"/>
      <c r="C123" s="3" t="s">
        <v>130</v>
      </c>
      <c r="D123" s="4"/>
      <c r="E123" s="46"/>
      <c r="F123" s="52"/>
      <c r="G123" s="5"/>
    </row>
    <row r="124" spans="1:7" ht="25.5" x14ac:dyDescent="0.25">
      <c r="A124" s="6"/>
      <c r="B124" s="7"/>
      <c r="C124" s="8" t="s">
        <v>131</v>
      </c>
      <c r="D124" s="9"/>
      <c r="E124" s="47"/>
      <c r="F124" s="53"/>
      <c r="G124" s="10"/>
    </row>
    <row r="125" spans="1:7" ht="15" x14ac:dyDescent="0.25">
      <c r="A125" s="6"/>
      <c r="B125" s="7"/>
      <c r="C125" s="8" t="s">
        <v>107</v>
      </c>
      <c r="D125" s="25"/>
      <c r="E125" s="48"/>
      <c r="F125" s="54">
        <v>0</v>
      </c>
      <c r="G125" s="13">
        <v>0</v>
      </c>
    </row>
    <row r="126" spans="1:7" ht="15" x14ac:dyDescent="0.25">
      <c r="A126" s="6"/>
      <c r="B126" s="7"/>
      <c r="C126" s="14"/>
      <c r="D126" s="7"/>
      <c r="E126" s="46"/>
      <c r="F126" s="52"/>
      <c r="G126" s="5"/>
    </row>
    <row r="127" spans="1:7" ht="25.5" x14ac:dyDescent="0.25">
      <c r="A127" s="6"/>
      <c r="B127" s="7"/>
      <c r="C127" s="8" t="s">
        <v>132</v>
      </c>
      <c r="D127" s="9"/>
      <c r="E127" s="47"/>
      <c r="F127" s="53"/>
      <c r="G127" s="10"/>
    </row>
    <row r="128" spans="1:7" ht="15" x14ac:dyDescent="0.25">
      <c r="A128" s="6"/>
      <c r="B128" s="7"/>
      <c r="C128" s="8" t="s">
        <v>107</v>
      </c>
      <c r="D128" s="25"/>
      <c r="E128" s="48"/>
      <c r="F128" s="54">
        <v>0</v>
      </c>
      <c r="G128" s="13">
        <v>0</v>
      </c>
    </row>
    <row r="129" spans="1:7" ht="15" x14ac:dyDescent="0.25">
      <c r="A129" s="6"/>
      <c r="B129" s="7"/>
      <c r="C129" s="14"/>
      <c r="D129" s="7"/>
      <c r="E129" s="46"/>
      <c r="F129" s="58"/>
      <c r="G129" s="27"/>
    </row>
    <row r="130" spans="1:7" ht="25.5" x14ac:dyDescent="0.25">
      <c r="A130" s="6"/>
      <c r="B130" s="7"/>
      <c r="C130" s="29" t="s">
        <v>134</v>
      </c>
      <c r="D130" s="7"/>
      <c r="E130" s="46"/>
      <c r="F130" s="58">
        <v>81.900608599999998</v>
      </c>
      <c r="G130" s="27">
        <v>6.9050980000000001E-3</v>
      </c>
    </row>
    <row r="131" spans="1:7" ht="15" x14ac:dyDescent="0.25">
      <c r="A131" s="6"/>
      <c r="B131" s="7"/>
      <c r="C131" s="30" t="s">
        <v>135</v>
      </c>
      <c r="D131" s="12"/>
      <c r="E131" s="48"/>
      <c r="F131" s="54">
        <v>11860.890153299993</v>
      </c>
      <c r="G131" s="13">
        <v>1.0000000030000002</v>
      </c>
    </row>
    <row r="133" spans="1:7" ht="15" x14ac:dyDescent="0.25">
      <c r="B133" s="158"/>
      <c r="C133" s="158"/>
      <c r="D133" s="158"/>
      <c r="E133" s="158"/>
      <c r="F133" s="158"/>
    </row>
    <row r="134" spans="1:7" ht="15" x14ac:dyDescent="0.25">
      <c r="B134" s="158"/>
      <c r="C134" s="158"/>
      <c r="D134" s="158"/>
      <c r="E134" s="158"/>
      <c r="F134" s="158"/>
    </row>
    <row r="136" spans="1:7" ht="15" x14ac:dyDescent="0.25">
      <c r="B136" s="36" t="s">
        <v>137</v>
      </c>
      <c r="C136" s="37"/>
      <c r="D136" s="38"/>
    </row>
    <row r="137" spans="1:7" ht="15" x14ac:dyDescent="0.25">
      <c r="B137" s="39" t="s">
        <v>138</v>
      </c>
      <c r="C137" s="40"/>
      <c r="D137" s="64" t="s">
        <v>139</v>
      </c>
    </row>
    <row r="138" spans="1:7" ht="15" x14ac:dyDescent="0.25">
      <c r="B138" s="39" t="s">
        <v>140</v>
      </c>
      <c r="C138" s="40"/>
      <c r="D138" s="64" t="s">
        <v>139</v>
      </c>
    </row>
    <row r="139" spans="1:7" ht="15" x14ac:dyDescent="0.25">
      <c r="B139" s="41" t="s">
        <v>141</v>
      </c>
      <c r="C139" s="40"/>
      <c r="D139" s="42"/>
    </row>
    <row r="140" spans="1:7" ht="25.5" customHeight="1" x14ac:dyDescent="0.25">
      <c r="B140" s="42"/>
      <c r="C140" s="32" t="s">
        <v>142</v>
      </c>
      <c r="D140" s="33" t="s">
        <v>143</v>
      </c>
    </row>
    <row r="141" spans="1:7" ht="12.75" customHeight="1" x14ac:dyDescent="0.25">
      <c r="B141" s="59" t="s">
        <v>144</v>
      </c>
      <c r="C141" s="60" t="s">
        <v>145</v>
      </c>
      <c r="D141" s="60" t="s">
        <v>146</v>
      </c>
    </row>
    <row r="142" spans="1:7" ht="15" x14ac:dyDescent="0.25">
      <c r="B142" s="42" t="s">
        <v>147</v>
      </c>
      <c r="C142" s="43">
        <v>8.9155999999999995</v>
      </c>
      <c r="D142" s="43">
        <v>9.0731000000000002</v>
      </c>
    </row>
    <row r="143" spans="1:7" ht="15" x14ac:dyDescent="0.25">
      <c r="B143" s="42" t="s">
        <v>148</v>
      </c>
      <c r="C143" s="43">
        <v>8.9154999999999998</v>
      </c>
      <c r="D143" s="43">
        <v>9.0730000000000004</v>
      </c>
    </row>
    <row r="144" spans="1:7" ht="15" x14ac:dyDescent="0.25">
      <c r="B144" s="42" t="s">
        <v>149</v>
      </c>
      <c r="C144" s="43">
        <v>8.7440999999999995</v>
      </c>
      <c r="D144" s="43">
        <v>8.8935999999999993</v>
      </c>
    </row>
    <row r="145" spans="2:4" ht="15" x14ac:dyDescent="0.25">
      <c r="B145" s="42" t="s">
        <v>150</v>
      </c>
      <c r="C145" s="43">
        <v>8.7440999999999995</v>
      </c>
      <c r="D145" s="43">
        <v>8.8935999999999993</v>
      </c>
    </row>
    <row r="147" spans="2:4" ht="15" x14ac:dyDescent="0.25">
      <c r="B147" s="61" t="s">
        <v>151</v>
      </c>
      <c r="C147" s="44"/>
      <c r="D147" s="62" t="s">
        <v>139</v>
      </c>
    </row>
    <row r="148" spans="2:4" ht="24.75" customHeight="1" x14ac:dyDescent="0.25">
      <c r="B148" s="63"/>
      <c r="C148" s="63"/>
    </row>
    <row r="149" spans="2:4" ht="15" x14ac:dyDescent="0.25">
      <c r="B149" s="65"/>
      <c r="C149" s="67"/>
      <c r="D149"/>
    </row>
    <row r="151" spans="2:4" ht="15" x14ac:dyDescent="0.25">
      <c r="B151" s="41" t="s">
        <v>152</v>
      </c>
      <c r="C151" s="40"/>
      <c r="D151" s="66" t="s">
        <v>139</v>
      </c>
    </row>
    <row r="152" spans="2:4" ht="15" x14ac:dyDescent="0.25">
      <c r="B152" s="41" t="s">
        <v>153</v>
      </c>
      <c r="C152" s="40"/>
      <c r="D152" s="66" t="s">
        <v>139</v>
      </c>
    </row>
    <row r="153" spans="2:4" ht="15" x14ac:dyDescent="0.25">
      <c r="B153" s="41" t="s">
        <v>154</v>
      </c>
      <c r="C153" s="40"/>
      <c r="D153" s="45">
        <v>0.15257118952194634</v>
      </c>
    </row>
    <row r="154" spans="2:4" ht="15" x14ac:dyDescent="0.25">
      <c r="B154" s="41" t="s">
        <v>155</v>
      </c>
      <c r="C154" s="40"/>
      <c r="D154" s="45" t="s">
        <v>139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281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159</v>
      </c>
      <c r="E7" s="46">
        <v>43934</v>
      </c>
      <c r="F7" s="52">
        <v>324.43062300000003</v>
      </c>
      <c r="G7" s="5">
        <v>4.2752619999999998E-2</v>
      </c>
    </row>
    <row r="8" spans="1:7" ht="25.5" x14ac:dyDescent="0.25">
      <c r="A8" s="6">
        <v>2</v>
      </c>
      <c r="B8" s="7" t="s">
        <v>28</v>
      </c>
      <c r="C8" s="11" t="s">
        <v>29</v>
      </c>
      <c r="D8" s="2" t="s">
        <v>30</v>
      </c>
      <c r="E8" s="46">
        <v>204998</v>
      </c>
      <c r="F8" s="52">
        <v>297.65709600000002</v>
      </c>
      <c r="G8" s="5">
        <v>3.9224475000000002E-2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22</v>
      </c>
      <c r="E9" s="46">
        <v>49500</v>
      </c>
      <c r="F9" s="52">
        <v>294.89625000000001</v>
      </c>
      <c r="G9" s="5">
        <v>3.8860657999999999E-2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16</v>
      </c>
      <c r="E10" s="46">
        <v>182875</v>
      </c>
      <c r="F10" s="52">
        <v>261.23693750000001</v>
      </c>
      <c r="G10" s="5">
        <v>3.4425121000000003E-2</v>
      </c>
    </row>
    <row r="11" spans="1:7" ht="25.5" x14ac:dyDescent="0.25">
      <c r="A11" s="6">
        <v>5</v>
      </c>
      <c r="B11" s="7" t="s">
        <v>25</v>
      </c>
      <c r="C11" s="11" t="s">
        <v>26</v>
      </c>
      <c r="D11" s="2" t="s">
        <v>27</v>
      </c>
      <c r="E11" s="46">
        <v>51485</v>
      </c>
      <c r="F11" s="52">
        <v>259.99925000000002</v>
      </c>
      <c r="G11" s="5">
        <v>3.4262022000000003E-2</v>
      </c>
    </row>
    <row r="12" spans="1:7" ht="15" x14ac:dyDescent="0.25">
      <c r="A12" s="6">
        <v>6</v>
      </c>
      <c r="B12" s="7" t="s">
        <v>61</v>
      </c>
      <c r="C12" s="11" t="s">
        <v>62</v>
      </c>
      <c r="D12" s="2" t="s">
        <v>13</v>
      </c>
      <c r="E12" s="46">
        <v>20712</v>
      </c>
      <c r="F12" s="52">
        <v>216.02616</v>
      </c>
      <c r="G12" s="5">
        <v>2.8467362999999999E-2</v>
      </c>
    </row>
    <row r="13" spans="1:7" ht="15" x14ac:dyDescent="0.25">
      <c r="A13" s="6">
        <v>7</v>
      </c>
      <c r="B13" s="7" t="s">
        <v>160</v>
      </c>
      <c r="C13" s="11" t="s">
        <v>161</v>
      </c>
      <c r="D13" s="2" t="s">
        <v>13</v>
      </c>
      <c r="E13" s="46">
        <v>103276</v>
      </c>
      <c r="F13" s="52">
        <v>213.729682</v>
      </c>
      <c r="G13" s="5">
        <v>2.8164739000000001E-2</v>
      </c>
    </row>
    <row r="14" spans="1:7" ht="15" x14ac:dyDescent="0.25">
      <c r="A14" s="6">
        <v>8</v>
      </c>
      <c r="B14" s="7" t="s">
        <v>167</v>
      </c>
      <c r="C14" s="11" t="s">
        <v>168</v>
      </c>
      <c r="D14" s="2" t="s">
        <v>169</v>
      </c>
      <c r="E14" s="46">
        <v>57781</v>
      </c>
      <c r="F14" s="52">
        <v>209.4272345</v>
      </c>
      <c r="G14" s="5">
        <v>2.7597773999999999E-2</v>
      </c>
    </row>
    <row r="15" spans="1:7" ht="25.5" x14ac:dyDescent="0.25">
      <c r="A15" s="6">
        <v>9</v>
      </c>
      <c r="B15" s="7" t="s">
        <v>173</v>
      </c>
      <c r="C15" s="11" t="s">
        <v>174</v>
      </c>
      <c r="D15" s="2" t="s">
        <v>22</v>
      </c>
      <c r="E15" s="46">
        <v>39478</v>
      </c>
      <c r="F15" s="52">
        <v>205.50272899999999</v>
      </c>
      <c r="G15" s="5">
        <v>2.7080613E-2</v>
      </c>
    </row>
    <row r="16" spans="1:7" ht="25.5" x14ac:dyDescent="0.25">
      <c r="A16" s="6">
        <v>10</v>
      </c>
      <c r="B16" s="7" t="s">
        <v>96</v>
      </c>
      <c r="C16" s="11" t="s">
        <v>97</v>
      </c>
      <c r="D16" s="2" t="s">
        <v>22</v>
      </c>
      <c r="E16" s="46">
        <v>38777</v>
      </c>
      <c r="F16" s="52">
        <v>203.85068899999999</v>
      </c>
      <c r="G16" s="5">
        <v>2.6862911E-2</v>
      </c>
    </row>
    <row r="17" spans="1:7" ht="15" x14ac:dyDescent="0.25">
      <c r="A17" s="6">
        <v>11</v>
      </c>
      <c r="B17" s="7" t="s">
        <v>59</v>
      </c>
      <c r="C17" s="11" t="s">
        <v>60</v>
      </c>
      <c r="D17" s="2" t="s">
        <v>13</v>
      </c>
      <c r="E17" s="46">
        <v>165773</v>
      </c>
      <c r="F17" s="52">
        <v>200.00512449999999</v>
      </c>
      <c r="G17" s="5">
        <v>2.6356153E-2</v>
      </c>
    </row>
    <row r="18" spans="1:7" ht="15" x14ac:dyDescent="0.25">
      <c r="A18" s="6">
        <v>12</v>
      </c>
      <c r="B18" s="7" t="s">
        <v>282</v>
      </c>
      <c r="C18" s="11" t="s">
        <v>283</v>
      </c>
      <c r="D18" s="2" t="s">
        <v>56</v>
      </c>
      <c r="E18" s="46">
        <v>222659</v>
      </c>
      <c r="F18" s="52">
        <v>196.830556</v>
      </c>
      <c r="G18" s="5">
        <v>2.5937816999999998E-2</v>
      </c>
    </row>
    <row r="19" spans="1:7" ht="25.5" x14ac:dyDescent="0.25">
      <c r="A19" s="6">
        <v>13</v>
      </c>
      <c r="B19" s="7" t="s">
        <v>94</v>
      </c>
      <c r="C19" s="11" t="s">
        <v>95</v>
      </c>
      <c r="D19" s="2" t="s">
        <v>22</v>
      </c>
      <c r="E19" s="46">
        <v>16700</v>
      </c>
      <c r="F19" s="52">
        <v>194.65520000000001</v>
      </c>
      <c r="G19" s="5">
        <v>2.5651153999999999E-2</v>
      </c>
    </row>
    <row r="20" spans="1:7" ht="15" x14ac:dyDescent="0.25">
      <c r="A20" s="6">
        <v>14</v>
      </c>
      <c r="B20" s="7" t="s">
        <v>227</v>
      </c>
      <c r="C20" s="11" t="s">
        <v>228</v>
      </c>
      <c r="D20" s="2" t="s">
        <v>65</v>
      </c>
      <c r="E20" s="46">
        <v>66950</v>
      </c>
      <c r="F20" s="52">
        <v>169.31655000000001</v>
      </c>
      <c r="G20" s="5">
        <v>2.2312093000000002E-2</v>
      </c>
    </row>
    <row r="21" spans="1:7" ht="25.5" x14ac:dyDescent="0.25">
      <c r="A21" s="6">
        <v>15</v>
      </c>
      <c r="B21" s="7" t="s">
        <v>193</v>
      </c>
      <c r="C21" s="11" t="s">
        <v>194</v>
      </c>
      <c r="D21" s="2" t="s">
        <v>172</v>
      </c>
      <c r="E21" s="46">
        <v>40958</v>
      </c>
      <c r="F21" s="52">
        <v>154.10447500000001</v>
      </c>
      <c r="G21" s="5">
        <v>2.0307485E-2</v>
      </c>
    </row>
    <row r="22" spans="1:7" ht="15" x14ac:dyDescent="0.25">
      <c r="A22" s="6">
        <v>16</v>
      </c>
      <c r="B22" s="7" t="s">
        <v>175</v>
      </c>
      <c r="C22" s="11" t="s">
        <v>176</v>
      </c>
      <c r="D22" s="2" t="s">
        <v>177</v>
      </c>
      <c r="E22" s="46">
        <v>56654</v>
      </c>
      <c r="F22" s="52">
        <v>152.9658</v>
      </c>
      <c r="G22" s="5">
        <v>2.0157433999999998E-2</v>
      </c>
    </row>
    <row r="23" spans="1:7" ht="25.5" x14ac:dyDescent="0.25">
      <c r="A23" s="6">
        <v>17</v>
      </c>
      <c r="B23" s="7" t="s">
        <v>68</v>
      </c>
      <c r="C23" s="11" t="s">
        <v>69</v>
      </c>
      <c r="D23" s="2" t="s">
        <v>22</v>
      </c>
      <c r="E23" s="46">
        <v>88228</v>
      </c>
      <c r="F23" s="52">
        <v>149.10532000000001</v>
      </c>
      <c r="G23" s="5">
        <v>1.964871E-2</v>
      </c>
    </row>
    <row r="24" spans="1:7" ht="15" x14ac:dyDescent="0.25">
      <c r="A24" s="6">
        <v>18</v>
      </c>
      <c r="B24" s="7" t="s">
        <v>272</v>
      </c>
      <c r="C24" s="11" t="s">
        <v>273</v>
      </c>
      <c r="D24" s="2" t="s">
        <v>13</v>
      </c>
      <c r="E24" s="46">
        <v>72429</v>
      </c>
      <c r="F24" s="52">
        <v>148.44323549999999</v>
      </c>
      <c r="G24" s="5">
        <v>1.9561462000000002E-2</v>
      </c>
    </row>
    <row r="25" spans="1:7" ht="15" x14ac:dyDescent="0.25">
      <c r="A25" s="6">
        <v>19</v>
      </c>
      <c r="B25" s="7" t="s">
        <v>178</v>
      </c>
      <c r="C25" s="11" t="s">
        <v>179</v>
      </c>
      <c r="D25" s="2" t="s">
        <v>13</v>
      </c>
      <c r="E25" s="46">
        <v>138968</v>
      </c>
      <c r="F25" s="52">
        <v>146.75020799999999</v>
      </c>
      <c r="G25" s="5">
        <v>1.9338358999999999E-2</v>
      </c>
    </row>
    <row r="26" spans="1:7" ht="25.5" x14ac:dyDescent="0.25">
      <c r="A26" s="6">
        <v>20</v>
      </c>
      <c r="B26" s="7" t="s">
        <v>49</v>
      </c>
      <c r="C26" s="11" t="s">
        <v>50</v>
      </c>
      <c r="D26" s="2" t="s">
        <v>30</v>
      </c>
      <c r="E26" s="46">
        <v>29570</v>
      </c>
      <c r="F26" s="52">
        <v>146.13494</v>
      </c>
      <c r="G26" s="5">
        <v>1.9257281000000001E-2</v>
      </c>
    </row>
    <row r="27" spans="1:7" ht="25.5" x14ac:dyDescent="0.25">
      <c r="A27" s="6">
        <v>21</v>
      </c>
      <c r="B27" s="7" t="s">
        <v>201</v>
      </c>
      <c r="C27" s="11" t="s">
        <v>202</v>
      </c>
      <c r="D27" s="2" t="s">
        <v>42</v>
      </c>
      <c r="E27" s="46">
        <v>35071</v>
      </c>
      <c r="F27" s="52">
        <v>144.59773300000001</v>
      </c>
      <c r="G27" s="5">
        <v>1.9054712000000001E-2</v>
      </c>
    </row>
    <row r="28" spans="1:7" ht="25.5" x14ac:dyDescent="0.25">
      <c r="A28" s="6">
        <v>22</v>
      </c>
      <c r="B28" s="7" t="s">
        <v>199</v>
      </c>
      <c r="C28" s="11" t="s">
        <v>200</v>
      </c>
      <c r="D28" s="2" t="s">
        <v>166</v>
      </c>
      <c r="E28" s="46">
        <v>30319</v>
      </c>
      <c r="F28" s="52">
        <v>143.71206000000001</v>
      </c>
      <c r="G28" s="5">
        <v>1.8938E-2</v>
      </c>
    </row>
    <row r="29" spans="1:7" ht="25.5" x14ac:dyDescent="0.25">
      <c r="A29" s="6">
        <v>23</v>
      </c>
      <c r="B29" s="7" t="s">
        <v>43</v>
      </c>
      <c r="C29" s="11" t="s">
        <v>44</v>
      </c>
      <c r="D29" s="2" t="s">
        <v>16</v>
      </c>
      <c r="E29" s="46">
        <v>140508</v>
      </c>
      <c r="F29" s="52">
        <v>137.34657000000001</v>
      </c>
      <c r="G29" s="5">
        <v>1.8099172E-2</v>
      </c>
    </row>
    <row r="30" spans="1:7" ht="15" x14ac:dyDescent="0.25">
      <c r="A30" s="6">
        <v>24</v>
      </c>
      <c r="B30" s="7" t="s">
        <v>191</v>
      </c>
      <c r="C30" s="11" t="s">
        <v>192</v>
      </c>
      <c r="D30" s="2" t="s">
        <v>169</v>
      </c>
      <c r="E30" s="46">
        <v>10939</v>
      </c>
      <c r="F30" s="52">
        <v>133.45580000000001</v>
      </c>
      <c r="G30" s="5">
        <v>1.7586457E-2</v>
      </c>
    </row>
    <row r="31" spans="1:7" ht="15" x14ac:dyDescent="0.25">
      <c r="A31" s="6">
        <v>25</v>
      </c>
      <c r="B31" s="7" t="s">
        <v>180</v>
      </c>
      <c r="C31" s="11" t="s">
        <v>181</v>
      </c>
      <c r="D31" s="2" t="s">
        <v>19</v>
      </c>
      <c r="E31" s="46">
        <v>57156</v>
      </c>
      <c r="F31" s="52">
        <v>133.25921399999999</v>
      </c>
      <c r="G31" s="5">
        <v>1.7560551000000001E-2</v>
      </c>
    </row>
    <row r="32" spans="1:7" ht="15" x14ac:dyDescent="0.25">
      <c r="A32" s="6">
        <v>26</v>
      </c>
      <c r="B32" s="7" t="s">
        <v>188</v>
      </c>
      <c r="C32" s="11" t="s">
        <v>189</v>
      </c>
      <c r="D32" s="2" t="s">
        <v>190</v>
      </c>
      <c r="E32" s="46">
        <v>67193</v>
      </c>
      <c r="F32" s="52">
        <v>132.706175</v>
      </c>
      <c r="G32" s="5">
        <v>1.7487672999999999E-2</v>
      </c>
    </row>
    <row r="33" spans="1:7" ht="25.5" x14ac:dyDescent="0.25">
      <c r="A33" s="6">
        <v>27</v>
      </c>
      <c r="B33" s="7" t="s">
        <v>207</v>
      </c>
      <c r="C33" s="11" t="s">
        <v>208</v>
      </c>
      <c r="D33" s="2" t="s">
        <v>172</v>
      </c>
      <c r="E33" s="46">
        <v>118261</v>
      </c>
      <c r="F33" s="52">
        <v>129.2001425</v>
      </c>
      <c r="G33" s="5">
        <v>1.7025657E-2</v>
      </c>
    </row>
    <row r="34" spans="1:7" ht="25.5" x14ac:dyDescent="0.25">
      <c r="A34" s="6">
        <v>28</v>
      </c>
      <c r="B34" s="7" t="s">
        <v>203</v>
      </c>
      <c r="C34" s="11" t="s">
        <v>204</v>
      </c>
      <c r="D34" s="2" t="s">
        <v>53</v>
      </c>
      <c r="E34" s="46">
        <v>7000</v>
      </c>
      <c r="F34" s="52">
        <v>129.01</v>
      </c>
      <c r="G34" s="5">
        <v>1.7000601000000001E-2</v>
      </c>
    </row>
    <row r="35" spans="1:7" ht="51" x14ac:dyDescent="0.25">
      <c r="A35" s="6">
        <v>29</v>
      </c>
      <c r="B35" s="7" t="s">
        <v>237</v>
      </c>
      <c r="C35" s="11" t="s">
        <v>238</v>
      </c>
      <c r="D35" s="2" t="s">
        <v>239</v>
      </c>
      <c r="E35" s="46">
        <v>47472</v>
      </c>
      <c r="F35" s="52">
        <v>107.80891200000001</v>
      </c>
      <c r="G35" s="5">
        <v>1.4206777E-2</v>
      </c>
    </row>
    <row r="36" spans="1:7" ht="15" x14ac:dyDescent="0.25">
      <c r="A36" s="6">
        <v>30</v>
      </c>
      <c r="B36" s="7" t="s">
        <v>240</v>
      </c>
      <c r="C36" s="11" t="s">
        <v>241</v>
      </c>
      <c r="D36" s="2" t="s">
        <v>169</v>
      </c>
      <c r="E36" s="46">
        <v>13950</v>
      </c>
      <c r="F36" s="52">
        <v>104.57617500000001</v>
      </c>
      <c r="G36" s="5">
        <v>1.3780775E-2</v>
      </c>
    </row>
    <row r="37" spans="1:7" ht="15" x14ac:dyDescent="0.25">
      <c r="A37" s="6">
        <v>31</v>
      </c>
      <c r="B37" s="7" t="s">
        <v>212</v>
      </c>
      <c r="C37" s="11" t="s">
        <v>213</v>
      </c>
      <c r="D37" s="2" t="s">
        <v>211</v>
      </c>
      <c r="E37" s="46">
        <v>18484</v>
      </c>
      <c r="F37" s="52">
        <v>103.732208</v>
      </c>
      <c r="G37" s="5">
        <v>1.3669559E-2</v>
      </c>
    </row>
    <row r="38" spans="1:7" ht="25.5" x14ac:dyDescent="0.25">
      <c r="A38" s="6">
        <v>32</v>
      </c>
      <c r="B38" s="7" t="s">
        <v>220</v>
      </c>
      <c r="C38" s="11" t="s">
        <v>221</v>
      </c>
      <c r="D38" s="2" t="s">
        <v>53</v>
      </c>
      <c r="E38" s="46">
        <v>29938</v>
      </c>
      <c r="F38" s="52">
        <v>102.25323899999999</v>
      </c>
      <c r="G38" s="5">
        <v>1.3474665E-2</v>
      </c>
    </row>
    <row r="39" spans="1:7" ht="15" x14ac:dyDescent="0.25">
      <c r="A39" s="6">
        <v>33</v>
      </c>
      <c r="B39" s="7" t="s">
        <v>63</v>
      </c>
      <c r="C39" s="11" t="s">
        <v>64</v>
      </c>
      <c r="D39" s="2" t="s">
        <v>65</v>
      </c>
      <c r="E39" s="46">
        <v>38344</v>
      </c>
      <c r="F39" s="52">
        <v>96.377644000000004</v>
      </c>
      <c r="G39" s="5">
        <v>1.2700394E-2</v>
      </c>
    </row>
    <row r="40" spans="1:7" ht="15" x14ac:dyDescent="0.25">
      <c r="A40" s="6">
        <v>34</v>
      </c>
      <c r="B40" s="7" t="s">
        <v>244</v>
      </c>
      <c r="C40" s="11" t="s">
        <v>245</v>
      </c>
      <c r="D40" s="2" t="s">
        <v>246</v>
      </c>
      <c r="E40" s="46">
        <v>11839</v>
      </c>
      <c r="F40" s="52">
        <v>94.818550999999999</v>
      </c>
      <c r="G40" s="5">
        <v>1.2494941000000001E-2</v>
      </c>
    </row>
    <row r="41" spans="1:7" ht="15" x14ac:dyDescent="0.25">
      <c r="A41" s="6">
        <v>35</v>
      </c>
      <c r="B41" s="7" t="s">
        <v>242</v>
      </c>
      <c r="C41" s="11" t="s">
        <v>243</v>
      </c>
      <c r="D41" s="2" t="s">
        <v>177</v>
      </c>
      <c r="E41" s="46">
        <v>31377</v>
      </c>
      <c r="F41" s="52">
        <v>94.460458500000001</v>
      </c>
      <c r="G41" s="5">
        <v>1.2447753000000001E-2</v>
      </c>
    </row>
    <row r="42" spans="1:7" ht="15" x14ac:dyDescent="0.25">
      <c r="A42" s="6">
        <v>36</v>
      </c>
      <c r="B42" s="7" t="s">
        <v>274</v>
      </c>
      <c r="C42" s="11" t="s">
        <v>275</v>
      </c>
      <c r="D42" s="2" t="s">
        <v>177</v>
      </c>
      <c r="E42" s="46">
        <v>23974</v>
      </c>
      <c r="F42" s="52">
        <v>89.291162999999997</v>
      </c>
      <c r="G42" s="5">
        <v>1.1766555999999999E-2</v>
      </c>
    </row>
    <row r="43" spans="1:7" ht="25.5" x14ac:dyDescent="0.25">
      <c r="A43" s="6">
        <v>37</v>
      </c>
      <c r="B43" s="7" t="s">
        <v>20</v>
      </c>
      <c r="C43" s="11" t="s">
        <v>21</v>
      </c>
      <c r="D43" s="2" t="s">
        <v>22</v>
      </c>
      <c r="E43" s="46">
        <v>12715</v>
      </c>
      <c r="F43" s="52">
        <v>86.328492499999996</v>
      </c>
      <c r="G43" s="5">
        <v>1.1376143E-2</v>
      </c>
    </row>
    <row r="44" spans="1:7" ht="25.5" x14ac:dyDescent="0.25">
      <c r="A44" s="6">
        <v>38</v>
      </c>
      <c r="B44" s="7" t="s">
        <v>89</v>
      </c>
      <c r="C44" s="11" t="s">
        <v>90</v>
      </c>
      <c r="D44" s="2" t="s">
        <v>22</v>
      </c>
      <c r="E44" s="46">
        <v>12501</v>
      </c>
      <c r="F44" s="52">
        <v>81.337756499999998</v>
      </c>
      <c r="G44" s="5">
        <v>1.0718477000000001E-2</v>
      </c>
    </row>
    <row r="45" spans="1:7" ht="38.25" x14ac:dyDescent="0.25">
      <c r="A45" s="6">
        <v>39</v>
      </c>
      <c r="B45" s="7" t="s">
        <v>86</v>
      </c>
      <c r="C45" s="11" t="s">
        <v>87</v>
      </c>
      <c r="D45" s="2" t="s">
        <v>88</v>
      </c>
      <c r="E45" s="46">
        <v>92000</v>
      </c>
      <c r="F45" s="52">
        <v>80.914000000000001</v>
      </c>
      <c r="G45" s="5">
        <v>1.0662636E-2</v>
      </c>
    </row>
    <row r="46" spans="1:7" ht="25.5" x14ac:dyDescent="0.25">
      <c r="A46" s="6">
        <v>40</v>
      </c>
      <c r="B46" s="7" t="s">
        <v>91</v>
      </c>
      <c r="C46" s="11" t="s">
        <v>92</v>
      </c>
      <c r="D46" s="2" t="s">
        <v>93</v>
      </c>
      <c r="E46" s="46">
        <v>25000</v>
      </c>
      <c r="F46" s="52">
        <v>79.737499999999997</v>
      </c>
      <c r="G46" s="5">
        <v>1.0507598999999999E-2</v>
      </c>
    </row>
    <row r="47" spans="1:7" ht="25.5" x14ac:dyDescent="0.25">
      <c r="A47" s="6">
        <v>41</v>
      </c>
      <c r="B47" s="7" t="s">
        <v>186</v>
      </c>
      <c r="C47" s="11" t="s">
        <v>187</v>
      </c>
      <c r="D47" s="2" t="s">
        <v>53</v>
      </c>
      <c r="E47" s="46">
        <v>45969</v>
      </c>
      <c r="F47" s="52">
        <v>78.538036500000004</v>
      </c>
      <c r="G47" s="5">
        <v>1.0349537000000001E-2</v>
      </c>
    </row>
    <row r="48" spans="1:7" ht="15" x14ac:dyDescent="0.25">
      <c r="A48" s="6">
        <v>42</v>
      </c>
      <c r="B48" s="7" t="s">
        <v>252</v>
      </c>
      <c r="C48" s="11" t="s">
        <v>253</v>
      </c>
      <c r="D48" s="2" t="s">
        <v>169</v>
      </c>
      <c r="E48" s="46">
        <v>59339</v>
      </c>
      <c r="F48" s="52">
        <v>77.793429000000003</v>
      </c>
      <c r="G48" s="5">
        <v>1.0251415E-2</v>
      </c>
    </row>
    <row r="49" spans="1:7" ht="15" x14ac:dyDescent="0.25">
      <c r="A49" s="6">
        <v>43</v>
      </c>
      <c r="B49" s="7" t="s">
        <v>76</v>
      </c>
      <c r="C49" s="11" t="s">
        <v>849</v>
      </c>
      <c r="D49" s="2" t="s">
        <v>65</v>
      </c>
      <c r="E49" s="46">
        <v>27635</v>
      </c>
      <c r="F49" s="52">
        <v>74.683587500000002</v>
      </c>
      <c r="G49" s="5">
        <v>9.841608E-3</v>
      </c>
    </row>
    <row r="50" spans="1:7" ht="15" x14ac:dyDescent="0.25">
      <c r="A50" s="6">
        <v>44</v>
      </c>
      <c r="B50" s="7" t="s">
        <v>254</v>
      </c>
      <c r="C50" s="11" t="s">
        <v>255</v>
      </c>
      <c r="D50" s="2" t="s">
        <v>211</v>
      </c>
      <c r="E50" s="46">
        <v>75777</v>
      </c>
      <c r="F50" s="52">
        <v>73.5415785</v>
      </c>
      <c r="G50" s="5">
        <v>9.6911170000000008E-3</v>
      </c>
    </row>
    <row r="51" spans="1:7" ht="15" x14ac:dyDescent="0.25">
      <c r="A51" s="6">
        <v>45</v>
      </c>
      <c r="B51" s="7" t="s">
        <v>256</v>
      </c>
      <c r="C51" s="11" t="s">
        <v>257</v>
      </c>
      <c r="D51" s="2" t="s">
        <v>211</v>
      </c>
      <c r="E51" s="46">
        <v>8000</v>
      </c>
      <c r="F51" s="52">
        <v>71.98</v>
      </c>
      <c r="G51" s="5">
        <v>9.4853360000000005E-3</v>
      </c>
    </row>
    <row r="52" spans="1:7" ht="25.5" x14ac:dyDescent="0.25">
      <c r="A52" s="6">
        <v>46</v>
      </c>
      <c r="B52" s="7" t="s">
        <v>278</v>
      </c>
      <c r="C52" s="11" t="s">
        <v>279</v>
      </c>
      <c r="D52" s="2" t="s">
        <v>42</v>
      </c>
      <c r="E52" s="46">
        <v>97000</v>
      </c>
      <c r="F52" s="52">
        <v>64.747500000000002</v>
      </c>
      <c r="G52" s="5">
        <v>8.5322560000000002E-3</v>
      </c>
    </row>
    <row r="53" spans="1:7" ht="15" x14ac:dyDescent="0.25">
      <c r="A53" s="6">
        <v>47</v>
      </c>
      <c r="B53" s="7" t="s">
        <v>205</v>
      </c>
      <c r="C53" s="11" t="s">
        <v>206</v>
      </c>
      <c r="D53" s="2" t="s">
        <v>27</v>
      </c>
      <c r="E53" s="46">
        <v>93180</v>
      </c>
      <c r="F53" s="52">
        <v>64.294200000000004</v>
      </c>
      <c r="G53" s="5">
        <v>8.4725219999999997E-3</v>
      </c>
    </row>
    <row r="54" spans="1:7" ht="15" x14ac:dyDescent="0.25">
      <c r="A54" s="6">
        <v>48</v>
      </c>
      <c r="B54" s="7" t="s">
        <v>74</v>
      </c>
      <c r="C54" s="11" t="s">
        <v>75</v>
      </c>
      <c r="D54" s="2" t="s">
        <v>65</v>
      </c>
      <c r="E54" s="46">
        <v>22340</v>
      </c>
      <c r="F54" s="52">
        <v>63.434429999999999</v>
      </c>
      <c r="G54" s="5">
        <v>8.3592240000000002E-3</v>
      </c>
    </row>
    <row r="55" spans="1:7" ht="15" x14ac:dyDescent="0.25">
      <c r="A55" s="6">
        <v>49</v>
      </c>
      <c r="B55" s="7" t="s">
        <v>284</v>
      </c>
      <c r="C55" s="11" t="s">
        <v>285</v>
      </c>
      <c r="D55" s="2" t="s">
        <v>159</v>
      </c>
      <c r="E55" s="46">
        <v>30303</v>
      </c>
      <c r="F55" s="52">
        <v>63.060543000000003</v>
      </c>
      <c r="G55" s="5">
        <v>8.3099539999999996E-3</v>
      </c>
    </row>
    <row r="56" spans="1:7" ht="15" x14ac:dyDescent="0.25">
      <c r="A56" s="6">
        <v>50</v>
      </c>
      <c r="B56" s="7" t="s">
        <v>260</v>
      </c>
      <c r="C56" s="11" t="s">
        <v>261</v>
      </c>
      <c r="D56" s="2" t="s">
        <v>190</v>
      </c>
      <c r="E56" s="46">
        <v>53931</v>
      </c>
      <c r="F56" s="52">
        <v>59.647686</v>
      </c>
      <c r="G56" s="5">
        <v>7.8602159999999997E-3</v>
      </c>
    </row>
    <row r="57" spans="1:7" ht="15" x14ac:dyDescent="0.25">
      <c r="A57" s="6">
        <v>51</v>
      </c>
      <c r="B57" s="7" t="s">
        <v>218</v>
      </c>
      <c r="C57" s="11" t="s">
        <v>219</v>
      </c>
      <c r="D57" s="2" t="s">
        <v>159</v>
      </c>
      <c r="E57" s="46">
        <v>25137</v>
      </c>
      <c r="F57" s="52">
        <v>52.699720499999998</v>
      </c>
      <c r="G57" s="5">
        <v>6.9446320000000001E-3</v>
      </c>
    </row>
    <row r="58" spans="1:7" ht="25.5" x14ac:dyDescent="0.25">
      <c r="A58" s="6">
        <v>52</v>
      </c>
      <c r="B58" s="7" t="s">
        <v>276</v>
      </c>
      <c r="C58" s="11" t="s">
        <v>277</v>
      </c>
      <c r="D58" s="2" t="s">
        <v>22</v>
      </c>
      <c r="E58" s="46">
        <v>10582</v>
      </c>
      <c r="F58" s="52">
        <v>52.079312999999999</v>
      </c>
      <c r="G58" s="5">
        <v>6.8628760000000004E-3</v>
      </c>
    </row>
    <row r="59" spans="1:7" ht="15" x14ac:dyDescent="0.25">
      <c r="A59" s="6">
        <v>53</v>
      </c>
      <c r="B59" s="7" t="s">
        <v>224</v>
      </c>
      <c r="C59" s="11" t="s">
        <v>225</v>
      </c>
      <c r="D59" s="2" t="s">
        <v>226</v>
      </c>
      <c r="E59" s="46">
        <v>3295</v>
      </c>
      <c r="F59" s="52">
        <v>51.2224225</v>
      </c>
      <c r="G59" s="5">
        <v>6.749957E-3</v>
      </c>
    </row>
    <row r="60" spans="1:7" ht="15" x14ac:dyDescent="0.25">
      <c r="A60" s="6">
        <v>54</v>
      </c>
      <c r="B60" s="7" t="s">
        <v>222</v>
      </c>
      <c r="C60" s="11" t="s">
        <v>223</v>
      </c>
      <c r="D60" s="2" t="s">
        <v>190</v>
      </c>
      <c r="E60" s="46">
        <v>19307</v>
      </c>
      <c r="F60" s="52">
        <v>48.055123000000002</v>
      </c>
      <c r="G60" s="5">
        <v>6.3325789999999996E-3</v>
      </c>
    </row>
    <row r="61" spans="1:7" ht="25.5" x14ac:dyDescent="0.25">
      <c r="A61" s="6">
        <v>55</v>
      </c>
      <c r="B61" s="7" t="s">
        <v>229</v>
      </c>
      <c r="C61" s="11" t="s">
        <v>230</v>
      </c>
      <c r="D61" s="2" t="s">
        <v>42</v>
      </c>
      <c r="E61" s="46">
        <v>98636</v>
      </c>
      <c r="F61" s="52">
        <v>32.796469999999999</v>
      </c>
      <c r="G61" s="5">
        <v>4.3218329999999998E-3</v>
      </c>
    </row>
    <row r="62" spans="1:7" ht="25.5" x14ac:dyDescent="0.25">
      <c r="A62" s="6">
        <v>56</v>
      </c>
      <c r="B62" s="7" t="s">
        <v>231</v>
      </c>
      <c r="C62" s="11" t="s">
        <v>232</v>
      </c>
      <c r="D62" s="2" t="s">
        <v>172</v>
      </c>
      <c r="E62" s="46">
        <v>21434</v>
      </c>
      <c r="F62" s="52">
        <v>23.813174</v>
      </c>
      <c r="G62" s="5">
        <v>3.1380380000000001E-3</v>
      </c>
    </row>
    <row r="63" spans="1:7" ht="25.5" x14ac:dyDescent="0.25">
      <c r="A63" s="6">
        <v>57</v>
      </c>
      <c r="B63" s="7" t="s">
        <v>233</v>
      </c>
      <c r="C63" s="11" t="s">
        <v>234</v>
      </c>
      <c r="D63" s="2" t="s">
        <v>22</v>
      </c>
      <c r="E63" s="46">
        <v>11694</v>
      </c>
      <c r="F63" s="52">
        <v>7.2444329999999999</v>
      </c>
      <c r="G63" s="5">
        <v>9.5465199999999995E-4</v>
      </c>
    </row>
    <row r="64" spans="1:7" ht="15" x14ac:dyDescent="0.25">
      <c r="A64" s="6">
        <v>58</v>
      </c>
      <c r="B64" s="7" t="s">
        <v>265</v>
      </c>
      <c r="C64" s="11" t="s">
        <v>266</v>
      </c>
      <c r="D64" s="2" t="s">
        <v>169</v>
      </c>
      <c r="E64" s="46">
        <v>330</v>
      </c>
      <c r="F64" s="52">
        <v>1.7267250000000001</v>
      </c>
      <c r="G64" s="5">
        <v>2.27543E-4</v>
      </c>
    </row>
    <row r="65" spans="1:7" ht="15" x14ac:dyDescent="0.25">
      <c r="A65" s="1"/>
      <c r="B65" s="2"/>
      <c r="C65" s="8" t="s">
        <v>107</v>
      </c>
      <c r="D65" s="12"/>
      <c r="E65" s="48"/>
      <c r="F65" s="54">
        <v>7311.3502255000003</v>
      </c>
      <c r="G65" s="13">
        <v>0.96347063699999991</v>
      </c>
    </row>
    <row r="66" spans="1:7" ht="15" x14ac:dyDescent="0.25">
      <c r="A66" s="6"/>
      <c r="B66" s="7"/>
      <c r="C66" s="14"/>
      <c r="D66" s="15"/>
      <c r="E66" s="46"/>
      <c r="F66" s="52"/>
      <c r="G66" s="5"/>
    </row>
    <row r="67" spans="1:7" ht="15" x14ac:dyDescent="0.25">
      <c r="A67" s="1"/>
      <c r="B67" s="2"/>
      <c r="C67" s="8" t="s">
        <v>108</v>
      </c>
      <c r="D67" s="9"/>
      <c r="E67" s="47"/>
      <c r="F67" s="53"/>
      <c r="G67" s="10"/>
    </row>
    <row r="68" spans="1:7" ht="15" x14ac:dyDescent="0.25">
      <c r="A68" s="1"/>
      <c r="B68" s="2"/>
      <c r="C68" s="8" t="s">
        <v>107</v>
      </c>
      <c r="D68" s="12"/>
      <c r="E68" s="48"/>
      <c r="F68" s="54">
        <v>0</v>
      </c>
      <c r="G68" s="13">
        <v>0</v>
      </c>
    </row>
    <row r="69" spans="1:7" ht="15" x14ac:dyDescent="0.25">
      <c r="A69" s="6"/>
      <c r="B69" s="7"/>
      <c r="C69" s="14"/>
      <c r="D69" s="15"/>
      <c r="E69" s="46"/>
      <c r="F69" s="52"/>
      <c r="G69" s="5"/>
    </row>
    <row r="70" spans="1:7" ht="15" x14ac:dyDescent="0.25">
      <c r="A70" s="16"/>
      <c r="B70" s="17"/>
      <c r="C70" s="8" t="s">
        <v>109</v>
      </c>
      <c r="D70" s="9"/>
      <c r="E70" s="47"/>
      <c r="F70" s="53"/>
      <c r="G70" s="10"/>
    </row>
    <row r="71" spans="1:7" ht="15" x14ac:dyDescent="0.25">
      <c r="A71" s="18"/>
      <c r="B71" s="19"/>
      <c r="C71" s="8" t="s">
        <v>107</v>
      </c>
      <c r="D71" s="20"/>
      <c r="E71" s="49"/>
      <c r="F71" s="55">
        <v>0</v>
      </c>
      <c r="G71" s="21">
        <v>0</v>
      </c>
    </row>
    <row r="72" spans="1:7" ht="15" x14ac:dyDescent="0.25">
      <c r="A72" s="18"/>
      <c r="B72" s="19"/>
      <c r="C72" s="14"/>
      <c r="D72" s="22"/>
      <c r="E72" s="50"/>
      <c r="F72" s="56"/>
      <c r="G72" s="23"/>
    </row>
    <row r="73" spans="1:7" ht="15" x14ac:dyDescent="0.25">
      <c r="A73" s="1"/>
      <c r="B73" s="2"/>
      <c r="C73" s="8" t="s">
        <v>111</v>
      </c>
      <c r="D73" s="9"/>
      <c r="E73" s="47"/>
      <c r="F73" s="53"/>
      <c r="G73" s="10"/>
    </row>
    <row r="74" spans="1:7" ht="15" x14ac:dyDescent="0.25">
      <c r="A74" s="1"/>
      <c r="B74" s="2"/>
      <c r="C74" s="8" t="s">
        <v>107</v>
      </c>
      <c r="D74" s="12"/>
      <c r="E74" s="48"/>
      <c r="F74" s="54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2"/>
      <c r="G75" s="5"/>
    </row>
    <row r="76" spans="1:7" ht="15" x14ac:dyDescent="0.25">
      <c r="A76" s="1"/>
      <c r="B76" s="2"/>
      <c r="C76" s="8" t="s">
        <v>112</v>
      </c>
      <c r="D76" s="9"/>
      <c r="E76" s="47"/>
      <c r="F76" s="53"/>
      <c r="G76" s="10"/>
    </row>
    <row r="77" spans="1:7" ht="15" x14ac:dyDescent="0.25">
      <c r="A77" s="1"/>
      <c r="B77" s="2"/>
      <c r="C77" s="8" t="s">
        <v>107</v>
      </c>
      <c r="D77" s="12"/>
      <c r="E77" s="48"/>
      <c r="F77" s="54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2"/>
      <c r="G78" s="5"/>
    </row>
    <row r="79" spans="1:7" ht="15" x14ac:dyDescent="0.25">
      <c r="A79" s="1"/>
      <c r="B79" s="2"/>
      <c r="C79" s="8" t="s">
        <v>113</v>
      </c>
      <c r="D79" s="9"/>
      <c r="E79" s="47"/>
      <c r="F79" s="53"/>
      <c r="G79" s="10"/>
    </row>
    <row r="80" spans="1:7" ht="15" x14ac:dyDescent="0.25">
      <c r="A80" s="1"/>
      <c r="B80" s="2"/>
      <c r="C80" s="8" t="s">
        <v>107</v>
      </c>
      <c r="D80" s="12"/>
      <c r="E80" s="48"/>
      <c r="F80" s="54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2"/>
      <c r="G81" s="5"/>
    </row>
    <row r="82" spans="1:7" ht="25.5" x14ac:dyDescent="0.25">
      <c r="A82" s="6"/>
      <c r="B82" s="7"/>
      <c r="C82" s="24" t="s">
        <v>115</v>
      </c>
      <c r="D82" s="25"/>
      <c r="E82" s="48"/>
      <c r="F82" s="54">
        <v>7311.3502255000003</v>
      </c>
      <c r="G82" s="13">
        <v>0.96347063699999991</v>
      </c>
    </row>
    <row r="83" spans="1:7" ht="15" x14ac:dyDescent="0.25">
      <c r="A83" s="1"/>
      <c r="B83" s="2"/>
      <c r="C83" s="11"/>
      <c r="D83" s="4"/>
      <c r="E83" s="46"/>
      <c r="F83" s="52"/>
      <c r="G83" s="5"/>
    </row>
    <row r="84" spans="1:7" ht="15" x14ac:dyDescent="0.25">
      <c r="A84" s="1"/>
      <c r="B84" s="2"/>
      <c r="C84" s="3" t="s">
        <v>116</v>
      </c>
      <c r="D84" s="4"/>
      <c r="E84" s="46"/>
      <c r="F84" s="52"/>
      <c r="G84" s="5"/>
    </row>
    <row r="85" spans="1:7" ht="25.5" x14ac:dyDescent="0.25">
      <c r="A85" s="1"/>
      <c r="B85" s="2"/>
      <c r="C85" s="8" t="s">
        <v>10</v>
      </c>
      <c r="D85" s="9"/>
      <c r="E85" s="47"/>
      <c r="F85" s="53"/>
      <c r="G85" s="10"/>
    </row>
    <row r="86" spans="1:7" ht="15" x14ac:dyDescent="0.25">
      <c r="A86" s="6"/>
      <c r="B86" s="7"/>
      <c r="C86" s="8" t="s">
        <v>107</v>
      </c>
      <c r="D86" s="12"/>
      <c r="E86" s="48"/>
      <c r="F86" s="54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2"/>
      <c r="G87" s="5"/>
    </row>
    <row r="88" spans="1:7" ht="15" x14ac:dyDescent="0.25">
      <c r="A88" s="1"/>
      <c r="B88" s="26"/>
      <c r="C88" s="8" t="s">
        <v>117</v>
      </c>
      <c r="D88" s="9"/>
      <c r="E88" s="47"/>
      <c r="F88" s="53"/>
      <c r="G88" s="10"/>
    </row>
    <row r="89" spans="1:7" ht="15" x14ac:dyDescent="0.25">
      <c r="A89" s="6"/>
      <c r="B89" s="7"/>
      <c r="C89" s="8" t="s">
        <v>107</v>
      </c>
      <c r="D89" s="12"/>
      <c r="E89" s="48"/>
      <c r="F89" s="54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8"/>
      <c r="G90" s="27"/>
    </row>
    <row r="91" spans="1:7" ht="15" x14ac:dyDescent="0.25">
      <c r="A91" s="1"/>
      <c r="B91" s="2"/>
      <c r="C91" s="8" t="s">
        <v>118</v>
      </c>
      <c r="D91" s="9"/>
      <c r="E91" s="47"/>
      <c r="F91" s="53"/>
      <c r="G91" s="10"/>
    </row>
    <row r="92" spans="1:7" ht="15" x14ac:dyDescent="0.25">
      <c r="A92" s="6"/>
      <c r="B92" s="7"/>
      <c r="C92" s="8" t="s">
        <v>107</v>
      </c>
      <c r="D92" s="12"/>
      <c r="E92" s="48"/>
      <c r="F92" s="54">
        <v>0</v>
      </c>
      <c r="G92" s="13">
        <v>0</v>
      </c>
    </row>
    <row r="93" spans="1:7" ht="15" x14ac:dyDescent="0.25">
      <c r="A93" s="1"/>
      <c r="B93" s="2"/>
      <c r="C93" s="14"/>
      <c r="D93" s="4"/>
      <c r="E93" s="46"/>
      <c r="F93" s="52"/>
      <c r="G93" s="5"/>
    </row>
    <row r="94" spans="1:7" ht="25.5" x14ac:dyDescent="0.25">
      <c r="A94" s="1"/>
      <c r="B94" s="26"/>
      <c r="C94" s="8" t="s">
        <v>119</v>
      </c>
      <c r="D94" s="9"/>
      <c r="E94" s="47"/>
      <c r="F94" s="53"/>
      <c r="G94" s="10"/>
    </row>
    <row r="95" spans="1:7" ht="15" x14ac:dyDescent="0.25">
      <c r="A95" s="6"/>
      <c r="B95" s="7"/>
      <c r="C95" s="8" t="s">
        <v>107</v>
      </c>
      <c r="D95" s="12"/>
      <c r="E95" s="48"/>
      <c r="F95" s="54">
        <v>0</v>
      </c>
      <c r="G95" s="13">
        <v>0</v>
      </c>
    </row>
    <row r="96" spans="1:7" ht="15" x14ac:dyDescent="0.25">
      <c r="A96" s="6"/>
      <c r="B96" s="7"/>
      <c r="C96" s="14"/>
      <c r="D96" s="4"/>
      <c r="E96" s="46"/>
      <c r="F96" s="52"/>
      <c r="G96" s="5"/>
    </row>
    <row r="97" spans="1:7" ht="15" x14ac:dyDescent="0.25">
      <c r="A97" s="6"/>
      <c r="B97" s="7"/>
      <c r="C97" s="28" t="s">
        <v>120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1"/>
      <c r="D98" s="4"/>
      <c r="E98" s="46"/>
      <c r="F98" s="52"/>
      <c r="G98" s="5"/>
    </row>
    <row r="99" spans="1:7" ht="15" x14ac:dyDescent="0.25">
      <c r="A99" s="1"/>
      <c r="B99" s="2"/>
      <c r="C99" s="3" t="s">
        <v>121</v>
      </c>
      <c r="D99" s="4"/>
      <c r="E99" s="46"/>
      <c r="F99" s="52"/>
      <c r="G99" s="5"/>
    </row>
    <row r="100" spans="1:7" ht="15" x14ac:dyDescent="0.25">
      <c r="A100" s="6"/>
      <c r="B100" s="7"/>
      <c r="C100" s="8" t="s">
        <v>122</v>
      </c>
      <c r="D100" s="9"/>
      <c r="E100" s="47"/>
      <c r="F100" s="53"/>
      <c r="G100" s="10"/>
    </row>
    <row r="101" spans="1:7" ht="15" x14ac:dyDescent="0.25">
      <c r="A101" s="6"/>
      <c r="B101" s="7"/>
      <c r="C101" s="8" t="s">
        <v>107</v>
      </c>
      <c r="D101" s="25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2"/>
      <c r="G102" s="5"/>
    </row>
    <row r="103" spans="1:7" ht="15" x14ac:dyDescent="0.25">
      <c r="A103" s="6"/>
      <c r="B103" s="7"/>
      <c r="C103" s="8" t="s">
        <v>123</v>
      </c>
      <c r="D103" s="9"/>
      <c r="E103" s="47"/>
      <c r="F103" s="53"/>
      <c r="G103" s="10"/>
    </row>
    <row r="104" spans="1:7" ht="15" x14ac:dyDescent="0.25">
      <c r="A104" s="6"/>
      <c r="B104" s="7"/>
      <c r="C104" s="8" t="s">
        <v>107</v>
      </c>
      <c r="D104" s="25"/>
      <c r="E104" s="48"/>
      <c r="F104" s="54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15" x14ac:dyDescent="0.25">
      <c r="A106" s="6"/>
      <c r="B106" s="7"/>
      <c r="C106" s="8" t="s">
        <v>124</v>
      </c>
      <c r="D106" s="9"/>
      <c r="E106" s="47"/>
      <c r="F106" s="53"/>
      <c r="G106" s="10"/>
    </row>
    <row r="107" spans="1:7" ht="15" x14ac:dyDescent="0.25">
      <c r="A107" s="6"/>
      <c r="B107" s="7"/>
      <c r="C107" s="8" t="s">
        <v>107</v>
      </c>
      <c r="D107" s="25"/>
      <c r="E107" s="48"/>
      <c r="F107" s="54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2"/>
      <c r="G108" s="5"/>
    </row>
    <row r="109" spans="1:7" ht="15" x14ac:dyDescent="0.25">
      <c r="A109" s="6"/>
      <c r="B109" s="7"/>
      <c r="C109" s="8" t="s">
        <v>125</v>
      </c>
      <c r="D109" s="9"/>
      <c r="E109" s="47"/>
      <c r="F109" s="53"/>
      <c r="G109" s="10"/>
    </row>
    <row r="110" spans="1:7" ht="15" x14ac:dyDescent="0.25">
      <c r="A110" s="6">
        <v>1</v>
      </c>
      <c r="B110" s="7"/>
      <c r="C110" s="11" t="s">
        <v>126</v>
      </c>
      <c r="D110" s="15"/>
      <c r="E110" s="46"/>
      <c r="F110" s="52">
        <v>221.89239749999999</v>
      </c>
      <c r="G110" s="5">
        <v>2.9240400999999999E-2</v>
      </c>
    </row>
    <row r="111" spans="1:7" ht="15" x14ac:dyDescent="0.25">
      <c r="A111" s="6"/>
      <c r="B111" s="7"/>
      <c r="C111" s="8" t="s">
        <v>107</v>
      </c>
      <c r="D111" s="25"/>
      <c r="E111" s="48"/>
      <c r="F111" s="54">
        <v>221.89239749999999</v>
      </c>
      <c r="G111" s="13">
        <v>2.9240400999999999E-2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7" ht="25.5" x14ac:dyDescent="0.25">
      <c r="A113" s="6"/>
      <c r="B113" s="7"/>
      <c r="C113" s="24" t="s">
        <v>127</v>
      </c>
      <c r="D113" s="25"/>
      <c r="E113" s="48"/>
      <c r="F113" s="54">
        <v>221.89239749999999</v>
      </c>
      <c r="G113" s="13">
        <v>2.9240400999999999E-2</v>
      </c>
    </row>
    <row r="114" spans="1:7" ht="15" x14ac:dyDescent="0.25">
      <c r="A114" s="6"/>
      <c r="B114" s="7"/>
      <c r="C114" s="29"/>
      <c r="D114" s="7"/>
      <c r="E114" s="46"/>
      <c r="F114" s="52"/>
      <c r="G114" s="5"/>
    </row>
    <row r="115" spans="1:7" ht="15" x14ac:dyDescent="0.25">
      <c r="A115" s="1"/>
      <c r="B115" s="2"/>
      <c r="C115" s="3" t="s">
        <v>128</v>
      </c>
      <c r="D115" s="4"/>
      <c r="E115" s="46"/>
      <c r="F115" s="52"/>
      <c r="G115" s="5"/>
    </row>
    <row r="116" spans="1:7" ht="25.5" x14ac:dyDescent="0.25">
      <c r="A116" s="6"/>
      <c r="B116" s="7"/>
      <c r="C116" s="8" t="s">
        <v>129</v>
      </c>
      <c r="D116" s="9"/>
      <c r="E116" s="47"/>
      <c r="F116" s="53"/>
      <c r="G116" s="10"/>
    </row>
    <row r="117" spans="1:7" ht="15" x14ac:dyDescent="0.25">
      <c r="A117" s="6"/>
      <c r="B117" s="7"/>
      <c r="C117" s="8" t="s">
        <v>107</v>
      </c>
      <c r="D117" s="25"/>
      <c r="E117" s="48"/>
      <c r="F117" s="54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2"/>
      <c r="G118" s="5"/>
    </row>
    <row r="119" spans="1:7" ht="15" x14ac:dyDescent="0.25">
      <c r="A119" s="1"/>
      <c r="B119" s="2"/>
      <c r="C119" s="3" t="s">
        <v>130</v>
      </c>
      <c r="D119" s="4"/>
      <c r="E119" s="46"/>
      <c r="F119" s="52"/>
      <c r="G119" s="5"/>
    </row>
    <row r="120" spans="1:7" ht="25.5" x14ac:dyDescent="0.25">
      <c r="A120" s="6"/>
      <c r="B120" s="7"/>
      <c r="C120" s="8" t="s">
        <v>131</v>
      </c>
      <c r="D120" s="9"/>
      <c r="E120" s="47"/>
      <c r="F120" s="53"/>
      <c r="G120" s="10"/>
    </row>
    <row r="121" spans="1:7" ht="15" x14ac:dyDescent="0.25">
      <c r="A121" s="6"/>
      <c r="B121" s="7"/>
      <c r="C121" s="8" t="s">
        <v>107</v>
      </c>
      <c r="D121" s="25"/>
      <c r="E121" s="48"/>
      <c r="F121" s="54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2"/>
      <c r="G122" s="5"/>
    </row>
    <row r="123" spans="1:7" ht="25.5" x14ac:dyDescent="0.25">
      <c r="A123" s="6"/>
      <c r="B123" s="7"/>
      <c r="C123" s="8" t="s">
        <v>132</v>
      </c>
      <c r="D123" s="9"/>
      <c r="E123" s="47"/>
      <c r="F123" s="53"/>
      <c r="G123" s="10"/>
    </row>
    <row r="124" spans="1:7" ht="15" x14ac:dyDescent="0.25">
      <c r="A124" s="6"/>
      <c r="B124" s="7"/>
      <c r="C124" s="8" t="s">
        <v>107</v>
      </c>
      <c r="D124" s="25"/>
      <c r="E124" s="48"/>
      <c r="F124" s="54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8"/>
      <c r="G125" s="27"/>
    </row>
    <row r="126" spans="1:7" ht="25.5" x14ac:dyDescent="0.25">
      <c r="A126" s="6"/>
      <c r="B126" s="7"/>
      <c r="C126" s="29" t="s">
        <v>134</v>
      </c>
      <c r="D126" s="7"/>
      <c r="E126" s="46"/>
      <c r="F126" s="58">
        <v>55.3126988</v>
      </c>
      <c r="G126" s="27">
        <v>7.2889629999999999E-3</v>
      </c>
    </row>
    <row r="127" spans="1:7" ht="15" x14ac:dyDescent="0.25">
      <c r="A127" s="6"/>
      <c r="B127" s="7"/>
      <c r="C127" s="30" t="s">
        <v>135</v>
      </c>
      <c r="D127" s="12"/>
      <c r="E127" s="48"/>
      <c r="F127" s="54">
        <v>7588.5553217999995</v>
      </c>
      <c r="G127" s="13">
        <v>1.0000000009999999</v>
      </c>
    </row>
    <row r="129" spans="2:6" ht="15" x14ac:dyDescent="0.25">
      <c r="B129" s="158"/>
      <c r="C129" s="158"/>
      <c r="D129" s="158"/>
      <c r="E129" s="158"/>
      <c r="F129" s="158"/>
    </row>
    <row r="130" spans="2:6" ht="15" x14ac:dyDescent="0.25">
      <c r="B130" s="158"/>
      <c r="C130" s="158"/>
      <c r="D130" s="158"/>
      <c r="E130" s="158"/>
      <c r="F130" s="158"/>
    </row>
    <row r="132" spans="2:6" ht="15" x14ac:dyDescent="0.25">
      <c r="B132" s="36" t="s">
        <v>137</v>
      </c>
      <c r="C132" s="37"/>
      <c r="D132" s="38"/>
    </row>
    <row r="133" spans="2:6" ht="15" x14ac:dyDescent="0.25">
      <c r="B133" s="39" t="s">
        <v>138</v>
      </c>
      <c r="C133" s="40"/>
      <c r="D133" s="64" t="s">
        <v>139</v>
      </c>
    </row>
    <row r="134" spans="2:6" ht="15" x14ac:dyDescent="0.25">
      <c r="B134" s="39" t="s">
        <v>140</v>
      </c>
      <c r="C134" s="40"/>
      <c r="D134" s="64" t="s">
        <v>139</v>
      </c>
    </row>
    <row r="135" spans="2:6" ht="15" x14ac:dyDescent="0.25">
      <c r="B135" s="41" t="s">
        <v>141</v>
      </c>
      <c r="C135" s="40"/>
      <c r="D135" s="42"/>
    </row>
    <row r="136" spans="2:6" ht="25.5" customHeight="1" x14ac:dyDescent="0.25">
      <c r="B136" s="42"/>
      <c r="C136" s="32" t="s">
        <v>142</v>
      </c>
      <c r="D136" s="33" t="s">
        <v>143</v>
      </c>
    </row>
    <row r="137" spans="2:6" ht="12.75" customHeight="1" x14ac:dyDescent="0.25">
      <c r="B137" s="59" t="s">
        <v>144</v>
      </c>
      <c r="C137" s="60" t="s">
        <v>145</v>
      </c>
      <c r="D137" s="60" t="s">
        <v>146</v>
      </c>
    </row>
    <row r="138" spans="2:6" ht="15" x14ac:dyDescent="0.25">
      <c r="B138" s="42" t="s">
        <v>147</v>
      </c>
      <c r="C138" s="43">
        <v>8.2794000000000008</v>
      </c>
      <c r="D138" s="43">
        <v>8.4346999999999994</v>
      </c>
    </row>
    <row r="139" spans="2:6" ht="15" x14ac:dyDescent="0.25">
      <c r="B139" s="42" t="s">
        <v>148</v>
      </c>
      <c r="C139" s="43">
        <v>8.2794000000000008</v>
      </c>
      <c r="D139" s="43">
        <v>8.4346999999999994</v>
      </c>
    </row>
    <row r="140" spans="2:6" ht="15" x14ac:dyDescent="0.25">
      <c r="B140" s="42" t="s">
        <v>149</v>
      </c>
      <c r="C140" s="43">
        <v>8.1997999999999998</v>
      </c>
      <c r="D140" s="43">
        <v>8.3493999999999993</v>
      </c>
    </row>
    <row r="141" spans="2:6" ht="15" x14ac:dyDescent="0.25">
      <c r="B141" s="42" t="s">
        <v>150</v>
      </c>
      <c r="C141" s="43">
        <v>8.1997999999999998</v>
      </c>
      <c r="D141" s="43">
        <v>8.3493999999999993</v>
      </c>
    </row>
    <row r="143" spans="2:6" ht="15" x14ac:dyDescent="0.25">
      <c r="B143" s="61" t="s">
        <v>151</v>
      </c>
      <c r="C143" s="44"/>
      <c r="D143" s="62" t="s">
        <v>139</v>
      </c>
    </row>
    <row r="144" spans="2:6" ht="24.75" customHeight="1" x14ac:dyDescent="0.25">
      <c r="B144" s="63"/>
      <c r="C144" s="63"/>
    </row>
    <row r="145" spans="2:4" ht="15" x14ac:dyDescent="0.25">
      <c r="B145" s="65"/>
      <c r="C145" s="67"/>
      <c r="D145"/>
    </row>
    <row r="147" spans="2:4" ht="15" x14ac:dyDescent="0.25">
      <c r="B147" s="41" t="s">
        <v>152</v>
      </c>
      <c r="C147" s="40"/>
      <c r="D147" s="66" t="s">
        <v>139</v>
      </c>
    </row>
    <row r="148" spans="2:4" ht="15" x14ac:dyDescent="0.25">
      <c r="B148" s="41" t="s">
        <v>153</v>
      </c>
      <c r="C148" s="40"/>
      <c r="D148" s="66" t="s">
        <v>139</v>
      </c>
    </row>
    <row r="149" spans="2:4" ht="15" x14ac:dyDescent="0.25">
      <c r="B149" s="41" t="s">
        <v>154</v>
      </c>
      <c r="C149" s="40"/>
      <c r="D149" s="45">
        <v>0.13942752348473267</v>
      </c>
    </row>
    <row r="150" spans="2:4" ht="15" x14ac:dyDescent="0.25">
      <c r="B150" s="41" t="s">
        <v>155</v>
      </c>
      <c r="C150" s="40"/>
      <c r="D150" s="45" t="s">
        <v>139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54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286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159</v>
      </c>
      <c r="E7" s="46">
        <v>34359</v>
      </c>
      <c r="F7" s="52">
        <v>253.72403550000001</v>
      </c>
      <c r="G7" s="5">
        <v>3.9498536000000001E-2</v>
      </c>
    </row>
    <row r="8" spans="1:7" ht="25.5" x14ac:dyDescent="0.25">
      <c r="A8" s="6">
        <v>2</v>
      </c>
      <c r="B8" s="7" t="s">
        <v>28</v>
      </c>
      <c r="C8" s="11" t="s">
        <v>29</v>
      </c>
      <c r="D8" s="2" t="s">
        <v>30</v>
      </c>
      <c r="E8" s="46">
        <v>170000</v>
      </c>
      <c r="F8" s="52">
        <v>246.84</v>
      </c>
      <c r="G8" s="5">
        <v>3.8426862999999999E-2</v>
      </c>
    </row>
    <row r="9" spans="1:7" ht="15" x14ac:dyDescent="0.25">
      <c r="A9" s="6">
        <v>3</v>
      </c>
      <c r="B9" s="7" t="s">
        <v>160</v>
      </c>
      <c r="C9" s="11" t="s">
        <v>161</v>
      </c>
      <c r="D9" s="2" t="s">
        <v>13</v>
      </c>
      <c r="E9" s="46">
        <v>106078</v>
      </c>
      <c r="F9" s="52">
        <v>219.52842100000001</v>
      </c>
      <c r="G9" s="5">
        <v>3.4175127999999999E-2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16</v>
      </c>
      <c r="E10" s="46">
        <v>151415</v>
      </c>
      <c r="F10" s="52">
        <v>216.29632749999999</v>
      </c>
      <c r="G10" s="5">
        <v>3.3671971000000002E-2</v>
      </c>
    </row>
    <row r="11" spans="1:7" ht="25.5" x14ac:dyDescent="0.25">
      <c r="A11" s="6">
        <v>5</v>
      </c>
      <c r="B11" s="7" t="s">
        <v>25</v>
      </c>
      <c r="C11" s="11" t="s">
        <v>26</v>
      </c>
      <c r="D11" s="2" t="s">
        <v>27</v>
      </c>
      <c r="E11" s="46">
        <v>40089</v>
      </c>
      <c r="F11" s="52">
        <v>202.44945000000001</v>
      </c>
      <c r="G11" s="5">
        <v>3.1516356000000002E-2</v>
      </c>
    </row>
    <row r="12" spans="1:7" ht="15" x14ac:dyDescent="0.25">
      <c r="A12" s="6">
        <v>6</v>
      </c>
      <c r="B12" s="7" t="s">
        <v>61</v>
      </c>
      <c r="C12" s="11" t="s">
        <v>62</v>
      </c>
      <c r="D12" s="2" t="s">
        <v>13</v>
      </c>
      <c r="E12" s="46">
        <v>17622</v>
      </c>
      <c r="F12" s="52">
        <v>183.79746</v>
      </c>
      <c r="G12" s="5">
        <v>2.8612703999999999E-2</v>
      </c>
    </row>
    <row r="13" spans="1:7" ht="15" x14ac:dyDescent="0.25">
      <c r="A13" s="6">
        <v>7</v>
      </c>
      <c r="B13" s="7" t="s">
        <v>167</v>
      </c>
      <c r="C13" s="11" t="s">
        <v>168</v>
      </c>
      <c r="D13" s="2" t="s">
        <v>169</v>
      </c>
      <c r="E13" s="46">
        <v>48350</v>
      </c>
      <c r="F13" s="52">
        <v>175.244575</v>
      </c>
      <c r="G13" s="5">
        <v>2.7281231999999999E-2</v>
      </c>
    </row>
    <row r="14" spans="1:7" ht="25.5" x14ac:dyDescent="0.25">
      <c r="A14" s="6">
        <v>8</v>
      </c>
      <c r="B14" s="7" t="s">
        <v>23</v>
      </c>
      <c r="C14" s="11" t="s">
        <v>24</v>
      </c>
      <c r="D14" s="2" t="s">
        <v>22</v>
      </c>
      <c r="E14" s="46">
        <v>28959</v>
      </c>
      <c r="F14" s="52">
        <v>172.52324250000001</v>
      </c>
      <c r="G14" s="5">
        <v>2.6857588000000002E-2</v>
      </c>
    </row>
    <row r="15" spans="1:7" ht="15" x14ac:dyDescent="0.25">
      <c r="A15" s="6">
        <v>9</v>
      </c>
      <c r="B15" s="7" t="s">
        <v>59</v>
      </c>
      <c r="C15" s="11" t="s">
        <v>60</v>
      </c>
      <c r="D15" s="2" t="s">
        <v>13</v>
      </c>
      <c r="E15" s="46">
        <v>142798</v>
      </c>
      <c r="F15" s="52">
        <v>172.285787</v>
      </c>
      <c r="G15" s="5">
        <v>2.6820621999999999E-2</v>
      </c>
    </row>
    <row r="16" spans="1:7" ht="25.5" x14ac:dyDescent="0.25">
      <c r="A16" s="6">
        <v>10</v>
      </c>
      <c r="B16" s="7" t="s">
        <v>173</v>
      </c>
      <c r="C16" s="11" t="s">
        <v>174</v>
      </c>
      <c r="D16" s="2" t="s">
        <v>22</v>
      </c>
      <c r="E16" s="46">
        <v>32892</v>
      </c>
      <c r="F16" s="52">
        <v>171.21930599999999</v>
      </c>
      <c r="G16" s="5">
        <v>2.6654596999999999E-2</v>
      </c>
    </row>
    <row r="17" spans="1:7" ht="25.5" x14ac:dyDescent="0.25">
      <c r="A17" s="6">
        <v>11</v>
      </c>
      <c r="B17" s="7" t="s">
        <v>94</v>
      </c>
      <c r="C17" s="11" t="s">
        <v>95</v>
      </c>
      <c r="D17" s="2" t="s">
        <v>22</v>
      </c>
      <c r="E17" s="46">
        <v>14300</v>
      </c>
      <c r="F17" s="52">
        <v>166.6808</v>
      </c>
      <c r="G17" s="5">
        <v>2.5948064E-2</v>
      </c>
    </row>
    <row r="18" spans="1:7" ht="15" x14ac:dyDescent="0.25">
      <c r="A18" s="6">
        <v>12</v>
      </c>
      <c r="B18" s="7" t="s">
        <v>282</v>
      </c>
      <c r="C18" s="11" t="s">
        <v>283</v>
      </c>
      <c r="D18" s="2" t="s">
        <v>56</v>
      </c>
      <c r="E18" s="46">
        <v>188420</v>
      </c>
      <c r="F18" s="52">
        <v>166.56327999999999</v>
      </c>
      <c r="G18" s="5">
        <v>2.5929768999999998E-2</v>
      </c>
    </row>
    <row r="19" spans="1:7" ht="15" x14ac:dyDescent="0.25">
      <c r="A19" s="6">
        <v>13</v>
      </c>
      <c r="B19" s="7" t="s">
        <v>227</v>
      </c>
      <c r="C19" s="11" t="s">
        <v>228</v>
      </c>
      <c r="D19" s="2" t="s">
        <v>65</v>
      </c>
      <c r="E19" s="46">
        <v>57337</v>
      </c>
      <c r="F19" s="52">
        <v>145.00527299999999</v>
      </c>
      <c r="G19" s="5">
        <v>2.2573723E-2</v>
      </c>
    </row>
    <row r="20" spans="1:7" ht="25.5" x14ac:dyDescent="0.25">
      <c r="A20" s="6">
        <v>14</v>
      </c>
      <c r="B20" s="7" t="s">
        <v>193</v>
      </c>
      <c r="C20" s="11" t="s">
        <v>194</v>
      </c>
      <c r="D20" s="2" t="s">
        <v>172</v>
      </c>
      <c r="E20" s="46">
        <v>36963</v>
      </c>
      <c r="F20" s="52">
        <v>139.07328749999999</v>
      </c>
      <c r="G20" s="5">
        <v>2.1650260000000001E-2</v>
      </c>
    </row>
    <row r="21" spans="1:7" ht="25.5" x14ac:dyDescent="0.25">
      <c r="A21" s="6">
        <v>15</v>
      </c>
      <c r="B21" s="7" t="s">
        <v>182</v>
      </c>
      <c r="C21" s="11" t="s">
        <v>183</v>
      </c>
      <c r="D21" s="2" t="s">
        <v>22</v>
      </c>
      <c r="E21" s="46">
        <v>37873</v>
      </c>
      <c r="F21" s="52">
        <v>138.1796405</v>
      </c>
      <c r="G21" s="5">
        <v>2.1511141000000001E-2</v>
      </c>
    </row>
    <row r="22" spans="1:7" ht="25.5" x14ac:dyDescent="0.25">
      <c r="A22" s="6">
        <v>16</v>
      </c>
      <c r="B22" s="7" t="s">
        <v>199</v>
      </c>
      <c r="C22" s="11" t="s">
        <v>200</v>
      </c>
      <c r="D22" s="2" t="s">
        <v>166</v>
      </c>
      <c r="E22" s="46">
        <v>28134</v>
      </c>
      <c r="F22" s="52">
        <v>133.35516000000001</v>
      </c>
      <c r="G22" s="5">
        <v>2.0760088999999999E-2</v>
      </c>
    </row>
    <row r="23" spans="1:7" ht="15" x14ac:dyDescent="0.25">
      <c r="A23" s="6">
        <v>17</v>
      </c>
      <c r="B23" s="7" t="s">
        <v>175</v>
      </c>
      <c r="C23" s="11" t="s">
        <v>176</v>
      </c>
      <c r="D23" s="2" t="s">
        <v>177</v>
      </c>
      <c r="E23" s="46">
        <v>48259</v>
      </c>
      <c r="F23" s="52">
        <v>130.29929999999999</v>
      </c>
      <c r="G23" s="5">
        <v>2.0284368000000001E-2</v>
      </c>
    </row>
    <row r="24" spans="1:7" ht="25.5" x14ac:dyDescent="0.25">
      <c r="A24" s="6">
        <v>18</v>
      </c>
      <c r="B24" s="7" t="s">
        <v>201</v>
      </c>
      <c r="C24" s="11" t="s">
        <v>202</v>
      </c>
      <c r="D24" s="2" t="s">
        <v>42</v>
      </c>
      <c r="E24" s="46">
        <v>30747</v>
      </c>
      <c r="F24" s="52">
        <v>126.769881</v>
      </c>
      <c r="G24" s="5">
        <v>1.9734925E-2</v>
      </c>
    </row>
    <row r="25" spans="1:7" ht="25.5" x14ac:dyDescent="0.25">
      <c r="A25" s="6">
        <v>19</v>
      </c>
      <c r="B25" s="7" t="s">
        <v>49</v>
      </c>
      <c r="C25" s="11" t="s">
        <v>50</v>
      </c>
      <c r="D25" s="2" t="s">
        <v>30</v>
      </c>
      <c r="E25" s="46">
        <v>25630</v>
      </c>
      <c r="F25" s="52">
        <v>126.66346</v>
      </c>
      <c r="G25" s="5">
        <v>1.9718357999999998E-2</v>
      </c>
    </row>
    <row r="26" spans="1:7" ht="25.5" x14ac:dyDescent="0.25">
      <c r="A26" s="6">
        <v>20</v>
      </c>
      <c r="B26" s="7" t="s">
        <v>68</v>
      </c>
      <c r="C26" s="11" t="s">
        <v>69</v>
      </c>
      <c r="D26" s="2" t="s">
        <v>22</v>
      </c>
      <c r="E26" s="46">
        <v>72038</v>
      </c>
      <c r="F26" s="52">
        <v>121.74422</v>
      </c>
      <c r="G26" s="5">
        <v>1.8952554E-2</v>
      </c>
    </row>
    <row r="27" spans="1:7" ht="15" x14ac:dyDescent="0.25">
      <c r="A27" s="6">
        <v>21</v>
      </c>
      <c r="B27" s="7" t="s">
        <v>188</v>
      </c>
      <c r="C27" s="11" t="s">
        <v>189</v>
      </c>
      <c r="D27" s="2" t="s">
        <v>190</v>
      </c>
      <c r="E27" s="46">
        <v>61316</v>
      </c>
      <c r="F27" s="52">
        <v>121.09910000000001</v>
      </c>
      <c r="G27" s="5">
        <v>1.8852125000000001E-2</v>
      </c>
    </row>
    <row r="28" spans="1:7" ht="15" x14ac:dyDescent="0.25">
      <c r="A28" s="6">
        <v>22</v>
      </c>
      <c r="B28" s="7" t="s">
        <v>272</v>
      </c>
      <c r="C28" s="11" t="s">
        <v>273</v>
      </c>
      <c r="D28" s="2" t="s">
        <v>13</v>
      </c>
      <c r="E28" s="46">
        <v>58791</v>
      </c>
      <c r="F28" s="52">
        <v>120.4921545</v>
      </c>
      <c r="G28" s="5">
        <v>1.8757638E-2</v>
      </c>
    </row>
    <row r="29" spans="1:7" ht="25.5" x14ac:dyDescent="0.25">
      <c r="A29" s="6">
        <v>23</v>
      </c>
      <c r="B29" s="7" t="s">
        <v>96</v>
      </c>
      <c r="C29" s="11" t="s">
        <v>97</v>
      </c>
      <c r="D29" s="2" t="s">
        <v>22</v>
      </c>
      <c r="E29" s="46">
        <v>22756</v>
      </c>
      <c r="F29" s="52">
        <v>119.628292</v>
      </c>
      <c r="G29" s="5">
        <v>1.8623157000000001E-2</v>
      </c>
    </row>
    <row r="30" spans="1:7" ht="15" x14ac:dyDescent="0.25">
      <c r="A30" s="6">
        <v>24</v>
      </c>
      <c r="B30" s="7" t="s">
        <v>191</v>
      </c>
      <c r="C30" s="11" t="s">
        <v>192</v>
      </c>
      <c r="D30" s="2" t="s">
        <v>169</v>
      </c>
      <c r="E30" s="46">
        <v>9515</v>
      </c>
      <c r="F30" s="52">
        <v>116.083</v>
      </c>
      <c r="G30" s="5">
        <v>1.8071243000000001E-2</v>
      </c>
    </row>
    <row r="31" spans="1:7" ht="51" x14ac:dyDescent="0.25">
      <c r="A31" s="6">
        <v>25</v>
      </c>
      <c r="B31" s="7" t="s">
        <v>287</v>
      </c>
      <c r="C31" s="11" t="s">
        <v>288</v>
      </c>
      <c r="D31" s="2" t="s">
        <v>239</v>
      </c>
      <c r="E31" s="46">
        <v>270455</v>
      </c>
      <c r="F31" s="52">
        <v>115.75474</v>
      </c>
      <c r="G31" s="5">
        <v>1.8020141E-2</v>
      </c>
    </row>
    <row r="32" spans="1:7" ht="25.5" x14ac:dyDescent="0.25">
      <c r="A32" s="6">
        <v>26</v>
      </c>
      <c r="B32" s="7" t="s">
        <v>43</v>
      </c>
      <c r="C32" s="11" t="s">
        <v>44</v>
      </c>
      <c r="D32" s="2" t="s">
        <v>16</v>
      </c>
      <c r="E32" s="46">
        <v>117618</v>
      </c>
      <c r="F32" s="52">
        <v>114.97159499999999</v>
      </c>
      <c r="G32" s="5">
        <v>1.7898224000000001E-2</v>
      </c>
    </row>
    <row r="33" spans="1:7" ht="15" x14ac:dyDescent="0.25">
      <c r="A33" s="6">
        <v>27</v>
      </c>
      <c r="B33" s="7" t="s">
        <v>178</v>
      </c>
      <c r="C33" s="11" t="s">
        <v>179</v>
      </c>
      <c r="D33" s="2" t="s">
        <v>13</v>
      </c>
      <c r="E33" s="46">
        <v>98000</v>
      </c>
      <c r="F33" s="52">
        <v>103.488</v>
      </c>
      <c r="G33" s="5">
        <v>1.6110513999999999E-2</v>
      </c>
    </row>
    <row r="34" spans="1:7" ht="25.5" x14ac:dyDescent="0.25">
      <c r="A34" s="6">
        <v>28</v>
      </c>
      <c r="B34" s="7" t="s">
        <v>203</v>
      </c>
      <c r="C34" s="11" t="s">
        <v>204</v>
      </c>
      <c r="D34" s="2" t="s">
        <v>53</v>
      </c>
      <c r="E34" s="46">
        <v>4927</v>
      </c>
      <c r="F34" s="52">
        <v>90.804609999999997</v>
      </c>
      <c r="G34" s="5">
        <v>1.4136024000000001E-2</v>
      </c>
    </row>
    <row r="35" spans="1:7" ht="15" x14ac:dyDescent="0.25">
      <c r="A35" s="6">
        <v>29</v>
      </c>
      <c r="B35" s="7" t="s">
        <v>212</v>
      </c>
      <c r="C35" s="11" t="s">
        <v>213</v>
      </c>
      <c r="D35" s="2" t="s">
        <v>211</v>
      </c>
      <c r="E35" s="46">
        <v>15814</v>
      </c>
      <c r="F35" s="52">
        <v>88.748168000000007</v>
      </c>
      <c r="G35" s="5">
        <v>1.3815887000000001E-2</v>
      </c>
    </row>
    <row r="36" spans="1:7" ht="15" x14ac:dyDescent="0.25">
      <c r="A36" s="6">
        <v>30</v>
      </c>
      <c r="B36" s="7" t="s">
        <v>240</v>
      </c>
      <c r="C36" s="11" t="s">
        <v>241</v>
      </c>
      <c r="D36" s="2" t="s">
        <v>169</v>
      </c>
      <c r="E36" s="46">
        <v>11780</v>
      </c>
      <c r="F36" s="52">
        <v>88.308769999999996</v>
      </c>
      <c r="G36" s="5">
        <v>1.3747484000000001E-2</v>
      </c>
    </row>
    <row r="37" spans="1:7" ht="25.5" x14ac:dyDescent="0.25">
      <c r="A37" s="6">
        <v>31</v>
      </c>
      <c r="B37" s="7" t="s">
        <v>220</v>
      </c>
      <c r="C37" s="11" t="s">
        <v>221</v>
      </c>
      <c r="D37" s="2" t="s">
        <v>53</v>
      </c>
      <c r="E37" s="46">
        <v>25594</v>
      </c>
      <c r="F37" s="52">
        <v>87.416307000000003</v>
      </c>
      <c r="G37" s="5">
        <v>1.3608550000000001E-2</v>
      </c>
    </row>
    <row r="38" spans="1:7" ht="15" x14ac:dyDescent="0.25">
      <c r="A38" s="6">
        <v>32</v>
      </c>
      <c r="B38" s="7" t="s">
        <v>63</v>
      </c>
      <c r="C38" s="11" t="s">
        <v>64</v>
      </c>
      <c r="D38" s="2" t="s">
        <v>65</v>
      </c>
      <c r="E38" s="46">
        <v>32900</v>
      </c>
      <c r="F38" s="52">
        <v>82.694149999999993</v>
      </c>
      <c r="G38" s="5">
        <v>1.2873427E-2</v>
      </c>
    </row>
    <row r="39" spans="1:7" ht="25.5" x14ac:dyDescent="0.25">
      <c r="A39" s="6">
        <v>33</v>
      </c>
      <c r="B39" s="7" t="s">
        <v>20</v>
      </c>
      <c r="C39" s="11" t="s">
        <v>21</v>
      </c>
      <c r="D39" s="2" t="s">
        <v>22</v>
      </c>
      <c r="E39" s="46">
        <v>10490</v>
      </c>
      <c r="F39" s="52">
        <v>71.221855000000005</v>
      </c>
      <c r="G39" s="5">
        <v>1.1087474999999999E-2</v>
      </c>
    </row>
    <row r="40" spans="1:7" ht="15" x14ac:dyDescent="0.25">
      <c r="A40" s="6">
        <v>34</v>
      </c>
      <c r="B40" s="7" t="s">
        <v>274</v>
      </c>
      <c r="C40" s="11" t="s">
        <v>275</v>
      </c>
      <c r="D40" s="2" t="s">
        <v>177</v>
      </c>
      <c r="E40" s="46">
        <v>19090</v>
      </c>
      <c r="F40" s="52">
        <v>71.100705000000005</v>
      </c>
      <c r="G40" s="5">
        <v>1.1068615E-2</v>
      </c>
    </row>
    <row r="41" spans="1:7" ht="38.25" x14ac:dyDescent="0.25">
      <c r="A41" s="6">
        <v>35</v>
      </c>
      <c r="B41" s="7" t="s">
        <v>86</v>
      </c>
      <c r="C41" s="11" t="s">
        <v>87</v>
      </c>
      <c r="D41" s="2" t="s">
        <v>88</v>
      </c>
      <c r="E41" s="46">
        <v>79000</v>
      </c>
      <c r="F41" s="52">
        <v>69.480500000000006</v>
      </c>
      <c r="G41" s="5">
        <v>1.081639E-2</v>
      </c>
    </row>
    <row r="42" spans="1:7" ht="51" x14ac:dyDescent="0.25">
      <c r="A42" s="6">
        <v>36</v>
      </c>
      <c r="B42" s="7" t="s">
        <v>237</v>
      </c>
      <c r="C42" s="11" t="s">
        <v>238</v>
      </c>
      <c r="D42" s="2" t="s">
        <v>239</v>
      </c>
      <c r="E42" s="46">
        <v>29874</v>
      </c>
      <c r="F42" s="52">
        <v>67.843853999999993</v>
      </c>
      <c r="G42" s="5">
        <v>1.0561605E-2</v>
      </c>
    </row>
    <row r="43" spans="1:7" ht="25.5" x14ac:dyDescent="0.25">
      <c r="A43" s="6">
        <v>37</v>
      </c>
      <c r="B43" s="7" t="s">
        <v>89</v>
      </c>
      <c r="C43" s="11" t="s">
        <v>90</v>
      </c>
      <c r="D43" s="2" t="s">
        <v>22</v>
      </c>
      <c r="E43" s="46">
        <v>10262</v>
      </c>
      <c r="F43" s="52">
        <v>66.769703000000007</v>
      </c>
      <c r="G43" s="5">
        <v>1.0394386E-2</v>
      </c>
    </row>
    <row r="44" spans="1:7" ht="25.5" x14ac:dyDescent="0.25">
      <c r="A44" s="6">
        <v>38</v>
      </c>
      <c r="B44" s="7" t="s">
        <v>186</v>
      </c>
      <c r="C44" s="11" t="s">
        <v>187</v>
      </c>
      <c r="D44" s="2" t="s">
        <v>53</v>
      </c>
      <c r="E44" s="46">
        <v>38919</v>
      </c>
      <c r="F44" s="52">
        <v>66.493111499999998</v>
      </c>
      <c r="G44" s="5">
        <v>1.0351327E-2</v>
      </c>
    </row>
    <row r="45" spans="1:7" ht="15" x14ac:dyDescent="0.25">
      <c r="A45" s="6">
        <v>39</v>
      </c>
      <c r="B45" s="7" t="s">
        <v>252</v>
      </c>
      <c r="C45" s="11" t="s">
        <v>253</v>
      </c>
      <c r="D45" s="2" t="s">
        <v>169</v>
      </c>
      <c r="E45" s="46">
        <v>50242</v>
      </c>
      <c r="F45" s="52">
        <v>65.867261999999997</v>
      </c>
      <c r="G45" s="5">
        <v>1.0253897999999999E-2</v>
      </c>
    </row>
    <row r="46" spans="1:7" ht="15" x14ac:dyDescent="0.25">
      <c r="A46" s="6">
        <v>40</v>
      </c>
      <c r="B46" s="7" t="s">
        <v>76</v>
      </c>
      <c r="C46" s="11" t="s">
        <v>849</v>
      </c>
      <c r="D46" s="2" t="s">
        <v>65</v>
      </c>
      <c r="E46" s="46">
        <v>24117</v>
      </c>
      <c r="F46" s="52">
        <v>65.176192499999999</v>
      </c>
      <c r="G46" s="5">
        <v>1.0146316000000001E-2</v>
      </c>
    </row>
    <row r="47" spans="1:7" ht="25.5" x14ac:dyDescent="0.25">
      <c r="A47" s="6">
        <v>41</v>
      </c>
      <c r="B47" s="7" t="s">
        <v>47</v>
      </c>
      <c r="C47" s="11" t="s">
        <v>48</v>
      </c>
      <c r="D47" s="2" t="s">
        <v>22</v>
      </c>
      <c r="E47" s="46">
        <v>9139</v>
      </c>
      <c r="F47" s="52">
        <v>62.190894999999998</v>
      </c>
      <c r="G47" s="5">
        <v>9.6815789999999992E-3</v>
      </c>
    </row>
    <row r="48" spans="1:7" ht="15" x14ac:dyDescent="0.25">
      <c r="A48" s="6">
        <v>42</v>
      </c>
      <c r="B48" s="7" t="s">
        <v>254</v>
      </c>
      <c r="C48" s="11" t="s">
        <v>255</v>
      </c>
      <c r="D48" s="2" t="s">
        <v>211</v>
      </c>
      <c r="E48" s="46">
        <v>64028</v>
      </c>
      <c r="F48" s="52">
        <v>62.139173999999997</v>
      </c>
      <c r="G48" s="5">
        <v>9.6735269999999995E-3</v>
      </c>
    </row>
    <row r="49" spans="1:7" ht="15" x14ac:dyDescent="0.25">
      <c r="A49" s="6">
        <v>43</v>
      </c>
      <c r="B49" s="7" t="s">
        <v>256</v>
      </c>
      <c r="C49" s="11" t="s">
        <v>257</v>
      </c>
      <c r="D49" s="2" t="s">
        <v>211</v>
      </c>
      <c r="E49" s="46">
        <v>6900</v>
      </c>
      <c r="F49" s="52">
        <v>62.082749999999997</v>
      </c>
      <c r="G49" s="5">
        <v>9.6647439999999994E-3</v>
      </c>
    </row>
    <row r="50" spans="1:7" ht="15" x14ac:dyDescent="0.25">
      <c r="A50" s="6">
        <v>44</v>
      </c>
      <c r="B50" s="7" t="s">
        <v>242</v>
      </c>
      <c r="C50" s="11" t="s">
        <v>243</v>
      </c>
      <c r="D50" s="2" t="s">
        <v>177</v>
      </c>
      <c r="E50" s="46">
        <v>20028</v>
      </c>
      <c r="F50" s="52">
        <v>60.294294000000001</v>
      </c>
      <c r="G50" s="5">
        <v>9.3863249999999992E-3</v>
      </c>
    </row>
    <row r="51" spans="1:7" ht="25.5" x14ac:dyDescent="0.25">
      <c r="A51" s="6">
        <v>45</v>
      </c>
      <c r="B51" s="7" t="s">
        <v>278</v>
      </c>
      <c r="C51" s="11" t="s">
        <v>279</v>
      </c>
      <c r="D51" s="2" t="s">
        <v>42</v>
      </c>
      <c r="E51" s="46">
        <v>89000</v>
      </c>
      <c r="F51" s="52">
        <v>59.407499999999999</v>
      </c>
      <c r="G51" s="5">
        <v>9.2482740000000008E-3</v>
      </c>
    </row>
    <row r="52" spans="1:7" ht="15" x14ac:dyDescent="0.25">
      <c r="A52" s="6">
        <v>46</v>
      </c>
      <c r="B52" s="7" t="s">
        <v>180</v>
      </c>
      <c r="C52" s="11" t="s">
        <v>181</v>
      </c>
      <c r="D52" s="2" t="s">
        <v>19</v>
      </c>
      <c r="E52" s="46">
        <v>24161</v>
      </c>
      <c r="F52" s="52">
        <v>56.331371500000003</v>
      </c>
      <c r="G52" s="5">
        <v>8.769397E-3</v>
      </c>
    </row>
    <row r="53" spans="1:7" ht="15" x14ac:dyDescent="0.25">
      <c r="A53" s="6">
        <v>47</v>
      </c>
      <c r="B53" s="7" t="s">
        <v>74</v>
      </c>
      <c r="C53" s="11" t="s">
        <v>75</v>
      </c>
      <c r="D53" s="2" t="s">
        <v>65</v>
      </c>
      <c r="E53" s="46">
        <v>19208</v>
      </c>
      <c r="F53" s="52">
        <v>54.541116000000002</v>
      </c>
      <c r="G53" s="5">
        <v>8.4906979999999996E-3</v>
      </c>
    </row>
    <row r="54" spans="1:7" ht="15" x14ac:dyDescent="0.25">
      <c r="A54" s="6">
        <v>48</v>
      </c>
      <c r="B54" s="7" t="s">
        <v>205</v>
      </c>
      <c r="C54" s="11" t="s">
        <v>206</v>
      </c>
      <c r="D54" s="2" t="s">
        <v>27</v>
      </c>
      <c r="E54" s="46">
        <v>78758</v>
      </c>
      <c r="F54" s="52">
        <v>54.343020000000003</v>
      </c>
      <c r="G54" s="5">
        <v>8.4598599999999996E-3</v>
      </c>
    </row>
    <row r="55" spans="1:7" ht="15" x14ac:dyDescent="0.25">
      <c r="A55" s="6">
        <v>49</v>
      </c>
      <c r="B55" s="7" t="s">
        <v>244</v>
      </c>
      <c r="C55" s="11" t="s">
        <v>245</v>
      </c>
      <c r="D55" s="2" t="s">
        <v>246</v>
      </c>
      <c r="E55" s="46">
        <v>6742</v>
      </c>
      <c r="F55" s="52">
        <v>53.996678000000003</v>
      </c>
      <c r="G55" s="5">
        <v>8.4059430000000008E-3</v>
      </c>
    </row>
    <row r="56" spans="1:7" ht="15" x14ac:dyDescent="0.25">
      <c r="A56" s="6">
        <v>50</v>
      </c>
      <c r="B56" s="7" t="s">
        <v>284</v>
      </c>
      <c r="C56" s="11" t="s">
        <v>285</v>
      </c>
      <c r="D56" s="2" t="s">
        <v>159</v>
      </c>
      <c r="E56" s="46">
        <v>25632</v>
      </c>
      <c r="F56" s="52">
        <v>53.340192000000002</v>
      </c>
      <c r="G56" s="5">
        <v>8.3037440000000001E-3</v>
      </c>
    </row>
    <row r="57" spans="1:7" ht="25.5" x14ac:dyDescent="0.25">
      <c r="A57" s="6">
        <v>51</v>
      </c>
      <c r="B57" s="7" t="s">
        <v>214</v>
      </c>
      <c r="C57" s="11" t="s">
        <v>215</v>
      </c>
      <c r="D57" s="2" t="s">
        <v>30</v>
      </c>
      <c r="E57" s="46">
        <v>38605</v>
      </c>
      <c r="F57" s="52">
        <v>51.981632500000003</v>
      </c>
      <c r="G57" s="5">
        <v>8.0922500000000005E-3</v>
      </c>
    </row>
    <row r="58" spans="1:7" ht="15" x14ac:dyDescent="0.25">
      <c r="A58" s="6">
        <v>52</v>
      </c>
      <c r="B58" s="7" t="s">
        <v>260</v>
      </c>
      <c r="C58" s="11" t="s">
        <v>261</v>
      </c>
      <c r="D58" s="2" t="s">
        <v>190</v>
      </c>
      <c r="E58" s="46">
        <v>46393</v>
      </c>
      <c r="F58" s="52">
        <v>51.310657999999997</v>
      </c>
      <c r="G58" s="5">
        <v>7.9877960000000001E-3</v>
      </c>
    </row>
    <row r="59" spans="1:7" ht="25.5" x14ac:dyDescent="0.25">
      <c r="A59" s="6">
        <v>53</v>
      </c>
      <c r="B59" s="7" t="s">
        <v>91</v>
      </c>
      <c r="C59" s="11" t="s">
        <v>92</v>
      </c>
      <c r="D59" s="2" t="s">
        <v>93</v>
      </c>
      <c r="E59" s="46">
        <v>15000</v>
      </c>
      <c r="F59" s="52">
        <v>47.842500000000001</v>
      </c>
      <c r="G59" s="5">
        <v>7.4478900000000004E-3</v>
      </c>
    </row>
    <row r="60" spans="1:7" ht="15" x14ac:dyDescent="0.25">
      <c r="A60" s="6">
        <v>54</v>
      </c>
      <c r="B60" s="7" t="s">
        <v>218</v>
      </c>
      <c r="C60" s="11" t="s">
        <v>219</v>
      </c>
      <c r="D60" s="2" t="s">
        <v>159</v>
      </c>
      <c r="E60" s="46">
        <v>22567</v>
      </c>
      <c r="F60" s="52">
        <v>47.311715499999998</v>
      </c>
      <c r="G60" s="5">
        <v>7.3652600000000002E-3</v>
      </c>
    </row>
    <row r="61" spans="1:7" ht="15" x14ac:dyDescent="0.25">
      <c r="A61" s="6">
        <v>55</v>
      </c>
      <c r="B61" s="7" t="s">
        <v>224</v>
      </c>
      <c r="C61" s="11" t="s">
        <v>225</v>
      </c>
      <c r="D61" s="2" t="s">
        <v>226</v>
      </c>
      <c r="E61" s="46">
        <v>2863</v>
      </c>
      <c r="F61" s="52">
        <v>44.506766499999998</v>
      </c>
      <c r="G61" s="5">
        <v>6.9285989999999997E-3</v>
      </c>
    </row>
    <row r="62" spans="1:7" ht="15" x14ac:dyDescent="0.25">
      <c r="A62" s="6">
        <v>56</v>
      </c>
      <c r="B62" s="7" t="s">
        <v>195</v>
      </c>
      <c r="C62" s="11" t="s">
        <v>196</v>
      </c>
      <c r="D62" s="2" t="s">
        <v>169</v>
      </c>
      <c r="E62" s="46">
        <v>10712</v>
      </c>
      <c r="F62" s="52">
        <v>42.167788000000002</v>
      </c>
      <c r="G62" s="5">
        <v>6.5644780000000003E-3</v>
      </c>
    </row>
    <row r="63" spans="1:7" ht="25.5" x14ac:dyDescent="0.25">
      <c r="A63" s="6">
        <v>57</v>
      </c>
      <c r="B63" s="7" t="s">
        <v>276</v>
      </c>
      <c r="C63" s="11" t="s">
        <v>277</v>
      </c>
      <c r="D63" s="2" t="s">
        <v>22</v>
      </c>
      <c r="E63" s="46">
        <v>7809</v>
      </c>
      <c r="F63" s="52">
        <v>38.431993499999997</v>
      </c>
      <c r="G63" s="5">
        <v>5.9829080000000003E-3</v>
      </c>
    </row>
    <row r="64" spans="1:7" ht="15" x14ac:dyDescent="0.25">
      <c r="A64" s="6">
        <v>58</v>
      </c>
      <c r="B64" s="7" t="s">
        <v>98</v>
      </c>
      <c r="C64" s="11" t="s">
        <v>99</v>
      </c>
      <c r="D64" s="2" t="s">
        <v>65</v>
      </c>
      <c r="E64" s="46">
        <v>27261</v>
      </c>
      <c r="F64" s="52">
        <v>34.430643000000003</v>
      </c>
      <c r="G64" s="5">
        <v>5.359997E-3</v>
      </c>
    </row>
    <row r="65" spans="1:7" ht="25.5" x14ac:dyDescent="0.25">
      <c r="A65" s="6">
        <v>59</v>
      </c>
      <c r="B65" s="7" t="s">
        <v>229</v>
      </c>
      <c r="C65" s="11" t="s">
        <v>230</v>
      </c>
      <c r="D65" s="2" t="s">
        <v>42</v>
      </c>
      <c r="E65" s="46">
        <v>92347</v>
      </c>
      <c r="F65" s="52">
        <v>30.705377500000001</v>
      </c>
      <c r="G65" s="5">
        <v>4.780065E-3</v>
      </c>
    </row>
    <row r="66" spans="1:7" ht="25.5" x14ac:dyDescent="0.25">
      <c r="A66" s="6">
        <v>60</v>
      </c>
      <c r="B66" s="7" t="s">
        <v>231</v>
      </c>
      <c r="C66" s="11" t="s">
        <v>232</v>
      </c>
      <c r="D66" s="2" t="s">
        <v>172</v>
      </c>
      <c r="E66" s="46">
        <v>18997</v>
      </c>
      <c r="F66" s="52">
        <v>21.105667</v>
      </c>
      <c r="G66" s="5">
        <v>3.285629E-3</v>
      </c>
    </row>
    <row r="67" spans="1:7" ht="25.5" x14ac:dyDescent="0.25">
      <c r="A67" s="6">
        <v>61</v>
      </c>
      <c r="B67" s="7" t="s">
        <v>233</v>
      </c>
      <c r="C67" s="11" t="s">
        <v>234</v>
      </c>
      <c r="D67" s="2" t="s">
        <v>22</v>
      </c>
      <c r="E67" s="46">
        <v>10021</v>
      </c>
      <c r="F67" s="52">
        <v>6.2080095000000002</v>
      </c>
      <c r="G67" s="5">
        <v>9.6643300000000005E-4</v>
      </c>
    </row>
    <row r="68" spans="1:7" ht="15" x14ac:dyDescent="0.25">
      <c r="A68" s="6">
        <v>62</v>
      </c>
      <c r="B68" s="7" t="s">
        <v>265</v>
      </c>
      <c r="C68" s="11" t="s">
        <v>266</v>
      </c>
      <c r="D68" s="2" t="s">
        <v>169</v>
      </c>
      <c r="E68" s="46">
        <v>279</v>
      </c>
      <c r="F68" s="52">
        <v>1.4598675000000001</v>
      </c>
      <c r="G68" s="5">
        <v>2.2726499999999999E-4</v>
      </c>
    </row>
    <row r="69" spans="1:7" ht="15" x14ac:dyDescent="0.25">
      <c r="A69" s="1"/>
      <c r="B69" s="2"/>
      <c r="C69" s="8" t="s">
        <v>107</v>
      </c>
      <c r="D69" s="12"/>
      <c r="E69" s="48"/>
      <c r="F69" s="54">
        <v>6197.8145850000001</v>
      </c>
      <c r="G69" s="13">
        <v>0.96484593499999993</v>
      </c>
    </row>
    <row r="70" spans="1:7" ht="15" x14ac:dyDescent="0.25">
      <c r="A70" s="6"/>
      <c r="B70" s="7"/>
      <c r="C70" s="14"/>
      <c r="D70" s="15"/>
      <c r="E70" s="46"/>
      <c r="F70" s="52"/>
      <c r="G70" s="5"/>
    </row>
    <row r="71" spans="1:7" ht="15" x14ac:dyDescent="0.25">
      <c r="A71" s="1"/>
      <c r="B71" s="2"/>
      <c r="C71" s="8" t="s">
        <v>108</v>
      </c>
      <c r="D71" s="9"/>
      <c r="E71" s="47"/>
      <c r="F71" s="53"/>
      <c r="G71" s="10"/>
    </row>
    <row r="72" spans="1:7" ht="15" x14ac:dyDescent="0.25">
      <c r="A72" s="1"/>
      <c r="B72" s="2"/>
      <c r="C72" s="8" t="s">
        <v>107</v>
      </c>
      <c r="D72" s="12"/>
      <c r="E72" s="48"/>
      <c r="F72" s="54">
        <v>0</v>
      </c>
      <c r="G72" s="13">
        <v>0</v>
      </c>
    </row>
    <row r="73" spans="1:7" ht="15" x14ac:dyDescent="0.25">
      <c r="A73" s="6"/>
      <c r="B73" s="7"/>
      <c r="C73" s="14"/>
      <c r="D73" s="15"/>
      <c r="E73" s="46"/>
      <c r="F73" s="52"/>
      <c r="G73" s="5"/>
    </row>
    <row r="74" spans="1:7" ht="15" x14ac:dyDescent="0.25">
      <c r="A74" s="16"/>
      <c r="B74" s="17"/>
      <c r="C74" s="8" t="s">
        <v>109</v>
      </c>
      <c r="D74" s="9"/>
      <c r="E74" s="47"/>
      <c r="F74" s="53"/>
      <c r="G74" s="10"/>
    </row>
    <row r="75" spans="1:7" ht="15" x14ac:dyDescent="0.25">
      <c r="A75" s="18"/>
      <c r="B75" s="19"/>
      <c r="C75" s="8" t="s">
        <v>107</v>
      </c>
      <c r="D75" s="20"/>
      <c r="E75" s="49"/>
      <c r="F75" s="55">
        <v>0</v>
      </c>
      <c r="G75" s="21">
        <v>0</v>
      </c>
    </row>
    <row r="76" spans="1:7" ht="15" x14ac:dyDescent="0.25">
      <c r="A76" s="18"/>
      <c r="B76" s="19"/>
      <c r="C76" s="14"/>
      <c r="D76" s="22"/>
      <c r="E76" s="50"/>
      <c r="F76" s="56"/>
      <c r="G76" s="23"/>
    </row>
    <row r="77" spans="1:7" ht="15" x14ac:dyDescent="0.25">
      <c r="A77" s="1"/>
      <c r="B77" s="2"/>
      <c r="C77" s="8" t="s">
        <v>111</v>
      </c>
      <c r="D77" s="9"/>
      <c r="E77" s="47"/>
      <c r="F77" s="53"/>
      <c r="G77" s="10"/>
    </row>
    <row r="78" spans="1:7" ht="15" x14ac:dyDescent="0.25">
      <c r="A78" s="1"/>
      <c r="B78" s="2"/>
      <c r="C78" s="8" t="s">
        <v>107</v>
      </c>
      <c r="D78" s="12"/>
      <c r="E78" s="48"/>
      <c r="F78" s="54">
        <v>0</v>
      </c>
      <c r="G78" s="13">
        <v>0</v>
      </c>
    </row>
    <row r="79" spans="1:7" ht="15" x14ac:dyDescent="0.25">
      <c r="A79" s="1"/>
      <c r="B79" s="2"/>
      <c r="C79" s="14"/>
      <c r="D79" s="4"/>
      <c r="E79" s="46"/>
      <c r="F79" s="52"/>
      <c r="G79" s="5"/>
    </row>
    <row r="80" spans="1:7" ht="15" x14ac:dyDescent="0.25">
      <c r="A80" s="1"/>
      <c r="B80" s="2"/>
      <c r="C80" s="8" t="s">
        <v>112</v>
      </c>
      <c r="D80" s="9"/>
      <c r="E80" s="47"/>
      <c r="F80" s="53"/>
      <c r="G80" s="10"/>
    </row>
    <row r="81" spans="1:7" ht="15" x14ac:dyDescent="0.25">
      <c r="A81" s="1"/>
      <c r="B81" s="2"/>
      <c r="C81" s="8" t="s">
        <v>107</v>
      </c>
      <c r="D81" s="12"/>
      <c r="E81" s="48"/>
      <c r="F81" s="54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2"/>
      <c r="G82" s="5"/>
    </row>
    <row r="83" spans="1:7" ht="15" x14ac:dyDescent="0.25">
      <c r="A83" s="1"/>
      <c r="B83" s="2"/>
      <c r="C83" s="8" t="s">
        <v>113</v>
      </c>
      <c r="D83" s="9"/>
      <c r="E83" s="47"/>
      <c r="F83" s="53"/>
      <c r="G83" s="10"/>
    </row>
    <row r="84" spans="1:7" ht="15" x14ac:dyDescent="0.25">
      <c r="A84" s="1"/>
      <c r="B84" s="2"/>
      <c r="C84" s="8" t="s">
        <v>107</v>
      </c>
      <c r="D84" s="12"/>
      <c r="E84" s="48"/>
      <c r="F84" s="54">
        <v>0</v>
      </c>
      <c r="G84" s="13">
        <v>0</v>
      </c>
    </row>
    <row r="85" spans="1:7" ht="15" x14ac:dyDescent="0.25">
      <c r="A85" s="1"/>
      <c r="B85" s="2"/>
      <c r="C85" s="14"/>
      <c r="D85" s="4"/>
      <c r="E85" s="46"/>
      <c r="F85" s="52"/>
      <c r="G85" s="5"/>
    </row>
    <row r="86" spans="1:7" ht="25.5" x14ac:dyDescent="0.25">
      <c r="A86" s="6"/>
      <c r="B86" s="7"/>
      <c r="C86" s="24" t="s">
        <v>115</v>
      </c>
      <c r="D86" s="25"/>
      <c r="E86" s="48"/>
      <c r="F86" s="54">
        <v>6197.8145850000001</v>
      </c>
      <c r="G86" s="13">
        <v>0.96484593499999993</v>
      </c>
    </row>
    <row r="87" spans="1:7" ht="15" x14ac:dyDescent="0.25">
      <c r="A87" s="1"/>
      <c r="B87" s="2"/>
      <c r="C87" s="11"/>
      <c r="D87" s="4"/>
      <c r="E87" s="46"/>
      <c r="F87" s="52"/>
      <c r="G87" s="5"/>
    </row>
    <row r="88" spans="1:7" ht="15" x14ac:dyDescent="0.25">
      <c r="A88" s="1"/>
      <c r="B88" s="2"/>
      <c r="C88" s="3" t="s">
        <v>116</v>
      </c>
      <c r="D88" s="4"/>
      <c r="E88" s="46"/>
      <c r="F88" s="52"/>
      <c r="G88" s="5"/>
    </row>
    <row r="89" spans="1:7" ht="25.5" x14ac:dyDescent="0.25">
      <c r="A89" s="1"/>
      <c r="B89" s="2"/>
      <c r="C89" s="8" t="s">
        <v>10</v>
      </c>
      <c r="D89" s="9"/>
      <c r="E89" s="47"/>
      <c r="F89" s="53"/>
      <c r="G89" s="10"/>
    </row>
    <row r="90" spans="1:7" ht="15" x14ac:dyDescent="0.25">
      <c r="A90" s="6"/>
      <c r="B90" s="7"/>
      <c r="C90" s="8" t="s">
        <v>107</v>
      </c>
      <c r="D90" s="12"/>
      <c r="E90" s="48"/>
      <c r="F90" s="54">
        <v>0</v>
      </c>
      <c r="G90" s="13">
        <v>0</v>
      </c>
    </row>
    <row r="91" spans="1:7" ht="15" x14ac:dyDescent="0.25">
      <c r="A91" s="6"/>
      <c r="B91" s="7"/>
      <c r="C91" s="14"/>
      <c r="D91" s="4"/>
      <c r="E91" s="46"/>
      <c r="F91" s="52"/>
      <c r="G91" s="5"/>
    </row>
    <row r="92" spans="1:7" ht="15" x14ac:dyDescent="0.25">
      <c r="A92" s="1"/>
      <c r="B92" s="26"/>
      <c r="C92" s="8" t="s">
        <v>117</v>
      </c>
      <c r="D92" s="9"/>
      <c r="E92" s="47"/>
      <c r="F92" s="53"/>
      <c r="G92" s="10"/>
    </row>
    <row r="93" spans="1:7" ht="15" x14ac:dyDescent="0.25">
      <c r="A93" s="6"/>
      <c r="B93" s="7"/>
      <c r="C93" s="8" t="s">
        <v>107</v>
      </c>
      <c r="D93" s="12"/>
      <c r="E93" s="48"/>
      <c r="F93" s="54">
        <v>0</v>
      </c>
      <c r="G93" s="13">
        <v>0</v>
      </c>
    </row>
    <row r="94" spans="1:7" ht="15" x14ac:dyDescent="0.25">
      <c r="A94" s="6"/>
      <c r="B94" s="7"/>
      <c r="C94" s="14"/>
      <c r="D94" s="4"/>
      <c r="E94" s="46"/>
      <c r="F94" s="58"/>
      <c r="G94" s="27"/>
    </row>
    <row r="95" spans="1:7" ht="15" x14ac:dyDescent="0.25">
      <c r="A95" s="1"/>
      <c r="B95" s="2"/>
      <c r="C95" s="8" t="s">
        <v>118</v>
      </c>
      <c r="D95" s="9"/>
      <c r="E95" s="47"/>
      <c r="F95" s="53"/>
      <c r="G95" s="10"/>
    </row>
    <row r="96" spans="1:7" ht="15" x14ac:dyDescent="0.25">
      <c r="A96" s="6"/>
      <c r="B96" s="7"/>
      <c r="C96" s="8" t="s">
        <v>107</v>
      </c>
      <c r="D96" s="12"/>
      <c r="E96" s="48"/>
      <c r="F96" s="54">
        <v>0</v>
      </c>
      <c r="G96" s="13">
        <v>0</v>
      </c>
    </row>
    <row r="97" spans="1:7" ht="15" x14ac:dyDescent="0.25">
      <c r="A97" s="1"/>
      <c r="B97" s="2"/>
      <c r="C97" s="14"/>
      <c r="D97" s="4"/>
      <c r="E97" s="46"/>
      <c r="F97" s="52"/>
      <c r="G97" s="5"/>
    </row>
    <row r="98" spans="1:7" ht="25.5" x14ac:dyDescent="0.25">
      <c r="A98" s="1"/>
      <c r="B98" s="26"/>
      <c r="C98" s="8" t="s">
        <v>119</v>
      </c>
      <c r="D98" s="9"/>
      <c r="E98" s="47"/>
      <c r="F98" s="53"/>
      <c r="G98" s="10"/>
    </row>
    <row r="99" spans="1:7" ht="15" x14ac:dyDescent="0.25">
      <c r="A99" s="6"/>
      <c r="B99" s="7"/>
      <c r="C99" s="8" t="s">
        <v>107</v>
      </c>
      <c r="D99" s="12"/>
      <c r="E99" s="48"/>
      <c r="F99" s="54">
        <v>0</v>
      </c>
      <c r="G99" s="13">
        <v>0</v>
      </c>
    </row>
    <row r="100" spans="1:7" ht="15" x14ac:dyDescent="0.25">
      <c r="A100" s="6"/>
      <c r="B100" s="7"/>
      <c r="C100" s="14"/>
      <c r="D100" s="4"/>
      <c r="E100" s="46"/>
      <c r="F100" s="52"/>
      <c r="G100" s="5"/>
    </row>
    <row r="101" spans="1:7" ht="15" x14ac:dyDescent="0.25">
      <c r="A101" s="6"/>
      <c r="B101" s="7"/>
      <c r="C101" s="28" t="s">
        <v>120</v>
      </c>
      <c r="D101" s="25"/>
      <c r="E101" s="48"/>
      <c r="F101" s="54">
        <v>0</v>
      </c>
      <c r="G101" s="13">
        <v>0</v>
      </c>
    </row>
    <row r="102" spans="1:7" ht="15" x14ac:dyDescent="0.25">
      <c r="A102" s="6"/>
      <c r="B102" s="7"/>
      <c r="C102" s="11"/>
      <c r="D102" s="4"/>
      <c r="E102" s="46"/>
      <c r="F102" s="52"/>
      <c r="G102" s="5"/>
    </row>
    <row r="103" spans="1:7" ht="15" x14ac:dyDescent="0.25">
      <c r="A103" s="1"/>
      <c r="B103" s="2"/>
      <c r="C103" s="3" t="s">
        <v>121</v>
      </c>
      <c r="D103" s="4"/>
      <c r="E103" s="46"/>
      <c r="F103" s="52"/>
      <c r="G103" s="5"/>
    </row>
    <row r="104" spans="1:7" ht="15" x14ac:dyDescent="0.25">
      <c r="A104" s="6"/>
      <c r="B104" s="7"/>
      <c r="C104" s="8" t="s">
        <v>122</v>
      </c>
      <c r="D104" s="9"/>
      <c r="E104" s="47"/>
      <c r="F104" s="53"/>
      <c r="G104" s="10"/>
    </row>
    <row r="105" spans="1:7" ht="15" x14ac:dyDescent="0.25">
      <c r="A105" s="6"/>
      <c r="B105" s="7"/>
      <c r="C105" s="8" t="s">
        <v>107</v>
      </c>
      <c r="D105" s="25"/>
      <c r="E105" s="48"/>
      <c r="F105" s="54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2"/>
      <c r="G106" s="5"/>
    </row>
    <row r="107" spans="1:7" ht="15" x14ac:dyDescent="0.25">
      <c r="A107" s="6"/>
      <c r="B107" s="7"/>
      <c r="C107" s="8" t="s">
        <v>123</v>
      </c>
      <c r="D107" s="9"/>
      <c r="E107" s="47"/>
      <c r="F107" s="53"/>
      <c r="G107" s="10"/>
    </row>
    <row r="108" spans="1:7" ht="15" x14ac:dyDescent="0.25">
      <c r="A108" s="6"/>
      <c r="B108" s="7"/>
      <c r="C108" s="8" t="s">
        <v>107</v>
      </c>
      <c r="D108" s="25"/>
      <c r="E108" s="48"/>
      <c r="F108" s="54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2"/>
      <c r="G109" s="5"/>
    </row>
    <row r="110" spans="1:7" ht="15" x14ac:dyDescent="0.25">
      <c r="A110" s="6"/>
      <c r="B110" s="7"/>
      <c r="C110" s="8" t="s">
        <v>124</v>
      </c>
      <c r="D110" s="9"/>
      <c r="E110" s="47"/>
      <c r="F110" s="53"/>
      <c r="G110" s="10"/>
    </row>
    <row r="111" spans="1:7" ht="15" x14ac:dyDescent="0.25">
      <c r="A111" s="6"/>
      <c r="B111" s="7"/>
      <c r="C111" s="8" t="s">
        <v>107</v>
      </c>
      <c r="D111" s="25"/>
      <c r="E111" s="48"/>
      <c r="F111" s="54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2"/>
      <c r="G112" s="5"/>
    </row>
    <row r="113" spans="1:7" ht="15" x14ac:dyDescent="0.25">
      <c r="A113" s="6"/>
      <c r="B113" s="7"/>
      <c r="C113" s="8" t="s">
        <v>125</v>
      </c>
      <c r="D113" s="9"/>
      <c r="E113" s="47"/>
      <c r="F113" s="53"/>
      <c r="G113" s="10"/>
    </row>
    <row r="114" spans="1:7" ht="15" x14ac:dyDescent="0.25">
      <c r="A114" s="6">
        <v>1</v>
      </c>
      <c r="B114" s="7"/>
      <c r="C114" s="11" t="s">
        <v>126</v>
      </c>
      <c r="D114" s="15"/>
      <c r="E114" s="46"/>
      <c r="F114" s="52">
        <v>179.91275469999999</v>
      </c>
      <c r="G114" s="5">
        <v>2.8007951E-2</v>
      </c>
    </row>
    <row r="115" spans="1:7" ht="15" x14ac:dyDescent="0.25">
      <c r="A115" s="6"/>
      <c r="B115" s="7"/>
      <c r="C115" s="8" t="s">
        <v>107</v>
      </c>
      <c r="D115" s="25"/>
      <c r="E115" s="48"/>
      <c r="F115" s="54">
        <v>179.91275469999999</v>
      </c>
      <c r="G115" s="13">
        <v>2.8007951E-2</v>
      </c>
    </row>
    <row r="116" spans="1:7" ht="15" x14ac:dyDescent="0.25">
      <c r="A116" s="6"/>
      <c r="B116" s="7"/>
      <c r="C116" s="14"/>
      <c r="D116" s="7"/>
      <c r="E116" s="46"/>
      <c r="F116" s="52"/>
      <c r="G116" s="5"/>
    </row>
    <row r="117" spans="1:7" ht="25.5" x14ac:dyDescent="0.25">
      <c r="A117" s="6"/>
      <c r="B117" s="7"/>
      <c r="C117" s="24" t="s">
        <v>127</v>
      </c>
      <c r="D117" s="25"/>
      <c r="E117" s="48"/>
      <c r="F117" s="54">
        <v>179.91275469999999</v>
      </c>
      <c r="G117" s="13">
        <v>2.8007951E-2</v>
      </c>
    </row>
    <row r="118" spans="1:7" ht="15" x14ac:dyDescent="0.25">
      <c r="A118" s="6"/>
      <c r="B118" s="7"/>
      <c r="C118" s="29"/>
      <c r="D118" s="7"/>
      <c r="E118" s="46"/>
      <c r="F118" s="52"/>
      <c r="G118" s="5"/>
    </row>
    <row r="119" spans="1:7" ht="15" x14ac:dyDescent="0.25">
      <c r="A119" s="1"/>
      <c r="B119" s="2"/>
      <c r="C119" s="3" t="s">
        <v>128</v>
      </c>
      <c r="D119" s="4"/>
      <c r="E119" s="46"/>
      <c r="F119" s="52"/>
      <c r="G119" s="5"/>
    </row>
    <row r="120" spans="1:7" ht="25.5" x14ac:dyDescent="0.25">
      <c r="A120" s="6"/>
      <c r="B120" s="7"/>
      <c r="C120" s="8" t="s">
        <v>129</v>
      </c>
      <c r="D120" s="9"/>
      <c r="E120" s="47"/>
      <c r="F120" s="53"/>
      <c r="G120" s="10"/>
    </row>
    <row r="121" spans="1:7" ht="15" x14ac:dyDescent="0.25">
      <c r="A121" s="6"/>
      <c r="B121" s="7"/>
      <c r="C121" s="8" t="s">
        <v>107</v>
      </c>
      <c r="D121" s="25"/>
      <c r="E121" s="48"/>
      <c r="F121" s="54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2"/>
      <c r="G122" s="5"/>
    </row>
    <row r="123" spans="1:7" ht="15" x14ac:dyDescent="0.25">
      <c r="A123" s="1"/>
      <c r="B123" s="2"/>
      <c r="C123" s="3" t="s">
        <v>130</v>
      </c>
      <c r="D123" s="4"/>
      <c r="E123" s="46"/>
      <c r="F123" s="52"/>
      <c r="G123" s="5"/>
    </row>
    <row r="124" spans="1:7" ht="25.5" x14ac:dyDescent="0.25">
      <c r="A124" s="6"/>
      <c r="B124" s="7"/>
      <c r="C124" s="8" t="s">
        <v>131</v>
      </c>
      <c r="D124" s="9"/>
      <c r="E124" s="47"/>
      <c r="F124" s="53"/>
      <c r="G124" s="10"/>
    </row>
    <row r="125" spans="1:7" ht="15" x14ac:dyDescent="0.25">
      <c r="A125" s="6"/>
      <c r="B125" s="7"/>
      <c r="C125" s="8" t="s">
        <v>107</v>
      </c>
      <c r="D125" s="25"/>
      <c r="E125" s="48"/>
      <c r="F125" s="54">
        <v>0</v>
      </c>
      <c r="G125" s="13">
        <v>0</v>
      </c>
    </row>
    <row r="126" spans="1:7" ht="15" x14ac:dyDescent="0.25">
      <c r="A126" s="6"/>
      <c r="B126" s="7"/>
      <c r="C126" s="14"/>
      <c r="D126" s="7"/>
      <c r="E126" s="46"/>
      <c r="F126" s="52"/>
      <c r="G126" s="5"/>
    </row>
    <row r="127" spans="1:7" ht="25.5" x14ac:dyDescent="0.25">
      <c r="A127" s="6"/>
      <c r="B127" s="7"/>
      <c r="C127" s="8" t="s">
        <v>132</v>
      </c>
      <c r="D127" s="9"/>
      <c r="E127" s="47"/>
      <c r="F127" s="53"/>
      <c r="G127" s="10"/>
    </row>
    <row r="128" spans="1:7" ht="15" x14ac:dyDescent="0.25">
      <c r="A128" s="6"/>
      <c r="B128" s="7"/>
      <c r="C128" s="8" t="s">
        <v>107</v>
      </c>
      <c r="D128" s="25"/>
      <c r="E128" s="48"/>
      <c r="F128" s="54">
        <v>0</v>
      </c>
      <c r="G128" s="13">
        <v>0</v>
      </c>
    </row>
    <row r="129" spans="1:7" ht="15" x14ac:dyDescent="0.25">
      <c r="A129" s="6"/>
      <c r="B129" s="7"/>
      <c r="C129" s="14"/>
      <c r="D129" s="7"/>
      <c r="E129" s="46"/>
      <c r="F129" s="58"/>
      <c r="G129" s="27"/>
    </row>
    <row r="130" spans="1:7" ht="25.5" x14ac:dyDescent="0.25">
      <c r="A130" s="6"/>
      <c r="B130" s="7"/>
      <c r="C130" s="29" t="s">
        <v>134</v>
      </c>
      <c r="D130" s="7"/>
      <c r="E130" s="46"/>
      <c r="F130" s="58">
        <v>45.904006209999999</v>
      </c>
      <c r="G130" s="27">
        <v>7.1461149999999998E-3</v>
      </c>
    </row>
    <row r="131" spans="1:7" ht="15" x14ac:dyDescent="0.25">
      <c r="A131" s="6"/>
      <c r="B131" s="7"/>
      <c r="C131" s="30" t="s">
        <v>135</v>
      </c>
      <c r="D131" s="12"/>
      <c r="E131" s="48"/>
      <c r="F131" s="54">
        <v>6423.6313459100002</v>
      </c>
      <c r="G131" s="13">
        <v>1.0000000010000001</v>
      </c>
    </row>
    <row r="133" spans="1:7" ht="15" x14ac:dyDescent="0.25">
      <c r="B133" s="158"/>
      <c r="C133" s="158"/>
      <c r="D133" s="158"/>
      <c r="E133" s="158"/>
      <c r="F133" s="158"/>
    </row>
    <row r="134" spans="1:7" ht="15" x14ac:dyDescent="0.25">
      <c r="B134" s="158"/>
      <c r="C134" s="158"/>
      <c r="D134" s="158"/>
      <c r="E134" s="158"/>
      <c r="F134" s="158"/>
    </row>
    <row r="136" spans="1:7" ht="15" x14ac:dyDescent="0.25">
      <c r="B136" s="36" t="s">
        <v>137</v>
      </c>
      <c r="C136" s="37"/>
      <c r="D136" s="38"/>
    </row>
    <row r="137" spans="1:7" ht="15" x14ac:dyDescent="0.25">
      <c r="B137" s="39" t="s">
        <v>138</v>
      </c>
      <c r="C137" s="40"/>
      <c r="D137" s="64" t="s">
        <v>139</v>
      </c>
    </row>
    <row r="138" spans="1:7" ht="15" x14ac:dyDescent="0.25">
      <c r="B138" s="39" t="s">
        <v>140</v>
      </c>
      <c r="C138" s="40"/>
      <c r="D138" s="64" t="s">
        <v>139</v>
      </c>
    </row>
    <row r="139" spans="1:7" ht="15" x14ac:dyDescent="0.25">
      <c r="B139" s="41" t="s">
        <v>141</v>
      </c>
      <c r="C139" s="40"/>
      <c r="D139" s="42"/>
    </row>
    <row r="140" spans="1:7" ht="25.5" customHeight="1" x14ac:dyDescent="0.25">
      <c r="B140" s="42"/>
      <c r="C140" s="32" t="s">
        <v>142</v>
      </c>
      <c r="D140" s="33" t="s">
        <v>143</v>
      </c>
    </row>
    <row r="141" spans="1:7" ht="12.75" customHeight="1" x14ac:dyDescent="0.25">
      <c r="B141" s="59" t="s">
        <v>144</v>
      </c>
      <c r="C141" s="60" t="s">
        <v>145</v>
      </c>
      <c r="D141" s="60" t="s">
        <v>146</v>
      </c>
    </row>
    <row r="142" spans="1:7" ht="15" x14ac:dyDescent="0.25">
      <c r="B142" s="42" t="s">
        <v>147</v>
      </c>
      <c r="C142" s="43">
        <v>7.9748000000000001</v>
      </c>
      <c r="D142" s="43">
        <v>8.1392000000000007</v>
      </c>
    </row>
    <row r="143" spans="1:7" ht="15" x14ac:dyDescent="0.25">
      <c r="B143" s="42" t="s">
        <v>148</v>
      </c>
      <c r="C143" s="43">
        <v>7.9748000000000001</v>
      </c>
      <c r="D143" s="43">
        <v>8.1390999999999991</v>
      </c>
    </row>
    <row r="144" spans="1:7" ht="15" x14ac:dyDescent="0.25">
      <c r="B144" s="42" t="s">
        <v>149</v>
      </c>
      <c r="C144" s="43">
        <v>7.7847999999999997</v>
      </c>
      <c r="D144" s="43">
        <v>7.9416000000000002</v>
      </c>
    </row>
    <row r="145" spans="2:4" ht="15" x14ac:dyDescent="0.25">
      <c r="B145" s="42" t="s">
        <v>150</v>
      </c>
      <c r="C145" s="43">
        <v>7.7847999999999997</v>
      </c>
      <c r="D145" s="43">
        <v>7.9416000000000002</v>
      </c>
    </row>
    <row r="147" spans="2:4" ht="15" x14ac:dyDescent="0.25">
      <c r="B147" s="61" t="s">
        <v>151</v>
      </c>
      <c r="C147" s="44"/>
      <c r="D147" s="62" t="s">
        <v>139</v>
      </c>
    </row>
    <row r="148" spans="2:4" ht="24.75" customHeight="1" x14ac:dyDescent="0.25">
      <c r="B148" s="63"/>
      <c r="C148" s="63"/>
    </row>
    <row r="149" spans="2:4" ht="15" x14ac:dyDescent="0.25">
      <c r="B149" s="65"/>
      <c r="C149" s="67"/>
      <c r="D149"/>
    </row>
    <row r="151" spans="2:4" ht="15" x14ac:dyDescent="0.25">
      <c r="B151" s="41" t="s">
        <v>152</v>
      </c>
      <c r="C151" s="40"/>
      <c r="D151" s="66" t="s">
        <v>139</v>
      </c>
    </row>
    <row r="152" spans="2:4" ht="15" x14ac:dyDescent="0.25">
      <c r="B152" s="41" t="s">
        <v>153</v>
      </c>
      <c r="C152" s="40"/>
      <c r="D152" s="66" t="s">
        <v>139</v>
      </c>
    </row>
    <row r="153" spans="2:4" ht="15" x14ac:dyDescent="0.25">
      <c r="B153" s="41" t="s">
        <v>154</v>
      </c>
      <c r="C153" s="40"/>
      <c r="D153" s="45">
        <v>0.12588117411967706</v>
      </c>
    </row>
    <row r="154" spans="2:4" ht="15" x14ac:dyDescent="0.25">
      <c r="B154" s="41" t="s">
        <v>155</v>
      </c>
      <c r="C154" s="40"/>
      <c r="D154" s="45" t="s">
        <v>139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55" t="s">
        <v>0</v>
      </c>
      <c r="B1" s="156"/>
      <c r="C1" s="156"/>
      <c r="D1" s="156"/>
      <c r="E1" s="156"/>
      <c r="F1" s="156"/>
      <c r="G1" s="157"/>
    </row>
    <row r="2" spans="1:7" ht="15" x14ac:dyDescent="0.25">
      <c r="A2" s="155" t="s">
        <v>289</v>
      </c>
      <c r="B2" s="156"/>
      <c r="C2" s="156"/>
      <c r="D2" s="156"/>
      <c r="E2" s="156"/>
      <c r="F2" s="156"/>
      <c r="G2" s="157"/>
    </row>
    <row r="3" spans="1:7" ht="15" x14ac:dyDescent="0.25">
      <c r="A3" s="155" t="s">
        <v>803</v>
      </c>
      <c r="B3" s="156"/>
      <c r="C3" s="156"/>
      <c r="D3" s="156"/>
      <c r="E3" s="156"/>
      <c r="F3" s="156"/>
      <c r="G3" s="157"/>
    </row>
    <row r="4" spans="1:7" ht="30" x14ac:dyDescent="0.25">
      <c r="A4" s="34" t="s">
        <v>2</v>
      </c>
      <c r="B4" s="34" t="s">
        <v>3</v>
      </c>
      <c r="C4" s="68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2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3"/>
      <c r="G6" s="10"/>
    </row>
    <row r="7" spans="1:7" ht="25.5" x14ac:dyDescent="0.25">
      <c r="A7" s="6">
        <v>1</v>
      </c>
      <c r="B7" s="7" t="s">
        <v>96</v>
      </c>
      <c r="C7" s="11" t="s">
        <v>97</v>
      </c>
      <c r="D7" s="2" t="s">
        <v>22</v>
      </c>
      <c r="E7" s="46">
        <v>115087</v>
      </c>
      <c r="F7" s="52">
        <v>605.01235899999995</v>
      </c>
      <c r="G7" s="5">
        <v>5.1868811000000001E-2</v>
      </c>
    </row>
    <row r="8" spans="1:7" ht="25.5" x14ac:dyDescent="0.25">
      <c r="A8" s="6">
        <v>2</v>
      </c>
      <c r="B8" s="7" t="s">
        <v>51</v>
      </c>
      <c r="C8" s="11" t="s">
        <v>52</v>
      </c>
      <c r="D8" s="2" t="s">
        <v>53</v>
      </c>
      <c r="E8" s="46">
        <v>70821</v>
      </c>
      <c r="F8" s="52">
        <v>571.20677550000005</v>
      </c>
      <c r="G8" s="5">
        <v>4.8970596999999998E-2</v>
      </c>
    </row>
    <row r="9" spans="1:7" ht="25.5" x14ac:dyDescent="0.25">
      <c r="A9" s="6">
        <v>3</v>
      </c>
      <c r="B9" s="7" t="s">
        <v>25</v>
      </c>
      <c r="C9" s="11" t="s">
        <v>26</v>
      </c>
      <c r="D9" s="2" t="s">
        <v>27</v>
      </c>
      <c r="E9" s="46">
        <v>97525</v>
      </c>
      <c r="F9" s="52">
        <v>492.50125000000003</v>
      </c>
      <c r="G9" s="5">
        <v>4.2223029000000002E-2</v>
      </c>
    </row>
    <row r="10" spans="1:7" ht="25.5" x14ac:dyDescent="0.25">
      <c r="A10" s="6">
        <v>4</v>
      </c>
      <c r="B10" s="7" t="s">
        <v>157</v>
      </c>
      <c r="C10" s="11" t="s">
        <v>158</v>
      </c>
      <c r="D10" s="2" t="s">
        <v>159</v>
      </c>
      <c r="E10" s="46">
        <v>60503</v>
      </c>
      <c r="F10" s="52">
        <v>446.7844035</v>
      </c>
      <c r="G10" s="5">
        <v>3.830364E-2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22</v>
      </c>
      <c r="E11" s="46">
        <v>72622</v>
      </c>
      <c r="F11" s="52">
        <v>432.64556499999998</v>
      </c>
      <c r="G11" s="5">
        <v>3.7091491999999997E-2</v>
      </c>
    </row>
    <row r="12" spans="1:7" ht="25.5" x14ac:dyDescent="0.25">
      <c r="A12" s="6">
        <v>6</v>
      </c>
      <c r="B12" s="7" t="s">
        <v>28</v>
      </c>
      <c r="C12" s="11" t="s">
        <v>29</v>
      </c>
      <c r="D12" s="2" t="s">
        <v>30</v>
      </c>
      <c r="E12" s="46">
        <v>281338</v>
      </c>
      <c r="F12" s="52">
        <v>408.50277599999998</v>
      </c>
      <c r="G12" s="5">
        <v>3.5021687000000003E-2</v>
      </c>
    </row>
    <row r="13" spans="1:7" ht="25.5" x14ac:dyDescent="0.25">
      <c r="A13" s="6">
        <v>7</v>
      </c>
      <c r="B13" s="7" t="s">
        <v>162</v>
      </c>
      <c r="C13" s="11" t="s">
        <v>163</v>
      </c>
      <c r="D13" s="2" t="s">
        <v>53</v>
      </c>
      <c r="E13" s="46">
        <v>156391</v>
      </c>
      <c r="F13" s="52">
        <v>379.3263705</v>
      </c>
      <c r="G13" s="5">
        <v>3.2520340000000002E-2</v>
      </c>
    </row>
    <row r="14" spans="1:7" ht="25.5" x14ac:dyDescent="0.25">
      <c r="A14" s="6">
        <v>8</v>
      </c>
      <c r="B14" s="7" t="s">
        <v>66</v>
      </c>
      <c r="C14" s="11" t="s">
        <v>67</v>
      </c>
      <c r="D14" s="2" t="s">
        <v>16</v>
      </c>
      <c r="E14" s="46">
        <v>252115</v>
      </c>
      <c r="F14" s="52">
        <v>360.1462775</v>
      </c>
      <c r="G14" s="5">
        <v>3.0875995999999999E-2</v>
      </c>
    </row>
    <row r="15" spans="1:7" ht="15" x14ac:dyDescent="0.25">
      <c r="A15" s="6">
        <v>9</v>
      </c>
      <c r="B15" s="7" t="s">
        <v>160</v>
      </c>
      <c r="C15" s="11" t="s">
        <v>161</v>
      </c>
      <c r="D15" s="2" t="s">
        <v>13</v>
      </c>
      <c r="E15" s="46">
        <v>169000</v>
      </c>
      <c r="F15" s="52">
        <v>349.74549999999999</v>
      </c>
      <c r="G15" s="5">
        <v>2.9984318999999999E-2</v>
      </c>
    </row>
    <row r="16" spans="1:7" ht="25.5" x14ac:dyDescent="0.25">
      <c r="A16" s="6">
        <v>10</v>
      </c>
      <c r="B16" s="7" t="s">
        <v>164</v>
      </c>
      <c r="C16" s="11" t="s">
        <v>165</v>
      </c>
      <c r="D16" s="2" t="s">
        <v>166</v>
      </c>
      <c r="E16" s="46">
        <v>170000</v>
      </c>
      <c r="F16" s="52">
        <v>321.38499999999999</v>
      </c>
      <c r="G16" s="5">
        <v>2.7552921000000001E-2</v>
      </c>
    </row>
    <row r="17" spans="1:7" ht="15" x14ac:dyDescent="0.25">
      <c r="A17" s="6">
        <v>11</v>
      </c>
      <c r="B17" s="7" t="s">
        <v>61</v>
      </c>
      <c r="C17" s="11" t="s">
        <v>62</v>
      </c>
      <c r="D17" s="2" t="s">
        <v>13</v>
      </c>
      <c r="E17" s="46">
        <v>30155</v>
      </c>
      <c r="F17" s="52">
        <v>314.51665000000003</v>
      </c>
      <c r="G17" s="5">
        <v>2.6964084999999999E-2</v>
      </c>
    </row>
    <row r="18" spans="1:7" ht="38.25" x14ac:dyDescent="0.25">
      <c r="A18" s="6">
        <v>12</v>
      </c>
      <c r="B18" s="7" t="s">
        <v>86</v>
      </c>
      <c r="C18" s="11" t="s">
        <v>87</v>
      </c>
      <c r="D18" s="2" t="s">
        <v>88</v>
      </c>
      <c r="E18" s="46">
        <v>343952</v>
      </c>
      <c r="F18" s="52">
        <v>302.50578400000001</v>
      </c>
      <c r="G18" s="5">
        <v>2.5934372000000001E-2</v>
      </c>
    </row>
    <row r="19" spans="1:7" ht="15" x14ac:dyDescent="0.25">
      <c r="A19" s="6">
        <v>13</v>
      </c>
      <c r="B19" s="7" t="s">
        <v>167</v>
      </c>
      <c r="C19" s="11" t="s">
        <v>168</v>
      </c>
      <c r="D19" s="2" t="s">
        <v>169</v>
      </c>
      <c r="E19" s="46">
        <v>83121</v>
      </c>
      <c r="F19" s="52">
        <v>301.2720645</v>
      </c>
      <c r="G19" s="5">
        <v>2.5828602999999999E-2</v>
      </c>
    </row>
    <row r="20" spans="1:7" ht="25.5" x14ac:dyDescent="0.25">
      <c r="A20" s="6">
        <v>14</v>
      </c>
      <c r="B20" s="7" t="s">
        <v>170</v>
      </c>
      <c r="C20" s="11" t="s">
        <v>171</v>
      </c>
      <c r="D20" s="2" t="s">
        <v>172</v>
      </c>
      <c r="E20" s="46">
        <v>16740</v>
      </c>
      <c r="F20" s="52">
        <v>298.41561000000002</v>
      </c>
      <c r="G20" s="5">
        <v>2.5583714E-2</v>
      </c>
    </row>
    <row r="21" spans="1:7" ht="15" x14ac:dyDescent="0.25">
      <c r="A21" s="6">
        <v>15</v>
      </c>
      <c r="B21" s="7" t="s">
        <v>72</v>
      </c>
      <c r="C21" s="11" t="s">
        <v>73</v>
      </c>
      <c r="D21" s="2" t="s">
        <v>65</v>
      </c>
      <c r="E21" s="46">
        <v>144031</v>
      </c>
      <c r="F21" s="52">
        <v>281.72463599999998</v>
      </c>
      <c r="G21" s="5">
        <v>2.4152765999999999E-2</v>
      </c>
    </row>
    <row r="22" spans="1:7" ht="25.5" x14ac:dyDescent="0.25">
      <c r="A22" s="6">
        <v>16</v>
      </c>
      <c r="B22" s="7" t="s">
        <v>173</v>
      </c>
      <c r="C22" s="11" t="s">
        <v>174</v>
      </c>
      <c r="D22" s="2" t="s">
        <v>22</v>
      </c>
      <c r="E22" s="46">
        <v>53400</v>
      </c>
      <c r="F22" s="52">
        <v>277.97370000000001</v>
      </c>
      <c r="G22" s="5">
        <v>2.3831191000000002E-2</v>
      </c>
    </row>
    <row r="23" spans="1:7" ht="15" x14ac:dyDescent="0.25">
      <c r="A23" s="6">
        <v>17</v>
      </c>
      <c r="B23" s="7" t="s">
        <v>178</v>
      </c>
      <c r="C23" s="11" t="s">
        <v>179</v>
      </c>
      <c r="D23" s="2" t="s">
        <v>13</v>
      </c>
      <c r="E23" s="46">
        <v>250620</v>
      </c>
      <c r="F23" s="52">
        <v>264.65472</v>
      </c>
      <c r="G23" s="5">
        <v>2.2689331E-2</v>
      </c>
    </row>
    <row r="24" spans="1:7" ht="25.5" x14ac:dyDescent="0.25">
      <c r="A24" s="6">
        <v>18</v>
      </c>
      <c r="B24" s="7" t="s">
        <v>182</v>
      </c>
      <c r="C24" s="11" t="s">
        <v>183</v>
      </c>
      <c r="D24" s="2" t="s">
        <v>22</v>
      </c>
      <c r="E24" s="46">
        <v>63752</v>
      </c>
      <c r="F24" s="52">
        <v>232.59917200000001</v>
      </c>
      <c r="G24" s="5">
        <v>1.9941151000000001E-2</v>
      </c>
    </row>
    <row r="25" spans="1:7" ht="15" x14ac:dyDescent="0.25">
      <c r="A25" s="6">
        <v>19</v>
      </c>
      <c r="B25" s="7" t="s">
        <v>82</v>
      </c>
      <c r="C25" s="11" t="s">
        <v>83</v>
      </c>
      <c r="D25" s="2" t="s">
        <v>65</v>
      </c>
      <c r="E25" s="46">
        <v>196031</v>
      </c>
      <c r="F25" s="52">
        <v>226.3177895</v>
      </c>
      <c r="G25" s="5">
        <v>1.9402636000000001E-2</v>
      </c>
    </row>
    <row r="26" spans="1:7" ht="25.5" x14ac:dyDescent="0.25">
      <c r="A26" s="6">
        <v>20</v>
      </c>
      <c r="B26" s="7" t="s">
        <v>68</v>
      </c>
      <c r="C26" s="11" t="s">
        <v>69</v>
      </c>
      <c r="D26" s="2" t="s">
        <v>22</v>
      </c>
      <c r="E26" s="46">
        <v>130000</v>
      </c>
      <c r="F26" s="52">
        <v>219.7</v>
      </c>
      <c r="G26" s="5">
        <v>1.8835280999999999E-2</v>
      </c>
    </row>
    <row r="27" spans="1:7" ht="25.5" x14ac:dyDescent="0.25">
      <c r="A27" s="6">
        <v>21</v>
      </c>
      <c r="B27" s="7" t="s">
        <v>184</v>
      </c>
      <c r="C27" s="11" t="s">
        <v>185</v>
      </c>
      <c r="D27" s="2" t="s">
        <v>30</v>
      </c>
      <c r="E27" s="46">
        <v>19182</v>
      </c>
      <c r="F27" s="52">
        <v>217.073103</v>
      </c>
      <c r="G27" s="5">
        <v>1.8610071999999998E-2</v>
      </c>
    </row>
    <row r="28" spans="1:7" ht="15" x14ac:dyDescent="0.25">
      <c r="A28" s="6">
        <v>22</v>
      </c>
      <c r="B28" s="7" t="s">
        <v>175</v>
      </c>
      <c r="C28" s="11" t="s">
        <v>176</v>
      </c>
      <c r="D28" s="2" t="s">
        <v>177</v>
      </c>
      <c r="E28" s="46">
        <v>80000</v>
      </c>
      <c r="F28" s="52">
        <v>216</v>
      </c>
      <c r="G28" s="5">
        <v>1.8518072999999999E-2</v>
      </c>
    </row>
    <row r="29" spans="1:7" ht="15" x14ac:dyDescent="0.25">
      <c r="A29" s="6">
        <v>23</v>
      </c>
      <c r="B29" s="7" t="s">
        <v>188</v>
      </c>
      <c r="C29" s="11" t="s">
        <v>189</v>
      </c>
      <c r="D29" s="2" t="s">
        <v>190</v>
      </c>
      <c r="E29" s="46">
        <v>108935</v>
      </c>
      <c r="F29" s="52">
        <v>215.146625</v>
      </c>
      <c r="G29" s="5">
        <v>1.8444912000000001E-2</v>
      </c>
    </row>
    <row r="30" spans="1:7" ht="15" x14ac:dyDescent="0.25">
      <c r="A30" s="6">
        <v>24</v>
      </c>
      <c r="B30" s="7" t="s">
        <v>191</v>
      </c>
      <c r="C30" s="11" t="s">
        <v>192</v>
      </c>
      <c r="D30" s="2" t="s">
        <v>169</v>
      </c>
      <c r="E30" s="46">
        <v>17000</v>
      </c>
      <c r="F30" s="52">
        <v>207.4</v>
      </c>
      <c r="G30" s="5">
        <v>1.778078E-2</v>
      </c>
    </row>
    <row r="31" spans="1:7" ht="25.5" x14ac:dyDescent="0.25">
      <c r="A31" s="6">
        <v>25</v>
      </c>
      <c r="B31" s="7" t="s">
        <v>193</v>
      </c>
      <c r="C31" s="11" t="s">
        <v>194</v>
      </c>
      <c r="D31" s="2" t="s">
        <v>172</v>
      </c>
      <c r="E31" s="46">
        <v>53407</v>
      </c>
      <c r="F31" s="52">
        <v>200.9438375</v>
      </c>
      <c r="G31" s="5">
        <v>1.7227281000000001E-2</v>
      </c>
    </row>
    <row r="32" spans="1:7" ht="15" x14ac:dyDescent="0.25">
      <c r="A32" s="6">
        <v>26</v>
      </c>
      <c r="B32" s="7" t="s">
        <v>180</v>
      </c>
      <c r="C32" s="11" t="s">
        <v>181</v>
      </c>
      <c r="D32" s="2" t="s">
        <v>19</v>
      </c>
      <c r="E32" s="46">
        <v>83715</v>
      </c>
      <c r="F32" s="52">
        <v>195.1815225</v>
      </c>
      <c r="G32" s="5">
        <v>1.6733267E-2</v>
      </c>
    </row>
    <row r="33" spans="1:7" ht="25.5" x14ac:dyDescent="0.25">
      <c r="A33" s="6">
        <v>27</v>
      </c>
      <c r="B33" s="7" t="s">
        <v>197</v>
      </c>
      <c r="C33" s="11" t="s">
        <v>198</v>
      </c>
      <c r="D33" s="2" t="s">
        <v>22</v>
      </c>
      <c r="E33" s="46">
        <v>18192</v>
      </c>
      <c r="F33" s="52">
        <v>175.26172800000001</v>
      </c>
      <c r="G33" s="5">
        <v>1.5025507E-2</v>
      </c>
    </row>
    <row r="34" spans="1:7" ht="25.5" x14ac:dyDescent="0.25">
      <c r="A34" s="6">
        <v>28</v>
      </c>
      <c r="B34" s="7" t="s">
        <v>199</v>
      </c>
      <c r="C34" s="11" t="s">
        <v>200</v>
      </c>
      <c r="D34" s="2" t="s">
        <v>166</v>
      </c>
      <c r="E34" s="46">
        <v>36593</v>
      </c>
      <c r="F34" s="52">
        <v>173.45081999999999</v>
      </c>
      <c r="G34" s="5">
        <v>1.4870255000000001E-2</v>
      </c>
    </row>
    <row r="35" spans="1:7" ht="25.5" x14ac:dyDescent="0.25">
      <c r="A35" s="6">
        <v>29</v>
      </c>
      <c r="B35" s="7" t="s">
        <v>20</v>
      </c>
      <c r="C35" s="11" t="s">
        <v>21</v>
      </c>
      <c r="D35" s="2" t="s">
        <v>22</v>
      </c>
      <c r="E35" s="46">
        <v>25285</v>
      </c>
      <c r="F35" s="52">
        <v>171.67250749999999</v>
      </c>
      <c r="G35" s="5">
        <v>1.4717796999999999E-2</v>
      </c>
    </row>
    <row r="36" spans="1:7" ht="25.5" x14ac:dyDescent="0.25">
      <c r="A36" s="6">
        <v>30</v>
      </c>
      <c r="B36" s="7" t="s">
        <v>186</v>
      </c>
      <c r="C36" s="11" t="s">
        <v>187</v>
      </c>
      <c r="D36" s="2" t="s">
        <v>53</v>
      </c>
      <c r="E36" s="46">
        <v>100000</v>
      </c>
      <c r="F36" s="52">
        <v>170.85</v>
      </c>
      <c r="G36" s="5">
        <v>1.4647281999999999E-2</v>
      </c>
    </row>
    <row r="37" spans="1:7" ht="25.5" x14ac:dyDescent="0.25">
      <c r="A37" s="6">
        <v>31</v>
      </c>
      <c r="B37" s="7" t="s">
        <v>43</v>
      </c>
      <c r="C37" s="11" t="s">
        <v>44</v>
      </c>
      <c r="D37" s="2" t="s">
        <v>16</v>
      </c>
      <c r="E37" s="46">
        <v>172385</v>
      </c>
      <c r="F37" s="52">
        <v>168.5063375</v>
      </c>
      <c r="G37" s="5">
        <v>1.4446354999999999E-2</v>
      </c>
    </row>
    <row r="38" spans="1:7" ht="25.5" x14ac:dyDescent="0.25">
      <c r="A38" s="6">
        <v>32</v>
      </c>
      <c r="B38" s="7" t="s">
        <v>203</v>
      </c>
      <c r="C38" s="11" t="s">
        <v>204</v>
      </c>
      <c r="D38" s="2" t="s">
        <v>53</v>
      </c>
      <c r="E38" s="46">
        <v>8402</v>
      </c>
      <c r="F38" s="52">
        <v>154.84886</v>
      </c>
      <c r="G38" s="5">
        <v>1.3275475E-2</v>
      </c>
    </row>
    <row r="39" spans="1:7" ht="25.5" x14ac:dyDescent="0.25">
      <c r="A39" s="6">
        <v>33</v>
      </c>
      <c r="B39" s="7" t="s">
        <v>201</v>
      </c>
      <c r="C39" s="11" t="s">
        <v>202</v>
      </c>
      <c r="D39" s="2" t="s">
        <v>42</v>
      </c>
      <c r="E39" s="46">
        <v>37400</v>
      </c>
      <c r="F39" s="52">
        <v>154.2002</v>
      </c>
      <c r="G39" s="5">
        <v>1.3219864E-2</v>
      </c>
    </row>
    <row r="40" spans="1:7" ht="25.5" x14ac:dyDescent="0.25">
      <c r="A40" s="6">
        <v>34</v>
      </c>
      <c r="B40" s="7" t="s">
        <v>207</v>
      </c>
      <c r="C40" s="11" t="s">
        <v>208</v>
      </c>
      <c r="D40" s="2" t="s">
        <v>172</v>
      </c>
      <c r="E40" s="46">
        <v>136981</v>
      </c>
      <c r="F40" s="52">
        <v>149.65174250000001</v>
      </c>
      <c r="G40" s="5">
        <v>1.2829916E-2</v>
      </c>
    </row>
    <row r="41" spans="1:7" ht="15" x14ac:dyDescent="0.25">
      <c r="A41" s="6">
        <v>35</v>
      </c>
      <c r="B41" s="7" t="s">
        <v>205</v>
      </c>
      <c r="C41" s="11" t="s">
        <v>206</v>
      </c>
      <c r="D41" s="2" t="s">
        <v>27</v>
      </c>
      <c r="E41" s="46">
        <v>216688</v>
      </c>
      <c r="F41" s="52">
        <v>149.51472000000001</v>
      </c>
      <c r="G41" s="5">
        <v>1.2818169000000001E-2</v>
      </c>
    </row>
    <row r="42" spans="1:7" ht="25.5" x14ac:dyDescent="0.25">
      <c r="A42" s="6">
        <v>36</v>
      </c>
      <c r="B42" s="7" t="s">
        <v>47</v>
      </c>
      <c r="C42" s="11" t="s">
        <v>48</v>
      </c>
      <c r="D42" s="2" t="s">
        <v>22</v>
      </c>
      <c r="E42" s="46">
        <v>20626</v>
      </c>
      <c r="F42" s="52">
        <v>140.35992999999999</v>
      </c>
      <c r="G42" s="5">
        <v>1.2033311999999999E-2</v>
      </c>
    </row>
    <row r="43" spans="1:7" ht="15" x14ac:dyDescent="0.25">
      <c r="A43" s="6">
        <v>37</v>
      </c>
      <c r="B43" s="7" t="s">
        <v>195</v>
      </c>
      <c r="C43" s="11" t="s">
        <v>196</v>
      </c>
      <c r="D43" s="2" t="s">
        <v>169</v>
      </c>
      <c r="E43" s="46">
        <v>35542</v>
      </c>
      <c r="F43" s="52">
        <v>139.91108299999999</v>
      </c>
      <c r="G43" s="5">
        <v>1.1994832E-2</v>
      </c>
    </row>
    <row r="44" spans="1:7" ht="15" x14ac:dyDescent="0.25">
      <c r="A44" s="6">
        <v>38</v>
      </c>
      <c r="B44" s="7" t="s">
        <v>218</v>
      </c>
      <c r="C44" s="11" t="s">
        <v>219</v>
      </c>
      <c r="D44" s="2" t="s">
        <v>159</v>
      </c>
      <c r="E44" s="46">
        <v>57504</v>
      </c>
      <c r="F44" s="52">
        <v>120.557136</v>
      </c>
      <c r="G44" s="5">
        <v>1.0335583000000001E-2</v>
      </c>
    </row>
    <row r="45" spans="1:7" ht="15" x14ac:dyDescent="0.25">
      <c r="A45" s="6">
        <v>39</v>
      </c>
      <c r="B45" s="7" t="s">
        <v>76</v>
      </c>
      <c r="C45" s="11" t="s">
        <v>849</v>
      </c>
      <c r="D45" s="2" t="s">
        <v>65</v>
      </c>
      <c r="E45" s="46">
        <v>41868</v>
      </c>
      <c r="F45" s="52">
        <v>113.14827</v>
      </c>
      <c r="G45" s="5">
        <v>9.7004069999999994E-3</v>
      </c>
    </row>
    <row r="46" spans="1:7" ht="25.5" x14ac:dyDescent="0.25">
      <c r="A46" s="6">
        <v>40</v>
      </c>
      <c r="B46" s="7" t="s">
        <v>214</v>
      </c>
      <c r="C46" s="11" t="s">
        <v>215</v>
      </c>
      <c r="D46" s="2" t="s">
        <v>30</v>
      </c>
      <c r="E46" s="46">
        <v>81070</v>
      </c>
      <c r="F46" s="52">
        <v>109.16075499999999</v>
      </c>
      <c r="G46" s="5">
        <v>9.3585500000000002E-3</v>
      </c>
    </row>
    <row r="47" spans="1:7" ht="15" x14ac:dyDescent="0.25">
      <c r="A47" s="6">
        <v>41</v>
      </c>
      <c r="B47" s="7" t="s">
        <v>209</v>
      </c>
      <c r="C47" s="11" t="s">
        <v>210</v>
      </c>
      <c r="D47" s="2" t="s">
        <v>211</v>
      </c>
      <c r="E47" s="46">
        <v>70586</v>
      </c>
      <c r="F47" s="52">
        <v>107.361306</v>
      </c>
      <c r="G47" s="5">
        <v>9.2042800000000004E-3</v>
      </c>
    </row>
    <row r="48" spans="1:7" ht="15" x14ac:dyDescent="0.25">
      <c r="A48" s="6">
        <v>42</v>
      </c>
      <c r="B48" s="7" t="s">
        <v>212</v>
      </c>
      <c r="C48" s="11" t="s">
        <v>213</v>
      </c>
      <c r="D48" s="2" t="s">
        <v>211</v>
      </c>
      <c r="E48" s="46">
        <v>18416</v>
      </c>
      <c r="F48" s="52">
        <v>103.35059200000001</v>
      </c>
      <c r="G48" s="5">
        <v>8.8604340000000004E-3</v>
      </c>
    </row>
    <row r="49" spans="1:7" ht="15" x14ac:dyDescent="0.25">
      <c r="A49" s="6">
        <v>43</v>
      </c>
      <c r="B49" s="7" t="s">
        <v>216</v>
      </c>
      <c r="C49" s="11" t="s">
        <v>217</v>
      </c>
      <c r="D49" s="2" t="s">
        <v>81</v>
      </c>
      <c r="E49" s="46">
        <v>97410</v>
      </c>
      <c r="F49" s="52">
        <v>97.556115000000005</v>
      </c>
      <c r="G49" s="5">
        <v>8.3636630000000003E-3</v>
      </c>
    </row>
    <row r="50" spans="1:7" ht="25.5" x14ac:dyDescent="0.25">
      <c r="A50" s="6">
        <v>44</v>
      </c>
      <c r="B50" s="7" t="s">
        <v>220</v>
      </c>
      <c r="C50" s="11" t="s">
        <v>221</v>
      </c>
      <c r="D50" s="2" t="s">
        <v>53</v>
      </c>
      <c r="E50" s="46">
        <v>23197</v>
      </c>
      <c r="F50" s="52">
        <v>79.229353500000002</v>
      </c>
      <c r="G50" s="5">
        <v>6.7924769999999999E-3</v>
      </c>
    </row>
    <row r="51" spans="1:7" ht="25.5" x14ac:dyDescent="0.25">
      <c r="A51" s="6">
        <v>45</v>
      </c>
      <c r="B51" s="7" t="s">
        <v>91</v>
      </c>
      <c r="C51" s="11" t="s">
        <v>92</v>
      </c>
      <c r="D51" s="2" t="s">
        <v>93</v>
      </c>
      <c r="E51" s="46">
        <v>23343</v>
      </c>
      <c r="F51" s="52">
        <v>74.452498500000004</v>
      </c>
      <c r="G51" s="5">
        <v>6.3829480000000003E-3</v>
      </c>
    </row>
    <row r="52" spans="1:7" ht="15" x14ac:dyDescent="0.25">
      <c r="A52" s="6">
        <v>46</v>
      </c>
      <c r="B52" s="7" t="s">
        <v>222</v>
      </c>
      <c r="C52" s="11" t="s">
        <v>223</v>
      </c>
      <c r="D52" s="2" t="s">
        <v>190</v>
      </c>
      <c r="E52" s="46">
        <v>29755</v>
      </c>
      <c r="F52" s="52">
        <v>74.060194999999993</v>
      </c>
      <c r="G52" s="5">
        <v>6.3493150000000003E-3</v>
      </c>
    </row>
    <row r="53" spans="1:7" ht="15" x14ac:dyDescent="0.25">
      <c r="A53" s="6">
        <v>47</v>
      </c>
      <c r="B53" s="7" t="s">
        <v>227</v>
      </c>
      <c r="C53" s="11" t="s">
        <v>228</v>
      </c>
      <c r="D53" s="2" t="s">
        <v>65</v>
      </c>
      <c r="E53" s="46">
        <v>28446</v>
      </c>
      <c r="F53" s="52">
        <v>71.939933999999994</v>
      </c>
      <c r="G53" s="5">
        <v>6.1675419999999998E-3</v>
      </c>
    </row>
    <row r="54" spans="1:7" ht="15" x14ac:dyDescent="0.25">
      <c r="A54" s="6">
        <v>48</v>
      </c>
      <c r="B54" s="7" t="s">
        <v>98</v>
      </c>
      <c r="C54" s="11" t="s">
        <v>99</v>
      </c>
      <c r="D54" s="2" t="s">
        <v>65</v>
      </c>
      <c r="E54" s="46">
        <v>35943</v>
      </c>
      <c r="F54" s="52">
        <v>45.396008999999999</v>
      </c>
      <c r="G54" s="5">
        <v>3.8918830000000001E-3</v>
      </c>
    </row>
    <row r="55" spans="1:7" ht="25.5" x14ac:dyDescent="0.25">
      <c r="A55" s="6">
        <v>49</v>
      </c>
      <c r="B55" s="7" t="s">
        <v>229</v>
      </c>
      <c r="C55" s="11" t="s">
        <v>230</v>
      </c>
      <c r="D55" s="2" t="s">
        <v>42</v>
      </c>
      <c r="E55" s="46">
        <v>135256</v>
      </c>
      <c r="F55" s="52">
        <v>44.972619999999999</v>
      </c>
      <c r="G55" s="5">
        <v>3.8555849999999999E-3</v>
      </c>
    </row>
    <row r="56" spans="1:7" ht="25.5" x14ac:dyDescent="0.25">
      <c r="A56" s="6">
        <v>50</v>
      </c>
      <c r="B56" s="7" t="s">
        <v>231</v>
      </c>
      <c r="C56" s="11" t="s">
        <v>232</v>
      </c>
      <c r="D56" s="2" t="s">
        <v>172</v>
      </c>
      <c r="E56" s="46">
        <v>30681</v>
      </c>
      <c r="F56" s="52">
        <v>34.086590999999999</v>
      </c>
      <c r="G56" s="5">
        <v>2.9223059999999999E-3</v>
      </c>
    </row>
    <row r="57" spans="1:7" ht="25.5" x14ac:dyDescent="0.25">
      <c r="A57" s="6">
        <v>51</v>
      </c>
      <c r="B57" s="7" t="s">
        <v>233</v>
      </c>
      <c r="C57" s="11" t="s">
        <v>234</v>
      </c>
      <c r="D57" s="2" t="s">
        <v>22</v>
      </c>
      <c r="E57" s="46">
        <v>17400</v>
      </c>
      <c r="F57" s="52">
        <v>10.779299999999999</v>
      </c>
      <c r="G57" s="5">
        <v>9.2412899999999999E-4</v>
      </c>
    </row>
    <row r="58" spans="1:7" ht="15" x14ac:dyDescent="0.25">
      <c r="A58" s="1"/>
      <c r="B58" s="2"/>
      <c r="C58" s="8" t="s">
        <v>107</v>
      </c>
      <c r="D58" s="12"/>
      <c r="E58" s="48"/>
      <c r="F58" s="54">
        <v>11172.960094500002</v>
      </c>
      <c r="G58" s="13">
        <v>0.95787821300000031</v>
      </c>
    </row>
    <row r="59" spans="1:7" ht="15" x14ac:dyDescent="0.25">
      <c r="A59" s="6"/>
      <c r="B59" s="7"/>
      <c r="C59" s="14"/>
      <c r="D59" s="15"/>
      <c r="E59" s="46"/>
      <c r="F59" s="52"/>
      <c r="G59" s="5"/>
    </row>
    <row r="60" spans="1:7" ht="15" x14ac:dyDescent="0.25">
      <c r="A60" s="1"/>
      <c r="B60" s="2"/>
      <c r="C60" s="8" t="s">
        <v>108</v>
      </c>
      <c r="D60" s="9"/>
      <c r="E60" s="47"/>
      <c r="F60" s="53"/>
      <c r="G60" s="10"/>
    </row>
    <row r="61" spans="1:7" ht="15" x14ac:dyDescent="0.25">
      <c r="A61" s="1"/>
      <c r="B61" s="2"/>
      <c r="C61" s="8" t="s">
        <v>107</v>
      </c>
      <c r="D61" s="12"/>
      <c r="E61" s="48"/>
      <c r="F61" s="54">
        <v>0</v>
      </c>
      <c r="G61" s="13">
        <v>0</v>
      </c>
    </row>
    <row r="62" spans="1:7" ht="15" x14ac:dyDescent="0.25">
      <c r="A62" s="6"/>
      <c r="B62" s="7"/>
      <c r="C62" s="14"/>
      <c r="D62" s="15"/>
      <c r="E62" s="46"/>
      <c r="F62" s="52"/>
      <c r="G62" s="5"/>
    </row>
    <row r="63" spans="1:7" ht="15" x14ac:dyDescent="0.25">
      <c r="A63" s="16"/>
      <c r="B63" s="17"/>
      <c r="C63" s="8" t="s">
        <v>109</v>
      </c>
      <c r="D63" s="9"/>
      <c r="E63" s="47"/>
      <c r="F63" s="53"/>
      <c r="G63" s="10"/>
    </row>
    <row r="64" spans="1:7" ht="15" x14ac:dyDescent="0.25">
      <c r="A64" s="18"/>
      <c r="B64" s="19"/>
      <c r="C64" s="8" t="s">
        <v>107</v>
      </c>
      <c r="D64" s="20"/>
      <c r="E64" s="49"/>
      <c r="F64" s="55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0"/>
      <c r="F65" s="56"/>
      <c r="G65" s="23"/>
    </row>
    <row r="66" spans="1:7" ht="15" x14ac:dyDescent="0.25">
      <c r="A66" s="1"/>
      <c r="B66" s="2"/>
      <c r="C66" s="8" t="s">
        <v>111</v>
      </c>
      <c r="D66" s="9"/>
      <c r="E66" s="47"/>
      <c r="F66" s="53"/>
      <c r="G66" s="10"/>
    </row>
    <row r="67" spans="1:7" ht="15" x14ac:dyDescent="0.25">
      <c r="A67" s="1"/>
      <c r="B67" s="2"/>
      <c r="C67" s="8" t="s">
        <v>107</v>
      </c>
      <c r="D67" s="12"/>
      <c r="E67" s="48"/>
      <c r="F67" s="54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2"/>
      <c r="G68" s="5"/>
    </row>
    <row r="69" spans="1:7" ht="15" x14ac:dyDescent="0.25">
      <c r="A69" s="1"/>
      <c r="B69" s="2"/>
      <c r="C69" s="8" t="s">
        <v>112</v>
      </c>
      <c r="D69" s="9"/>
      <c r="E69" s="47"/>
      <c r="F69" s="53"/>
      <c r="G69" s="10"/>
    </row>
    <row r="70" spans="1:7" ht="15" x14ac:dyDescent="0.25">
      <c r="A70" s="1"/>
      <c r="B70" s="2"/>
      <c r="C70" s="8" t="s">
        <v>107</v>
      </c>
      <c r="D70" s="12"/>
      <c r="E70" s="48"/>
      <c r="F70" s="54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2"/>
      <c r="G71" s="5"/>
    </row>
    <row r="72" spans="1:7" ht="15" x14ac:dyDescent="0.25">
      <c r="A72" s="1"/>
      <c r="B72" s="2"/>
      <c r="C72" s="8" t="s">
        <v>113</v>
      </c>
      <c r="D72" s="9"/>
      <c r="E72" s="47"/>
      <c r="F72" s="53"/>
      <c r="G72" s="10"/>
    </row>
    <row r="73" spans="1:7" ht="15" x14ac:dyDescent="0.25">
      <c r="A73" s="1"/>
      <c r="B73" s="2"/>
      <c r="C73" s="8" t="s">
        <v>107</v>
      </c>
      <c r="D73" s="12"/>
      <c r="E73" s="48"/>
      <c r="F73" s="54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2"/>
      <c r="G74" s="5"/>
    </row>
    <row r="75" spans="1:7" ht="25.5" x14ac:dyDescent="0.25">
      <c r="A75" s="6"/>
      <c r="B75" s="7"/>
      <c r="C75" s="24" t="s">
        <v>115</v>
      </c>
      <c r="D75" s="25"/>
      <c r="E75" s="48"/>
      <c r="F75" s="54">
        <v>11172.960094500002</v>
      </c>
      <c r="G75" s="13">
        <v>0.95787821300000031</v>
      </c>
    </row>
    <row r="76" spans="1:7" ht="15" x14ac:dyDescent="0.25">
      <c r="A76" s="1"/>
      <c r="B76" s="2"/>
      <c r="C76" s="11"/>
      <c r="D76" s="4"/>
      <c r="E76" s="46"/>
      <c r="F76" s="52"/>
      <c r="G76" s="5"/>
    </row>
    <row r="77" spans="1:7" ht="15" x14ac:dyDescent="0.25">
      <c r="A77" s="1"/>
      <c r="B77" s="2"/>
      <c r="C77" s="3" t="s">
        <v>116</v>
      </c>
      <c r="D77" s="4"/>
      <c r="E77" s="46"/>
      <c r="F77" s="52"/>
      <c r="G77" s="5"/>
    </row>
    <row r="78" spans="1:7" ht="25.5" x14ac:dyDescent="0.25">
      <c r="A78" s="1"/>
      <c r="B78" s="2"/>
      <c r="C78" s="8" t="s">
        <v>10</v>
      </c>
      <c r="D78" s="9"/>
      <c r="E78" s="47"/>
      <c r="F78" s="53"/>
      <c r="G78" s="10"/>
    </row>
    <row r="79" spans="1:7" ht="15" x14ac:dyDescent="0.25">
      <c r="A79" s="6"/>
      <c r="B79" s="7"/>
      <c r="C79" s="8" t="s">
        <v>107</v>
      </c>
      <c r="D79" s="12"/>
      <c r="E79" s="48"/>
      <c r="F79" s="54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2"/>
      <c r="G80" s="5"/>
    </row>
    <row r="81" spans="1:7" ht="15" x14ac:dyDescent="0.25">
      <c r="A81" s="1"/>
      <c r="B81" s="26"/>
      <c r="C81" s="8" t="s">
        <v>117</v>
      </c>
      <c r="D81" s="9"/>
      <c r="E81" s="47"/>
      <c r="F81" s="53"/>
      <c r="G81" s="10"/>
    </row>
    <row r="82" spans="1:7" ht="15" x14ac:dyDescent="0.25">
      <c r="A82" s="6"/>
      <c r="B82" s="7"/>
      <c r="C82" s="8" t="s">
        <v>107</v>
      </c>
      <c r="D82" s="12"/>
      <c r="E82" s="48"/>
      <c r="F82" s="54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8"/>
      <c r="G83" s="27"/>
    </row>
    <row r="84" spans="1:7" ht="15" x14ac:dyDescent="0.25">
      <c r="A84" s="1"/>
      <c r="B84" s="2"/>
      <c r="C84" s="8" t="s">
        <v>118</v>
      </c>
      <c r="D84" s="9"/>
      <c r="E84" s="47"/>
      <c r="F84" s="53"/>
      <c r="G84" s="10"/>
    </row>
    <row r="85" spans="1:7" ht="15" x14ac:dyDescent="0.25">
      <c r="A85" s="6"/>
      <c r="B85" s="7"/>
      <c r="C85" s="8" t="s">
        <v>107</v>
      </c>
      <c r="D85" s="12"/>
      <c r="E85" s="48"/>
      <c r="F85" s="54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2"/>
      <c r="G86" s="5"/>
    </row>
    <row r="87" spans="1:7" ht="25.5" x14ac:dyDescent="0.25">
      <c r="A87" s="1"/>
      <c r="B87" s="26"/>
      <c r="C87" s="8" t="s">
        <v>119</v>
      </c>
      <c r="D87" s="9"/>
      <c r="E87" s="47"/>
      <c r="F87" s="53"/>
      <c r="G87" s="10"/>
    </row>
    <row r="88" spans="1:7" ht="15" x14ac:dyDescent="0.25">
      <c r="A88" s="6"/>
      <c r="B88" s="7"/>
      <c r="C88" s="8" t="s">
        <v>107</v>
      </c>
      <c r="D88" s="12"/>
      <c r="E88" s="48"/>
      <c r="F88" s="54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2"/>
      <c r="G89" s="5"/>
    </row>
    <row r="90" spans="1:7" ht="15" x14ac:dyDescent="0.25">
      <c r="A90" s="6"/>
      <c r="B90" s="7"/>
      <c r="C90" s="28" t="s">
        <v>120</v>
      </c>
      <c r="D90" s="25"/>
      <c r="E90" s="48"/>
      <c r="F90" s="54">
        <v>0</v>
      </c>
      <c r="G90" s="13">
        <v>0</v>
      </c>
    </row>
    <row r="91" spans="1:7" ht="15" x14ac:dyDescent="0.25">
      <c r="A91" s="6"/>
      <c r="B91" s="7"/>
      <c r="C91" s="11"/>
      <c r="D91" s="4"/>
      <c r="E91" s="46"/>
      <c r="F91" s="52"/>
      <c r="G91" s="5"/>
    </row>
    <row r="92" spans="1:7" ht="15" x14ac:dyDescent="0.25">
      <c r="A92" s="1"/>
      <c r="B92" s="2"/>
      <c r="C92" s="3" t="s">
        <v>121</v>
      </c>
      <c r="D92" s="4"/>
      <c r="E92" s="46"/>
      <c r="F92" s="52"/>
      <c r="G92" s="5"/>
    </row>
    <row r="93" spans="1:7" ht="15" x14ac:dyDescent="0.25">
      <c r="A93" s="6"/>
      <c r="B93" s="7"/>
      <c r="C93" s="8" t="s">
        <v>122</v>
      </c>
      <c r="D93" s="9"/>
      <c r="E93" s="47"/>
      <c r="F93" s="53"/>
      <c r="G93" s="10"/>
    </row>
    <row r="94" spans="1:7" ht="15" x14ac:dyDescent="0.25">
      <c r="A94" s="6"/>
      <c r="B94" s="7"/>
      <c r="C94" s="8" t="s">
        <v>107</v>
      </c>
      <c r="D94" s="25"/>
      <c r="E94" s="48"/>
      <c r="F94" s="54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2"/>
      <c r="G95" s="5"/>
    </row>
    <row r="96" spans="1:7" ht="15" x14ac:dyDescent="0.25">
      <c r="A96" s="6"/>
      <c r="B96" s="7"/>
      <c r="C96" s="8" t="s">
        <v>123</v>
      </c>
      <c r="D96" s="9"/>
      <c r="E96" s="47"/>
      <c r="F96" s="53"/>
      <c r="G96" s="10"/>
    </row>
    <row r="97" spans="1:7" ht="15" x14ac:dyDescent="0.25">
      <c r="A97" s="6"/>
      <c r="B97" s="7"/>
      <c r="C97" s="8" t="s">
        <v>107</v>
      </c>
      <c r="D97" s="25"/>
      <c r="E97" s="48"/>
      <c r="F97" s="54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2"/>
      <c r="G98" s="5"/>
    </row>
    <row r="99" spans="1:7" ht="15" x14ac:dyDescent="0.25">
      <c r="A99" s="6"/>
      <c r="B99" s="7"/>
      <c r="C99" s="8" t="s">
        <v>124</v>
      </c>
      <c r="D99" s="9"/>
      <c r="E99" s="47"/>
      <c r="F99" s="53"/>
      <c r="G99" s="10"/>
    </row>
    <row r="100" spans="1:7" ht="15" x14ac:dyDescent="0.25">
      <c r="A100" s="6"/>
      <c r="B100" s="7"/>
      <c r="C100" s="8" t="s">
        <v>107</v>
      </c>
      <c r="D100" s="25"/>
      <c r="E100" s="48"/>
      <c r="F100" s="54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2"/>
      <c r="G101" s="5"/>
    </row>
    <row r="102" spans="1:7" ht="15" x14ac:dyDescent="0.25">
      <c r="A102" s="6"/>
      <c r="B102" s="7"/>
      <c r="C102" s="8" t="s">
        <v>125</v>
      </c>
      <c r="D102" s="9"/>
      <c r="E102" s="47"/>
      <c r="F102" s="53"/>
      <c r="G102" s="10"/>
    </row>
    <row r="103" spans="1:7" ht="15" x14ac:dyDescent="0.25">
      <c r="A103" s="6">
        <v>1</v>
      </c>
      <c r="B103" s="7"/>
      <c r="C103" s="11" t="s">
        <v>126</v>
      </c>
      <c r="D103" s="15"/>
      <c r="E103" s="46"/>
      <c r="F103" s="52">
        <v>421.79545830000001</v>
      </c>
      <c r="G103" s="5">
        <v>3.6161292999999997E-2</v>
      </c>
    </row>
    <row r="104" spans="1:7" ht="15" x14ac:dyDescent="0.25">
      <c r="A104" s="6"/>
      <c r="B104" s="7"/>
      <c r="C104" s="8" t="s">
        <v>107</v>
      </c>
      <c r="D104" s="25"/>
      <c r="E104" s="48"/>
      <c r="F104" s="54">
        <v>421.79545830000001</v>
      </c>
      <c r="G104" s="13">
        <v>3.6161292999999997E-2</v>
      </c>
    </row>
    <row r="105" spans="1:7" ht="15" x14ac:dyDescent="0.25">
      <c r="A105" s="6"/>
      <c r="B105" s="7"/>
      <c r="C105" s="14"/>
      <c r="D105" s="7"/>
      <c r="E105" s="46"/>
      <c r="F105" s="52"/>
      <c r="G105" s="5"/>
    </row>
    <row r="106" spans="1:7" ht="25.5" x14ac:dyDescent="0.25">
      <c r="A106" s="6"/>
      <c r="B106" s="7"/>
      <c r="C106" s="24" t="s">
        <v>127</v>
      </c>
      <c r="D106" s="25"/>
      <c r="E106" s="48"/>
      <c r="F106" s="54">
        <v>421.79545830000001</v>
      </c>
      <c r="G106" s="13">
        <v>3.6161292999999997E-2</v>
      </c>
    </row>
    <row r="107" spans="1:7" ht="15" x14ac:dyDescent="0.25">
      <c r="A107" s="6"/>
      <c r="B107" s="7"/>
      <c r="C107" s="29"/>
      <c r="D107" s="7"/>
      <c r="E107" s="46"/>
      <c r="F107" s="52"/>
      <c r="G107" s="5"/>
    </row>
    <row r="108" spans="1:7" ht="15" x14ac:dyDescent="0.25">
      <c r="A108" s="1"/>
      <c r="B108" s="2"/>
      <c r="C108" s="3" t="s">
        <v>128</v>
      </c>
      <c r="D108" s="4"/>
      <c r="E108" s="46"/>
      <c r="F108" s="52"/>
      <c r="G108" s="5"/>
    </row>
    <row r="109" spans="1:7" ht="25.5" x14ac:dyDescent="0.25">
      <c r="A109" s="6"/>
      <c r="B109" s="7"/>
      <c r="C109" s="8" t="s">
        <v>129</v>
      </c>
      <c r="D109" s="9"/>
      <c r="E109" s="47"/>
      <c r="F109" s="53"/>
      <c r="G109" s="10"/>
    </row>
    <row r="110" spans="1:7" ht="15" x14ac:dyDescent="0.25">
      <c r="A110" s="6"/>
      <c r="B110" s="7"/>
      <c r="C110" s="8" t="s">
        <v>107</v>
      </c>
      <c r="D110" s="25"/>
      <c r="E110" s="48"/>
      <c r="F110" s="54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2"/>
      <c r="G111" s="5"/>
    </row>
    <row r="112" spans="1:7" ht="15" x14ac:dyDescent="0.25">
      <c r="A112" s="1"/>
      <c r="B112" s="2"/>
      <c r="C112" s="3" t="s">
        <v>130</v>
      </c>
      <c r="D112" s="4"/>
      <c r="E112" s="46"/>
      <c r="F112" s="52"/>
      <c r="G112" s="5"/>
    </row>
    <row r="113" spans="1:7" ht="25.5" x14ac:dyDescent="0.25">
      <c r="A113" s="6"/>
      <c r="B113" s="7"/>
      <c r="C113" s="8" t="s">
        <v>131</v>
      </c>
      <c r="D113" s="9"/>
      <c r="E113" s="47"/>
      <c r="F113" s="53"/>
      <c r="G113" s="10"/>
    </row>
    <row r="114" spans="1:7" ht="15" x14ac:dyDescent="0.25">
      <c r="A114" s="6"/>
      <c r="B114" s="7"/>
      <c r="C114" s="8" t="s">
        <v>107</v>
      </c>
      <c r="D114" s="25"/>
      <c r="E114" s="48"/>
      <c r="F114" s="54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2"/>
      <c r="G115" s="5"/>
    </row>
    <row r="116" spans="1:7" ht="25.5" x14ac:dyDescent="0.25">
      <c r="A116" s="6"/>
      <c r="B116" s="7"/>
      <c r="C116" s="8" t="s">
        <v>132</v>
      </c>
      <c r="D116" s="9"/>
      <c r="E116" s="47"/>
      <c r="F116" s="53"/>
      <c r="G116" s="10"/>
    </row>
    <row r="117" spans="1:7" ht="15" x14ac:dyDescent="0.25">
      <c r="A117" s="6"/>
      <c r="B117" s="7"/>
      <c r="C117" s="8" t="s">
        <v>107</v>
      </c>
      <c r="D117" s="25"/>
      <c r="E117" s="48"/>
      <c r="F117" s="54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8"/>
      <c r="G118" s="27"/>
    </row>
    <row r="119" spans="1:7" ht="25.5" x14ac:dyDescent="0.25">
      <c r="A119" s="6"/>
      <c r="B119" s="7"/>
      <c r="C119" s="29" t="s">
        <v>134</v>
      </c>
      <c r="D119" s="7"/>
      <c r="E119" s="46"/>
      <c r="F119" s="58">
        <v>69.524866180000004</v>
      </c>
      <c r="G119" s="27">
        <v>5.9604929999999999E-3</v>
      </c>
    </row>
    <row r="120" spans="1:7" ht="15" x14ac:dyDescent="0.25">
      <c r="A120" s="6"/>
      <c r="B120" s="7"/>
      <c r="C120" s="30" t="s">
        <v>135</v>
      </c>
      <c r="D120" s="12"/>
      <c r="E120" s="48"/>
      <c r="F120" s="54">
        <v>11664.280418980001</v>
      </c>
      <c r="G120" s="13">
        <v>0.99999999900000036</v>
      </c>
    </row>
    <row r="122" spans="1:7" ht="15" x14ac:dyDescent="0.25">
      <c r="B122" s="158"/>
      <c r="C122" s="158"/>
      <c r="D122" s="158"/>
      <c r="E122" s="158"/>
      <c r="F122" s="158"/>
    </row>
    <row r="123" spans="1:7" ht="15" x14ac:dyDescent="0.25">
      <c r="B123" s="158"/>
      <c r="C123" s="158"/>
      <c r="D123" s="158"/>
      <c r="E123" s="158"/>
      <c r="F123" s="158"/>
    </row>
    <row r="125" spans="1:7" ht="15" x14ac:dyDescent="0.25">
      <c r="B125" s="36" t="s">
        <v>137</v>
      </c>
      <c r="C125" s="37"/>
      <c r="D125" s="38"/>
    </row>
    <row r="126" spans="1:7" ht="15" x14ac:dyDescent="0.25">
      <c r="B126" s="39" t="s">
        <v>138</v>
      </c>
      <c r="C126" s="40"/>
      <c r="D126" s="64" t="s">
        <v>139</v>
      </c>
    </row>
    <row r="127" spans="1:7" ht="15" x14ac:dyDescent="0.25">
      <c r="B127" s="39" t="s">
        <v>140</v>
      </c>
      <c r="C127" s="40"/>
      <c r="D127" s="64" t="s">
        <v>139</v>
      </c>
    </row>
    <row r="128" spans="1:7" ht="15" x14ac:dyDescent="0.25">
      <c r="B128" s="41" t="s">
        <v>141</v>
      </c>
      <c r="C128" s="40"/>
      <c r="D128" s="42"/>
    </row>
    <row r="129" spans="2:4" ht="25.5" customHeight="1" x14ac:dyDescent="0.25">
      <c r="B129" s="42"/>
      <c r="C129" s="32" t="s">
        <v>142</v>
      </c>
      <c r="D129" s="33" t="s">
        <v>143</v>
      </c>
    </row>
    <row r="130" spans="2:4" ht="12.75" customHeight="1" x14ac:dyDescent="0.25">
      <c r="B130" s="59" t="s">
        <v>144</v>
      </c>
      <c r="C130" s="60" t="s">
        <v>145</v>
      </c>
      <c r="D130" s="60" t="s">
        <v>146</v>
      </c>
    </row>
    <row r="131" spans="2:4" ht="15" x14ac:dyDescent="0.25">
      <c r="B131" s="42" t="s">
        <v>147</v>
      </c>
      <c r="C131" s="43">
        <v>14.1014</v>
      </c>
      <c r="D131" s="43">
        <v>14.7704</v>
      </c>
    </row>
    <row r="132" spans="2:4" ht="15" x14ac:dyDescent="0.25">
      <c r="B132" s="42" t="s">
        <v>148</v>
      </c>
      <c r="C132" s="43">
        <v>11.2172</v>
      </c>
      <c r="D132" s="43">
        <v>11.7494</v>
      </c>
    </row>
    <row r="133" spans="2:4" ht="15" x14ac:dyDescent="0.25">
      <c r="B133" s="42" t="s">
        <v>149</v>
      </c>
      <c r="C133" s="43">
        <v>13.6541</v>
      </c>
      <c r="D133" s="43">
        <v>14.299799999999999</v>
      </c>
    </row>
    <row r="134" spans="2:4" ht="15" x14ac:dyDescent="0.25">
      <c r="B134" s="42" t="s">
        <v>150</v>
      </c>
      <c r="C134" s="43">
        <v>10.8308</v>
      </c>
      <c r="D134" s="43">
        <v>11.343</v>
      </c>
    </row>
    <row r="136" spans="2:4" ht="15" x14ac:dyDescent="0.25">
      <c r="B136" s="61" t="s">
        <v>151</v>
      </c>
      <c r="C136" s="44"/>
      <c r="D136" s="62" t="s">
        <v>139</v>
      </c>
    </row>
    <row r="137" spans="2:4" ht="24.75" customHeight="1" x14ac:dyDescent="0.25">
      <c r="B137" s="63"/>
      <c r="C137" s="63"/>
    </row>
    <row r="138" spans="2:4" ht="15" x14ac:dyDescent="0.25">
      <c r="B138" s="65"/>
      <c r="C138" s="67"/>
      <c r="D138"/>
    </row>
    <row r="140" spans="2:4" ht="15" x14ac:dyDescent="0.25">
      <c r="B140" s="41" t="s">
        <v>152</v>
      </c>
      <c r="C140" s="40"/>
      <c r="D140" s="66" t="s">
        <v>139</v>
      </c>
    </row>
    <row r="141" spans="2:4" ht="15" x14ac:dyDescent="0.25">
      <c r="B141" s="41" t="s">
        <v>153</v>
      </c>
      <c r="C141" s="40"/>
      <c r="D141" s="66" t="s">
        <v>139</v>
      </c>
    </row>
    <row r="142" spans="2:4" ht="15" x14ac:dyDescent="0.25">
      <c r="B142" s="41" t="s">
        <v>154</v>
      </c>
      <c r="C142" s="40"/>
      <c r="D142" s="45">
        <v>5.0017990834674883E-2</v>
      </c>
    </row>
    <row r="143" spans="2:4" ht="15" x14ac:dyDescent="0.25">
      <c r="B143" s="41" t="s">
        <v>155</v>
      </c>
      <c r="C143" s="40"/>
      <c r="D143" s="45" t="s">
        <v>139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CAPEXG</vt:lpstr>
      <vt:lpstr>MICAP10</vt:lpstr>
      <vt:lpstr>MICAP11</vt:lpstr>
      <vt:lpstr>MICAP12</vt:lpstr>
      <vt:lpstr>MICAP14</vt:lpstr>
      <vt:lpstr>MICAP15</vt:lpstr>
      <vt:lpstr>MICAP16</vt:lpstr>
      <vt:lpstr>MICAP17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SESCAP5</vt:lpstr>
      <vt:lpstr>SESCAP6</vt:lpstr>
      <vt:lpstr>SESCAP7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SMALL3</vt:lpstr>
      <vt:lpstr>SMALL4</vt:lpstr>
      <vt:lpstr>SMALL5</vt:lpstr>
      <vt:lpstr>SMALL6</vt:lpstr>
      <vt:lpstr>SMILE</vt:lpstr>
      <vt:lpstr>SRURAL</vt:lpstr>
      <vt:lpstr>SSFUND</vt:lpstr>
      <vt:lpstr>SSN100</vt:lpstr>
      <vt:lpstr>STAX</vt:lpstr>
      <vt:lpstr>STOP6</vt:lpstr>
      <vt:lpstr>STOP7</vt:lpstr>
      <vt:lpstr>SUNBAL</vt:lpstr>
      <vt:lpstr>SUNESF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dcterms:created xsi:type="dcterms:W3CDTF">2016-06-17T04:30:17Z</dcterms:created>
  <dcterms:modified xsi:type="dcterms:W3CDTF">2019-06-10T12:56:17Z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