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270" windowWidth="14940" windowHeight="9150"/>
  </bookViews>
  <sheets>
    <sheet name="TBF" sheetId="1" r:id="rId1"/>
    <sheet name="TDF" sheetId="2" r:id="rId2"/>
    <sheet name="TTS" sheetId="4" r:id="rId3"/>
    <sheet name="TNI" sheetId="12" r:id="rId4"/>
    <sheet name="TSS" sheetId="13" r:id="rId5"/>
    <sheet name="TISF" sheetId="8" r:id="rId6"/>
    <sheet name="TBFS" sheetId="5" r:id="rId7"/>
    <sheet name="TEF" sheetId="7" r:id="rId8"/>
    <sheet name="TLF" sheetId="9" r:id="rId9"/>
    <sheet name="TUSB" sheetId="10" r:id="rId10"/>
    <sheet name="TDI" sheetId="6" r:id="rId11"/>
    <sheet name="TSTI" sheetId="3" r:id="rId12"/>
  </sheets>
  <calcPr calcId="144525"/>
</workbook>
</file>

<file path=xl/calcChain.xml><?xml version="1.0" encoding="utf-8"?>
<calcChain xmlns="http://schemas.openxmlformats.org/spreadsheetml/2006/main">
  <c r="F9" i="3"/>
  <c r="G6" i="6"/>
  <c r="F9" i="9"/>
  <c r="G44" i="7"/>
  <c r="G43"/>
  <c r="G42"/>
  <c r="G41"/>
  <c r="F48" i="13"/>
  <c r="F47" i="4"/>
  <c r="F50" i="1"/>
  <c r="G27" i="5" l="1"/>
  <c r="G26"/>
  <c r="F39" i="8"/>
  <c r="F58" i="12"/>
  <c r="G45" i="1" l="1"/>
  <c r="G44"/>
  <c r="G43"/>
  <c r="G42"/>
  <c r="G41"/>
  <c r="G25" i="5" l="1"/>
  <c r="G24"/>
  <c r="G23"/>
  <c r="G40" i="1"/>
  <c r="G39"/>
  <c r="G22" i="5" l="1"/>
  <c r="G21"/>
  <c r="G57" i="12"/>
  <c r="G56"/>
  <c r="G20" i="5" l="1"/>
  <c r="G19"/>
  <c r="G55" i="12" l="1"/>
  <c r="G54"/>
  <c r="G53"/>
  <c r="G46" i="4"/>
  <c r="F7" i="3" l="1"/>
  <c r="F8" s="1"/>
  <c r="G6"/>
  <c r="G7" s="1"/>
  <c r="G8" s="1"/>
  <c r="G9" s="1"/>
  <c r="F7" i="6"/>
  <c r="F8" s="1"/>
  <c r="F9" s="1"/>
  <c r="G7"/>
  <c r="G8" s="1"/>
  <c r="G9" s="1"/>
  <c r="F7" i="10"/>
  <c r="F8" s="1"/>
  <c r="F9" s="1"/>
  <c r="G6"/>
  <c r="G7" s="1"/>
  <c r="G8" s="1"/>
  <c r="G9" s="1"/>
  <c r="F7" i="9"/>
  <c r="F8" s="1"/>
  <c r="G6"/>
  <c r="G7" s="1"/>
  <c r="G8" s="1"/>
  <c r="G9" s="1"/>
  <c r="F45" i="7"/>
  <c r="F48" s="1"/>
  <c r="F49" s="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F28" i="5"/>
  <c r="F31" s="1"/>
  <c r="F32" s="1"/>
  <c r="G18"/>
  <c r="G17"/>
  <c r="G16"/>
  <c r="G15"/>
  <c r="G14"/>
  <c r="G13"/>
  <c r="G12"/>
  <c r="G11"/>
  <c r="G10"/>
  <c r="G9"/>
  <c r="G8"/>
  <c r="G7"/>
  <c r="F42" i="8"/>
  <c r="F43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51" i="13"/>
  <c r="F51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F61" i="12"/>
  <c r="F62" s="1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48" i="13" l="1"/>
  <c r="G39" i="8"/>
  <c r="G42" s="1"/>
  <c r="G43" s="1"/>
  <c r="G58" i="12"/>
  <c r="G61" s="1"/>
  <c r="G62" s="1"/>
  <c r="F52" i="13"/>
  <c r="F53" s="1"/>
  <c r="G28" i="5"/>
  <c r="G31" s="1"/>
  <c r="G32" s="1"/>
  <c r="G52" i="13"/>
  <c r="G53" s="1"/>
  <c r="G45" i="7"/>
  <c r="G48" s="1"/>
  <c r="G49" s="1"/>
  <c r="F50" i="4"/>
  <c r="F51" s="1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F43" i="2"/>
  <c r="F46" s="1"/>
  <c r="F47" s="1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F46" i="1"/>
  <c r="F49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46" s="1"/>
  <c r="G47" i="4" l="1"/>
  <c r="G50" s="1"/>
  <c r="G51" s="1"/>
  <c r="G43" i="2"/>
  <c r="G46" s="1"/>
  <c r="G47" s="1"/>
  <c r="G49" i="1"/>
  <c r="G50" s="1"/>
</calcChain>
</file>

<file path=xl/sharedStrings.xml><?xml version="1.0" encoding="utf-8"?>
<sst xmlns="http://schemas.openxmlformats.org/spreadsheetml/2006/main" count="1412" uniqueCount="296">
  <si>
    <t>TAURUS BONANZA FUND</t>
  </si>
  <si>
    <t/>
  </si>
  <si>
    <t>Name of the Instrument</t>
  </si>
  <si>
    <t>ISIN</t>
  </si>
  <si>
    <t>Industry</t>
  </si>
  <si>
    <t>Quantity</t>
  </si>
  <si>
    <t>Market/Fair Value (Rs. in Lacs)</t>
  </si>
  <si>
    <t>% to Net Assets</t>
  </si>
  <si>
    <t>Equity &amp; Equity related</t>
  </si>
  <si>
    <t>(a) Listed / awaiting listing on Stock Exchanges</t>
  </si>
  <si>
    <t>INE040A01026</t>
  </si>
  <si>
    <t>Banks</t>
  </si>
  <si>
    <t>INE009A01021</t>
  </si>
  <si>
    <t>Software</t>
  </si>
  <si>
    <t>INE001A01036</t>
  </si>
  <si>
    <t>Finance</t>
  </si>
  <si>
    <t>INE002A01018</t>
  </si>
  <si>
    <t>Petroleum Products</t>
  </si>
  <si>
    <t>INE018A01030</t>
  </si>
  <si>
    <t>Construction Project</t>
  </si>
  <si>
    <t>INE090A01021</t>
  </si>
  <si>
    <t>State Bank of India</t>
  </si>
  <si>
    <t>INE062A01020</t>
  </si>
  <si>
    <t>Transportation</t>
  </si>
  <si>
    <t>INE238A01034</t>
  </si>
  <si>
    <t>INE140A01024</t>
  </si>
  <si>
    <t>Pharmaceuticals</t>
  </si>
  <si>
    <t>INE522F01014</t>
  </si>
  <si>
    <t>Minerals/Mining</t>
  </si>
  <si>
    <t>INE094A01015</t>
  </si>
  <si>
    <t>INE585B01010</t>
  </si>
  <si>
    <t>Auto</t>
  </si>
  <si>
    <t>INE467B01029</t>
  </si>
  <si>
    <t>INE155A01022</t>
  </si>
  <si>
    <t>INE003A01024</t>
  </si>
  <si>
    <t>Industrial Capital Goods</t>
  </si>
  <si>
    <t>INE256A01028</t>
  </si>
  <si>
    <t>Media &amp; Entertainment</t>
  </si>
  <si>
    <t>Chemicals</t>
  </si>
  <si>
    <t>INE180A01020</t>
  </si>
  <si>
    <t>Consumer Non Durables</t>
  </si>
  <si>
    <t>INE111A01017</t>
  </si>
  <si>
    <t>INE213A01029</t>
  </si>
  <si>
    <t>Oil</t>
  </si>
  <si>
    <t>INE075A01022</t>
  </si>
  <si>
    <t>INE237A01028</t>
  </si>
  <si>
    <t>INE154A01025</t>
  </si>
  <si>
    <t>INE029A01011</t>
  </si>
  <si>
    <t>INE397D01024</t>
  </si>
  <si>
    <t>Telecom - Services</t>
  </si>
  <si>
    <t>INE860A01027</t>
  </si>
  <si>
    <t>Bank of Baroda</t>
  </si>
  <si>
    <t>INE028A01039</t>
  </si>
  <si>
    <t>INE742F01042</t>
  </si>
  <si>
    <t>INE044A01036</t>
  </si>
  <si>
    <t>Industrial Products</t>
  </si>
  <si>
    <t>INE089A01023</t>
  </si>
  <si>
    <t>Sub Total</t>
  </si>
  <si>
    <t>(b) Unlisted</t>
  </si>
  <si>
    <t>NIL</t>
  </si>
  <si>
    <t>Total</t>
  </si>
  <si>
    <t>Net Receivables / (Payables)</t>
  </si>
  <si>
    <t>GRAND TOTAL</t>
  </si>
  <si>
    <t xml:space="preserve"> </t>
  </si>
  <si>
    <t>TAURUS DISCOVERY FUND</t>
  </si>
  <si>
    <t>INE233A01035</t>
  </si>
  <si>
    <t>INE465A01025</t>
  </si>
  <si>
    <t>INE775A01035</t>
  </si>
  <si>
    <t>Auto Ancillaries</t>
  </si>
  <si>
    <t>INE216A01022</t>
  </si>
  <si>
    <t>INE070A01015</t>
  </si>
  <si>
    <t>Cement</t>
  </si>
  <si>
    <t>INE095A01012</t>
  </si>
  <si>
    <t>INE331A01037</t>
  </si>
  <si>
    <t>INE102D01028</t>
  </si>
  <si>
    <t>Gas</t>
  </si>
  <si>
    <t>**  Thinly Traded / Non Traded Security</t>
  </si>
  <si>
    <t>#  Unlisted Security</t>
  </si>
  <si>
    <t>TAURUS SHORT TERM INCOME FUND</t>
  </si>
  <si>
    <t>Rating</t>
  </si>
  <si>
    <t>CBLO / Reverse Repo</t>
  </si>
  <si>
    <t>TAURUS TAX SHIELD</t>
  </si>
  <si>
    <t>INE100A01010</t>
  </si>
  <si>
    <t>INE481G01011</t>
  </si>
  <si>
    <t>INE669C01036</t>
  </si>
  <si>
    <t>INE101A01026</t>
  </si>
  <si>
    <t>INE326A01037</t>
  </si>
  <si>
    <t>TAURUS BANKING &amp; FINANCIAL SERVICES FUND</t>
  </si>
  <si>
    <t>INE528G01019</t>
  </si>
  <si>
    <t>TAURUS DYNAMIC INCOME FUND</t>
  </si>
  <si>
    <t>TAURUS ETHICAL FUND</t>
  </si>
  <si>
    <t>INE470A01017</t>
  </si>
  <si>
    <t>Trading</t>
  </si>
  <si>
    <t>INE323A01026</t>
  </si>
  <si>
    <t>INE917I01010</t>
  </si>
  <si>
    <t>INE030A01027</t>
  </si>
  <si>
    <t>INE059A01026</t>
  </si>
  <si>
    <t>INE347G01014</t>
  </si>
  <si>
    <t>TAURUS INFRASTRUCTURE FUND</t>
  </si>
  <si>
    <t>INE242A01010</t>
  </si>
  <si>
    <t>TAURUS LIQUID FUND</t>
  </si>
  <si>
    <t>TAURUS ULTRA SHORT TERM BOND FUND</t>
  </si>
  <si>
    <t>TAURUS NIFTY INDEX FUND</t>
  </si>
  <si>
    <t>INE021A01026</t>
  </si>
  <si>
    <t>INE752E01010</t>
  </si>
  <si>
    <t>Power</t>
  </si>
  <si>
    <t>INE158A01026</t>
  </si>
  <si>
    <t>INE733E01010</t>
  </si>
  <si>
    <t>INE079A01024</t>
  </si>
  <si>
    <t>INE081A01012</t>
  </si>
  <si>
    <t>Ferrous Metals</t>
  </si>
  <si>
    <t>INE129A01019</t>
  </si>
  <si>
    <t>INE012A01025</t>
  </si>
  <si>
    <t>INE245A01021</t>
  </si>
  <si>
    <t>Non - Ferrous Metals</t>
  </si>
  <si>
    <t>INE038A01020</t>
  </si>
  <si>
    <t>TAURUS STARSHARE</t>
  </si>
  <si>
    <t>INE752A01018</t>
  </si>
  <si>
    <t>$0.00</t>
  </si>
  <si>
    <t>$0.00%</t>
  </si>
  <si>
    <t xml:space="preserve">$  Less Than 0.01% of Net Asset Value </t>
  </si>
  <si>
    <t>Housing Development Finance Corporation Ltd.</t>
  </si>
  <si>
    <t>Reliance Industries Ltd.</t>
  </si>
  <si>
    <t>Infosys Ltd.</t>
  </si>
  <si>
    <t>Larsen &amp; Toubro Ltd.</t>
  </si>
  <si>
    <t>HDFC Bank Ltd.</t>
  </si>
  <si>
    <t>Wipro Ltd.</t>
  </si>
  <si>
    <t>ICICI Bank Ltd.</t>
  </si>
  <si>
    <t>ITC Ltd.</t>
  </si>
  <si>
    <t>Axis Bank Ltd.</t>
  </si>
  <si>
    <t>Tata Consultancy Services Ltd.</t>
  </si>
  <si>
    <t>HCL Technologies Ltd.</t>
  </si>
  <si>
    <t>Dr. Reddy's Laboratories Ltd.</t>
  </si>
  <si>
    <t>Bharat Electronics Ltd.</t>
  </si>
  <si>
    <t>Bharat Petroleum Corporation Ltd.</t>
  </si>
  <si>
    <t>Container Corporation of India Ltd.</t>
  </si>
  <si>
    <t>Coal India Ltd.</t>
  </si>
  <si>
    <t>Hindustan Petroleum Corporation Ltd.</t>
  </si>
  <si>
    <t>Kotak Mahindra Bank Ltd.</t>
  </si>
  <si>
    <t>Maruti Suzuki India Ltd.</t>
  </si>
  <si>
    <t>Adani Ports and Special Economic Zone Ltd.</t>
  </si>
  <si>
    <t>Piramal Enterprises Ltd.</t>
  </si>
  <si>
    <t>Siemens Ltd.</t>
  </si>
  <si>
    <t>Tata Motors Ltd.</t>
  </si>
  <si>
    <t>Cipla Ltd.</t>
  </si>
  <si>
    <t>Godrej Consumer Products Ltd.</t>
  </si>
  <si>
    <t>Zee Entertainment Enterprises Ltd.</t>
  </si>
  <si>
    <t>IndusInd Bank Ltd.</t>
  </si>
  <si>
    <t>Godrej Industries Ltd.</t>
  </si>
  <si>
    <t>Motherson Sumi Systems Ltd.</t>
  </si>
  <si>
    <t>Bharat Forge Ltd.</t>
  </si>
  <si>
    <t>Bajaj Finance Ltd.</t>
  </si>
  <si>
    <t>Britannia Industries Ltd.</t>
  </si>
  <si>
    <t>The Ramco Cements Ltd.</t>
  </si>
  <si>
    <t>Shree Cements Ltd.</t>
  </si>
  <si>
    <t>Mahindra &amp; Mahindra Ltd.</t>
  </si>
  <si>
    <t>Lupin Ltd.</t>
  </si>
  <si>
    <t>Ultratech Cement Ltd.</t>
  </si>
  <si>
    <t>Atul Ltd.</t>
  </si>
  <si>
    <t>Tech Mahindra Ltd.</t>
  </si>
  <si>
    <t>Bajaj Auto Ltd.</t>
  </si>
  <si>
    <t>Bharti Airtel Ltd.</t>
  </si>
  <si>
    <t>Hindustan Unilever Ltd.</t>
  </si>
  <si>
    <t>Oil &amp; Natural Gas Corporation Ltd.</t>
  </si>
  <si>
    <t>Yes Bank Ltd.</t>
  </si>
  <si>
    <t>Bosch Ltd.</t>
  </si>
  <si>
    <t>ACC Ltd.</t>
  </si>
  <si>
    <t>Asian Paints Ltd.</t>
  </si>
  <si>
    <t>GAIL (India) Ltd.</t>
  </si>
  <si>
    <t>Grasim Industries Ltd.</t>
  </si>
  <si>
    <t>Ambuja Cements Ltd.</t>
  </si>
  <si>
    <t>Hero MotoCorp Ltd.</t>
  </si>
  <si>
    <t>Hindalco Industries Ltd.</t>
  </si>
  <si>
    <t>NTPC Ltd.</t>
  </si>
  <si>
    <t>Power Grid Corporation of India Ltd.</t>
  </si>
  <si>
    <t>Tata Steel Ltd.</t>
  </si>
  <si>
    <t>Tata Power Company Ltd.</t>
  </si>
  <si>
    <t>Indian Oil Corporation Ltd.</t>
  </si>
  <si>
    <t>Construction</t>
  </si>
  <si>
    <t>3M India Ltd.</t>
  </si>
  <si>
    <t>Petronet LNG Ltd.</t>
  </si>
  <si>
    <t>JSW Steel Ltd.</t>
  </si>
  <si>
    <t>Max Financial Services Ltd.</t>
  </si>
  <si>
    <t>IN9155A01020</t>
  </si>
  <si>
    <t>Indraprastha Gas Ltd.</t>
  </si>
  <si>
    <t>INE203G01019</t>
  </si>
  <si>
    <t>Biocon Ltd.</t>
  </si>
  <si>
    <t>INE376G01013</t>
  </si>
  <si>
    <t>INE498L01015</t>
  </si>
  <si>
    <t>PTC India Ltd.</t>
  </si>
  <si>
    <t>INE877F01012</t>
  </si>
  <si>
    <t>Wellwin Industry Ltd. ** #</t>
  </si>
  <si>
    <t>AIA Engineering Ltd.</t>
  </si>
  <si>
    <t>INE212H01026</t>
  </si>
  <si>
    <t>The Clearing Corporation of India Ltd.</t>
  </si>
  <si>
    <t>Hindustan Zinc Ltd.</t>
  </si>
  <si>
    <t>INE267A01025</t>
  </si>
  <si>
    <t>Aurobindo Pharma Ltd.</t>
  </si>
  <si>
    <t>INE406A01037</t>
  </si>
  <si>
    <t>Bajaj Finserv Ltd.</t>
  </si>
  <si>
    <t>INE918I01018</t>
  </si>
  <si>
    <t>Punjab National Bank</t>
  </si>
  <si>
    <t>INE160A01022</t>
  </si>
  <si>
    <t>Power Finance Corporation Ltd.</t>
  </si>
  <si>
    <t>INE134E01011</t>
  </si>
  <si>
    <t>Rural Electrification Corporation Ltd.</t>
  </si>
  <si>
    <t>INE020B01018</t>
  </si>
  <si>
    <t>INE296A01024</t>
  </si>
  <si>
    <t>L&amp;T Finance Holdings Ltd.</t>
  </si>
  <si>
    <t>Canara Bank</t>
  </si>
  <si>
    <t>INE476A01014</t>
  </si>
  <si>
    <t>Exide Industries Ltd.</t>
  </si>
  <si>
    <t>INE302A01020</t>
  </si>
  <si>
    <t>Bharti Infratel Ltd.</t>
  </si>
  <si>
    <t>INE121J01017</t>
  </si>
  <si>
    <t>Telecom -  Equipment &amp; Accessories</t>
  </si>
  <si>
    <t>Nestle India Ltd.</t>
  </si>
  <si>
    <t>INE239A01016</t>
  </si>
  <si>
    <t>Packaged Foods</t>
  </si>
  <si>
    <t>Can Fin Homes Ltd.</t>
  </si>
  <si>
    <t>INE477A01012</t>
  </si>
  <si>
    <t>Credit Analysis and Research Ltd.</t>
  </si>
  <si>
    <t>INE752H01013</t>
  </si>
  <si>
    <t>Gujarat Gas Ltd.</t>
  </si>
  <si>
    <t>INE844O01022</t>
  </si>
  <si>
    <t>INE047A01021</t>
  </si>
  <si>
    <t>Tata Motors Ltd. A-DVR</t>
  </si>
  <si>
    <t>Tata Chemicals Ltd.</t>
  </si>
  <si>
    <t>INE092A01019</t>
  </si>
  <si>
    <t>Gujarat State Petronet Ltd.</t>
  </si>
  <si>
    <t>INE246F01010</t>
  </si>
  <si>
    <t>MRF Ltd.</t>
  </si>
  <si>
    <t>INE883A01011</t>
  </si>
  <si>
    <t>CESC Ltd.</t>
  </si>
  <si>
    <t>INE486A01013</t>
  </si>
  <si>
    <t>INE019A01038</t>
  </si>
  <si>
    <t>ITD Cementation India Ltd.</t>
  </si>
  <si>
    <t>INE686A01026</t>
  </si>
  <si>
    <t>JK Lakshmi Cement Ltd.</t>
  </si>
  <si>
    <t>INE786A01032</t>
  </si>
  <si>
    <t>Eicher Motors Ltd.</t>
  </si>
  <si>
    <t>INE066A01013</t>
  </si>
  <si>
    <t>The Federal Bank Ltd.</t>
  </si>
  <si>
    <t>INE171A01029</t>
  </si>
  <si>
    <t>NHPC Ltd.</t>
  </si>
  <si>
    <t>INE848E01016</t>
  </si>
  <si>
    <t>ABB India Ltd.</t>
  </si>
  <si>
    <t>INE117A01022</t>
  </si>
  <si>
    <t>The Indian Hotels Company Ltd.</t>
  </si>
  <si>
    <t>INE053A01029</t>
  </si>
  <si>
    <t>Hotels, Resorts And Other Recreational Activities</t>
  </si>
  <si>
    <t>Edelweiss Financial Services Ltd.</t>
  </si>
  <si>
    <t>INE532F01054</t>
  </si>
  <si>
    <t>TV18 Broadcast Ltd.</t>
  </si>
  <si>
    <t>INE886H01027</t>
  </si>
  <si>
    <t>Astral Poly Technik Ltd.</t>
  </si>
  <si>
    <t>INE006I01046</t>
  </si>
  <si>
    <t>Berger Paints India Ltd.</t>
  </si>
  <si>
    <t>INE463A01038</t>
  </si>
  <si>
    <t>Union Bank of India</t>
  </si>
  <si>
    <t>INE692A01016</t>
  </si>
  <si>
    <t>Sun Pharmaceutical Industries Ltd.</t>
  </si>
  <si>
    <t>INE263A01024</t>
  </si>
  <si>
    <t>Godrej Properties Ltd.</t>
  </si>
  <si>
    <t>INE484J01027</t>
  </si>
  <si>
    <t>Indiabulls Housing Finance Ltd.</t>
  </si>
  <si>
    <t>INE148I01020</t>
  </si>
  <si>
    <t>GIC Housing Finance Ltd.</t>
  </si>
  <si>
    <t>INE289B01019</t>
  </si>
  <si>
    <t>Portfolio Statement as on April 30,2017</t>
  </si>
  <si>
    <t>NCC Ltd.</t>
  </si>
  <si>
    <t>INE868B01028</t>
  </si>
  <si>
    <t>Aditya Birla Nuvo Ltd.</t>
  </si>
  <si>
    <t>INE069A01017</t>
  </si>
  <si>
    <t>Services</t>
  </si>
  <si>
    <t>The South Indian Bank Ltd.</t>
  </si>
  <si>
    <t>INE683A01023</t>
  </si>
  <si>
    <t>V.S.T Tillers Tractors Ltd.</t>
  </si>
  <si>
    <t>INE764D01017</t>
  </si>
  <si>
    <t>Apollo Hospitals Enterprise Ltd.</t>
  </si>
  <si>
    <t>INE437A01024</t>
  </si>
  <si>
    <t>Healthcare Services</t>
  </si>
  <si>
    <t>Solar Industries India Ltd.</t>
  </si>
  <si>
    <t>INE343H01029</t>
  </si>
  <si>
    <t>Tata Elxsi Ltd.</t>
  </si>
  <si>
    <t>INE670A01012</t>
  </si>
  <si>
    <t>Sadbhav Engineering Ltd.</t>
  </si>
  <si>
    <t>INE226H01026</t>
  </si>
  <si>
    <t>Repco Home Finance Ltd.</t>
  </si>
  <si>
    <t>INE612J01015</t>
  </si>
  <si>
    <t>Interglobe Aviation Ltd.</t>
  </si>
  <si>
    <t>INE646L01027</t>
  </si>
  <si>
    <t>Apollo Tyres Ltd.</t>
  </si>
  <si>
    <t>INE438A01022</t>
  </si>
  <si>
    <t>Gateway Distriparks Ltd.</t>
  </si>
  <si>
    <t>INE852F01015</t>
  </si>
</sst>
</file>

<file path=xl/styles.xml><?xml version="1.0" encoding="utf-8"?>
<styleSheet xmlns="http://schemas.openxmlformats.org/spreadsheetml/2006/main">
  <numFmts count="4">
    <numFmt numFmtId="164" formatCode="#,##0.00;\(#,##0.00\)"/>
    <numFmt numFmtId="165" formatCode="#,##0.00%;\(#,##0.00\)%"/>
    <numFmt numFmtId="166" formatCode="#,##0.00%"/>
    <numFmt numFmtId="167" formatCode="\$0.00"/>
  </numFmts>
  <fonts count="7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38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3" fillId="0" borderId="1" xfId="0" applyNumberFormat="1" applyFont="1" applyFill="1" applyBorder="1" applyAlignment="1" applyProtection="1">
      <alignment horizontal="lef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3" fontId="3" fillId="0" borderId="1" xfId="0" applyNumberFormat="1" applyFont="1" applyFill="1" applyBorder="1" applyAlignment="1" applyProtection="1">
      <alignment horizontal="right" vertical="top" wrapText="1"/>
    </xf>
    <xf numFmtId="164" fontId="3" fillId="0" borderId="2" xfId="0" applyNumberFormat="1" applyFont="1" applyFill="1" applyBorder="1" applyAlignment="1" applyProtection="1">
      <alignment horizontal="right" vertical="top" wrapText="1"/>
    </xf>
    <xf numFmtId="164" fontId="2" fillId="0" borderId="3" xfId="0" applyNumberFormat="1" applyFont="1" applyFill="1" applyBorder="1" applyAlignment="1" applyProtection="1">
      <alignment horizontal="righ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0" fontId="2" fillId="0" borderId="4" xfId="0" applyNumberFormat="1" applyFont="1" applyFill="1" applyBorder="1" applyAlignment="1" applyProtection="1">
      <alignment horizontal="righ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164" fontId="2" fillId="0" borderId="4" xfId="0" applyNumberFormat="1" applyFont="1" applyFill="1" applyBorder="1" applyAlignment="1" applyProtection="1">
      <alignment horizontal="right" vertical="top" wrapText="1"/>
    </xf>
    <xf numFmtId="0" fontId="3" fillId="0" borderId="2" xfId="0" applyNumberFormat="1" applyFont="1" applyFill="1" applyBorder="1" applyAlignment="1" applyProtection="1">
      <alignment horizontal="right" vertical="top" wrapText="1"/>
    </xf>
    <xf numFmtId="4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 applyProtection="1">
      <alignment horizontal="left" vertical="top"/>
    </xf>
    <xf numFmtId="4" fontId="1" fillId="0" borderId="0" xfId="0" applyNumberFormat="1" applyFont="1" applyFill="1" applyBorder="1" applyAlignment="1" applyProtection="1">
      <alignment horizontal="left" vertical="top" wrapText="1"/>
    </xf>
    <xf numFmtId="1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6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horizontal="left" vertical="top" wrapText="1"/>
    </xf>
    <xf numFmtId="0" fontId="5" fillId="0" borderId="10" xfId="0" applyNumberFormat="1" applyFont="1" applyFill="1" applyBorder="1" applyAlignment="1" applyProtection="1">
      <alignment horizontal="righ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165" fontId="3" fillId="0" borderId="11" xfId="0" applyNumberFormat="1" applyFont="1" applyFill="1" applyBorder="1" applyAlignment="1" applyProtection="1">
      <alignment horizontal="right" vertical="top" wrapText="1"/>
    </xf>
    <xf numFmtId="165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3" xfId="0" applyNumberFormat="1" applyFont="1" applyFill="1" applyBorder="1" applyAlignment="1" applyProtection="1">
      <alignment horizontal="left" vertical="top" wrapText="1"/>
    </xf>
    <xf numFmtId="0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64" fontId="2" fillId="0" borderId="16" xfId="0" applyNumberFormat="1" applyFont="1" applyFill="1" applyBorder="1" applyAlignment="1" applyProtection="1">
      <alignment horizontal="right" vertical="top" wrapText="1"/>
    </xf>
    <xf numFmtId="166" fontId="2" fillId="0" borderId="17" xfId="0" applyNumberFormat="1" applyFont="1" applyFill="1" applyBorder="1" applyAlignment="1" applyProtection="1">
      <alignment horizontal="right" vertical="top" wrapText="1"/>
    </xf>
    <xf numFmtId="0" fontId="3" fillId="0" borderId="18" xfId="0" applyNumberFormat="1" applyFont="1" applyFill="1" applyBorder="1" applyAlignment="1" applyProtection="1">
      <alignment horizontal="left" vertical="top" wrapText="1"/>
    </xf>
    <xf numFmtId="0" fontId="2" fillId="0" borderId="19" xfId="0" applyNumberFormat="1" applyFont="1" applyFill="1" applyBorder="1" applyAlignment="1" applyProtection="1">
      <alignment horizontal="left" vertical="top" wrapText="1"/>
    </xf>
    <xf numFmtId="0" fontId="3" fillId="0" borderId="10" xfId="0" applyNumberFormat="1" applyFont="1" applyFill="1" applyBorder="1" applyAlignment="1" applyProtection="1">
      <alignment horizontal="right" vertical="top" wrapText="1"/>
    </xf>
    <xf numFmtId="167" fontId="2" fillId="0" borderId="12" xfId="0" applyNumberFormat="1" applyFont="1" applyFill="1" applyBorder="1" applyAlignment="1" applyProtection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52"/>
  <sheetViews>
    <sheetView tabSelected="1" zoomScale="90" zoomScaleNormal="90" workbookViewId="0">
      <selection activeCell="B1" sqref="B1"/>
    </sheetView>
  </sheetViews>
  <sheetFormatPr defaultRowHeight="12.75"/>
  <cols>
    <col min="1" max="1" width="2.5703125" customWidth="1"/>
    <col min="2" max="2" width="40" bestFit="1" customWidth="1"/>
    <col min="3" max="3" width="27" customWidth="1"/>
    <col min="4" max="4" width="40" bestFit="1" customWidth="1"/>
    <col min="5" max="5" width="10.1406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269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128</v>
      </c>
      <c r="C7" s="5" t="s">
        <v>46</v>
      </c>
      <c r="D7" s="5" t="s">
        <v>40</v>
      </c>
      <c r="E7" s="7">
        <v>224841</v>
      </c>
      <c r="F7" s="8">
        <v>626.41</v>
      </c>
      <c r="G7" s="26">
        <f t="shared" ref="G7:G45" si="0">+ROUND(F7/$F$51,4)</f>
        <v>7.8E-2</v>
      </c>
    </row>
    <row r="8" spans="1:7" ht="12.95" customHeight="1">
      <c r="A8" s="6"/>
      <c r="B8" s="25" t="s">
        <v>125</v>
      </c>
      <c r="C8" s="5" t="s">
        <v>10</v>
      </c>
      <c r="D8" s="5" t="s">
        <v>11</v>
      </c>
      <c r="E8" s="7">
        <v>39936</v>
      </c>
      <c r="F8" s="8">
        <v>615.87</v>
      </c>
      <c r="G8" s="26">
        <f t="shared" si="0"/>
        <v>7.6600000000000001E-2</v>
      </c>
    </row>
    <row r="9" spans="1:7" ht="12.95" customHeight="1">
      <c r="A9" s="6"/>
      <c r="B9" s="25" t="s">
        <v>122</v>
      </c>
      <c r="C9" s="5" t="s">
        <v>16</v>
      </c>
      <c r="D9" s="5" t="s">
        <v>17</v>
      </c>
      <c r="E9" s="7">
        <v>32880</v>
      </c>
      <c r="F9" s="8">
        <v>458.61</v>
      </c>
      <c r="G9" s="26">
        <f t="shared" si="0"/>
        <v>5.7099999999999998E-2</v>
      </c>
    </row>
    <row r="10" spans="1:7" ht="12.95" customHeight="1">
      <c r="A10" s="6"/>
      <c r="B10" s="25" t="s">
        <v>124</v>
      </c>
      <c r="C10" s="5" t="s">
        <v>18</v>
      </c>
      <c r="D10" s="5" t="s">
        <v>19</v>
      </c>
      <c r="E10" s="7">
        <v>23473</v>
      </c>
      <c r="F10" s="8">
        <v>410.32</v>
      </c>
      <c r="G10" s="26">
        <f t="shared" si="0"/>
        <v>5.11E-2</v>
      </c>
    </row>
    <row r="11" spans="1:7" ht="12.95" customHeight="1">
      <c r="A11" s="6"/>
      <c r="B11" s="25" t="s">
        <v>121</v>
      </c>
      <c r="C11" s="5" t="s">
        <v>14</v>
      </c>
      <c r="D11" s="5" t="s">
        <v>15</v>
      </c>
      <c r="E11" s="7">
        <v>24346</v>
      </c>
      <c r="F11" s="8">
        <v>374.21</v>
      </c>
      <c r="G11" s="26">
        <f t="shared" si="0"/>
        <v>4.6600000000000003E-2</v>
      </c>
    </row>
    <row r="12" spans="1:7" ht="12.95" customHeight="1">
      <c r="A12" s="6"/>
      <c r="B12" s="25" t="s">
        <v>127</v>
      </c>
      <c r="C12" s="5" t="s">
        <v>20</v>
      </c>
      <c r="D12" s="5" t="s">
        <v>11</v>
      </c>
      <c r="E12" s="7">
        <v>127403</v>
      </c>
      <c r="F12" s="8">
        <v>354.82</v>
      </c>
      <c r="G12" s="26">
        <f t="shared" si="0"/>
        <v>4.4200000000000003E-2</v>
      </c>
    </row>
    <row r="13" spans="1:7" ht="12.95" customHeight="1">
      <c r="A13" s="6"/>
      <c r="B13" s="25" t="s">
        <v>157</v>
      </c>
      <c r="C13" s="5" t="s">
        <v>83</v>
      </c>
      <c r="D13" s="5" t="s">
        <v>71</v>
      </c>
      <c r="E13" s="7">
        <v>8145</v>
      </c>
      <c r="F13" s="8">
        <v>345.28</v>
      </c>
      <c r="G13" s="26">
        <f t="shared" si="0"/>
        <v>4.2999999999999997E-2</v>
      </c>
    </row>
    <row r="14" spans="1:7" ht="12.95" customHeight="1">
      <c r="A14" s="6"/>
      <c r="B14" s="25" t="s">
        <v>139</v>
      </c>
      <c r="C14" s="5" t="s">
        <v>30</v>
      </c>
      <c r="D14" s="5" t="s">
        <v>31</v>
      </c>
      <c r="E14" s="7">
        <v>5047</v>
      </c>
      <c r="F14" s="8">
        <v>329.34</v>
      </c>
      <c r="G14" s="26">
        <f t="shared" si="0"/>
        <v>4.1000000000000002E-2</v>
      </c>
    </row>
    <row r="15" spans="1:7" ht="12.95" customHeight="1">
      <c r="A15" s="6"/>
      <c r="B15" s="25" t="s">
        <v>147</v>
      </c>
      <c r="C15" s="5" t="s">
        <v>72</v>
      </c>
      <c r="D15" s="5" t="s">
        <v>11</v>
      </c>
      <c r="E15" s="7">
        <v>15475</v>
      </c>
      <c r="F15" s="8">
        <v>223.61</v>
      </c>
      <c r="G15" s="26">
        <f t="shared" si="0"/>
        <v>2.7799999999999998E-2</v>
      </c>
    </row>
    <row r="16" spans="1:7" ht="12.95" customHeight="1">
      <c r="A16" s="6"/>
      <c r="B16" s="25" t="s">
        <v>174</v>
      </c>
      <c r="C16" s="5" t="s">
        <v>104</v>
      </c>
      <c r="D16" s="5" t="s">
        <v>105</v>
      </c>
      <c r="E16" s="7">
        <v>107124</v>
      </c>
      <c r="F16" s="8">
        <v>222.39</v>
      </c>
      <c r="G16" s="26">
        <f t="shared" si="0"/>
        <v>2.7699999999999999E-2</v>
      </c>
    </row>
    <row r="17" spans="1:7" ht="12.95" customHeight="1">
      <c r="A17" s="6"/>
      <c r="B17" s="25" t="s">
        <v>130</v>
      </c>
      <c r="C17" s="5" t="s">
        <v>32</v>
      </c>
      <c r="D17" s="5" t="s">
        <v>13</v>
      </c>
      <c r="E17" s="7">
        <v>9754</v>
      </c>
      <c r="F17" s="8">
        <v>221.62</v>
      </c>
      <c r="G17" s="26">
        <f t="shared" si="0"/>
        <v>2.76E-2</v>
      </c>
    </row>
    <row r="18" spans="1:7" ht="12.95" customHeight="1">
      <c r="A18" s="6"/>
      <c r="B18" s="25" t="s">
        <v>21</v>
      </c>
      <c r="C18" s="5" t="s">
        <v>22</v>
      </c>
      <c r="D18" s="5" t="s">
        <v>11</v>
      </c>
      <c r="E18" s="7">
        <v>67338</v>
      </c>
      <c r="F18" s="8">
        <v>194.91</v>
      </c>
      <c r="G18" s="26">
        <f t="shared" si="0"/>
        <v>2.4299999999999999E-2</v>
      </c>
    </row>
    <row r="19" spans="1:7" ht="12.95" customHeight="1">
      <c r="A19" s="6"/>
      <c r="B19" s="25" t="s">
        <v>146</v>
      </c>
      <c r="C19" s="5" t="s">
        <v>36</v>
      </c>
      <c r="D19" s="5" t="s">
        <v>37</v>
      </c>
      <c r="E19" s="7">
        <v>36804</v>
      </c>
      <c r="F19" s="8">
        <v>193.61</v>
      </c>
      <c r="G19" s="26">
        <f t="shared" si="0"/>
        <v>2.41E-2</v>
      </c>
    </row>
    <row r="20" spans="1:7" ht="12.95" customHeight="1">
      <c r="A20" s="6"/>
      <c r="B20" s="25" t="s">
        <v>244</v>
      </c>
      <c r="C20" s="5" t="s">
        <v>245</v>
      </c>
      <c r="D20" s="5" t="s">
        <v>105</v>
      </c>
      <c r="E20" s="7">
        <v>555625</v>
      </c>
      <c r="F20" s="8">
        <v>176.13</v>
      </c>
      <c r="G20" s="26">
        <f t="shared" si="0"/>
        <v>2.1899999999999999E-2</v>
      </c>
    </row>
    <row r="21" spans="1:7" ht="12.95" customHeight="1">
      <c r="A21" s="6"/>
      <c r="B21" s="25" t="s">
        <v>155</v>
      </c>
      <c r="C21" s="5" t="s">
        <v>85</v>
      </c>
      <c r="D21" s="5" t="s">
        <v>31</v>
      </c>
      <c r="E21" s="7">
        <v>11919</v>
      </c>
      <c r="F21" s="8">
        <v>159.07</v>
      </c>
      <c r="G21" s="26">
        <f t="shared" si="0"/>
        <v>1.9800000000000002E-2</v>
      </c>
    </row>
    <row r="22" spans="1:7" ht="12.95" customHeight="1">
      <c r="A22" s="6"/>
      <c r="B22" s="25" t="s">
        <v>172</v>
      </c>
      <c r="C22" s="5" t="s">
        <v>115</v>
      </c>
      <c r="D22" s="5" t="s">
        <v>114</v>
      </c>
      <c r="E22" s="7">
        <v>79173</v>
      </c>
      <c r="F22" s="8">
        <v>157.63</v>
      </c>
      <c r="G22" s="26">
        <f t="shared" si="0"/>
        <v>1.9599999999999999E-2</v>
      </c>
    </row>
    <row r="23" spans="1:7" ht="12.95" customHeight="1">
      <c r="A23" s="6"/>
      <c r="B23" s="25" t="s">
        <v>160</v>
      </c>
      <c r="C23" s="5" t="s">
        <v>94</v>
      </c>
      <c r="D23" s="5" t="s">
        <v>31</v>
      </c>
      <c r="E23" s="7">
        <v>5467</v>
      </c>
      <c r="F23" s="8">
        <v>156.81</v>
      </c>
      <c r="G23" s="26">
        <f t="shared" si="0"/>
        <v>1.95E-2</v>
      </c>
    </row>
    <row r="24" spans="1:7" ht="12.95" customHeight="1">
      <c r="A24" s="6"/>
      <c r="B24" s="25" t="s">
        <v>123</v>
      </c>
      <c r="C24" s="5" t="s">
        <v>12</v>
      </c>
      <c r="D24" s="5" t="s">
        <v>13</v>
      </c>
      <c r="E24" s="7">
        <v>16300</v>
      </c>
      <c r="F24" s="8">
        <v>149.86000000000001</v>
      </c>
      <c r="G24" s="26">
        <f t="shared" si="0"/>
        <v>1.8700000000000001E-2</v>
      </c>
    </row>
    <row r="25" spans="1:7" ht="12.95" customHeight="1">
      <c r="A25" s="6"/>
      <c r="B25" s="25" t="s">
        <v>184</v>
      </c>
      <c r="C25" s="5" t="s">
        <v>185</v>
      </c>
      <c r="D25" s="5" t="s">
        <v>75</v>
      </c>
      <c r="E25" s="7">
        <v>13738</v>
      </c>
      <c r="F25" s="8">
        <v>145.58000000000001</v>
      </c>
      <c r="G25" s="26">
        <f t="shared" si="0"/>
        <v>1.8100000000000002E-2</v>
      </c>
    </row>
    <row r="26" spans="1:7" ht="12.95" customHeight="1">
      <c r="A26" s="6"/>
      <c r="B26" s="25" t="s">
        <v>205</v>
      </c>
      <c r="C26" s="5" t="s">
        <v>206</v>
      </c>
      <c r="D26" s="5" t="s">
        <v>15</v>
      </c>
      <c r="E26" s="7">
        <v>71663</v>
      </c>
      <c r="F26" s="8">
        <v>145.22999999999999</v>
      </c>
      <c r="G26" s="26">
        <f t="shared" si="0"/>
        <v>1.8100000000000002E-2</v>
      </c>
    </row>
    <row r="27" spans="1:7" ht="12.95" customHeight="1">
      <c r="A27" s="6"/>
      <c r="B27" s="25" t="s">
        <v>150</v>
      </c>
      <c r="C27" s="5" t="s">
        <v>66</v>
      </c>
      <c r="D27" s="5" t="s">
        <v>55</v>
      </c>
      <c r="E27" s="7">
        <v>12160</v>
      </c>
      <c r="F27" s="8">
        <v>139.11000000000001</v>
      </c>
      <c r="G27" s="26">
        <f t="shared" si="0"/>
        <v>1.7299999999999999E-2</v>
      </c>
    </row>
    <row r="28" spans="1:7" ht="12.95" customHeight="1">
      <c r="A28" s="6"/>
      <c r="B28" s="25" t="s">
        <v>154</v>
      </c>
      <c r="C28" s="5" t="s">
        <v>70</v>
      </c>
      <c r="D28" s="5" t="s">
        <v>71</v>
      </c>
      <c r="E28" s="7">
        <v>680</v>
      </c>
      <c r="F28" s="8">
        <v>130.99</v>
      </c>
      <c r="G28" s="26">
        <f t="shared" si="0"/>
        <v>1.6299999999999999E-2</v>
      </c>
    </row>
    <row r="29" spans="1:7" ht="12.95" customHeight="1">
      <c r="A29" s="6"/>
      <c r="B29" s="25" t="s">
        <v>181</v>
      </c>
      <c r="C29" s="5" t="s">
        <v>235</v>
      </c>
      <c r="D29" s="5" t="s">
        <v>110</v>
      </c>
      <c r="E29" s="7">
        <v>65050</v>
      </c>
      <c r="F29" s="8">
        <v>129.44999999999999</v>
      </c>
      <c r="G29" s="26">
        <f t="shared" si="0"/>
        <v>1.61E-2</v>
      </c>
    </row>
    <row r="30" spans="1:7" ht="12.95" customHeight="1">
      <c r="A30" s="6"/>
      <c r="B30" s="25" t="s">
        <v>203</v>
      </c>
      <c r="C30" s="5" t="s">
        <v>204</v>
      </c>
      <c r="D30" s="5" t="s">
        <v>15</v>
      </c>
      <c r="E30" s="7">
        <v>79295</v>
      </c>
      <c r="F30" s="8">
        <v>126.48</v>
      </c>
      <c r="G30" s="26">
        <f t="shared" si="0"/>
        <v>1.5699999999999999E-2</v>
      </c>
    </row>
    <row r="31" spans="1:7" ht="12.95" customHeight="1">
      <c r="A31" s="6"/>
      <c r="B31" s="25" t="s">
        <v>51</v>
      </c>
      <c r="C31" s="5" t="s">
        <v>52</v>
      </c>
      <c r="D31" s="5" t="s">
        <v>11</v>
      </c>
      <c r="E31" s="7">
        <v>65040</v>
      </c>
      <c r="F31" s="8">
        <v>121.95</v>
      </c>
      <c r="G31" s="26">
        <f t="shared" si="0"/>
        <v>1.52E-2</v>
      </c>
    </row>
    <row r="32" spans="1:7" ht="12.95" customHeight="1">
      <c r="A32" s="6"/>
      <c r="B32" s="25" t="s">
        <v>169</v>
      </c>
      <c r="C32" s="5" t="s">
        <v>225</v>
      </c>
      <c r="D32" s="5" t="s">
        <v>71</v>
      </c>
      <c r="E32" s="7">
        <v>9869</v>
      </c>
      <c r="F32" s="8">
        <v>113.84</v>
      </c>
      <c r="G32" s="26">
        <f t="shared" si="0"/>
        <v>1.4200000000000001E-2</v>
      </c>
    </row>
    <row r="33" spans="1:7" ht="12.95" customHeight="1">
      <c r="A33" s="6"/>
      <c r="B33" s="25" t="s">
        <v>143</v>
      </c>
      <c r="C33" s="5" t="s">
        <v>33</v>
      </c>
      <c r="D33" s="5" t="s">
        <v>31</v>
      </c>
      <c r="E33" s="7">
        <v>23939</v>
      </c>
      <c r="F33" s="8">
        <v>109.59</v>
      </c>
      <c r="G33" s="26">
        <f t="shared" si="0"/>
        <v>1.3599999999999999E-2</v>
      </c>
    </row>
    <row r="34" spans="1:7" ht="12.95" customHeight="1">
      <c r="A34" s="6"/>
      <c r="B34" s="25" t="s">
        <v>129</v>
      </c>
      <c r="C34" s="5" t="s">
        <v>24</v>
      </c>
      <c r="D34" s="5" t="s">
        <v>11</v>
      </c>
      <c r="E34" s="7">
        <v>20360</v>
      </c>
      <c r="F34" s="8">
        <v>103.75</v>
      </c>
      <c r="G34" s="26">
        <f t="shared" si="0"/>
        <v>1.29E-2</v>
      </c>
    </row>
    <row r="35" spans="1:7" ht="12.95" customHeight="1">
      <c r="A35" s="6"/>
      <c r="B35" s="25" t="s">
        <v>180</v>
      </c>
      <c r="C35" s="5" t="s">
        <v>97</v>
      </c>
      <c r="D35" s="5" t="s">
        <v>75</v>
      </c>
      <c r="E35" s="7">
        <v>24477</v>
      </c>
      <c r="F35" s="8">
        <v>103.57</v>
      </c>
      <c r="G35" s="26">
        <f t="shared" si="0"/>
        <v>1.29E-2</v>
      </c>
    </row>
    <row r="36" spans="1:7" ht="12.95" customHeight="1">
      <c r="A36" s="6"/>
      <c r="B36" s="25" t="s">
        <v>156</v>
      </c>
      <c r="C36" s="5" t="s">
        <v>86</v>
      </c>
      <c r="D36" s="5" t="s">
        <v>26</v>
      </c>
      <c r="E36" s="7">
        <v>7466</v>
      </c>
      <c r="F36" s="8">
        <v>99.88</v>
      </c>
      <c r="G36" s="26">
        <f t="shared" si="0"/>
        <v>1.24E-2</v>
      </c>
    </row>
    <row r="37" spans="1:7" ht="12.95" customHeight="1">
      <c r="A37" s="6"/>
      <c r="B37" s="25" t="s">
        <v>259</v>
      </c>
      <c r="C37" s="5" t="s">
        <v>260</v>
      </c>
      <c r="D37" s="5" t="s">
        <v>11</v>
      </c>
      <c r="E37" s="7">
        <v>57812</v>
      </c>
      <c r="F37" s="8">
        <v>98.8</v>
      </c>
      <c r="G37" s="26">
        <f t="shared" si="0"/>
        <v>1.23E-2</v>
      </c>
    </row>
    <row r="38" spans="1:7" ht="12.95" customHeight="1">
      <c r="A38" s="6"/>
      <c r="B38" s="25" t="s">
        <v>261</v>
      </c>
      <c r="C38" s="5" t="s">
        <v>54</v>
      </c>
      <c r="D38" s="5" t="s">
        <v>26</v>
      </c>
      <c r="E38" s="7">
        <v>14357</v>
      </c>
      <c r="F38" s="8">
        <v>92.25</v>
      </c>
      <c r="G38" s="26">
        <f t="shared" si="0"/>
        <v>1.15E-2</v>
      </c>
    </row>
    <row r="39" spans="1:7" ht="12.95" customHeight="1">
      <c r="A39" s="6"/>
      <c r="B39" s="25" t="s">
        <v>213</v>
      </c>
      <c r="C39" s="5" t="s">
        <v>214</v>
      </c>
      <c r="D39" s="5" t="s">
        <v>215</v>
      </c>
      <c r="E39" s="7">
        <v>23098</v>
      </c>
      <c r="F39" s="8">
        <v>81.95</v>
      </c>
      <c r="G39" s="26">
        <f t="shared" si="0"/>
        <v>1.0200000000000001E-2</v>
      </c>
    </row>
    <row r="40" spans="1:7" ht="12.95" customHeight="1">
      <c r="A40" s="6"/>
      <c r="B40" s="25" t="s">
        <v>142</v>
      </c>
      <c r="C40" s="5" t="s">
        <v>34</v>
      </c>
      <c r="D40" s="5" t="s">
        <v>35</v>
      </c>
      <c r="E40" s="7">
        <v>5986</v>
      </c>
      <c r="F40" s="8">
        <v>78.52</v>
      </c>
      <c r="G40" s="26">
        <f t="shared" si="0"/>
        <v>9.7999999999999997E-3</v>
      </c>
    </row>
    <row r="41" spans="1:7" ht="12.95" customHeight="1">
      <c r="A41" s="6"/>
      <c r="B41" s="25" t="s">
        <v>134</v>
      </c>
      <c r="C41" s="5" t="s">
        <v>47</v>
      </c>
      <c r="D41" s="5" t="s">
        <v>17</v>
      </c>
      <c r="E41" s="7">
        <v>10745</v>
      </c>
      <c r="F41" s="8">
        <v>77.28</v>
      </c>
      <c r="G41" s="26">
        <f t="shared" si="0"/>
        <v>9.5999999999999992E-3</v>
      </c>
    </row>
    <row r="42" spans="1:7" ht="12.95" customHeight="1">
      <c r="A42" s="6"/>
      <c r="B42" s="25" t="s">
        <v>126</v>
      </c>
      <c r="C42" s="5" t="s">
        <v>44</v>
      </c>
      <c r="D42" s="5" t="s">
        <v>13</v>
      </c>
      <c r="E42" s="7">
        <v>15623</v>
      </c>
      <c r="F42" s="8">
        <v>77.19</v>
      </c>
      <c r="G42" s="26">
        <f t="shared" si="0"/>
        <v>9.5999999999999992E-3</v>
      </c>
    </row>
    <row r="43" spans="1:7" ht="12.95" customHeight="1">
      <c r="A43" s="6"/>
      <c r="B43" s="25" t="s">
        <v>138</v>
      </c>
      <c r="C43" s="5" t="s">
        <v>45</v>
      </c>
      <c r="D43" s="5" t="s">
        <v>11</v>
      </c>
      <c r="E43" s="7">
        <v>8419</v>
      </c>
      <c r="F43" s="8">
        <v>75.91</v>
      </c>
      <c r="G43" s="26">
        <f t="shared" si="0"/>
        <v>9.4000000000000004E-3</v>
      </c>
    </row>
    <row r="44" spans="1:7" ht="12.95" customHeight="1">
      <c r="A44" s="6"/>
      <c r="B44" s="25" t="s">
        <v>195</v>
      </c>
      <c r="C44" s="5" t="s">
        <v>196</v>
      </c>
      <c r="D44" s="5" t="s">
        <v>114</v>
      </c>
      <c r="E44" s="7">
        <v>15551</v>
      </c>
      <c r="F44" s="8">
        <v>41.81</v>
      </c>
      <c r="G44" s="26">
        <f t="shared" si="0"/>
        <v>5.1999999999999998E-3</v>
      </c>
    </row>
    <row r="45" spans="1:7" ht="12.95" customHeight="1">
      <c r="A45" s="6"/>
      <c r="B45" s="25" t="s">
        <v>242</v>
      </c>
      <c r="C45" s="5" t="s">
        <v>243</v>
      </c>
      <c r="D45" s="5" t="s">
        <v>11</v>
      </c>
      <c r="E45" s="7">
        <v>33579</v>
      </c>
      <c r="F45" s="8">
        <v>36.08</v>
      </c>
      <c r="G45" s="26">
        <f t="shared" si="0"/>
        <v>4.4999999999999997E-3</v>
      </c>
    </row>
    <row r="46" spans="1:7" ht="12.95" customHeight="1">
      <c r="A46" s="1"/>
      <c r="B46" s="35" t="s">
        <v>57</v>
      </c>
      <c r="C46" s="34" t="s">
        <v>1</v>
      </c>
      <c r="D46" s="34" t="s">
        <v>1</v>
      </c>
      <c r="E46" s="34" t="s">
        <v>1</v>
      </c>
      <c r="F46" s="9">
        <f>SUM(F7:F45)</f>
        <v>7499.7099999999982</v>
      </c>
      <c r="G46" s="27">
        <f>SUM(G7:G45)</f>
        <v>0.93349999999999989</v>
      </c>
    </row>
    <row r="47" spans="1:7" ht="12.95" customHeight="1">
      <c r="A47" s="1"/>
      <c r="B47" s="28" t="s">
        <v>58</v>
      </c>
      <c r="C47" s="10" t="s">
        <v>1</v>
      </c>
      <c r="D47" s="10" t="s">
        <v>1</v>
      </c>
      <c r="E47" s="10" t="s">
        <v>1</v>
      </c>
      <c r="F47" s="11" t="s">
        <v>59</v>
      </c>
      <c r="G47" s="29" t="s">
        <v>59</v>
      </c>
    </row>
    <row r="48" spans="1:7" ht="12.95" customHeight="1">
      <c r="A48" s="1"/>
      <c r="B48" s="28" t="s">
        <v>57</v>
      </c>
      <c r="C48" s="10" t="s">
        <v>1</v>
      </c>
      <c r="D48" s="10" t="s">
        <v>1</v>
      </c>
      <c r="E48" s="10" t="s">
        <v>1</v>
      </c>
      <c r="F48" s="11" t="s">
        <v>59</v>
      </c>
      <c r="G48" s="29" t="s">
        <v>59</v>
      </c>
    </row>
    <row r="49" spans="1:8" ht="12.95" customHeight="1">
      <c r="A49" s="1"/>
      <c r="B49" s="28" t="s">
        <v>60</v>
      </c>
      <c r="C49" s="12" t="s">
        <v>1</v>
      </c>
      <c r="D49" s="10" t="s">
        <v>1</v>
      </c>
      <c r="E49" s="12" t="s">
        <v>1</v>
      </c>
      <c r="F49" s="9">
        <f>+F46</f>
        <v>7499.7099999999982</v>
      </c>
      <c r="G49" s="27">
        <f>+G46</f>
        <v>0.93349999999999989</v>
      </c>
    </row>
    <row r="50" spans="1:8" ht="12.95" customHeight="1">
      <c r="A50" s="1"/>
      <c r="B50" s="28" t="s">
        <v>61</v>
      </c>
      <c r="C50" s="5" t="s">
        <v>1</v>
      </c>
      <c r="D50" s="10" t="s">
        <v>1</v>
      </c>
      <c r="E50" s="5" t="s">
        <v>1</v>
      </c>
      <c r="F50" s="13">
        <f>+F51-F49</f>
        <v>535.48000000000138</v>
      </c>
      <c r="G50" s="27">
        <f>+G51-G49</f>
        <v>6.6500000000000115E-2</v>
      </c>
      <c r="H50" s="15"/>
    </row>
    <row r="51" spans="1:8" ht="12.95" customHeight="1" thickBot="1">
      <c r="A51" s="1"/>
      <c r="B51" s="30" t="s">
        <v>62</v>
      </c>
      <c r="C51" s="31" t="s">
        <v>1</v>
      </c>
      <c r="D51" s="31" t="s">
        <v>1</v>
      </c>
      <c r="E51" s="31" t="s">
        <v>1</v>
      </c>
      <c r="F51" s="32">
        <v>8035.19</v>
      </c>
      <c r="G51" s="33">
        <v>1</v>
      </c>
    </row>
    <row r="52" spans="1:8">
      <c r="A52" s="1"/>
      <c r="B52" s="2"/>
      <c r="C52" s="1"/>
      <c r="D52" s="1"/>
      <c r="E52" s="1"/>
      <c r="F52" s="1"/>
      <c r="G52" s="1"/>
    </row>
  </sheetData>
  <sortState ref="B7:G59">
    <sortCondition descending="1" ref="G7:G5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H13"/>
  <sheetViews>
    <sheetView zoomScale="90" zoomScaleNormal="90" workbookViewId="0"/>
  </sheetViews>
  <sheetFormatPr defaultRowHeight="12.75"/>
  <cols>
    <col min="1" max="1" width="2.5703125" customWidth="1"/>
    <col min="2" max="2" width="63.85546875" customWidth="1"/>
    <col min="3" max="3" width="16.140625" customWidth="1"/>
    <col min="4" max="4" width="16.85546875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8" ht="16.5" customHeight="1">
      <c r="A1" s="1"/>
      <c r="B1" s="2" t="s">
        <v>101</v>
      </c>
      <c r="C1" s="1"/>
      <c r="D1" s="1"/>
      <c r="E1" s="1"/>
      <c r="F1" s="1"/>
      <c r="G1" s="1"/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 thickBot="1">
      <c r="A3" s="4"/>
      <c r="B3" s="16" t="s">
        <v>269</v>
      </c>
      <c r="C3" s="1"/>
      <c r="D3" s="1"/>
      <c r="E3" s="1"/>
      <c r="F3" s="1"/>
      <c r="G3" s="1"/>
    </row>
    <row r="4" spans="1:8" ht="33" customHeight="1">
      <c r="A4" s="1"/>
      <c r="B4" s="19" t="s">
        <v>2</v>
      </c>
      <c r="C4" s="20" t="s">
        <v>3</v>
      </c>
      <c r="D4" s="21" t="s">
        <v>79</v>
      </c>
      <c r="E4" s="21" t="s">
        <v>5</v>
      </c>
      <c r="F4" s="21" t="s">
        <v>6</v>
      </c>
      <c r="G4" s="22" t="s">
        <v>7</v>
      </c>
    </row>
    <row r="5" spans="1:8" ht="12.95" customHeight="1">
      <c r="A5" s="1"/>
      <c r="B5" s="23" t="s">
        <v>80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8" ht="12.95" customHeight="1">
      <c r="A6" s="6"/>
      <c r="B6" s="25" t="s">
        <v>194</v>
      </c>
      <c r="C6" s="5" t="s">
        <v>1</v>
      </c>
      <c r="D6" s="5" t="s">
        <v>63</v>
      </c>
      <c r="E6" s="7"/>
      <c r="F6" s="8">
        <v>2322.81</v>
      </c>
      <c r="G6" s="26">
        <f>+ROUND(F6/$F$10,4)</f>
        <v>0.98609999999999998</v>
      </c>
    </row>
    <row r="7" spans="1:8" ht="12.95" customHeight="1">
      <c r="A7" s="1"/>
      <c r="B7" s="23" t="s">
        <v>57</v>
      </c>
      <c r="C7" s="5" t="s">
        <v>1</v>
      </c>
      <c r="D7" s="5" t="s">
        <v>1</v>
      </c>
      <c r="E7" s="5" t="s">
        <v>1</v>
      </c>
      <c r="F7" s="9">
        <f>+F6</f>
        <v>2322.81</v>
      </c>
      <c r="G7" s="27">
        <f>+G6</f>
        <v>0.98609999999999998</v>
      </c>
    </row>
    <row r="8" spans="1:8" ht="12.95" customHeight="1">
      <c r="A8" s="1"/>
      <c r="B8" s="28" t="s">
        <v>60</v>
      </c>
      <c r="C8" s="12" t="s">
        <v>1</v>
      </c>
      <c r="D8" s="10" t="s">
        <v>1</v>
      </c>
      <c r="E8" s="12" t="s">
        <v>1</v>
      </c>
      <c r="F8" s="9">
        <f>+F7</f>
        <v>2322.81</v>
      </c>
      <c r="G8" s="27">
        <f>+G7</f>
        <v>0.98609999999999998</v>
      </c>
    </row>
    <row r="9" spans="1:8" ht="12.95" customHeight="1">
      <c r="A9" s="1"/>
      <c r="B9" s="28" t="s">
        <v>61</v>
      </c>
      <c r="C9" s="5" t="s">
        <v>1</v>
      </c>
      <c r="D9" s="10" t="s">
        <v>1</v>
      </c>
      <c r="E9" s="5" t="s">
        <v>1</v>
      </c>
      <c r="F9" s="13">
        <f>+F10-F8</f>
        <v>32.670000000000073</v>
      </c>
      <c r="G9" s="27">
        <f>+G10-G8</f>
        <v>1.3900000000000023E-2</v>
      </c>
      <c r="H9" s="15"/>
    </row>
    <row r="10" spans="1:8" ht="12.95" customHeight="1" thickBot="1">
      <c r="A10" s="1"/>
      <c r="B10" s="30" t="s">
        <v>62</v>
      </c>
      <c r="C10" s="31" t="s">
        <v>1</v>
      </c>
      <c r="D10" s="31" t="s">
        <v>1</v>
      </c>
      <c r="E10" s="31" t="s">
        <v>1</v>
      </c>
      <c r="F10" s="32">
        <v>2355.48</v>
      </c>
      <c r="G10" s="33">
        <v>1</v>
      </c>
    </row>
    <row r="11" spans="1:8">
      <c r="A11" s="1"/>
      <c r="B11" s="2"/>
      <c r="C11" s="1"/>
      <c r="D11" s="1"/>
      <c r="E11" s="1"/>
      <c r="F11" s="1"/>
      <c r="G11" s="1"/>
    </row>
    <row r="12" spans="1:8">
      <c r="A12" s="1"/>
      <c r="B12" s="2"/>
      <c r="C12" s="1"/>
      <c r="D12" s="1"/>
      <c r="E12" s="1"/>
      <c r="F12" s="1"/>
      <c r="G12" s="1"/>
    </row>
    <row r="13" spans="1:8">
      <c r="A13" s="1"/>
      <c r="B13" s="2" t="s">
        <v>1</v>
      </c>
      <c r="C13" s="1"/>
      <c r="D13" s="1"/>
      <c r="E13" s="1"/>
      <c r="F13" s="1"/>
      <c r="G13" s="1"/>
    </row>
  </sheetData>
  <sortState ref="B15:G19">
    <sortCondition descending="1" ref="G15:G1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G13"/>
  <sheetViews>
    <sheetView zoomScale="90" zoomScaleNormal="90" workbookViewId="0"/>
  </sheetViews>
  <sheetFormatPr defaultRowHeight="12.75"/>
  <cols>
    <col min="1" max="1" width="2.5703125" customWidth="1"/>
    <col min="2" max="2" width="41.7109375" bestFit="1" customWidth="1"/>
    <col min="3" max="3" width="16.7109375" customWidth="1"/>
    <col min="4" max="4" width="24.42578125" bestFit="1" customWidth="1"/>
    <col min="5" max="5" width="8.57031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89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269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79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80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6"/>
      <c r="B6" s="25" t="s">
        <v>194</v>
      </c>
      <c r="C6" s="5"/>
      <c r="D6" s="5" t="s">
        <v>63</v>
      </c>
      <c r="E6" s="7"/>
      <c r="F6" s="8">
        <v>4850.99</v>
      </c>
      <c r="G6" s="26">
        <f>+ROUND(F6/$F$10,4)</f>
        <v>0.99399999999999999</v>
      </c>
    </row>
    <row r="7" spans="1:7" ht="12.95" customHeight="1">
      <c r="A7" s="1"/>
      <c r="B7" s="23" t="s">
        <v>57</v>
      </c>
      <c r="C7" s="5" t="s">
        <v>1</v>
      </c>
      <c r="D7" s="5" t="s">
        <v>1</v>
      </c>
      <c r="E7" s="5" t="s">
        <v>1</v>
      </c>
      <c r="F7" s="9">
        <f>+F6</f>
        <v>4850.99</v>
      </c>
      <c r="G7" s="27">
        <f>+G6</f>
        <v>0.99399999999999999</v>
      </c>
    </row>
    <row r="8" spans="1:7" ht="12.95" customHeight="1">
      <c r="A8" s="1"/>
      <c r="B8" s="28" t="s">
        <v>60</v>
      </c>
      <c r="C8" s="12" t="s">
        <v>1</v>
      </c>
      <c r="D8" s="10" t="s">
        <v>1</v>
      </c>
      <c r="E8" s="12" t="s">
        <v>1</v>
      </c>
      <c r="F8" s="9">
        <f>+F7</f>
        <v>4850.99</v>
      </c>
      <c r="G8" s="27">
        <f>+G7</f>
        <v>0.99399999999999999</v>
      </c>
    </row>
    <row r="9" spans="1:7" ht="12.95" customHeight="1">
      <c r="A9" s="1"/>
      <c r="B9" s="28" t="s">
        <v>61</v>
      </c>
      <c r="C9" s="5" t="s">
        <v>1</v>
      </c>
      <c r="D9" s="10" t="s">
        <v>1</v>
      </c>
      <c r="E9" s="5" t="s">
        <v>1</v>
      </c>
      <c r="F9" s="13">
        <f>+F10-F8</f>
        <v>29.289999999999964</v>
      </c>
      <c r="G9" s="27">
        <f>+G10-G8</f>
        <v>6.0000000000000053E-3</v>
      </c>
    </row>
    <row r="10" spans="1:7" ht="12.95" customHeight="1" thickBot="1">
      <c r="A10" s="1"/>
      <c r="B10" s="30" t="s">
        <v>62</v>
      </c>
      <c r="C10" s="31" t="s">
        <v>1</v>
      </c>
      <c r="D10" s="31" t="s">
        <v>1</v>
      </c>
      <c r="E10" s="31" t="s">
        <v>1</v>
      </c>
      <c r="F10" s="32">
        <v>4880.28</v>
      </c>
      <c r="G10" s="33">
        <v>1</v>
      </c>
    </row>
    <row r="11" spans="1:7">
      <c r="A11" s="1"/>
      <c r="B11" s="2"/>
      <c r="C11" s="1"/>
      <c r="D11" s="1"/>
      <c r="E11" s="1"/>
      <c r="F11" s="1"/>
      <c r="G11" s="1"/>
    </row>
    <row r="12" spans="1:7">
      <c r="A12" s="1"/>
      <c r="B12" s="2"/>
      <c r="C12" s="1"/>
      <c r="D12" s="1"/>
      <c r="E12" s="1"/>
      <c r="F12" s="1"/>
      <c r="G12" s="1"/>
    </row>
    <row r="13" spans="1:7">
      <c r="A13" s="1"/>
      <c r="B13" s="2"/>
      <c r="C13" s="1"/>
      <c r="D13" s="1"/>
      <c r="E13" s="1"/>
      <c r="F13" s="1"/>
      <c r="G13" s="1"/>
    </row>
  </sheetData>
  <sortState ref="B7:G9">
    <sortCondition descending="1" ref="G7:G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1:G12"/>
  <sheetViews>
    <sheetView zoomScale="90" zoomScaleNormal="90" workbookViewId="0"/>
  </sheetViews>
  <sheetFormatPr defaultRowHeight="12.75"/>
  <cols>
    <col min="1" max="1" width="2.5703125" customWidth="1"/>
    <col min="2" max="2" width="40.85546875" customWidth="1"/>
    <col min="3" max="3" width="20.85546875" customWidth="1"/>
    <col min="4" max="4" width="23.85546875" bestFit="1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78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269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79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80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6"/>
      <c r="B6" s="25" t="s">
        <v>194</v>
      </c>
      <c r="C6" s="5" t="s">
        <v>1</v>
      </c>
      <c r="D6" s="5" t="s">
        <v>63</v>
      </c>
      <c r="E6" s="7"/>
      <c r="F6" s="8">
        <v>5230.82</v>
      </c>
      <c r="G6" s="26">
        <f>+ROUND(F6/$F$10,4)</f>
        <v>0.99690000000000001</v>
      </c>
    </row>
    <row r="7" spans="1:7" ht="12.95" customHeight="1">
      <c r="A7" s="1"/>
      <c r="B7" s="23" t="s">
        <v>57</v>
      </c>
      <c r="C7" s="5" t="s">
        <v>1</v>
      </c>
      <c r="D7" s="5" t="s">
        <v>1</v>
      </c>
      <c r="E7" s="5" t="s">
        <v>1</v>
      </c>
      <c r="F7" s="9">
        <f>+F6</f>
        <v>5230.82</v>
      </c>
      <c r="G7" s="27">
        <f>+G6</f>
        <v>0.99690000000000001</v>
      </c>
    </row>
    <row r="8" spans="1:7" ht="12.95" customHeight="1">
      <c r="A8" s="1"/>
      <c r="B8" s="28" t="s">
        <v>60</v>
      </c>
      <c r="C8" s="12" t="s">
        <v>1</v>
      </c>
      <c r="D8" s="10" t="s">
        <v>1</v>
      </c>
      <c r="E8" s="12" t="s">
        <v>1</v>
      </c>
      <c r="F8" s="9">
        <f>+F7</f>
        <v>5230.82</v>
      </c>
      <c r="G8" s="27">
        <f>+G7</f>
        <v>0.99690000000000001</v>
      </c>
    </row>
    <row r="9" spans="1:7" ht="12.95" customHeight="1">
      <c r="A9" s="1"/>
      <c r="B9" s="28" t="s">
        <v>61</v>
      </c>
      <c r="C9" s="5" t="s">
        <v>1</v>
      </c>
      <c r="D9" s="10" t="s">
        <v>1</v>
      </c>
      <c r="E9" s="5" t="s">
        <v>1</v>
      </c>
      <c r="F9" s="13">
        <f>+F10-F8</f>
        <v>16.280000000000655</v>
      </c>
      <c r="G9" s="27">
        <f>+G10-G8</f>
        <v>3.0999999999999917E-3</v>
      </c>
    </row>
    <row r="10" spans="1:7" ht="12.95" customHeight="1" thickBot="1">
      <c r="A10" s="1"/>
      <c r="B10" s="30" t="s">
        <v>62</v>
      </c>
      <c r="C10" s="31" t="s">
        <v>1</v>
      </c>
      <c r="D10" s="31" t="s">
        <v>1</v>
      </c>
      <c r="E10" s="31" t="s">
        <v>1</v>
      </c>
      <c r="F10" s="32">
        <v>5247.1</v>
      </c>
      <c r="G10" s="33">
        <v>1</v>
      </c>
    </row>
    <row r="11" spans="1:7">
      <c r="A11" s="1"/>
      <c r="B11" s="2"/>
      <c r="C11" s="1"/>
      <c r="D11" s="1"/>
      <c r="E11" s="1"/>
      <c r="F11" s="1"/>
      <c r="G11" s="1"/>
    </row>
    <row r="12" spans="1:7">
      <c r="A12" s="1"/>
      <c r="B12" s="2"/>
      <c r="C12" s="1"/>
      <c r="D12" s="1"/>
      <c r="E12" s="1"/>
      <c r="F12" s="1"/>
      <c r="G12" s="1"/>
    </row>
  </sheetData>
  <sortState ref="B27:G28">
    <sortCondition descending="1" ref="G27:G28"/>
  </sortState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49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3" width="26.42578125" customWidth="1"/>
    <col min="4" max="4" width="40" bestFit="1" customWidth="1"/>
    <col min="5" max="5" width="10.425781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64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269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180</v>
      </c>
      <c r="C7" s="5" t="s">
        <v>97</v>
      </c>
      <c r="D7" s="5" t="s">
        <v>75</v>
      </c>
      <c r="E7" s="7">
        <v>61705</v>
      </c>
      <c r="F7" s="8">
        <v>261.10000000000002</v>
      </c>
      <c r="G7" s="26">
        <f t="shared" ref="G7:G42" si="0">ROUND(F7/$F$48,4)</f>
        <v>5.9400000000000001E-2</v>
      </c>
    </row>
    <row r="8" spans="1:7" ht="12.95" customHeight="1">
      <c r="A8" s="6"/>
      <c r="B8" s="25" t="s">
        <v>148</v>
      </c>
      <c r="C8" s="5" t="s">
        <v>65</v>
      </c>
      <c r="D8" s="5" t="s">
        <v>40</v>
      </c>
      <c r="E8" s="7">
        <v>44158</v>
      </c>
      <c r="F8" s="8">
        <v>235.96</v>
      </c>
      <c r="G8" s="26">
        <f t="shared" si="0"/>
        <v>5.3699999999999998E-2</v>
      </c>
    </row>
    <row r="9" spans="1:7" ht="12.95" customHeight="1">
      <c r="A9" s="6"/>
      <c r="B9" s="25" t="s">
        <v>227</v>
      </c>
      <c r="C9" s="5" t="s">
        <v>228</v>
      </c>
      <c r="D9" s="5" t="s">
        <v>38</v>
      </c>
      <c r="E9" s="7">
        <v>35286</v>
      </c>
      <c r="F9" s="8">
        <v>231.39</v>
      </c>
      <c r="G9" s="26">
        <f t="shared" si="0"/>
        <v>5.2600000000000001E-2</v>
      </c>
    </row>
    <row r="10" spans="1:7" ht="12.95" customHeight="1">
      <c r="A10" s="6"/>
      <c r="B10" s="25" t="s">
        <v>133</v>
      </c>
      <c r="C10" s="5" t="s">
        <v>262</v>
      </c>
      <c r="D10" s="5" t="s">
        <v>35</v>
      </c>
      <c r="E10" s="7">
        <v>107688</v>
      </c>
      <c r="F10" s="8">
        <v>196.8</v>
      </c>
      <c r="G10" s="26">
        <f t="shared" si="0"/>
        <v>4.48E-2</v>
      </c>
    </row>
    <row r="11" spans="1:7" ht="12.95" customHeight="1">
      <c r="A11" s="6"/>
      <c r="B11" s="25" t="s">
        <v>141</v>
      </c>
      <c r="C11" s="5" t="s">
        <v>25</v>
      </c>
      <c r="D11" s="5" t="s">
        <v>26</v>
      </c>
      <c r="E11" s="7">
        <v>7818</v>
      </c>
      <c r="F11" s="8">
        <v>195.3</v>
      </c>
      <c r="G11" s="26">
        <f t="shared" si="0"/>
        <v>4.4400000000000002E-2</v>
      </c>
    </row>
    <row r="12" spans="1:7" ht="12.95" customHeight="1">
      <c r="A12" s="6"/>
      <c r="B12" s="25" t="s">
        <v>186</v>
      </c>
      <c r="C12" s="5" t="s">
        <v>187</v>
      </c>
      <c r="D12" s="5" t="s">
        <v>26</v>
      </c>
      <c r="E12" s="7">
        <v>16645</v>
      </c>
      <c r="F12" s="8">
        <v>183.99</v>
      </c>
      <c r="G12" s="26">
        <f t="shared" si="0"/>
        <v>4.1799999999999997E-2</v>
      </c>
    </row>
    <row r="13" spans="1:7" ht="12.95" customHeight="1">
      <c r="A13" s="6"/>
      <c r="B13" s="25" t="s">
        <v>248</v>
      </c>
      <c r="C13" s="5" t="s">
        <v>249</v>
      </c>
      <c r="D13" s="5" t="s">
        <v>250</v>
      </c>
      <c r="E13" s="7">
        <v>137410</v>
      </c>
      <c r="F13" s="8">
        <v>176.64</v>
      </c>
      <c r="G13" s="26">
        <f t="shared" si="0"/>
        <v>4.02E-2</v>
      </c>
    </row>
    <row r="14" spans="1:7" ht="12.95" customHeight="1">
      <c r="A14" s="6"/>
      <c r="B14" s="25" t="s">
        <v>184</v>
      </c>
      <c r="C14" s="5" t="s">
        <v>185</v>
      </c>
      <c r="D14" s="5" t="s">
        <v>75</v>
      </c>
      <c r="E14" s="7">
        <v>16079</v>
      </c>
      <c r="F14" s="8">
        <v>170.39</v>
      </c>
      <c r="G14" s="26">
        <f t="shared" si="0"/>
        <v>3.8800000000000001E-2</v>
      </c>
    </row>
    <row r="15" spans="1:7" ht="12.95" customHeight="1">
      <c r="A15" s="6"/>
      <c r="B15" s="25" t="s">
        <v>208</v>
      </c>
      <c r="C15" s="5" t="s">
        <v>188</v>
      </c>
      <c r="D15" s="5" t="s">
        <v>15</v>
      </c>
      <c r="E15" s="7">
        <v>133486</v>
      </c>
      <c r="F15" s="8">
        <v>169.86</v>
      </c>
      <c r="G15" s="26">
        <f t="shared" si="0"/>
        <v>3.8600000000000002E-2</v>
      </c>
    </row>
    <row r="16" spans="1:7" ht="12.95" customHeight="1">
      <c r="A16" s="6"/>
      <c r="B16" s="25" t="s">
        <v>153</v>
      </c>
      <c r="C16" s="5" t="s">
        <v>73</v>
      </c>
      <c r="D16" s="5" t="s">
        <v>71</v>
      </c>
      <c r="E16" s="7">
        <v>24146</v>
      </c>
      <c r="F16" s="8">
        <v>164.66</v>
      </c>
      <c r="G16" s="26">
        <f t="shared" si="0"/>
        <v>3.7499999999999999E-2</v>
      </c>
    </row>
    <row r="17" spans="1:7" ht="12.95" customHeight="1">
      <c r="A17" s="6"/>
      <c r="B17" s="25" t="s">
        <v>231</v>
      </c>
      <c r="C17" s="5" t="s">
        <v>232</v>
      </c>
      <c r="D17" s="5" t="s">
        <v>68</v>
      </c>
      <c r="E17" s="7">
        <v>223</v>
      </c>
      <c r="F17" s="8">
        <v>151.41999999999999</v>
      </c>
      <c r="G17" s="26">
        <f t="shared" si="0"/>
        <v>3.44E-2</v>
      </c>
    </row>
    <row r="18" spans="1:7" ht="12.95" customHeight="1">
      <c r="A18" s="6"/>
      <c r="B18" s="25" t="s">
        <v>205</v>
      </c>
      <c r="C18" s="5" t="s">
        <v>206</v>
      </c>
      <c r="D18" s="5" t="s">
        <v>15</v>
      </c>
      <c r="E18" s="7">
        <v>70138</v>
      </c>
      <c r="F18" s="8">
        <v>142.13</v>
      </c>
      <c r="G18" s="26">
        <f t="shared" si="0"/>
        <v>3.2300000000000002E-2</v>
      </c>
    </row>
    <row r="19" spans="1:7" ht="12.95" customHeight="1">
      <c r="A19" s="6"/>
      <c r="B19" s="25" t="s">
        <v>182</v>
      </c>
      <c r="C19" s="5" t="s">
        <v>39</v>
      </c>
      <c r="D19" s="5" t="s">
        <v>15</v>
      </c>
      <c r="E19" s="7">
        <v>21264</v>
      </c>
      <c r="F19" s="8">
        <v>139.5</v>
      </c>
      <c r="G19" s="26">
        <f t="shared" si="0"/>
        <v>3.1699999999999999E-2</v>
      </c>
    </row>
    <row r="20" spans="1:7" ht="12.95" customHeight="1">
      <c r="A20" s="6"/>
      <c r="B20" s="25" t="s">
        <v>135</v>
      </c>
      <c r="C20" s="5" t="s">
        <v>41</v>
      </c>
      <c r="D20" s="5" t="s">
        <v>23</v>
      </c>
      <c r="E20" s="7">
        <v>11210</v>
      </c>
      <c r="F20" s="8">
        <v>136.59</v>
      </c>
      <c r="G20" s="26">
        <f t="shared" si="0"/>
        <v>3.1099999999999999E-2</v>
      </c>
    </row>
    <row r="21" spans="1:7" ht="12.95" customHeight="1">
      <c r="A21" s="6"/>
      <c r="B21" s="25" t="s">
        <v>229</v>
      </c>
      <c r="C21" s="5" t="s">
        <v>230</v>
      </c>
      <c r="D21" s="5" t="s">
        <v>75</v>
      </c>
      <c r="E21" s="7">
        <v>64415</v>
      </c>
      <c r="F21" s="8">
        <v>116.33</v>
      </c>
      <c r="G21" s="26">
        <f t="shared" si="0"/>
        <v>2.6499999999999999E-2</v>
      </c>
    </row>
    <row r="22" spans="1:7" ht="12.95" customHeight="1">
      <c r="A22" s="6"/>
      <c r="B22" s="25" t="s">
        <v>201</v>
      </c>
      <c r="C22" s="5" t="s">
        <v>202</v>
      </c>
      <c r="D22" s="5" t="s">
        <v>11</v>
      </c>
      <c r="E22" s="7">
        <v>68543</v>
      </c>
      <c r="F22" s="8">
        <v>115.77</v>
      </c>
      <c r="G22" s="26">
        <f t="shared" si="0"/>
        <v>2.63E-2</v>
      </c>
    </row>
    <row r="23" spans="1:7" ht="12.95" customHeight="1">
      <c r="A23" s="6"/>
      <c r="B23" s="25" t="s">
        <v>263</v>
      </c>
      <c r="C23" s="5" t="s">
        <v>264</v>
      </c>
      <c r="D23" s="5" t="s">
        <v>178</v>
      </c>
      <c r="E23" s="7">
        <v>22934</v>
      </c>
      <c r="F23" s="8">
        <v>106.41</v>
      </c>
      <c r="G23" s="26">
        <f t="shared" si="0"/>
        <v>2.4199999999999999E-2</v>
      </c>
    </row>
    <row r="24" spans="1:7" ht="12.95" customHeight="1">
      <c r="A24" s="6"/>
      <c r="B24" s="25" t="s">
        <v>270</v>
      </c>
      <c r="C24" s="5" t="s">
        <v>271</v>
      </c>
      <c r="D24" s="5" t="s">
        <v>19</v>
      </c>
      <c r="E24" s="7">
        <v>108899</v>
      </c>
      <c r="F24" s="8">
        <v>103.89</v>
      </c>
      <c r="G24" s="26">
        <f t="shared" si="0"/>
        <v>2.3599999999999999E-2</v>
      </c>
    </row>
    <row r="25" spans="1:7" ht="12.95" customHeight="1">
      <c r="A25" s="6"/>
      <c r="B25" s="25" t="s">
        <v>233</v>
      </c>
      <c r="C25" s="5" t="s">
        <v>234</v>
      </c>
      <c r="D25" s="5" t="s">
        <v>105</v>
      </c>
      <c r="E25" s="7">
        <v>10826</v>
      </c>
      <c r="F25" s="8">
        <v>102.22</v>
      </c>
      <c r="G25" s="26">
        <f t="shared" si="0"/>
        <v>2.3199999999999998E-2</v>
      </c>
    </row>
    <row r="26" spans="1:7" ht="12.95" customHeight="1">
      <c r="A26" s="6"/>
      <c r="B26" s="25" t="s">
        <v>203</v>
      </c>
      <c r="C26" s="5" t="s">
        <v>204</v>
      </c>
      <c r="D26" s="5" t="s">
        <v>15</v>
      </c>
      <c r="E26" s="7">
        <v>63467</v>
      </c>
      <c r="F26" s="8">
        <v>101.23</v>
      </c>
      <c r="G26" s="26">
        <f t="shared" si="0"/>
        <v>2.3E-2</v>
      </c>
    </row>
    <row r="27" spans="1:7" ht="12.95" customHeight="1">
      <c r="A27" s="6"/>
      <c r="B27" s="25" t="s">
        <v>149</v>
      </c>
      <c r="C27" s="5" t="s">
        <v>67</v>
      </c>
      <c r="D27" s="5" t="s">
        <v>68</v>
      </c>
      <c r="E27" s="7">
        <v>21649</v>
      </c>
      <c r="F27" s="8">
        <v>86.76</v>
      </c>
      <c r="G27" s="26">
        <f t="shared" si="0"/>
        <v>1.9699999999999999E-2</v>
      </c>
    </row>
    <row r="28" spans="1:7" ht="12.95" customHeight="1">
      <c r="A28" s="6"/>
      <c r="B28" s="25" t="s">
        <v>189</v>
      </c>
      <c r="C28" s="5" t="s">
        <v>190</v>
      </c>
      <c r="D28" s="5" t="s">
        <v>105</v>
      </c>
      <c r="E28" s="7">
        <v>88549</v>
      </c>
      <c r="F28" s="8">
        <v>84.21</v>
      </c>
      <c r="G28" s="26">
        <f t="shared" si="0"/>
        <v>1.9199999999999998E-2</v>
      </c>
    </row>
    <row r="29" spans="1:7" ht="12.95" customHeight="1">
      <c r="A29" s="6"/>
      <c r="B29" s="25" t="s">
        <v>244</v>
      </c>
      <c r="C29" s="5" t="s">
        <v>245</v>
      </c>
      <c r="D29" s="5" t="s">
        <v>105</v>
      </c>
      <c r="E29" s="7">
        <v>261151</v>
      </c>
      <c r="F29" s="8">
        <v>82.78</v>
      </c>
      <c r="G29" s="26">
        <f t="shared" si="0"/>
        <v>1.8800000000000001E-2</v>
      </c>
    </row>
    <row r="30" spans="1:7" ht="12.95" customHeight="1">
      <c r="A30" s="6"/>
      <c r="B30" s="25" t="s">
        <v>195</v>
      </c>
      <c r="C30" s="5" t="s">
        <v>196</v>
      </c>
      <c r="D30" s="5" t="s">
        <v>114</v>
      </c>
      <c r="E30" s="7">
        <v>30718</v>
      </c>
      <c r="F30" s="8">
        <v>82.59</v>
      </c>
      <c r="G30" s="26">
        <f t="shared" si="0"/>
        <v>1.8800000000000001E-2</v>
      </c>
    </row>
    <row r="31" spans="1:7" ht="12.95" customHeight="1">
      <c r="A31" s="6"/>
      <c r="B31" s="25" t="s">
        <v>272</v>
      </c>
      <c r="C31" s="5" t="s">
        <v>273</v>
      </c>
      <c r="D31" s="5" t="s">
        <v>274</v>
      </c>
      <c r="E31" s="7">
        <v>4966</v>
      </c>
      <c r="F31" s="8">
        <v>82.46</v>
      </c>
      <c r="G31" s="26">
        <f t="shared" si="0"/>
        <v>1.8800000000000001E-2</v>
      </c>
    </row>
    <row r="32" spans="1:7" ht="12.95" customHeight="1">
      <c r="A32" s="6"/>
      <c r="B32" s="25" t="s">
        <v>142</v>
      </c>
      <c r="C32" s="5" t="s">
        <v>34</v>
      </c>
      <c r="D32" s="5" t="s">
        <v>35</v>
      </c>
      <c r="E32" s="7">
        <v>5833</v>
      </c>
      <c r="F32" s="8">
        <v>76.510000000000005</v>
      </c>
      <c r="G32" s="26">
        <f t="shared" si="0"/>
        <v>1.7399999999999999E-2</v>
      </c>
    </row>
    <row r="33" spans="1:7" ht="12.95" customHeight="1">
      <c r="A33" s="6"/>
      <c r="B33" s="25" t="s">
        <v>147</v>
      </c>
      <c r="C33" s="5" t="s">
        <v>72</v>
      </c>
      <c r="D33" s="5" t="s">
        <v>11</v>
      </c>
      <c r="E33" s="7">
        <v>4760</v>
      </c>
      <c r="F33" s="8">
        <v>68.78</v>
      </c>
      <c r="G33" s="26">
        <f t="shared" si="0"/>
        <v>1.5599999999999999E-2</v>
      </c>
    </row>
    <row r="34" spans="1:7" ht="12.95" customHeight="1">
      <c r="A34" s="6"/>
      <c r="B34" s="25" t="s">
        <v>211</v>
      </c>
      <c r="C34" s="5" t="s">
        <v>212</v>
      </c>
      <c r="D34" s="5" t="s">
        <v>68</v>
      </c>
      <c r="E34" s="7">
        <v>29851</v>
      </c>
      <c r="F34" s="8">
        <v>68.7</v>
      </c>
      <c r="G34" s="26">
        <f t="shared" si="0"/>
        <v>1.5599999999999999E-2</v>
      </c>
    </row>
    <row r="35" spans="1:7" ht="12.95" customHeight="1">
      <c r="A35" s="6"/>
      <c r="B35" s="25" t="s">
        <v>199</v>
      </c>
      <c r="C35" s="5" t="s">
        <v>200</v>
      </c>
      <c r="D35" s="5" t="s">
        <v>15</v>
      </c>
      <c r="E35" s="7">
        <v>1171</v>
      </c>
      <c r="F35" s="8">
        <v>53.5</v>
      </c>
      <c r="G35" s="26">
        <f t="shared" si="0"/>
        <v>1.2200000000000001E-2</v>
      </c>
    </row>
    <row r="36" spans="1:7" ht="12.95" customHeight="1">
      <c r="A36" s="6"/>
      <c r="B36" s="25" t="s">
        <v>177</v>
      </c>
      <c r="C36" s="5" t="s">
        <v>99</v>
      </c>
      <c r="D36" s="5" t="s">
        <v>17</v>
      </c>
      <c r="E36" s="7">
        <v>11963</v>
      </c>
      <c r="F36" s="8">
        <v>52.62</v>
      </c>
      <c r="G36" s="26">
        <f t="shared" si="0"/>
        <v>1.2E-2</v>
      </c>
    </row>
    <row r="37" spans="1:7" ht="12.95" customHeight="1">
      <c r="A37" s="6"/>
      <c r="B37" s="25" t="s">
        <v>151</v>
      </c>
      <c r="C37" s="5" t="s">
        <v>207</v>
      </c>
      <c r="D37" s="5" t="s">
        <v>15</v>
      </c>
      <c r="E37" s="7">
        <v>4070</v>
      </c>
      <c r="F37" s="8">
        <v>51.93</v>
      </c>
      <c r="G37" s="26">
        <f t="shared" si="0"/>
        <v>1.18E-2</v>
      </c>
    </row>
    <row r="38" spans="1:7" ht="12.95" customHeight="1">
      <c r="A38" s="6"/>
      <c r="B38" s="25" t="s">
        <v>209</v>
      </c>
      <c r="C38" s="5" t="s">
        <v>210</v>
      </c>
      <c r="D38" s="5" t="s">
        <v>11</v>
      </c>
      <c r="E38" s="7">
        <v>13789</v>
      </c>
      <c r="F38" s="8">
        <v>48.92</v>
      </c>
      <c r="G38" s="26">
        <f t="shared" si="0"/>
        <v>1.11E-2</v>
      </c>
    </row>
    <row r="39" spans="1:7" ht="12.95" customHeight="1">
      <c r="A39" s="6"/>
      <c r="B39" s="25" t="s">
        <v>275</v>
      </c>
      <c r="C39" s="5" t="s">
        <v>276</v>
      </c>
      <c r="D39" s="5" t="s">
        <v>11</v>
      </c>
      <c r="E39" s="7">
        <v>167451</v>
      </c>
      <c r="F39" s="8">
        <v>43.03</v>
      </c>
      <c r="G39" s="26">
        <f t="shared" si="0"/>
        <v>9.7999999999999997E-3</v>
      </c>
    </row>
    <row r="40" spans="1:7" ht="12.95" customHeight="1">
      <c r="A40" s="6"/>
      <c r="B40" s="25" t="s">
        <v>277</v>
      </c>
      <c r="C40" s="5" t="s">
        <v>278</v>
      </c>
      <c r="D40" s="5" t="s">
        <v>31</v>
      </c>
      <c r="E40" s="7">
        <v>2095</v>
      </c>
      <c r="F40" s="8">
        <v>41.8</v>
      </c>
      <c r="G40" s="26">
        <f t="shared" si="0"/>
        <v>9.4999999999999998E-3</v>
      </c>
    </row>
    <row r="41" spans="1:7" ht="12.95" customHeight="1">
      <c r="A41" s="6"/>
      <c r="B41" s="25" t="s">
        <v>279</v>
      </c>
      <c r="C41" s="5" t="s">
        <v>280</v>
      </c>
      <c r="D41" s="5" t="s">
        <v>281</v>
      </c>
      <c r="E41" s="7">
        <v>3229</v>
      </c>
      <c r="F41" s="8">
        <v>39.86</v>
      </c>
      <c r="G41" s="26">
        <f t="shared" si="0"/>
        <v>9.1000000000000004E-3</v>
      </c>
    </row>
    <row r="42" spans="1:7" ht="12.95" customHeight="1">
      <c r="A42" s="6"/>
      <c r="B42" s="25" t="s">
        <v>253</v>
      </c>
      <c r="C42" s="5" t="s">
        <v>254</v>
      </c>
      <c r="D42" s="5" t="s">
        <v>37</v>
      </c>
      <c r="E42" s="7">
        <v>55287</v>
      </c>
      <c r="F42" s="8">
        <v>23.03</v>
      </c>
      <c r="G42" s="26">
        <f t="shared" si="0"/>
        <v>5.1999999999999998E-3</v>
      </c>
    </row>
    <row r="43" spans="1:7" ht="12.95" customHeight="1">
      <c r="A43" s="1"/>
      <c r="B43" s="35" t="s">
        <v>57</v>
      </c>
      <c r="C43" s="34" t="s">
        <v>1</v>
      </c>
      <c r="D43" s="34" t="s">
        <v>1</v>
      </c>
      <c r="E43" s="34" t="s">
        <v>1</v>
      </c>
      <c r="F43" s="9">
        <f>SUM(F7:F42)</f>
        <v>4189.0599999999995</v>
      </c>
      <c r="G43" s="27">
        <f>SUM(G7:G42)</f>
        <v>0.95269999999999999</v>
      </c>
    </row>
    <row r="44" spans="1:7" ht="12.95" customHeight="1">
      <c r="A44" s="1"/>
      <c r="B44" s="28" t="s">
        <v>58</v>
      </c>
      <c r="C44" s="12" t="s">
        <v>1</v>
      </c>
      <c r="D44" s="12" t="s">
        <v>1</v>
      </c>
      <c r="E44" s="12" t="s">
        <v>1</v>
      </c>
      <c r="F44" s="11" t="s">
        <v>59</v>
      </c>
      <c r="G44" s="29" t="s">
        <v>59</v>
      </c>
    </row>
    <row r="45" spans="1:7" ht="12.95" customHeight="1">
      <c r="A45" s="1"/>
      <c r="B45" s="28" t="s">
        <v>57</v>
      </c>
      <c r="C45" s="12" t="s">
        <v>1</v>
      </c>
      <c r="D45" s="12" t="s">
        <v>1</v>
      </c>
      <c r="E45" s="12" t="s">
        <v>1</v>
      </c>
      <c r="F45" s="11" t="s">
        <v>59</v>
      </c>
      <c r="G45" s="29" t="s">
        <v>59</v>
      </c>
    </row>
    <row r="46" spans="1:7" ht="12.95" customHeight="1">
      <c r="A46" s="1"/>
      <c r="B46" s="28" t="s">
        <v>60</v>
      </c>
      <c r="C46" s="12" t="s">
        <v>1</v>
      </c>
      <c r="D46" s="10" t="s">
        <v>1</v>
      </c>
      <c r="E46" s="12" t="s">
        <v>1</v>
      </c>
      <c r="F46" s="9">
        <f>+F43</f>
        <v>4189.0599999999995</v>
      </c>
      <c r="G46" s="27">
        <f>+G43</f>
        <v>0.95269999999999999</v>
      </c>
    </row>
    <row r="47" spans="1:7" ht="12.95" customHeight="1">
      <c r="A47" s="1"/>
      <c r="B47" s="28" t="s">
        <v>61</v>
      </c>
      <c r="C47" s="12" t="s">
        <v>1</v>
      </c>
      <c r="D47" s="10" t="s">
        <v>1</v>
      </c>
      <c r="E47" s="12" t="s">
        <v>1</v>
      </c>
      <c r="F47" s="13">
        <f>+F48-F46</f>
        <v>207.5600000000004</v>
      </c>
      <c r="G47" s="27">
        <f>+G48-G46</f>
        <v>4.7300000000000009E-2</v>
      </c>
    </row>
    <row r="48" spans="1:7" ht="12.95" customHeight="1" thickBot="1">
      <c r="A48" s="1"/>
      <c r="B48" s="30" t="s">
        <v>62</v>
      </c>
      <c r="C48" s="31" t="s">
        <v>1</v>
      </c>
      <c r="D48" s="31" t="s">
        <v>1</v>
      </c>
      <c r="E48" s="31" t="s">
        <v>1</v>
      </c>
      <c r="F48" s="32">
        <v>4396.62</v>
      </c>
      <c r="G48" s="33">
        <v>1</v>
      </c>
    </row>
    <row r="49" spans="1:7">
      <c r="A49" s="1"/>
      <c r="B49" s="2"/>
      <c r="C49" s="1"/>
      <c r="D49" s="1"/>
      <c r="E49" s="1"/>
      <c r="F49" s="1"/>
      <c r="G49" s="1"/>
    </row>
  </sheetData>
  <sortState ref="B7:G58">
    <sortCondition descending="1" ref="G7:G58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53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3" width="26.42578125" customWidth="1"/>
    <col min="4" max="4" width="40" bestFit="1" customWidth="1"/>
    <col min="5" max="5" width="9.28515625" customWidth="1"/>
    <col min="6" max="6" width="20.85546875" bestFit="1" customWidth="1"/>
    <col min="7" max="7" width="13.7109375" bestFit="1" customWidth="1"/>
    <col min="9" max="9" width="12.7109375" bestFit="1" customWidth="1"/>
  </cols>
  <sheetData>
    <row r="1" spans="1:9" ht="16.5" customHeight="1">
      <c r="A1" s="1"/>
      <c r="B1" s="2" t="s">
        <v>81</v>
      </c>
      <c r="C1" s="1"/>
      <c r="D1" s="1"/>
      <c r="E1" s="1"/>
      <c r="F1" s="1"/>
      <c r="G1" s="1"/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/>
      <c r="B3" s="16" t="s">
        <v>269</v>
      </c>
      <c r="C3" s="1"/>
      <c r="D3" s="1"/>
      <c r="E3" s="1"/>
      <c r="F3" s="1"/>
      <c r="G3" s="1"/>
    </row>
    <row r="4" spans="1:9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9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9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9" ht="12.95" customHeight="1">
      <c r="A7" s="6"/>
      <c r="B7" s="25" t="s">
        <v>125</v>
      </c>
      <c r="C7" s="5" t="s">
        <v>10</v>
      </c>
      <c r="D7" s="5" t="s">
        <v>11</v>
      </c>
      <c r="E7" s="7">
        <v>21968</v>
      </c>
      <c r="F7" s="8">
        <v>338.78</v>
      </c>
      <c r="G7" s="26">
        <f t="shared" ref="G7:G46" si="0">+ROUND(F7/$F$52,4)</f>
        <v>6.2399999999999997E-2</v>
      </c>
      <c r="I7" s="15"/>
    </row>
    <row r="8" spans="1:9" ht="12.95" customHeight="1">
      <c r="A8" s="6"/>
      <c r="B8" s="25" t="s">
        <v>128</v>
      </c>
      <c r="C8" s="5" t="s">
        <v>46</v>
      </c>
      <c r="D8" s="5" t="s">
        <v>40</v>
      </c>
      <c r="E8" s="7">
        <v>112435</v>
      </c>
      <c r="F8" s="8">
        <v>313.24</v>
      </c>
      <c r="G8" s="26">
        <f t="shared" si="0"/>
        <v>5.7700000000000001E-2</v>
      </c>
      <c r="I8" s="15"/>
    </row>
    <row r="9" spans="1:9" ht="12.95" customHeight="1">
      <c r="A9" s="6"/>
      <c r="B9" s="25" t="s">
        <v>141</v>
      </c>
      <c r="C9" s="5" t="s">
        <v>25</v>
      </c>
      <c r="D9" s="5" t="s">
        <v>26</v>
      </c>
      <c r="E9" s="7">
        <v>11467</v>
      </c>
      <c r="F9" s="8">
        <v>286.45999999999998</v>
      </c>
      <c r="G9" s="26">
        <f t="shared" si="0"/>
        <v>5.28E-2</v>
      </c>
      <c r="I9" s="15"/>
    </row>
    <row r="10" spans="1:9" ht="12.95" customHeight="1">
      <c r="A10" s="6"/>
      <c r="B10" s="25" t="s">
        <v>122</v>
      </c>
      <c r="C10" s="5" t="s">
        <v>16</v>
      </c>
      <c r="D10" s="5" t="s">
        <v>17</v>
      </c>
      <c r="E10" s="7">
        <v>20128</v>
      </c>
      <c r="F10" s="8">
        <v>280.75</v>
      </c>
      <c r="G10" s="26">
        <f t="shared" si="0"/>
        <v>5.1700000000000003E-2</v>
      </c>
      <c r="I10" s="15"/>
    </row>
    <row r="11" spans="1:9" ht="12.95" customHeight="1">
      <c r="A11" s="6"/>
      <c r="B11" s="25" t="s">
        <v>139</v>
      </c>
      <c r="C11" s="5" t="s">
        <v>30</v>
      </c>
      <c r="D11" s="5" t="s">
        <v>31</v>
      </c>
      <c r="E11" s="7">
        <v>4275</v>
      </c>
      <c r="F11" s="8">
        <v>278.97000000000003</v>
      </c>
      <c r="G11" s="26">
        <f t="shared" si="0"/>
        <v>5.1400000000000001E-2</v>
      </c>
      <c r="I11" s="15"/>
    </row>
    <row r="12" spans="1:9" ht="12.95" customHeight="1">
      <c r="A12" s="6"/>
      <c r="B12" s="25" t="s">
        <v>121</v>
      </c>
      <c r="C12" s="5" t="s">
        <v>14</v>
      </c>
      <c r="D12" s="5" t="s">
        <v>15</v>
      </c>
      <c r="E12" s="7">
        <v>17974</v>
      </c>
      <c r="F12" s="8">
        <v>276.27</v>
      </c>
      <c r="G12" s="26">
        <f t="shared" si="0"/>
        <v>5.0900000000000001E-2</v>
      </c>
      <c r="I12" s="15"/>
    </row>
    <row r="13" spans="1:9" ht="12.95" customHeight="1">
      <c r="A13" s="6"/>
      <c r="B13" s="25" t="s">
        <v>174</v>
      </c>
      <c r="C13" s="5" t="s">
        <v>104</v>
      </c>
      <c r="D13" s="5" t="s">
        <v>105</v>
      </c>
      <c r="E13" s="7">
        <v>121503</v>
      </c>
      <c r="F13" s="8">
        <v>252.24</v>
      </c>
      <c r="G13" s="26">
        <f t="shared" si="0"/>
        <v>4.65E-2</v>
      </c>
      <c r="I13" s="15"/>
    </row>
    <row r="14" spans="1:9" ht="12.95" customHeight="1">
      <c r="A14" s="6"/>
      <c r="B14" s="25" t="s">
        <v>124</v>
      </c>
      <c r="C14" s="5" t="s">
        <v>18</v>
      </c>
      <c r="D14" s="5" t="s">
        <v>19</v>
      </c>
      <c r="E14" s="7">
        <v>12353</v>
      </c>
      <c r="F14" s="8">
        <v>215.94</v>
      </c>
      <c r="G14" s="26">
        <f t="shared" si="0"/>
        <v>3.9800000000000002E-2</v>
      </c>
      <c r="I14" s="15"/>
    </row>
    <row r="15" spans="1:9" ht="12.95" customHeight="1">
      <c r="A15" s="6"/>
      <c r="B15" s="25" t="s">
        <v>127</v>
      </c>
      <c r="C15" s="5" t="s">
        <v>20</v>
      </c>
      <c r="D15" s="5" t="s">
        <v>11</v>
      </c>
      <c r="E15" s="7">
        <v>77121</v>
      </c>
      <c r="F15" s="8">
        <v>214.78</v>
      </c>
      <c r="G15" s="26">
        <f t="shared" si="0"/>
        <v>3.9600000000000003E-2</v>
      </c>
      <c r="I15" s="15"/>
    </row>
    <row r="16" spans="1:9" ht="12.95" customHeight="1">
      <c r="A16" s="6"/>
      <c r="B16" s="25" t="s">
        <v>153</v>
      </c>
      <c r="C16" s="5" t="s">
        <v>73</v>
      </c>
      <c r="D16" s="5" t="s">
        <v>71</v>
      </c>
      <c r="E16" s="7">
        <v>30825</v>
      </c>
      <c r="F16" s="8">
        <v>210.21</v>
      </c>
      <c r="G16" s="26">
        <f t="shared" si="0"/>
        <v>3.8699999999999998E-2</v>
      </c>
      <c r="I16" s="15"/>
    </row>
    <row r="17" spans="1:9" ht="12.95" customHeight="1">
      <c r="A17" s="6"/>
      <c r="B17" s="25" t="s">
        <v>208</v>
      </c>
      <c r="C17" s="5" t="s">
        <v>188</v>
      </c>
      <c r="D17" s="5" t="s">
        <v>15</v>
      </c>
      <c r="E17" s="7">
        <v>140625</v>
      </c>
      <c r="F17" s="8">
        <v>178.95</v>
      </c>
      <c r="G17" s="26">
        <f t="shared" si="0"/>
        <v>3.3000000000000002E-2</v>
      </c>
      <c r="I17" s="15"/>
    </row>
    <row r="18" spans="1:9" ht="12.95" customHeight="1">
      <c r="A18" s="6"/>
      <c r="B18" s="25" t="s">
        <v>123</v>
      </c>
      <c r="C18" s="5" t="s">
        <v>12</v>
      </c>
      <c r="D18" s="5" t="s">
        <v>13</v>
      </c>
      <c r="E18" s="7">
        <v>16670</v>
      </c>
      <c r="F18" s="8">
        <v>153.26</v>
      </c>
      <c r="G18" s="26">
        <f t="shared" si="0"/>
        <v>2.8199999999999999E-2</v>
      </c>
      <c r="I18" s="15"/>
    </row>
    <row r="19" spans="1:9" ht="12.95" customHeight="1">
      <c r="A19" s="6"/>
      <c r="B19" s="25" t="s">
        <v>134</v>
      </c>
      <c r="C19" s="5" t="s">
        <v>47</v>
      </c>
      <c r="D19" s="5" t="s">
        <v>17</v>
      </c>
      <c r="E19" s="7">
        <v>19409</v>
      </c>
      <c r="F19" s="8">
        <v>139.6</v>
      </c>
      <c r="G19" s="26">
        <f t="shared" si="0"/>
        <v>2.5700000000000001E-2</v>
      </c>
      <c r="I19" s="15"/>
    </row>
    <row r="20" spans="1:9" ht="12.95" customHeight="1">
      <c r="A20" s="6"/>
      <c r="B20" s="25" t="s">
        <v>180</v>
      </c>
      <c r="C20" s="5" t="s">
        <v>97</v>
      </c>
      <c r="D20" s="5" t="s">
        <v>75</v>
      </c>
      <c r="E20" s="7">
        <v>32055</v>
      </c>
      <c r="F20" s="8">
        <v>135.63999999999999</v>
      </c>
      <c r="G20" s="26">
        <f t="shared" si="0"/>
        <v>2.5000000000000001E-2</v>
      </c>
      <c r="I20" s="15"/>
    </row>
    <row r="21" spans="1:9" ht="12.95" customHeight="1">
      <c r="A21" s="6"/>
      <c r="B21" s="25" t="s">
        <v>270</v>
      </c>
      <c r="C21" s="5" t="s">
        <v>271</v>
      </c>
      <c r="D21" s="5" t="s">
        <v>19</v>
      </c>
      <c r="E21" s="7">
        <v>142131</v>
      </c>
      <c r="F21" s="8">
        <v>135.59</v>
      </c>
      <c r="G21" s="26">
        <f t="shared" si="0"/>
        <v>2.5000000000000001E-2</v>
      </c>
      <c r="I21" s="15"/>
    </row>
    <row r="22" spans="1:9" ht="12.95" customHeight="1">
      <c r="A22" s="6"/>
      <c r="B22" s="25" t="s">
        <v>21</v>
      </c>
      <c r="C22" s="5" t="s">
        <v>22</v>
      </c>
      <c r="D22" s="5" t="s">
        <v>11</v>
      </c>
      <c r="E22" s="7">
        <v>44473</v>
      </c>
      <c r="F22" s="8">
        <v>128.72999999999999</v>
      </c>
      <c r="G22" s="26">
        <f t="shared" si="0"/>
        <v>2.3699999999999999E-2</v>
      </c>
      <c r="I22" s="15"/>
    </row>
    <row r="23" spans="1:9" ht="12.95" customHeight="1">
      <c r="A23" s="6"/>
      <c r="B23" s="25" t="s">
        <v>231</v>
      </c>
      <c r="C23" s="5" t="s">
        <v>232</v>
      </c>
      <c r="D23" s="5" t="s">
        <v>68</v>
      </c>
      <c r="E23" s="7">
        <v>186</v>
      </c>
      <c r="F23" s="8">
        <v>126.3</v>
      </c>
      <c r="G23" s="26">
        <f t="shared" si="0"/>
        <v>2.3300000000000001E-2</v>
      </c>
      <c r="I23" s="15"/>
    </row>
    <row r="24" spans="1:9" ht="12.95" customHeight="1">
      <c r="A24" s="6"/>
      <c r="B24" s="25" t="s">
        <v>233</v>
      </c>
      <c r="C24" s="5" t="s">
        <v>234</v>
      </c>
      <c r="D24" s="5" t="s">
        <v>105</v>
      </c>
      <c r="E24" s="7">
        <v>12526</v>
      </c>
      <c r="F24" s="8">
        <v>118.27</v>
      </c>
      <c r="G24" s="26">
        <f t="shared" si="0"/>
        <v>2.18E-2</v>
      </c>
      <c r="I24" s="15"/>
    </row>
    <row r="25" spans="1:9" ht="12.95" customHeight="1">
      <c r="A25" s="6"/>
      <c r="B25" s="25" t="s">
        <v>149</v>
      </c>
      <c r="C25" s="5" t="s">
        <v>67</v>
      </c>
      <c r="D25" s="5" t="s">
        <v>68</v>
      </c>
      <c r="E25" s="7">
        <v>28825</v>
      </c>
      <c r="F25" s="8">
        <v>115.52</v>
      </c>
      <c r="G25" s="26">
        <f t="shared" si="0"/>
        <v>2.1299999999999999E-2</v>
      </c>
      <c r="I25" s="15"/>
    </row>
    <row r="26" spans="1:9" ht="12.95" customHeight="1">
      <c r="A26" s="6"/>
      <c r="B26" s="25" t="s">
        <v>152</v>
      </c>
      <c r="C26" s="5" t="s">
        <v>69</v>
      </c>
      <c r="D26" s="5" t="s">
        <v>40</v>
      </c>
      <c r="E26" s="7">
        <v>3176</v>
      </c>
      <c r="F26" s="8">
        <v>115.21</v>
      </c>
      <c r="G26" s="26">
        <f t="shared" si="0"/>
        <v>2.12E-2</v>
      </c>
      <c r="I26" s="15"/>
    </row>
    <row r="27" spans="1:9" ht="12.95" customHeight="1">
      <c r="A27" s="6"/>
      <c r="B27" s="25" t="s">
        <v>199</v>
      </c>
      <c r="C27" s="5" t="s">
        <v>200</v>
      </c>
      <c r="D27" s="5" t="s">
        <v>15</v>
      </c>
      <c r="E27" s="7">
        <v>2519</v>
      </c>
      <c r="F27" s="8">
        <v>115.08</v>
      </c>
      <c r="G27" s="26">
        <f t="shared" si="0"/>
        <v>2.12E-2</v>
      </c>
      <c r="I27" s="15"/>
    </row>
    <row r="28" spans="1:9" ht="12.95" customHeight="1">
      <c r="A28" s="6"/>
      <c r="B28" s="25" t="s">
        <v>263</v>
      </c>
      <c r="C28" s="5" t="s">
        <v>264</v>
      </c>
      <c r="D28" s="5" t="s">
        <v>178</v>
      </c>
      <c r="E28" s="7">
        <v>23997</v>
      </c>
      <c r="F28" s="8">
        <v>111.35</v>
      </c>
      <c r="G28" s="26">
        <f t="shared" si="0"/>
        <v>2.0500000000000001E-2</v>
      </c>
      <c r="I28" s="15"/>
    </row>
    <row r="29" spans="1:9" ht="12.95" customHeight="1">
      <c r="A29" s="6"/>
      <c r="B29" s="25" t="s">
        <v>244</v>
      </c>
      <c r="C29" s="5" t="s">
        <v>245</v>
      </c>
      <c r="D29" s="5" t="s">
        <v>105</v>
      </c>
      <c r="E29" s="7">
        <v>343368</v>
      </c>
      <c r="F29" s="8">
        <v>108.85</v>
      </c>
      <c r="G29" s="26">
        <f t="shared" si="0"/>
        <v>2.01E-2</v>
      </c>
      <c r="I29" s="15"/>
    </row>
    <row r="30" spans="1:9" ht="12.95" customHeight="1">
      <c r="A30" s="6"/>
      <c r="B30" s="25" t="s">
        <v>130</v>
      </c>
      <c r="C30" s="5" t="s">
        <v>32</v>
      </c>
      <c r="D30" s="5" t="s">
        <v>13</v>
      </c>
      <c r="E30" s="7">
        <v>4725</v>
      </c>
      <c r="F30" s="8">
        <v>107.36</v>
      </c>
      <c r="G30" s="26">
        <f t="shared" si="0"/>
        <v>1.9800000000000002E-2</v>
      </c>
      <c r="I30" s="15"/>
    </row>
    <row r="31" spans="1:9" ht="12.95" customHeight="1">
      <c r="A31" s="6"/>
      <c r="B31" s="25" t="s">
        <v>143</v>
      </c>
      <c r="C31" s="5" t="s">
        <v>33</v>
      </c>
      <c r="D31" s="5" t="s">
        <v>31</v>
      </c>
      <c r="E31" s="7">
        <v>22236</v>
      </c>
      <c r="F31" s="8">
        <v>101.8</v>
      </c>
      <c r="G31" s="26">
        <f t="shared" si="0"/>
        <v>1.8800000000000001E-2</v>
      </c>
      <c r="I31" s="15"/>
    </row>
    <row r="32" spans="1:9" ht="12.95" customHeight="1">
      <c r="A32" s="6"/>
      <c r="B32" s="25" t="s">
        <v>172</v>
      </c>
      <c r="C32" s="5" t="s">
        <v>115</v>
      </c>
      <c r="D32" s="5" t="s">
        <v>114</v>
      </c>
      <c r="E32" s="7">
        <v>46026</v>
      </c>
      <c r="F32" s="8">
        <v>91.64</v>
      </c>
      <c r="G32" s="26">
        <f t="shared" si="0"/>
        <v>1.6899999999999998E-2</v>
      </c>
      <c r="I32" s="15"/>
    </row>
    <row r="33" spans="1:9" ht="12.95" customHeight="1">
      <c r="A33" s="6"/>
      <c r="B33" s="25" t="s">
        <v>157</v>
      </c>
      <c r="C33" s="5" t="s">
        <v>83</v>
      </c>
      <c r="D33" s="5" t="s">
        <v>71</v>
      </c>
      <c r="E33" s="7">
        <v>1876</v>
      </c>
      <c r="F33" s="8">
        <v>79.53</v>
      </c>
      <c r="G33" s="26">
        <f t="shared" si="0"/>
        <v>1.47E-2</v>
      </c>
      <c r="I33" s="15"/>
    </row>
    <row r="34" spans="1:9" ht="12.95" customHeight="1">
      <c r="A34" s="6"/>
      <c r="B34" s="25" t="s">
        <v>158</v>
      </c>
      <c r="C34" s="5" t="s">
        <v>82</v>
      </c>
      <c r="D34" s="5" t="s">
        <v>38</v>
      </c>
      <c r="E34" s="7">
        <v>3014</v>
      </c>
      <c r="F34" s="8">
        <v>73.239999999999995</v>
      </c>
      <c r="G34" s="26">
        <f t="shared" si="0"/>
        <v>1.35E-2</v>
      </c>
      <c r="I34" s="15"/>
    </row>
    <row r="35" spans="1:9" ht="12.95" customHeight="1">
      <c r="A35" s="6"/>
      <c r="B35" s="25" t="s">
        <v>261</v>
      </c>
      <c r="C35" s="5" t="s">
        <v>54</v>
      </c>
      <c r="D35" s="5" t="s">
        <v>26</v>
      </c>
      <c r="E35" s="7">
        <v>10384</v>
      </c>
      <c r="F35" s="8">
        <v>66.72</v>
      </c>
      <c r="G35" s="26">
        <f t="shared" si="0"/>
        <v>1.23E-2</v>
      </c>
      <c r="I35" s="15"/>
    </row>
    <row r="36" spans="1:9" ht="12.95" customHeight="1">
      <c r="A36" s="6"/>
      <c r="B36" s="25" t="s">
        <v>51</v>
      </c>
      <c r="C36" s="5" t="s">
        <v>52</v>
      </c>
      <c r="D36" s="5" t="s">
        <v>11</v>
      </c>
      <c r="E36" s="7">
        <v>30138</v>
      </c>
      <c r="F36" s="8">
        <v>56.51</v>
      </c>
      <c r="G36" s="26">
        <f t="shared" si="0"/>
        <v>1.04E-2</v>
      </c>
      <c r="I36" s="15"/>
    </row>
    <row r="37" spans="1:9" ht="12.95" customHeight="1">
      <c r="A37" s="6"/>
      <c r="B37" s="25" t="s">
        <v>203</v>
      </c>
      <c r="C37" s="5" t="s">
        <v>204</v>
      </c>
      <c r="D37" s="5" t="s">
        <v>15</v>
      </c>
      <c r="E37" s="7">
        <v>34433</v>
      </c>
      <c r="F37" s="8">
        <v>54.92</v>
      </c>
      <c r="G37" s="26">
        <f t="shared" si="0"/>
        <v>1.01E-2</v>
      </c>
      <c r="I37" s="15"/>
    </row>
    <row r="38" spans="1:9" ht="12.95" customHeight="1">
      <c r="A38" s="6"/>
      <c r="B38" s="25" t="s">
        <v>275</v>
      </c>
      <c r="C38" s="5" t="s">
        <v>276</v>
      </c>
      <c r="D38" s="5" t="s">
        <v>11</v>
      </c>
      <c r="E38" s="7">
        <v>211037</v>
      </c>
      <c r="F38" s="8">
        <v>54.24</v>
      </c>
      <c r="G38" s="26">
        <f t="shared" si="0"/>
        <v>0.01</v>
      </c>
      <c r="I38" s="15"/>
    </row>
    <row r="39" spans="1:9" ht="12.95" customHeight="1">
      <c r="A39" s="6"/>
      <c r="B39" s="25" t="s">
        <v>129</v>
      </c>
      <c r="C39" s="5" t="s">
        <v>24</v>
      </c>
      <c r="D39" s="5" t="s">
        <v>11</v>
      </c>
      <c r="E39" s="7">
        <v>10558</v>
      </c>
      <c r="F39" s="8">
        <v>53.8</v>
      </c>
      <c r="G39" s="26">
        <f t="shared" si="0"/>
        <v>9.9000000000000008E-3</v>
      </c>
      <c r="I39" s="15"/>
    </row>
    <row r="40" spans="1:9" ht="12.95" customHeight="1">
      <c r="A40" s="6"/>
      <c r="B40" s="25" t="s">
        <v>238</v>
      </c>
      <c r="C40" s="5" t="s">
        <v>239</v>
      </c>
      <c r="D40" s="5" t="s">
        <v>71</v>
      </c>
      <c r="E40" s="7">
        <v>11253</v>
      </c>
      <c r="F40" s="8">
        <v>52.07</v>
      </c>
      <c r="G40" s="26">
        <f t="shared" si="0"/>
        <v>9.5999999999999992E-3</v>
      </c>
      <c r="I40" s="15"/>
    </row>
    <row r="41" spans="1:9" ht="12.95" customHeight="1">
      <c r="A41" s="6"/>
      <c r="B41" s="25" t="s">
        <v>279</v>
      </c>
      <c r="C41" s="5" t="s">
        <v>280</v>
      </c>
      <c r="D41" s="5" t="s">
        <v>281</v>
      </c>
      <c r="E41" s="7">
        <v>4070</v>
      </c>
      <c r="F41" s="8">
        <v>50.24</v>
      </c>
      <c r="G41" s="26">
        <f t="shared" si="0"/>
        <v>9.2999999999999992E-3</v>
      </c>
      <c r="I41" s="15"/>
    </row>
    <row r="42" spans="1:9" ht="12.95" customHeight="1">
      <c r="A42" s="6"/>
      <c r="B42" s="25" t="s">
        <v>164</v>
      </c>
      <c r="C42" s="5" t="s">
        <v>88</v>
      </c>
      <c r="D42" s="5" t="s">
        <v>11</v>
      </c>
      <c r="E42" s="7">
        <v>3066</v>
      </c>
      <c r="F42" s="8">
        <v>50</v>
      </c>
      <c r="G42" s="26">
        <f t="shared" si="0"/>
        <v>9.1999999999999998E-3</v>
      </c>
      <c r="I42" s="15"/>
    </row>
    <row r="43" spans="1:9" ht="12.95" customHeight="1">
      <c r="A43" s="6"/>
      <c r="B43" s="25" t="s">
        <v>137</v>
      </c>
      <c r="C43" s="5" t="s">
        <v>29</v>
      </c>
      <c r="D43" s="5" t="s">
        <v>17</v>
      </c>
      <c r="E43" s="7">
        <v>9262</v>
      </c>
      <c r="F43" s="8">
        <v>49.62</v>
      </c>
      <c r="G43" s="26">
        <f t="shared" si="0"/>
        <v>9.1000000000000004E-3</v>
      </c>
      <c r="I43" s="15"/>
    </row>
    <row r="44" spans="1:9" ht="12.95" customHeight="1">
      <c r="A44" s="6"/>
      <c r="B44" s="25" t="s">
        <v>282</v>
      </c>
      <c r="C44" s="5" t="s">
        <v>283</v>
      </c>
      <c r="D44" s="5" t="s">
        <v>38</v>
      </c>
      <c r="E44" s="7">
        <v>5744</v>
      </c>
      <c r="F44" s="8">
        <v>46.15</v>
      </c>
      <c r="G44" s="26">
        <f t="shared" si="0"/>
        <v>8.5000000000000006E-3</v>
      </c>
      <c r="I44" s="15"/>
    </row>
    <row r="45" spans="1:9" ht="12.95" customHeight="1">
      <c r="A45" s="6"/>
      <c r="B45" s="25" t="s">
        <v>181</v>
      </c>
      <c r="C45" s="5" t="s">
        <v>235</v>
      </c>
      <c r="D45" s="5" t="s">
        <v>110</v>
      </c>
      <c r="E45" s="7">
        <v>20100</v>
      </c>
      <c r="F45" s="8">
        <v>40</v>
      </c>
      <c r="G45" s="26">
        <f t="shared" si="0"/>
        <v>7.4000000000000003E-3</v>
      </c>
      <c r="I45" s="15"/>
    </row>
    <row r="46" spans="1:9" ht="12.95" customHeight="1">
      <c r="A46" s="6"/>
      <c r="B46" s="25" t="s">
        <v>201</v>
      </c>
      <c r="C46" s="5" t="s">
        <v>202</v>
      </c>
      <c r="D46" s="5" t="s">
        <v>11</v>
      </c>
      <c r="E46" s="7">
        <v>16154</v>
      </c>
      <c r="F46" s="8">
        <v>27.28</v>
      </c>
      <c r="G46" s="26">
        <f t="shared" si="0"/>
        <v>5.0000000000000001E-3</v>
      </c>
      <c r="I46" s="15"/>
    </row>
    <row r="47" spans="1:9" ht="12.95" customHeight="1">
      <c r="A47" s="1"/>
      <c r="B47" s="23" t="s">
        <v>57</v>
      </c>
      <c r="C47" s="5" t="s">
        <v>1</v>
      </c>
      <c r="D47" s="5" t="s">
        <v>1</v>
      </c>
      <c r="E47" s="5" t="s">
        <v>1</v>
      </c>
      <c r="F47" s="9">
        <f>SUM(F7:F46)</f>
        <v>5405.1100000000006</v>
      </c>
      <c r="G47" s="27">
        <f>SUM(G7:G46)</f>
        <v>0.99600000000000011</v>
      </c>
    </row>
    <row r="48" spans="1:9" ht="12.95" customHeight="1">
      <c r="A48" s="1"/>
      <c r="B48" s="28" t="s">
        <v>58</v>
      </c>
      <c r="C48" s="10" t="s">
        <v>1</v>
      </c>
      <c r="D48" s="10" t="s">
        <v>1</v>
      </c>
      <c r="E48" s="10" t="s">
        <v>1</v>
      </c>
      <c r="F48" s="11" t="s">
        <v>59</v>
      </c>
      <c r="G48" s="29" t="s">
        <v>59</v>
      </c>
    </row>
    <row r="49" spans="1:7" ht="12.95" customHeight="1">
      <c r="A49" s="1"/>
      <c r="B49" s="28" t="s">
        <v>57</v>
      </c>
      <c r="C49" s="10" t="s">
        <v>1</v>
      </c>
      <c r="D49" s="10" t="s">
        <v>1</v>
      </c>
      <c r="E49" s="10" t="s">
        <v>1</v>
      </c>
      <c r="F49" s="11" t="s">
        <v>59</v>
      </c>
      <c r="G49" s="29" t="s">
        <v>59</v>
      </c>
    </row>
    <row r="50" spans="1:7" ht="12.95" customHeight="1">
      <c r="A50" s="1"/>
      <c r="B50" s="28" t="s">
        <v>60</v>
      </c>
      <c r="C50" s="12" t="s">
        <v>1</v>
      </c>
      <c r="D50" s="10" t="s">
        <v>1</v>
      </c>
      <c r="E50" s="12" t="s">
        <v>1</v>
      </c>
      <c r="F50" s="9">
        <f>+F47</f>
        <v>5405.1100000000006</v>
      </c>
      <c r="G50" s="27">
        <f>+G47</f>
        <v>0.99600000000000011</v>
      </c>
    </row>
    <row r="51" spans="1:7" ht="12.95" customHeight="1">
      <c r="A51" s="1"/>
      <c r="B51" s="28" t="s">
        <v>61</v>
      </c>
      <c r="C51" s="5" t="s">
        <v>1</v>
      </c>
      <c r="D51" s="10" t="s">
        <v>1</v>
      </c>
      <c r="E51" s="5" t="s">
        <v>1</v>
      </c>
      <c r="F51" s="13">
        <f>+F52-F50</f>
        <v>20.639999999999418</v>
      </c>
      <c r="G51" s="27">
        <f>+G52-G50</f>
        <v>3.9999999999998925E-3</v>
      </c>
    </row>
    <row r="52" spans="1:7" ht="12.95" customHeight="1" thickBot="1">
      <c r="A52" s="1"/>
      <c r="B52" s="30" t="s">
        <v>62</v>
      </c>
      <c r="C52" s="31" t="s">
        <v>1</v>
      </c>
      <c r="D52" s="31" t="s">
        <v>1</v>
      </c>
      <c r="E52" s="31" t="s">
        <v>1</v>
      </c>
      <c r="F52" s="32">
        <v>5425.75</v>
      </c>
      <c r="G52" s="33">
        <v>1</v>
      </c>
    </row>
    <row r="53" spans="1:7">
      <c r="A53" s="1"/>
      <c r="B53" s="4" t="s">
        <v>1</v>
      </c>
      <c r="C53" s="1"/>
      <c r="D53" s="1"/>
      <c r="E53" s="1"/>
      <c r="F53" s="1"/>
      <c r="G53" s="1"/>
    </row>
  </sheetData>
  <sortState ref="B7:G58">
    <sortCondition descending="1" ref="G7:G58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G64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4" width="26.42578125" customWidth="1"/>
    <col min="5" max="5" width="8.57031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102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269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125</v>
      </c>
      <c r="C7" s="5" t="s">
        <v>10</v>
      </c>
      <c r="D7" s="5" t="s">
        <v>11</v>
      </c>
      <c r="E7" s="7">
        <v>214</v>
      </c>
      <c r="F7" s="8">
        <v>3.31</v>
      </c>
      <c r="G7" s="26">
        <f t="shared" ref="G7:G52" si="0">+ROUND(F7/$F$63,4)</f>
        <v>8.7900000000000006E-2</v>
      </c>
    </row>
    <row r="8" spans="1:7" ht="12.95" customHeight="1">
      <c r="A8" s="6"/>
      <c r="B8" s="25" t="s">
        <v>121</v>
      </c>
      <c r="C8" s="5" t="s">
        <v>14</v>
      </c>
      <c r="D8" s="5" t="s">
        <v>15</v>
      </c>
      <c r="E8" s="7">
        <v>168</v>
      </c>
      <c r="F8" s="8">
        <v>2.58</v>
      </c>
      <c r="G8" s="26">
        <f t="shared" si="0"/>
        <v>6.8500000000000005E-2</v>
      </c>
    </row>
    <row r="9" spans="1:7" ht="12.95" customHeight="1">
      <c r="A9" s="6"/>
      <c r="B9" s="25" t="s">
        <v>128</v>
      </c>
      <c r="C9" s="5" t="s">
        <v>46</v>
      </c>
      <c r="D9" s="5" t="s">
        <v>40</v>
      </c>
      <c r="E9" s="7">
        <v>913</v>
      </c>
      <c r="F9" s="8">
        <v>2.54</v>
      </c>
      <c r="G9" s="26">
        <f t="shared" si="0"/>
        <v>6.7400000000000002E-2</v>
      </c>
    </row>
    <row r="10" spans="1:7" ht="12.95" customHeight="1">
      <c r="A10" s="6"/>
      <c r="B10" s="25" t="s">
        <v>122</v>
      </c>
      <c r="C10" s="5" t="s">
        <v>16</v>
      </c>
      <c r="D10" s="5" t="s">
        <v>17</v>
      </c>
      <c r="E10" s="7">
        <v>179</v>
      </c>
      <c r="F10" s="8">
        <v>2.5</v>
      </c>
      <c r="G10" s="26">
        <f t="shared" si="0"/>
        <v>6.6400000000000001E-2</v>
      </c>
    </row>
    <row r="11" spans="1:7" ht="12.95" customHeight="1">
      <c r="A11" s="6"/>
      <c r="B11" s="25" t="s">
        <v>123</v>
      </c>
      <c r="C11" s="5" t="s">
        <v>12</v>
      </c>
      <c r="D11" s="5" t="s">
        <v>13</v>
      </c>
      <c r="E11" s="7">
        <v>214</v>
      </c>
      <c r="F11" s="8">
        <v>1.97</v>
      </c>
      <c r="G11" s="26">
        <f t="shared" si="0"/>
        <v>5.2299999999999999E-2</v>
      </c>
    </row>
    <row r="12" spans="1:7" ht="12.95" customHeight="1">
      <c r="A12" s="6"/>
      <c r="B12" s="25" t="s">
        <v>127</v>
      </c>
      <c r="C12" s="5" t="s">
        <v>20</v>
      </c>
      <c r="D12" s="5" t="s">
        <v>11</v>
      </c>
      <c r="E12" s="7">
        <v>628</v>
      </c>
      <c r="F12" s="8">
        <v>1.75</v>
      </c>
      <c r="G12" s="26">
        <f t="shared" si="0"/>
        <v>4.65E-2</v>
      </c>
    </row>
    <row r="13" spans="1:7" ht="12.95" customHeight="1">
      <c r="A13" s="6"/>
      <c r="B13" s="25" t="s">
        <v>124</v>
      </c>
      <c r="C13" s="5" t="s">
        <v>18</v>
      </c>
      <c r="D13" s="5" t="s">
        <v>19</v>
      </c>
      <c r="E13" s="7">
        <v>87</v>
      </c>
      <c r="F13" s="8">
        <v>1.52</v>
      </c>
      <c r="G13" s="26">
        <f t="shared" si="0"/>
        <v>4.0399999999999998E-2</v>
      </c>
    </row>
    <row r="14" spans="1:7" ht="12.95" customHeight="1">
      <c r="A14" s="6"/>
      <c r="B14" s="25" t="s">
        <v>130</v>
      </c>
      <c r="C14" s="5" t="s">
        <v>32</v>
      </c>
      <c r="D14" s="5" t="s">
        <v>13</v>
      </c>
      <c r="E14" s="7">
        <v>56</v>
      </c>
      <c r="F14" s="8">
        <v>1.27</v>
      </c>
      <c r="G14" s="26">
        <f t="shared" si="0"/>
        <v>3.3700000000000001E-2</v>
      </c>
    </row>
    <row r="15" spans="1:7" ht="12.95" customHeight="1">
      <c r="A15" s="6"/>
      <c r="B15" s="25" t="s">
        <v>138</v>
      </c>
      <c r="C15" s="5" t="s">
        <v>45</v>
      </c>
      <c r="D15" s="5" t="s">
        <v>11</v>
      </c>
      <c r="E15" s="7">
        <v>126</v>
      </c>
      <c r="F15" s="8">
        <v>1.1399999999999999</v>
      </c>
      <c r="G15" s="26">
        <f t="shared" si="0"/>
        <v>3.0300000000000001E-2</v>
      </c>
    </row>
    <row r="16" spans="1:7" ht="12.95" customHeight="1">
      <c r="A16" s="6"/>
      <c r="B16" s="25" t="s">
        <v>21</v>
      </c>
      <c r="C16" s="5" t="s">
        <v>22</v>
      </c>
      <c r="D16" s="5" t="s">
        <v>11</v>
      </c>
      <c r="E16" s="7">
        <v>336</v>
      </c>
      <c r="F16" s="8">
        <v>0.97</v>
      </c>
      <c r="G16" s="26">
        <f t="shared" si="0"/>
        <v>2.58E-2</v>
      </c>
    </row>
    <row r="17" spans="1:7" ht="12.95" customHeight="1">
      <c r="A17" s="6"/>
      <c r="B17" s="25" t="s">
        <v>129</v>
      </c>
      <c r="C17" s="5" t="s">
        <v>24</v>
      </c>
      <c r="D17" s="5" t="s">
        <v>11</v>
      </c>
      <c r="E17" s="7">
        <v>180</v>
      </c>
      <c r="F17" s="8">
        <v>0.92</v>
      </c>
      <c r="G17" s="26">
        <f t="shared" si="0"/>
        <v>2.4400000000000002E-2</v>
      </c>
    </row>
    <row r="18" spans="1:7" ht="12.95" customHeight="1">
      <c r="A18" s="6"/>
      <c r="B18" s="25" t="s">
        <v>143</v>
      </c>
      <c r="C18" s="5" t="s">
        <v>33</v>
      </c>
      <c r="D18" s="5" t="s">
        <v>31</v>
      </c>
      <c r="E18" s="7">
        <v>198</v>
      </c>
      <c r="F18" s="8">
        <v>0.91</v>
      </c>
      <c r="G18" s="26">
        <f t="shared" si="0"/>
        <v>2.4199999999999999E-2</v>
      </c>
    </row>
    <row r="19" spans="1:7" ht="12.95" customHeight="1">
      <c r="A19" s="6"/>
      <c r="B19" s="25" t="s">
        <v>139</v>
      </c>
      <c r="C19" s="5" t="s">
        <v>30</v>
      </c>
      <c r="D19" s="5" t="s">
        <v>31</v>
      </c>
      <c r="E19" s="7">
        <v>12</v>
      </c>
      <c r="F19" s="8">
        <v>0.78</v>
      </c>
      <c r="G19" s="26">
        <f t="shared" si="0"/>
        <v>2.07E-2</v>
      </c>
    </row>
    <row r="20" spans="1:7" ht="12.95" customHeight="1">
      <c r="A20" s="6"/>
      <c r="B20" s="25" t="s">
        <v>147</v>
      </c>
      <c r="C20" s="5" t="s">
        <v>72</v>
      </c>
      <c r="D20" s="5" t="s">
        <v>11</v>
      </c>
      <c r="E20" s="7">
        <v>53</v>
      </c>
      <c r="F20" s="8">
        <v>0.77</v>
      </c>
      <c r="G20" s="26">
        <f t="shared" si="0"/>
        <v>2.0400000000000001E-2</v>
      </c>
    </row>
    <row r="21" spans="1:7" ht="12.95" customHeight="1">
      <c r="A21" s="6"/>
      <c r="B21" s="25" t="s">
        <v>261</v>
      </c>
      <c r="C21" s="5" t="s">
        <v>54</v>
      </c>
      <c r="D21" s="5" t="s">
        <v>26</v>
      </c>
      <c r="E21" s="7">
        <v>118</v>
      </c>
      <c r="F21" s="8">
        <v>0.76</v>
      </c>
      <c r="G21" s="26">
        <f t="shared" si="0"/>
        <v>2.0199999999999999E-2</v>
      </c>
    </row>
    <row r="22" spans="1:7" ht="12.95" customHeight="1">
      <c r="A22" s="6"/>
      <c r="B22" s="25" t="s">
        <v>162</v>
      </c>
      <c r="C22" s="5" t="s">
        <v>95</v>
      </c>
      <c r="D22" s="5" t="s">
        <v>40</v>
      </c>
      <c r="E22" s="7">
        <v>77</v>
      </c>
      <c r="F22" s="8">
        <v>0.72</v>
      </c>
      <c r="G22" s="26">
        <f t="shared" si="0"/>
        <v>1.9099999999999999E-2</v>
      </c>
    </row>
    <row r="23" spans="1:7" ht="12.95" customHeight="1">
      <c r="A23" s="6"/>
      <c r="B23" s="25" t="s">
        <v>155</v>
      </c>
      <c r="C23" s="5" t="s">
        <v>85</v>
      </c>
      <c r="D23" s="5" t="s">
        <v>31</v>
      </c>
      <c r="E23" s="7">
        <v>50</v>
      </c>
      <c r="F23" s="8">
        <v>0.67</v>
      </c>
      <c r="G23" s="26">
        <f t="shared" si="0"/>
        <v>1.78E-2</v>
      </c>
    </row>
    <row r="24" spans="1:7" ht="12.95" customHeight="1">
      <c r="A24" s="6"/>
      <c r="B24" s="25" t="s">
        <v>163</v>
      </c>
      <c r="C24" s="5" t="s">
        <v>42</v>
      </c>
      <c r="D24" s="5" t="s">
        <v>43</v>
      </c>
      <c r="E24" s="7">
        <v>305</v>
      </c>
      <c r="F24" s="8">
        <v>0.56999999999999995</v>
      </c>
      <c r="G24" s="26">
        <f t="shared" si="0"/>
        <v>1.5100000000000001E-2</v>
      </c>
    </row>
    <row r="25" spans="1:7" ht="12.95" customHeight="1">
      <c r="A25" s="6"/>
      <c r="B25" s="25" t="s">
        <v>164</v>
      </c>
      <c r="C25" s="5" t="s">
        <v>88</v>
      </c>
      <c r="D25" s="5" t="s">
        <v>11</v>
      </c>
      <c r="E25" s="7">
        <v>35</v>
      </c>
      <c r="F25" s="8">
        <v>0.56999999999999995</v>
      </c>
      <c r="G25" s="26">
        <f t="shared" si="0"/>
        <v>1.5100000000000001E-2</v>
      </c>
    </row>
    <row r="26" spans="1:7" ht="12.95" customHeight="1">
      <c r="A26" s="6"/>
      <c r="B26" s="25" t="s">
        <v>167</v>
      </c>
      <c r="C26" s="5" t="s">
        <v>103</v>
      </c>
      <c r="D26" s="5" t="s">
        <v>40</v>
      </c>
      <c r="E26" s="7">
        <v>49</v>
      </c>
      <c r="F26" s="8">
        <v>0.55000000000000004</v>
      </c>
      <c r="G26" s="26">
        <f t="shared" si="0"/>
        <v>1.46E-2</v>
      </c>
    </row>
    <row r="27" spans="1:7" ht="12.95" customHeight="1">
      <c r="A27" s="6"/>
      <c r="B27" s="25" t="s">
        <v>161</v>
      </c>
      <c r="C27" s="5" t="s">
        <v>48</v>
      </c>
      <c r="D27" s="5" t="s">
        <v>49</v>
      </c>
      <c r="E27" s="7">
        <v>142</v>
      </c>
      <c r="F27" s="8">
        <v>0.5</v>
      </c>
      <c r="G27" s="26">
        <f t="shared" si="0"/>
        <v>1.3299999999999999E-2</v>
      </c>
    </row>
    <row r="28" spans="1:7" ht="12.95" customHeight="1">
      <c r="A28" s="6"/>
      <c r="B28" s="25" t="s">
        <v>131</v>
      </c>
      <c r="C28" s="5" t="s">
        <v>50</v>
      </c>
      <c r="D28" s="5" t="s">
        <v>13</v>
      </c>
      <c r="E28" s="7">
        <v>61</v>
      </c>
      <c r="F28" s="8">
        <v>0.5</v>
      </c>
      <c r="G28" s="26">
        <f t="shared" si="0"/>
        <v>1.3299999999999999E-2</v>
      </c>
    </row>
    <row r="29" spans="1:7" ht="12.95" customHeight="1">
      <c r="A29" s="6"/>
      <c r="B29" s="25" t="s">
        <v>174</v>
      </c>
      <c r="C29" s="5" t="s">
        <v>104</v>
      </c>
      <c r="D29" s="5" t="s">
        <v>105</v>
      </c>
      <c r="E29" s="7">
        <v>237</v>
      </c>
      <c r="F29" s="8">
        <v>0.49</v>
      </c>
      <c r="G29" s="26">
        <f t="shared" si="0"/>
        <v>1.2999999999999999E-2</v>
      </c>
    </row>
    <row r="30" spans="1:7" ht="12.95" customHeight="1">
      <c r="A30" s="6"/>
      <c r="B30" s="25" t="s">
        <v>177</v>
      </c>
      <c r="C30" s="5" t="s">
        <v>99</v>
      </c>
      <c r="D30" s="5" t="s">
        <v>17</v>
      </c>
      <c r="E30" s="7">
        <v>111</v>
      </c>
      <c r="F30" s="8">
        <v>0.49</v>
      </c>
      <c r="G30" s="26">
        <f t="shared" si="0"/>
        <v>1.2999999999999999E-2</v>
      </c>
    </row>
    <row r="31" spans="1:7" ht="12.95" customHeight="1">
      <c r="A31" s="6"/>
      <c r="B31" s="25" t="s">
        <v>157</v>
      </c>
      <c r="C31" s="5" t="s">
        <v>83</v>
      </c>
      <c r="D31" s="5" t="s">
        <v>71</v>
      </c>
      <c r="E31" s="7">
        <v>11</v>
      </c>
      <c r="F31" s="8">
        <v>0.47</v>
      </c>
      <c r="G31" s="26">
        <f t="shared" si="0"/>
        <v>1.2500000000000001E-2</v>
      </c>
    </row>
    <row r="32" spans="1:7" ht="12.95" customHeight="1">
      <c r="A32" s="6"/>
      <c r="B32" s="25" t="s">
        <v>171</v>
      </c>
      <c r="C32" s="5" t="s">
        <v>106</v>
      </c>
      <c r="D32" s="5" t="s">
        <v>31</v>
      </c>
      <c r="E32" s="7">
        <v>14</v>
      </c>
      <c r="F32" s="8">
        <v>0.46</v>
      </c>
      <c r="G32" s="26">
        <f t="shared" si="0"/>
        <v>1.2200000000000001E-2</v>
      </c>
    </row>
    <row r="33" spans="1:7" ht="12.95" customHeight="1">
      <c r="A33" s="6"/>
      <c r="B33" s="25" t="s">
        <v>173</v>
      </c>
      <c r="C33" s="5" t="s">
        <v>107</v>
      </c>
      <c r="D33" s="5" t="s">
        <v>105</v>
      </c>
      <c r="E33" s="7">
        <v>267</v>
      </c>
      <c r="F33" s="8">
        <v>0.44</v>
      </c>
      <c r="G33" s="26">
        <f t="shared" si="0"/>
        <v>1.17E-2</v>
      </c>
    </row>
    <row r="34" spans="1:7" ht="12.95" customHeight="1">
      <c r="A34" s="6"/>
      <c r="B34" s="25" t="s">
        <v>134</v>
      </c>
      <c r="C34" s="5" t="s">
        <v>47</v>
      </c>
      <c r="D34" s="5" t="s">
        <v>17</v>
      </c>
      <c r="E34" s="7">
        <v>56</v>
      </c>
      <c r="F34" s="8">
        <v>0.4</v>
      </c>
      <c r="G34" s="26">
        <f t="shared" si="0"/>
        <v>1.06E-2</v>
      </c>
    </row>
    <row r="35" spans="1:7" ht="12.95" customHeight="1">
      <c r="A35" s="6"/>
      <c r="B35" s="25" t="s">
        <v>160</v>
      </c>
      <c r="C35" s="5" t="s">
        <v>94</v>
      </c>
      <c r="D35" s="5" t="s">
        <v>31</v>
      </c>
      <c r="E35" s="7">
        <v>14</v>
      </c>
      <c r="F35" s="8">
        <v>0.4</v>
      </c>
      <c r="G35" s="26">
        <f t="shared" si="0"/>
        <v>1.06E-2</v>
      </c>
    </row>
    <row r="36" spans="1:7" ht="12.95" customHeight="1">
      <c r="A36" s="6"/>
      <c r="B36" s="25" t="s">
        <v>136</v>
      </c>
      <c r="C36" s="5" t="s">
        <v>27</v>
      </c>
      <c r="D36" s="5" t="s">
        <v>28</v>
      </c>
      <c r="E36" s="7">
        <v>136</v>
      </c>
      <c r="F36" s="8">
        <v>0.38</v>
      </c>
      <c r="G36" s="26">
        <f t="shared" si="0"/>
        <v>1.01E-2</v>
      </c>
    </row>
    <row r="37" spans="1:7" ht="12.95" customHeight="1">
      <c r="A37" s="6"/>
      <c r="B37" s="25" t="s">
        <v>169</v>
      </c>
      <c r="C37" s="5" t="s">
        <v>225</v>
      </c>
      <c r="D37" s="5" t="s">
        <v>71</v>
      </c>
      <c r="E37" s="7">
        <v>33</v>
      </c>
      <c r="F37" s="8">
        <v>0.38</v>
      </c>
      <c r="G37" s="26">
        <f t="shared" si="0"/>
        <v>1.01E-2</v>
      </c>
    </row>
    <row r="38" spans="1:7" ht="12.95" customHeight="1">
      <c r="A38" s="6"/>
      <c r="B38" s="25" t="s">
        <v>156</v>
      </c>
      <c r="C38" s="5" t="s">
        <v>86</v>
      </c>
      <c r="D38" s="5" t="s">
        <v>26</v>
      </c>
      <c r="E38" s="7">
        <v>26</v>
      </c>
      <c r="F38" s="8">
        <v>0.35</v>
      </c>
      <c r="G38" s="26">
        <f t="shared" si="0"/>
        <v>9.2999999999999992E-3</v>
      </c>
    </row>
    <row r="39" spans="1:7" ht="12.95" customHeight="1">
      <c r="A39" s="6"/>
      <c r="B39" s="25" t="s">
        <v>126</v>
      </c>
      <c r="C39" s="5" t="s">
        <v>44</v>
      </c>
      <c r="D39" s="5" t="s">
        <v>13</v>
      </c>
      <c r="E39" s="7">
        <v>68</v>
      </c>
      <c r="F39" s="8">
        <v>0.34</v>
      </c>
      <c r="G39" s="26">
        <f t="shared" si="0"/>
        <v>8.9999999999999993E-3</v>
      </c>
    </row>
    <row r="40" spans="1:7" ht="12.95" customHeight="1">
      <c r="A40" s="6"/>
      <c r="B40" s="25" t="s">
        <v>265</v>
      </c>
      <c r="C40" s="5" t="s">
        <v>266</v>
      </c>
      <c r="D40" s="5" t="s">
        <v>15</v>
      </c>
      <c r="E40" s="7">
        <v>33</v>
      </c>
      <c r="F40" s="8">
        <v>0.34</v>
      </c>
      <c r="G40" s="26">
        <f t="shared" si="0"/>
        <v>8.9999999999999993E-3</v>
      </c>
    </row>
    <row r="41" spans="1:7" ht="12.95" customHeight="1">
      <c r="A41" s="6"/>
      <c r="B41" s="25" t="s">
        <v>144</v>
      </c>
      <c r="C41" s="5" t="s">
        <v>96</v>
      </c>
      <c r="D41" s="5" t="s">
        <v>26</v>
      </c>
      <c r="E41" s="7">
        <v>55</v>
      </c>
      <c r="F41" s="8">
        <v>0.31</v>
      </c>
      <c r="G41" s="26">
        <f t="shared" si="0"/>
        <v>8.2000000000000007E-3</v>
      </c>
    </row>
    <row r="42" spans="1:7" ht="12.95" customHeight="1">
      <c r="A42" s="6"/>
      <c r="B42" s="25" t="s">
        <v>175</v>
      </c>
      <c r="C42" s="5" t="s">
        <v>109</v>
      </c>
      <c r="D42" s="5" t="s">
        <v>110</v>
      </c>
      <c r="E42" s="7">
        <v>70</v>
      </c>
      <c r="F42" s="8">
        <v>0.31</v>
      </c>
      <c r="G42" s="26">
        <f t="shared" si="0"/>
        <v>8.2000000000000007E-3</v>
      </c>
    </row>
    <row r="43" spans="1:7" ht="12.95" customHeight="1">
      <c r="A43" s="6"/>
      <c r="B43" s="25" t="s">
        <v>146</v>
      </c>
      <c r="C43" s="5" t="s">
        <v>36</v>
      </c>
      <c r="D43" s="5" t="s">
        <v>37</v>
      </c>
      <c r="E43" s="7">
        <v>59</v>
      </c>
      <c r="F43" s="8">
        <v>0.31</v>
      </c>
      <c r="G43" s="26">
        <f t="shared" si="0"/>
        <v>8.2000000000000007E-3</v>
      </c>
    </row>
    <row r="44" spans="1:7" ht="12.95" customHeight="1">
      <c r="A44" s="6"/>
      <c r="B44" s="25" t="s">
        <v>132</v>
      </c>
      <c r="C44" s="5" t="s">
        <v>56</v>
      </c>
      <c r="D44" s="5" t="s">
        <v>26</v>
      </c>
      <c r="E44" s="7">
        <v>11</v>
      </c>
      <c r="F44" s="8">
        <v>0.28999999999999998</v>
      </c>
      <c r="G44" s="26">
        <f t="shared" si="0"/>
        <v>7.7000000000000002E-3</v>
      </c>
    </row>
    <row r="45" spans="1:7" ht="12.95" customHeight="1">
      <c r="A45" s="6"/>
      <c r="B45" s="25" t="s">
        <v>168</v>
      </c>
      <c r="C45" s="5" t="s">
        <v>111</v>
      </c>
      <c r="D45" s="5" t="s">
        <v>75</v>
      </c>
      <c r="E45" s="7">
        <v>68</v>
      </c>
      <c r="F45" s="8">
        <v>0.28999999999999998</v>
      </c>
      <c r="G45" s="26">
        <f t="shared" si="0"/>
        <v>7.7000000000000002E-3</v>
      </c>
    </row>
    <row r="46" spans="1:7" ht="12.95" customHeight="1">
      <c r="A46" s="6"/>
      <c r="B46" s="25" t="s">
        <v>172</v>
      </c>
      <c r="C46" s="5" t="s">
        <v>115</v>
      </c>
      <c r="D46" s="5" t="s">
        <v>114</v>
      </c>
      <c r="E46" s="7">
        <v>138</v>
      </c>
      <c r="F46" s="8">
        <v>0.28000000000000003</v>
      </c>
      <c r="G46" s="26">
        <f t="shared" si="0"/>
        <v>7.4000000000000003E-3</v>
      </c>
    </row>
    <row r="47" spans="1:7" ht="12.95" customHeight="1">
      <c r="A47" s="6"/>
      <c r="B47" s="25" t="s">
        <v>159</v>
      </c>
      <c r="C47" s="5" t="s">
        <v>84</v>
      </c>
      <c r="D47" s="5" t="s">
        <v>13</v>
      </c>
      <c r="E47" s="7">
        <v>67</v>
      </c>
      <c r="F47" s="8">
        <v>0.28000000000000003</v>
      </c>
      <c r="G47" s="26">
        <f t="shared" si="0"/>
        <v>7.4000000000000003E-3</v>
      </c>
    </row>
    <row r="48" spans="1:7" ht="12.95" customHeight="1">
      <c r="A48" s="6"/>
      <c r="B48" s="25" t="s">
        <v>140</v>
      </c>
      <c r="C48" s="5" t="s">
        <v>53</v>
      </c>
      <c r="D48" s="5" t="s">
        <v>23</v>
      </c>
      <c r="E48" s="7">
        <v>85</v>
      </c>
      <c r="F48" s="8">
        <v>0.28000000000000003</v>
      </c>
      <c r="G48" s="26">
        <f t="shared" si="0"/>
        <v>7.4000000000000003E-3</v>
      </c>
    </row>
    <row r="49" spans="1:7" ht="12.95" customHeight="1">
      <c r="A49" s="6"/>
      <c r="B49" s="25" t="s">
        <v>240</v>
      </c>
      <c r="C49" s="5" t="s">
        <v>241</v>
      </c>
      <c r="D49" s="5" t="s">
        <v>31</v>
      </c>
      <c r="E49" s="7">
        <v>1</v>
      </c>
      <c r="F49" s="8">
        <v>0.26</v>
      </c>
      <c r="G49" s="26">
        <f t="shared" si="0"/>
        <v>6.8999999999999999E-3</v>
      </c>
    </row>
    <row r="50" spans="1:7" ht="12.95" customHeight="1">
      <c r="A50" s="6"/>
      <c r="B50" s="25" t="s">
        <v>165</v>
      </c>
      <c r="C50" s="5" t="s">
        <v>93</v>
      </c>
      <c r="D50" s="5" t="s">
        <v>68</v>
      </c>
      <c r="E50" s="7">
        <v>1</v>
      </c>
      <c r="F50" s="8">
        <v>0.23</v>
      </c>
      <c r="G50" s="26">
        <f t="shared" si="0"/>
        <v>6.1000000000000004E-3</v>
      </c>
    </row>
    <row r="51" spans="1:7" ht="12.95" customHeight="1">
      <c r="A51" s="6"/>
      <c r="B51" s="25" t="s">
        <v>213</v>
      </c>
      <c r="C51" s="5" t="s">
        <v>214</v>
      </c>
      <c r="D51" s="5" t="s">
        <v>215</v>
      </c>
      <c r="E51" s="7">
        <v>56</v>
      </c>
      <c r="F51" s="8">
        <v>0.2</v>
      </c>
      <c r="G51" s="26">
        <f t="shared" si="0"/>
        <v>5.3E-3</v>
      </c>
    </row>
    <row r="52" spans="1:7" ht="12.95" customHeight="1">
      <c r="A52" s="6"/>
      <c r="B52" s="25" t="s">
        <v>51</v>
      </c>
      <c r="C52" s="5" t="s">
        <v>52</v>
      </c>
      <c r="D52" s="5" t="s">
        <v>11</v>
      </c>
      <c r="E52" s="7">
        <v>102</v>
      </c>
      <c r="F52" s="8">
        <v>0.19</v>
      </c>
      <c r="G52" s="26">
        <f t="shared" si="0"/>
        <v>5.0000000000000001E-3</v>
      </c>
    </row>
    <row r="53" spans="1:7" ht="12.95" customHeight="1">
      <c r="A53" s="6"/>
      <c r="B53" s="25" t="s">
        <v>170</v>
      </c>
      <c r="C53" s="5" t="s">
        <v>108</v>
      </c>
      <c r="D53" s="5" t="s">
        <v>71</v>
      </c>
      <c r="E53" s="7">
        <v>79</v>
      </c>
      <c r="F53" s="8">
        <v>0.19</v>
      </c>
      <c r="G53" s="26">
        <f t="shared" ref="G53:G55" si="1">+ROUND(F53/$F$63,4)</f>
        <v>5.0000000000000001E-3</v>
      </c>
    </row>
    <row r="54" spans="1:7" ht="12.95" customHeight="1">
      <c r="A54" s="6"/>
      <c r="B54" s="25" t="s">
        <v>197</v>
      </c>
      <c r="C54" s="5" t="s">
        <v>198</v>
      </c>
      <c r="D54" s="5" t="s">
        <v>26</v>
      </c>
      <c r="E54" s="7">
        <v>29</v>
      </c>
      <c r="F54" s="8">
        <v>0.18</v>
      </c>
      <c r="G54" s="26">
        <f t="shared" si="1"/>
        <v>4.7999999999999996E-3</v>
      </c>
    </row>
    <row r="55" spans="1:7" ht="12.95" customHeight="1">
      <c r="A55" s="6"/>
      <c r="B55" s="25" t="s">
        <v>176</v>
      </c>
      <c r="C55" s="5" t="s">
        <v>113</v>
      </c>
      <c r="D55" s="5" t="s">
        <v>105</v>
      </c>
      <c r="E55" s="7">
        <v>195</v>
      </c>
      <c r="F55" s="8">
        <v>0.16</v>
      </c>
      <c r="G55" s="26">
        <f t="shared" si="1"/>
        <v>4.1999999999999997E-3</v>
      </c>
    </row>
    <row r="56" spans="1:7" ht="12.95" customHeight="1">
      <c r="A56" s="6"/>
      <c r="B56" s="25" t="s">
        <v>226</v>
      </c>
      <c r="C56" s="5" t="s">
        <v>183</v>
      </c>
      <c r="D56" s="5" t="s">
        <v>31</v>
      </c>
      <c r="E56" s="7">
        <v>55</v>
      </c>
      <c r="F56" s="8">
        <v>0.15</v>
      </c>
      <c r="G56" s="26">
        <f t="shared" ref="G56:G57" si="2">+ROUND(F56/$F$63,4)</f>
        <v>4.0000000000000001E-3</v>
      </c>
    </row>
    <row r="57" spans="1:7" ht="12.95" customHeight="1">
      <c r="A57" s="6"/>
      <c r="B57" s="25" t="s">
        <v>166</v>
      </c>
      <c r="C57" s="5" t="s">
        <v>112</v>
      </c>
      <c r="D57" s="5" t="s">
        <v>71</v>
      </c>
      <c r="E57" s="7">
        <v>7</v>
      </c>
      <c r="F57" s="8">
        <v>0.11</v>
      </c>
      <c r="G57" s="26">
        <f t="shared" si="2"/>
        <v>2.8999999999999998E-3</v>
      </c>
    </row>
    <row r="58" spans="1:7" ht="12.95" customHeight="1">
      <c r="A58" s="1"/>
      <c r="B58" s="23" t="s">
        <v>57</v>
      </c>
      <c r="C58" s="5" t="s">
        <v>1</v>
      </c>
      <c r="D58" s="5" t="s">
        <v>1</v>
      </c>
      <c r="E58" s="5" t="s">
        <v>1</v>
      </c>
      <c r="F58" s="9">
        <f>SUM(F7:F57)</f>
        <v>36.730000000000004</v>
      </c>
      <c r="G58" s="27">
        <f>SUM(G7:G57)</f>
        <v>0.97489999999999999</v>
      </c>
    </row>
    <row r="59" spans="1:7" ht="12.95" customHeight="1">
      <c r="A59" s="1"/>
      <c r="B59" s="28" t="s">
        <v>58</v>
      </c>
      <c r="C59" s="10" t="s">
        <v>1</v>
      </c>
      <c r="D59" s="10" t="s">
        <v>1</v>
      </c>
      <c r="E59" s="10" t="s">
        <v>1</v>
      </c>
      <c r="F59" s="11" t="s">
        <v>59</v>
      </c>
      <c r="G59" s="29" t="s">
        <v>59</v>
      </c>
    </row>
    <row r="60" spans="1:7" ht="12.95" customHeight="1">
      <c r="A60" s="1"/>
      <c r="B60" s="28" t="s">
        <v>57</v>
      </c>
      <c r="C60" s="10" t="s">
        <v>1</v>
      </c>
      <c r="D60" s="10" t="s">
        <v>1</v>
      </c>
      <c r="E60" s="10" t="s">
        <v>1</v>
      </c>
      <c r="F60" s="11" t="s">
        <v>59</v>
      </c>
      <c r="G60" s="29" t="s">
        <v>59</v>
      </c>
    </row>
    <row r="61" spans="1:7" ht="12.95" customHeight="1">
      <c r="A61" s="1"/>
      <c r="B61" s="28" t="s">
        <v>60</v>
      </c>
      <c r="C61" s="12" t="s">
        <v>1</v>
      </c>
      <c r="D61" s="10" t="s">
        <v>1</v>
      </c>
      <c r="E61" s="12" t="s">
        <v>1</v>
      </c>
      <c r="F61" s="9">
        <f>+F58</f>
        <v>36.730000000000004</v>
      </c>
      <c r="G61" s="27">
        <f>+G58</f>
        <v>0.97489999999999999</v>
      </c>
    </row>
    <row r="62" spans="1:7" ht="12.95" customHeight="1">
      <c r="A62" s="1"/>
      <c r="B62" s="28" t="s">
        <v>61</v>
      </c>
      <c r="C62" s="5" t="s">
        <v>1</v>
      </c>
      <c r="D62" s="10" t="s">
        <v>1</v>
      </c>
      <c r="E62" s="5" t="s">
        <v>1</v>
      </c>
      <c r="F62" s="13">
        <f>+F63-F61</f>
        <v>0.92999999999999261</v>
      </c>
      <c r="G62" s="27">
        <f>+G63-G61</f>
        <v>2.5100000000000011E-2</v>
      </c>
    </row>
    <row r="63" spans="1:7" ht="12.95" customHeight="1" thickBot="1">
      <c r="A63" s="1"/>
      <c r="B63" s="30" t="s">
        <v>62</v>
      </c>
      <c r="C63" s="31" t="s">
        <v>1</v>
      </c>
      <c r="D63" s="31" t="s">
        <v>1</v>
      </c>
      <c r="E63" s="31" t="s">
        <v>1</v>
      </c>
      <c r="F63" s="32">
        <v>37.659999999999997</v>
      </c>
      <c r="G63" s="33">
        <v>1</v>
      </c>
    </row>
    <row r="64" spans="1:7">
      <c r="A64" s="1"/>
      <c r="B64" s="4" t="s">
        <v>1</v>
      </c>
      <c r="C64" s="1"/>
      <c r="D64" s="1"/>
      <c r="E64" s="1"/>
      <c r="F64" s="1"/>
      <c r="G64" s="1"/>
    </row>
  </sheetData>
  <sortState ref="B7:G56">
    <sortCondition descending="1" ref="G7:G5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58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4" width="26.42578125" customWidth="1"/>
    <col min="5" max="5" width="8.85546875" customWidth="1"/>
    <col min="6" max="6" width="20.85546875" bestFit="1" customWidth="1"/>
    <col min="7" max="7" width="14" customWidth="1"/>
    <col min="8" max="8" width="14.140625" bestFit="1" customWidth="1"/>
  </cols>
  <sheetData>
    <row r="1" spans="1:7" ht="16.5" customHeight="1">
      <c r="A1" s="1"/>
      <c r="B1" s="2" t="s">
        <v>116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269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125</v>
      </c>
      <c r="C7" s="5" t="s">
        <v>10</v>
      </c>
      <c r="D7" s="5" t="s">
        <v>11</v>
      </c>
      <c r="E7" s="7">
        <v>78837</v>
      </c>
      <c r="F7" s="8">
        <v>1215.78</v>
      </c>
      <c r="G7" s="26">
        <f t="shared" ref="G7:G47" si="0">+ROUND(F7/$F$54,4)</f>
        <v>5.7700000000000001E-2</v>
      </c>
    </row>
    <row r="8" spans="1:7" ht="12.95" customHeight="1">
      <c r="A8" s="6"/>
      <c r="B8" s="25" t="s">
        <v>128</v>
      </c>
      <c r="C8" s="5" t="s">
        <v>46</v>
      </c>
      <c r="D8" s="5" t="s">
        <v>40</v>
      </c>
      <c r="E8" s="7">
        <v>413059</v>
      </c>
      <c r="F8" s="8">
        <v>1150.78</v>
      </c>
      <c r="G8" s="26">
        <f t="shared" si="0"/>
        <v>5.4699999999999999E-2</v>
      </c>
    </row>
    <row r="9" spans="1:7" ht="12.95" customHeight="1">
      <c r="A9" s="6"/>
      <c r="B9" s="25" t="s">
        <v>122</v>
      </c>
      <c r="C9" s="5" t="s">
        <v>16</v>
      </c>
      <c r="D9" s="5" t="s">
        <v>17</v>
      </c>
      <c r="E9" s="7">
        <v>75815</v>
      </c>
      <c r="F9" s="8">
        <v>1057.47</v>
      </c>
      <c r="G9" s="26">
        <f t="shared" si="0"/>
        <v>5.0200000000000002E-2</v>
      </c>
    </row>
    <row r="10" spans="1:7" ht="12.95" customHeight="1">
      <c r="A10" s="6"/>
      <c r="B10" s="25" t="s">
        <v>121</v>
      </c>
      <c r="C10" s="5" t="s">
        <v>14</v>
      </c>
      <c r="D10" s="5" t="s">
        <v>15</v>
      </c>
      <c r="E10" s="7">
        <v>58066</v>
      </c>
      <c r="F10" s="8">
        <v>892.5</v>
      </c>
      <c r="G10" s="26">
        <f t="shared" si="0"/>
        <v>4.24E-2</v>
      </c>
    </row>
    <row r="11" spans="1:7" ht="12.95" customHeight="1">
      <c r="A11" s="6"/>
      <c r="B11" s="25" t="s">
        <v>148</v>
      </c>
      <c r="C11" s="5" t="s">
        <v>65</v>
      </c>
      <c r="D11" s="5" t="s">
        <v>40</v>
      </c>
      <c r="E11" s="7">
        <v>165146</v>
      </c>
      <c r="F11" s="8">
        <v>882.46</v>
      </c>
      <c r="G11" s="26">
        <f t="shared" si="0"/>
        <v>4.19E-2</v>
      </c>
    </row>
    <row r="12" spans="1:7" ht="12.95" customHeight="1">
      <c r="A12" s="6"/>
      <c r="B12" s="25" t="s">
        <v>127</v>
      </c>
      <c r="C12" s="5" t="s">
        <v>20</v>
      </c>
      <c r="D12" s="5" t="s">
        <v>11</v>
      </c>
      <c r="E12" s="7">
        <v>308055</v>
      </c>
      <c r="F12" s="8">
        <v>857.93</v>
      </c>
      <c r="G12" s="26">
        <f t="shared" si="0"/>
        <v>4.0800000000000003E-2</v>
      </c>
    </row>
    <row r="13" spans="1:7" ht="12.95" customHeight="1">
      <c r="A13" s="6"/>
      <c r="B13" s="25" t="s">
        <v>139</v>
      </c>
      <c r="C13" s="5" t="s">
        <v>30</v>
      </c>
      <c r="D13" s="5" t="s">
        <v>31</v>
      </c>
      <c r="E13" s="7">
        <v>12611</v>
      </c>
      <c r="F13" s="8">
        <v>822.93</v>
      </c>
      <c r="G13" s="26">
        <f t="shared" si="0"/>
        <v>3.9100000000000003E-2</v>
      </c>
    </row>
    <row r="14" spans="1:7" ht="12.95" customHeight="1">
      <c r="A14" s="6"/>
      <c r="B14" s="25" t="s">
        <v>124</v>
      </c>
      <c r="C14" s="5" t="s">
        <v>18</v>
      </c>
      <c r="D14" s="5" t="s">
        <v>19</v>
      </c>
      <c r="E14" s="7">
        <v>46274</v>
      </c>
      <c r="F14" s="8">
        <v>808.89</v>
      </c>
      <c r="G14" s="26">
        <f t="shared" si="0"/>
        <v>3.8399999999999997E-2</v>
      </c>
    </row>
    <row r="15" spans="1:7" ht="12.95" customHeight="1">
      <c r="A15" s="6"/>
      <c r="B15" s="25" t="s">
        <v>133</v>
      </c>
      <c r="C15" s="5" t="s">
        <v>262</v>
      </c>
      <c r="D15" s="5" t="s">
        <v>35</v>
      </c>
      <c r="E15" s="7">
        <v>387842</v>
      </c>
      <c r="F15" s="8">
        <v>708.78</v>
      </c>
      <c r="G15" s="26">
        <f t="shared" si="0"/>
        <v>3.3700000000000001E-2</v>
      </c>
    </row>
    <row r="16" spans="1:7" ht="12.95" customHeight="1">
      <c r="A16" s="6"/>
      <c r="B16" s="25" t="s">
        <v>248</v>
      </c>
      <c r="C16" s="5" t="s">
        <v>249</v>
      </c>
      <c r="D16" s="5" t="s">
        <v>250</v>
      </c>
      <c r="E16" s="7">
        <v>551110</v>
      </c>
      <c r="F16" s="8">
        <v>708.45</v>
      </c>
      <c r="G16" s="26">
        <f t="shared" si="0"/>
        <v>3.3700000000000001E-2</v>
      </c>
    </row>
    <row r="17" spans="1:7" ht="12.95" customHeight="1">
      <c r="A17" s="6"/>
      <c r="B17" s="25" t="s">
        <v>186</v>
      </c>
      <c r="C17" s="5" t="s">
        <v>187</v>
      </c>
      <c r="D17" s="5" t="s">
        <v>26</v>
      </c>
      <c r="E17" s="7">
        <v>60174</v>
      </c>
      <c r="F17" s="8">
        <v>665.13</v>
      </c>
      <c r="G17" s="26">
        <f t="shared" si="0"/>
        <v>3.1600000000000003E-2</v>
      </c>
    </row>
    <row r="18" spans="1:7" ht="12.95" customHeight="1">
      <c r="A18" s="6"/>
      <c r="B18" s="25" t="s">
        <v>123</v>
      </c>
      <c r="C18" s="5" t="s">
        <v>12</v>
      </c>
      <c r="D18" s="5" t="s">
        <v>13</v>
      </c>
      <c r="E18" s="7">
        <v>70252</v>
      </c>
      <c r="F18" s="8">
        <v>645.9</v>
      </c>
      <c r="G18" s="26">
        <f t="shared" si="0"/>
        <v>3.0700000000000002E-2</v>
      </c>
    </row>
    <row r="19" spans="1:7" ht="12.95" customHeight="1">
      <c r="A19" s="6"/>
      <c r="B19" s="25" t="s">
        <v>227</v>
      </c>
      <c r="C19" s="5" t="s">
        <v>228</v>
      </c>
      <c r="D19" s="5" t="s">
        <v>38</v>
      </c>
      <c r="E19" s="7">
        <v>93781</v>
      </c>
      <c r="F19" s="8">
        <v>614.97</v>
      </c>
      <c r="G19" s="26">
        <f t="shared" si="0"/>
        <v>2.92E-2</v>
      </c>
    </row>
    <row r="20" spans="1:7" ht="12.95" customHeight="1">
      <c r="A20" s="6"/>
      <c r="B20" s="25" t="s">
        <v>147</v>
      </c>
      <c r="C20" s="5" t="s">
        <v>72</v>
      </c>
      <c r="D20" s="5" t="s">
        <v>11</v>
      </c>
      <c r="E20" s="7">
        <v>41941</v>
      </c>
      <c r="F20" s="8">
        <v>606.03</v>
      </c>
      <c r="G20" s="26">
        <f t="shared" si="0"/>
        <v>2.8799999999999999E-2</v>
      </c>
    </row>
    <row r="21" spans="1:7" ht="12.95" customHeight="1">
      <c r="A21" s="6"/>
      <c r="B21" s="25" t="s">
        <v>134</v>
      </c>
      <c r="C21" s="5" t="s">
        <v>47</v>
      </c>
      <c r="D21" s="5" t="s">
        <v>17</v>
      </c>
      <c r="E21" s="7">
        <v>82417</v>
      </c>
      <c r="F21" s="8">
        <v>592.78</v>
      </c>
      <c r="G21" s="26">
        <f t="shared" si="0"/>
        <v>2.8199999999999999E-2</v>
      </c>
    </row>
    <row r="22" spans="1:7" ht="12.95" customHeight="1">
      <c r="A22" s="6"/>
      <c r="B22" s="25" t="s">
        <v>184</v>
      </c>
      <c r="C22" s="5" t="s">
        <v>185</v>
      </c>
      <c r="D22" s="5" t="s">
        <v>75</v>
      </c>
      <c r="E22" s="7">
        <v>53186</v>
      </c>
      <c r="F22" s="8">
        <v>563.61</v>
      </c>
      <c r="G22" s="26">
        <f t="shared" si="0"/>
        <v>2.6800000000000001E-2</v>
      </c>
    </row>
    <row r="23" spans="1:7" ht="12.95" customHeight="1">
      <c r="A23" s="6"/>
      <c r="B23" s="25" t="s">
        <v>157</v>
      </c>
      <c r="C23" s="5" t="s">
        <v>83</v>
      </c>
      <c r="D23" s="5" t="s">
        <v>71</v>
      </c>
      <c r="E23" s="7">
        <v>13042</v>
      </c>
      <c r="F23" s="8">
        <v>552.88</v>
      </c>
      <c r="G23" s="26">
        <f t="shared" si="0"/>
        <v>2.63E-2</v>
      </c>
    </row>
    <row r="24" spans="1:7" ht="12.95" customHeight="1">
      <c r="A24" s="6"/>
      <c r="B24" s="25" t="s">
        <v>130</v>
      </c>
      <c r="C24" s="5" t="s">
        <v>32</v>
      </c>
      <c r="D24" s="5" t="s">
        <v>13</v>
      </c>
      <c r="E24" s="7">
        <v>24214</v>
      </c>
      <c r="F24" s="8">
        <v>550.16999999999996</v>
      </c>
      <c r="G24" s="26">
        <f t="shared" si="0"/>
        <v>2.6100000000000002E-2</v>
      </c>
    </row>
    <row r="25" spans="1:7" ht="12.95" customHeight="1">
      <c r="A25" s="6"/>
      <c r="B25" s="25" t="s">
        <v>149</v>
      </c>
      <c r="C25" s="5" t="s">
        <v>67</v>
      </c>
      <c r="D25" s="5" t="s">
        <v>68</v>
      </c>
      <c r="E25" s="7">
        <v>120308</v>
      </c>
      <c r="F25" s="8">
        <v>482.13</v>
      </c>
      <c r="G25" s="26">
        <f t="shared" si="0"/>
        <v>2.29E-2</v>
      </c>
    </row>
    <row r="26" spans="1:7" ht="12.95" customHeight="1">
      <c r="A26" s="6"/>
      <c r="B26" s="25" t="s">
        <v>21</v>
      </c>
      <c r="C26" s="5" t="s">
        <v>22</v>
      </c>
      <c r="D26" s="5" t="s">
        <v>11</v>
      </c>
      <c r="E26" s="7">
        <v>165990</v>
      </c>
      <c r="F26" s="8">
        <v>480.46</v>
      </c>
      <c r="G26" s="26">
        <f t="shared" si="0"/>
        <v>2.2800000000000001E-2</v>
      </c>
    </row>
    <row r="27" spans="1:7" ht="12.95" customHeight="1">
      <c r="A27" s="6"/>
      <c r="B27" s="25" t="s">
        <v>180</v>
      </c>
      <c r="C27" s="5" t="s">
        <v>97</v>
      </c>
      <c r="D27" s="5" t="s">
        <v>75</v>
      </c>
      <c r="E27" s="7">
        <v>113197</v>
      </c>
      <c r="F27" s="8">
        <v>478.99</v>
      </c>
      <c r="G27" s="26">
        <f t="shared" si="0"/>
        <v>2.2800000000000001E-2</v>
      </c>
    </row>
    <row r="28" spans="1:7" ht="12.95" customHeight="1">
      <c r="A28" s="6"/>
      <c r="B28" s="25" t="s">
        <v>154</v>
      </c>
      <c r="C28" s="5" t="s">
        <v>70</v>
      </c>
      <c r="D28" s="5" t="s">
        <v>71</v>
      </c>
      <c r="E28" s="7">
        <v>2432</v>
      </c>
      <c r="F28" s="8">
        <v>468.47</v>
      </c>
      <c r="G28" s="26">
        <f t="shared" si="0"/>
        <v>2.23E-2</v>
      </c>
    </row>
    <row r="29" spans="1:7" ht="12.95" customHeight="1">
      <c r="A29" s="6"/>
      <c r="B29" s="25" t="s">
        <v>272</v>
      </c>
      <c r="C29" s="5" t="s">
        <v>273</v>
      </c>
      <c r="D29" s="5" t="s">
        <v>274</v>
      </c>
      <c r="E29" s="7">
        <v>26452</v>
      </c>
      <c r="F29" s="8">
        <v>439.21</v>
      </c>
      <c r="G29" s="26">
        <f t="shared" si="0"/>
        <v>2.0899999999999998E-2</v>
      </c>
    </row>
    <row r="30" spans="1:7" ht="12.95" customHeight="1">
      <c r="A30" s="6"/>
      <c r="B30" s="25" t="s">
        <v>189</v>
      </c>
      <c r="C30" s="5" t="s">
        <v>190</v>
      </c>
      <c r="D30" s="5" t="s">
        <v>105</v>
      </c>
      <c r="E30" s="7">
        <v>432206</v>
      </c>
      <c r="F30" s="8">
        <v>411.03</v>
      </c>
      <c r="G30" s="26">
        <f t="shared" si="0"/>
        <v>1.95E-2</v>
      </c>
    </row>
    <row r="31" spans="1:7" ht="12.95" customHeight="1">
      <c r="A31" s="6"/>
      <c r="B31" s="25" t="s">
        <v>177</v>
      </c>
      <c r="C31" s="5" t="s">
        <v>99</v>
      </c>
      <c r="D31" s="5" t="s">
        <v>17</v>
      </c>
      <c r="E31" s="7">
        <v>93277</v>
      </c>
      <c r="F31" s="8">
        <v>410.28</v>
      </c>
      <c r="G31" s="26">
        <f t="shared" si="0"/>
        <v>1.95E-2</v>
      </c>
    </row>
    <row r="32" spans="1:7" ht="12.95" customHeight="1">
      <c r="A32" s="6"/>
      <c r="B32" s="25" t="s">
        <v>143</v>
      </c>
      <c r="C32" s="5" t="s">
        <v>33</v>
      </c>
      <c r="D32" s="5" t="s">
        <v>31</v>
      </c>
      <c r="E32" s="7">
        <v>87190</v>
      </c>
      <c r="F32" s="8">
        <v>399.16</v>
      </c>
      <c r="G32" s="26">
        <f t="shared" si="0"/>
        <v>1.9E-2</v>
      </c>
    </row>
    <row r="33" spans="1:7" ht="12.95" customHeight="1">
      <c r="A33" s="6"/>
      <c r="B33" s="25" t="s">
        <v>236</v>
      </c>
      <c r="C33" s="5" t="s">
        <v>237</v>
      </c>
      <c r="D33" s="5" t="s">
        <v>178</v>
      </c>
      <c r="E33" s="7">
        <v>209388</v>
      </c>
      <c r="F33" s="8">
        <v>397.84</v>
      </c>
      <c r="G33" s="26">
        <f t="shared" si="0"/>
        <v>1.89E-2</v>
      </c>
    </row>
    <row r="34" spans="1:7" ht="12.95" customHeight="1">
      <c r="A34" s="6"/>
      <c r="B34" s="25" t="s">
        <v>205</v>
      </c>
      <c r="C34" s="5" t="s">
        <v>206</v>
      </c>
      <c r="D34" s="5" t="s">
        <v>15</v>
      </c>
      <c r="E34" s="7">
        <v>179630</v>
      </c>
      <c r="F34" s="8">
        <v>364.02</v>
      </c>
      <c r="G34" s="26">
        <f t="shared" si="0"/>
        <v>1.7299999999999999E-2</v>
      </c>
    </row>
    <row r="35" spans="1:7" ht="12.95" customHeight="1">
      <c r="A35" s="6"/>
      <c r="B35" s="25" t="s">
        <v>284</v>
      </c>
      <c r="C35" s="5" t="s">
        <v>285</v>
      </c>
      <c r="D35" s="5" t="s">
        <v>13</v>
      </c>
      <c r="E35" s="7">
        <v>17799</v>
      </c>
      <c r="F35" s="8">
        <v>269.06</v>
      </c>
      <c r="G35" s="26">
        <f t="shared" si="0"/>
        <v>1.2800000000000001E-2</v>
      </c>
    </row>
    <row r="36" spans="1:7" ht="12.95" customHeight="1">
      <c r="A36" s="6"/>
      <c r="B36" s="25" t="s">
        <v>137</v>
      </c>
      <c r="C36" s="5" t="s">
        <v>29</v>
      </c>
      <c r="D36" s="5" t="s">
        <v>17</v>
      </c>
      <c r="E36" s="7">
        <v>49629</v>
      </c>
      <c r="F36" s="8">
        <v>265.89</v>
      </c>
      <c r="G36" s="26">
        <f t="shared" si="0"/>
        <v>1.26E-2</v>
      </c>
    </row>
    <row r="37" spans="1:7" ht="12.95" customHeight="1">
      <c r="A37" s="6"/>
      <c r="B37" s="25" t="s">
        <v>151</v>
      </c>
      <c r="C37" s="5" t="s">
        <v>207</v>
      </c>
      <c r="D37" s="5" t="s">
        <v>15</v>
      </c>
      <c r="E37" s="7">
        <v>20248</v>
      </c>
      <c r="F37" s="8">
        <v>258.33</v>
      </c>
      <c r="G37" s="26">
        <f t="shared" si="0"/>
        <v>1.23E-2</v>
      </c>
    </row>
    <row r="38" spans="1:7" ht="12.95" customHeight="1">
      <c r="A38" s="6"/>
      <c r="B38" s="25" t="s">
        <v>135</v>
      </c>
      <c r="C38" s="5" t="s">
        <v>41</v>
      </c>
      <c r="D38" s="5" t="s">
        <v>23</v>
      </c>
      <c r="E38" s="7">
        <v>20657</v>
      </c>
      <c r="F38" s="8">
        <v>251.7</v>
      </c>
      <c r="G38" s="26">
        <f t="shared" si="0"/>
        <v>1.2E-2</v>
      </c>
    </row>
    <row r="39" spans="1:7" ht="12.95" customHeight="1">
      <c r="A39" s="6"/>
      <c r="B39" s="25" t="s">
        <v>51</v>
      </c>
      <c r="C39" s="5" t="s">
        <v>52</v>
      </c>
      <c r="D39" s="5" t="s">
        <v>11</v>
      </c>
      <c r="E39" s="7">
        <v>123777</v>
      </c>
      <c r="F39" s="8">
        <v>232.08</v>
      </c>
      <c r="G39" s="26">
        <f t="shared" si="0"/>
        <v>1.0999999999999999E-2</v>
      </c>
    </row>
    <row r="40" spans="1:7" ht="12.95" customHeight="1">
      <c r="A40" s="6"/>
      <c r="B40" s="25" t="s">
        <v>175</v>
      </c>
      <c r="C40" s="5" t="s">
        <v>109</v>
      </c>
      <c r="D40" s="5" t="s">
        <v>110</v>
      </c>
      <c r="E40" s="7">
        <v>47960</v>
      </c>
      <c r="F40" s="8">
        <v>215.27</v>
      </c>
      <c r="G40" s="26">
        <f t="shared" si="0"/>
        <v>1.0200000000000001E-2</v>
      </c>
    </row>
    <row r="41" spans="1:7" ht="12.95" customHeight="1">
      <c r="A41" s="6"/>
      <c r="B41" s="25" t="s">
        <v>129</v>
      </c>
      <c r="C41" s="5" t="s">
        <v>24</v>
      </c>
      <c r="D41" s="5" t="s">
        <v>11</v>
      </c>
      <c r="E41" s="7">
        <v>40675</v>
      </c>
      <c r="F41" s="8">
        <v>207.28</v>
      </c>
      <c r="G41" s="26">
        <f t="shared" si="0"/>
        <v>9.7999999999999997E-3</v>
      </c>
    </row>
    <row r="42" spans="1:7" ht="12.95" customHeight="1">
      <c r="A42" s="6"/>
      <c r="B42" s="25" t="s">
        <v>261</v>
      </c>
      <c r="C42" s="5" t="s">
        <v>54</v>
      </c>
      <c r="D42" s="5" t="s">
        <v>26</v>
      </c>
      <c r="E42" s="7">
        <v>31383</v>
      </c>
      <c r="F42" s="8">
        <v>201.65</v>
      </c>
      <c r="G42" s="26">
        <f t="shared" si="0"/>
        <v>9.5999999999999992E-3</v>
      </c>
    </row>
    <row r="43" spans="1:7" ht="12.95" customHeight="1">
      <c r="A43" s="6"/>
      <c r="B43" s="25" t="s">
        <v>181</v>
      </c>
      <c r="C43" s="5" t="s">
        <v>235</v>
      </c>
      <c r="D43" s="5" t="s">
        <v>110</v>
      </c>
      <c r="E43" s="7">
        <v>99826</v>
      </c>
      <c r="F43" s="8">
        <v>198.65</v>
      </c>
      <c r="G43" s="26">
        <f t="shared" si="0"/>
        <v>9.4000000000000004E-3</v>
      </c>
    </row>
    <row r="44" spans="1:7" ht="12.95" customHeight="1">
      <c r="A44" s="6"/>
      <c r="B44" s="25" t="s">
        <v>156</v>
      </c>
      <c r="C44" s="5" t="s">
        <v>86</v>
      </c>
      <c r="D44" s="5" t="s">
        <v>26</v>
      </c>
      <c r="E44" s="7">
        <v>12682</v>
      </c>
      <c r="F44" s="8">
        <v>169.66</v>
      </c>
      <c r="G44" s="26">
        <f t="shared" si="0"/>
        <v>8.0999999999999996E-3</v>
      </c>
    </row>
    <row r="45" spans="1:7" ht="12.95" customHeight="1">
      <c r="A45" s="6"/>
      <c r="B45" s="25" t="s">
        <v>219</v>
      </c>
      <c r="C45" s="5" t="s">
        <v>220</v>
      </c>
      <c r="D45" s="5" t="s">
        <v>15</v>
      </c>
      <c r="E45" s="7">
        <v>5744</v>
      </c>
      <c r="F45" s="8">
        <v>150.25</v>
      </c>
      <c r="G45" s="26">
        <f t="shared" si="0"/>
        <v>7.1000000000000004E-3</v>
      </c>
    </row>
    <row r="46" spans="1:7" ht="12.95" customHeight="1">
      <c r="A46" s="6"/>
      <c r="B46" s="25" t="s">
        <v>216</v>
      </c>
      <c r="C46" s="5" t="s">
        <v>217</v>
      </c>
      <c r="D46" s="5" t="s">
        <v>218</v>
      </c>
      <c r="E46" s="7">
        <v>2010</v>
      </c>
      <c r="F46" s="8">
        <v>134.72</v>
      </c>
      <c r="G46" s="26">
        <f t="shared" si="0"/>
        <v>6.4000000000000003E-3</v>
      </c>
    </row>
    <row r="47" spans="1:7" ht="12.95" customHeight="1">
      <c r="A47" s="6"/>
      <c r="B47" s="25" t="s">
        <v>226</v>
      </c>
      <c r="C47" s="5" t="s">
        <v>183</v>
      </c>
      <c r="D47" s="5" t="s">
        <v>31</v>
      </c>
      <c r="E47" s="7">
        <v>26458</v>
      </c>
      <c r="F47" s="8">
        <v>73.989999999999995</v>
      </c>
      <c r="G47" s="26">
        <f t="shared" si="0"/>
        <v>3.5000000000000001E-3</v>
      </c>
    </row>
    <row r="48" spans="1:7" ht="12.95" customHeight="1">
      <c r="A48" s="1"/>
      <c r="B48" s="23" t="s">
        <v>57</v>
      </c>
      <c r="C48" s="5" t="s">
        <v>1</v>
      </c>
      <c r="D48" s="5" t="s">
        <v>1</v>
      </c>
      <c r="E48" s="5" t="s">
        <v>1</v>
      </c>
      <c r="F48" s="9">
        <f>SUM(F7:F47)</f>
        <v>20857.560000000005</v>
      </c>
      <c r="G48" s="27">
        <f>SUM(G7:G47)</f>
        <v>0.9910000000000001</v>
      </c>
    </row>
    <row r="49" spans="1:7" ht="12.95" customHeight="1">
      <c r="A49" s="1"/>
      <c r="B49" s="23" t="s">
        <v>58</v>
      </c>
      <c r="C49" s="5" t="s">
        <v>1</v>
      </c>
      <c r="D49" s="5" t="s">
        <v>1</v>
      </c>
      <c r="E49" s="5" t="s">
        <v>1</v>
      </c>
      <c r="F49" s="1"/>
      <c r="G49" s="24" t="s">
        <v>1</v>
      </c>
    </row>
    <row r="50" spans="1:7" ht="12.95" customHeight="1">
      <c r="A50" s="6"/>
      <c r="B50" s="25" t="s">
        <v>191</v>
      </c>
      <c r="C50" s="5" t="s">
        <v>117</v>
      </c>
      <c r="D50" s="5" t="s">
        <v>35</v>
      </c>
      <c r="E50" s="7">
        <v>189983</v>
      </c>
      <c r="F50" s="14" t="s">
        <v>118</v>
      </c>
      <c r="G50" s="36" t="s">
        <v>119</v>
      </c>
    </row>
    <row r="51" spans="1:7" ht="12.95" customHeight="1">
      <c r="A51" s="1"/>
      <c r="B51" s="23" t="s">
        <v>57</v>
      </c>
      <c r="C51" s="5" t="s">
        <v>1</v>
      </c>
      <c r="D51" s="5" t="s">
        <v>1</v>
      </c>
      <c r="E51" s="5" t="s">
        <v>1</v>
      </c>
      <c r="F51" s="9">
        <f>SUM(F50)</f>
        <v>0</v>
      </c>
      <c r="G51" s="37">
        <f>SUM(G50)</f>
        <v>0</v>
      </c>
    </row>
    <row r="52" spans="1:7" ht="12.95" customHeight="1">
      <c r="A52" s="1"/>
      <c r="B52" s="28" t="s">
        <v>60</v>
      </c>
      <c r="C52" s="12" t="s">
        <v>1</v>
      </c>
      <c r="D52" s="10" t="s">
        <v>1</v>
      </c>
      <c r="E52" s="12" t="s">
        <v>1</v>
      </c>
      <c r="F52" s="9">
        <f>+F51+F48</f>
        <v>20857.560000000005</v>
      </c>
      <c r="G52" s="27">
        <f>+G51+G48</f>
        <v>0.9910000000000001</v>
      </c>
    </row>
    <row r="53" spans="1:7" ht="12.95" customHeight="1">
      <c r="A53" s="1"/>
      <c r="B53" s="28" t="s">
        <v>61</v>
      </c>
      <c r="C53" s="5" t="s">
        <v>1</v>
      </c>
      <c r="D53" s="10" t="s">
        <v>1</v>
      </c>
      <c r="E53" s="5" t="s">
        <v>1</v>
      </c>
      <c r="F53" s="13">
        <f>+F54-F52</f>
        <v>195.07999999999447</v>
      </c>
      <c r="G53" s="27">
        <f>+G54-G52</f>
        <v>8.999999999999897E-3</v>
      </c>
    </row>
    <row r="54" spans="1:7" ht="12.95" customHeight="1" thickBot="1">
      <c r="A54" s="1"/>
      <c r="B54" s="30" t="s">
        <v>62</v>
      </c>
      <c r="C54" s="31" t="s">
        <v>1</v>
      </c>
      <c r="D54" s="31" t="s">
        <v>1</v>
      </c>
      <c r="E54" s="31" t="s">
        <v>1</v>
      </c>
      <c r="F54" s="32">
        <v>21052.639999999999</v>
      </c>
      <c r="G54" s="33">
        <v>1</v>
      </c>
    </row>
    <row r="55" spans="1:7">
      <c r="A55" s="1"/>
      <c r="B55" s="2" t="s">
        <v>77</v>
      </c>
      <c r="C55" s="1"/>
      <c r="D55" s="1"/>
      <c r="E55" s="1"/>
      <c r="F55" s="1"/>
      <c r="G55" s="1"/>
    </row>
    <row r="56" spans="1:7">
      <c r="A56" s="1"/>
      <c r="B56" s="2" t="s">
        <v>120</v>
      </c>
      <c r="C56" s="1"/>
      <c r="D56" s="1"/>
      <c r="E56" s="1"/>
      <c r="F56" s="1"/>
      <c r="G56" s="1"/>
    </row>
    <row r="57" spans="1:7">
      <c r="A57" s="1"/>
      <c r="B57" s="2" t="s">
        <v>76</v>
      </c>
      <c r="C57" s="1"/>
      <c r="D57" s="1"/>
      <c r="E57" s="1"/>
      <c r="F57" s="1"/>
      <c r="G57" s="18"/>
    </row>
    <row r="58" spans="1:7">
      <c r="A58" s="1"/>
      <c r="B58" s="2" t="s">
        <v>1</v>
      </c>
      <c r="C58" s="1"/>
      <c r="D58" s="1"/>
      <c r="E58" s="1"/>
      <c r="F58" s="17"/>
      <c r="G58" s="1"/>
    </row>
  </sheetData>
  <sortState ref="B7:G60">
    <sortCondition descending="1" ref="G7:G60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G45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3" width="26.42578125" customWidth="1"/>
    <col min="4" max="4" width="30.7109375" bestFit="1" customWidth="1"/>
    <col min="5" max="5" width="8.71093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98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269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124</v>
      </c>
      <c r="C7" s="5" t="s">
        <v>18</v>
      </c>
      <c r="D7" s="5" t="s">
        <v>19</v>
      </c>
      <c r="E7" s="7">
        <v>1875</v>
      </c>
      <c r="F7" s="8">
        <v>32.78</v>
      </c>
      <c r="G7" s="26">
        <f t="shared" ref="G7:G38" si="0">+ROUND(F7/$F$44,4)</f>
        <v>6.1699999999999998E-2</v>
      </c>
    </row>
    <row r="8" spans="1:7" ht="12.95" customHeight="1">
      <c r="A8" s="6"/>
      <c r="B8" s="25" t="s">
        <v>180</v>
      </c>
      <c r="C8" s="5" t="s">
        <v>97</v>
      </c>
      <c r="D8" s="5" t="s">
        <v>75</v>
      </c>
      <c r="E8" s="7">
        <v>7449</v>
      </c>
      <c r="F8" s="8">
        <v>31.52</v>
      </c>
      <c r="G8" s="26">
        <f t="shared" si="0"/>
        <v>5.9299999999999999E-2</v>
      </c>
    </row>
    <row r="9" spans="1:7" ht="12.95" customHeight="1">
      <c r="A9" s="6"/>
      <c r="B9" s="25" t="s">
        <v>133</v>
      </c>
      <c r="C9" s="5" t="s">
        <v>262</v>
      </c>
      <c r="D9" s="5" t="s">
        <v>35</v>
      </c>
      <c r="E9" s="7">
        <v>13850</v>
      </c>
      <c r="F9" s="8">
        <v>25.31</v>
      </c>
      <c r="G9" s="26">
        <f t="shared" si="0"/>
        <v>4.7699999999999999E-2</v>
      </c>
    </row>
    <row r="10" spans="1:7" ht="12.95" customHeight="1">
      <c r="A10" s="6"/>
      <c r="B10" s="25" t="s">
        <v>174</v>
      </c>
      <c r="C10" s="5" t="s">
        <v>104</v>
      </c>
      <c r="D10" s="5" t="s">
        <v>105</v>
      </c>
      <c r="E10" s="7">
        <v>12187</v>
      </c>
      <c r="F10" s="8">
        <v>25.3</v>
      </c>
      <c r="G10" s="26">
        <f t="shared" si="0"/>
        <v>4.7600000000000003E-2</v>
      </c>
    </row>
    <row r="11" spans="1:7" ht="12.95" customHeight="1">
      <c r="A11" s="6"/>
      <c r="B11" s="25" t="s">
        <v>127</v>
      </c>
      <c r="C11" s="5" t="s">
        <v>20</v>
      </c>
      <c r="D11" s="5" t="s">
        <v>11</v>
      </c>
      <c r="E11" s="7">
        <v>9015</v>
      </c>
      <c r="F11" s="8">
        <v>25.11</v>
      </c>
      <c r="G11" s="26">
        <f t="shared" si="0"/>
        <v>4.7300000000000002E-2</v>
      </c>
    </row>
    <row r="12" spans="1:7" ht="12.95" customHeight="1">
      <c r="A12" s="6"/>
      <c r="B12" s="25" t="s">
        <v>135</v>
      </c>
      <c r="C12" s="5" t="s">
        <v>41</v>
      </c>
      <c r="D12" s="5" t="s">
        <v>23</v>
      </c>
      <c r="E12" s="7">
        <v>2011</v>
      </c>
      <c r="F12" s="8">
        <v>24.5</v>
      </c>
      <c r="G12" s="26">
        <f t="shared" si="0"/>
        <v>4.6100000000000002E-2</v>
      </c>
    </row>
    <row r="13" spans="1:7" ht="12.95" customHeight="1">
      <c r="A13" s="6"/>
      <c r="B13" s="25" t="s">
        <v>192</v>
      </c>
      <c r="C13" s="5" t="s">
        <v>193</v>
      </c>
      <c r="D13" s="5" t="s">
        <v>55</v>
      </c>
      <c r="E13" s="7">
        <v>1623</v>
      </c>
      <c r="F13" s="8">
        <v>24.44</v>
      </c>
      <c r="G13" s="26">
        <f t="shared" si="0"/>
        <v>4.5999999999999999E-2</v>
      </c>
    </row>
    <row r="14" spans="1:7" ht="12.95" customHeight="1">
      <c r="A14" s="6"/>
      <c r="B14" s="25" t="s">
        <v>141</v>
      </c>
      <c r="C14" s="5" t="s">
        <v>25</v>
      </c>
      <c r="D14" s="5" t="s">
        <v>26</v>
      </c>
      <c r="E14" s="7">
        <v>977</v>
      </c>
      <c r="F14" s="8">
        <v>24.41</v>
      </c>
      <c r="G14" s="26">
        <f t="shared" si="0"/>
        <v>4.5999999999999999E-2</v>
      </c>
    </row>
    <row r="15" spans="1:7" ht="12.95" customHeight="1">
      <c r="A15" s="6"/>
      <c r="B15" s="25" t="s">
        <v>184</v>
      </c>
      <c r="C15" s="5" t="s">
        <v>185</v>
      </c>
      <c r="D15" s="5" t="s">
        <v>75</v>
      </c>
      <c r="E15" s="7">
        <v>2284</v>
      </c>
      <c r="F15" s="8">
        <v>24.2</v>
      </c>
      <c r="G15" s="26">
        <f t="shared" si="0"/>
        <v>4.5600000000000002E-2</v>
      </c>
    </row>
    <row r="16" spans="1:7" ht="12.95" customHeight="1">
      <c r="A16" s="6"/>
      <c r="B16" s="25" t="s">
        <v>21</v>
      </c>
      <c r="C16" s="5" t="s">
        <v>22</v>
      </c>
      <c r="D16" s="5" t="s">
        <v>11</v>
      </c>
      <c r="E16" s="7">
        <v>7487</v>
      </c>
      <c r="F16" s="8">
        <v>21.67</v>
      </c>
      <c r="G16" s="26">
        <f t="shared" si="0"/>
        <v>4.0800000000000003E-2</v>
      </c>
    </row>
    <row r="17" spans="1:7" ht="12.95" customHeight="1">
      <c r="A17" s="6"/>
      <c r="B17" s="25" t="s">
        <v>189</v>
      </c>
      <c r="C17" s="5" t="s">
        <v>190</v>
      </c>
      <c r="D17" s="5" t="s">
        <v>105</v>
      </c>
      <c r="E17" s="7">
        <v>21496</v>
      </c>
      <c r="F17" s="8">
        <v>20.440000000000001</v>
      </c>
      <c r="G17" s="26">
        <f t="shared" si="0"/>
        <v>3.85E-2</v>
      </c>
    </row>
    <row r="18" spans="1:7" ht="12.95" customHeight="1">
      <c r="A18" s="6"/>
      <c r="B18" s="25" t="s">
        <v>233</v>
      </c>
      <c r="C18" s="5" t="s">
        <v>234</v>
      </c>
      <c r="D18" s="5" t="s">
        <v>105</v>
      </c>
      <c r="E18" s="7">
        <v>2097</v>
      </c>
      <c r="F18" s="8">
        <v>19.8</v>
      </c>
      <c r="G18" s="26">
        <f t="shared" si="0"/>
        <v>3.73E-2</v>
      </c>
    </row>
    <row r="19" spans="1:7" ht="12.95" customHeight="1">
      <c r="A19" s="6"/>
      <c r="B19" s="25" t="s">
        <v>134</v>
      </c>
      <c r="C19" s="5" t="s">
        <v>47</v>
      </c>
      <c r="D19" s="5" t="s">
        <v>17</v>
      </c>
      <c r="E19" s="7">
        <v>2634</v>
      </c>
      <c r="F19" s="8">
        <v>18.95</v>
      </c>
      <c r="G19" s="26">
        <f t="shared" si="0"/>
        <v>3.5700000000000003E-2</v>
      </c>
    </row>
    <row r="20" spans="1:7" ht="12.95" customHeight="1">
      <c r="A20" s="6"/>
      <c r="B20" s="25" t="s">
        <v>172</v>
      </c>
      <c r="C20" s="5" t="s">
        <v>115</v>
      </c>
      <c r="D20" s="5" t="s">
        <v>114</v>
      </c>
      <c r="E20" s="7">
        <v>9261</v>
      </c>
      <c r="F20" s="8">
        <v>18.440000000000001</v>
      </c>
      <c r="G20" s="26">
        <f t="shared" si="0"/>
        <v>3.4700000000000002E-2</v>
      </c>
    </row>
    <row r="21" spans="1:7" ht="12.95" customHeight="1">
      <c r="A21" s="6"/>
      <c r="B21" s="25" t="s">
        <v>181</v>
      </c>
      <c r="C21" s="5" t="s">
        <v>235</v>
      </c>
      <c r="D21" s="5" t="s">
        <v>110</v>
      </c>
      <c r="E21" s="7">
        <v>8757</v>
      </c>
      <c r="F21" s="8">
        <v>17.43</v>
      </c>
      <c r="G21" s="26">
        <f t="shared" si="0"/>
        <v>3.2800000000000003E-2</v>
      </c>
    </row>
    <row r="22" spans="1:7" ht="12.95" customHeight="1">
      <c r="A22" s="6"/>
      <c r="B22" s="25" t="s">
        <v>153</v>
      </c>
      <c r="C22" s="5" t="s">
        <v>73</v>
      </c>
      <c r="D22" s="5" t="s">
        <v>71</v>
      </c>
      <c r="E22" s="7">
        <v>2388</v>
      </c>
      <c r="F22" s="8">
        <v>16.28</v>
      </c>
      <c r="G22" s="26">
        <f t="shared" si="0"/>
        <v>3.0700000000000002E-2</v>
      </c>
    </row>
    <row r="23" spans="1:7" ht="12.95" customHeight="1">
      <c r="A23" s="6"/>
      <c r="B23" s="25" t="s">
        <v>157</v>
      </c>
      <c r="C23" s="5" t="s">
        <v>83</v>
      </c>
      <c r="D23" s="5" t="s">
        <v>71</v>
      </c>
      <c r="E23" s="7">
        <v>383</v>
      </c>
      <c r="F23" s="8">
        <v>16.239999999999998</v>
      </c>
      <c r="G23" s="26">
        <f t="shared" si="0"/>
        <v>3.0599999999999999E-2</v>
      </c>
    </row>
    <row r="24" spans="1:7" ht="12.95" customHeight="1">
      <c r="A24" s="6"/>
      <c r="B24" s="25" t="s">
        <v>195</v>
      </c>
      <c r="C24" s="5" t="s">
        <v>196</v>
      </c>
      <c r="D24" s="5" t="s">
        <v>114</v>
      </c>
      <c r="E24" s="7">
        <v>5751</v>
      </c>
      <c r="F24" s="8">
        <v>15.46</v>
      </c>
      <c r="G24" s="26">
        <f t="shared" si="0"/>
        <v>2.9100000000000001E-2</v>
      </c>
    </row>
    <row r="25" spans="1:7" ht="12.95" customHeight="1">
      <c r="A25" s="6"/>
      <c r="B25" s="25" t="s">
        <v>229</v>
      </c>
      <c r="C25" s="5" t="s">
        <v>230</v>
      </c>
      <c r="D25" s="5" t="s">
        <v>75</v>
      </c>
      <c r="E25" s="7">
        <v>8443</v>
      </c>
      <c r="F25" s="8">
        <v>15.25</v>
      </c>
      <c r="G25" s="26">
        <f t="shared" si="0"/>
        <v>2.87E-2</v>
      </c>
    </row>
    <row r="26" spans="1:7" ht="12.95" customHeight="1">
      <c r="A26" s="6"/>
      <c r="B26" s="25" t="s">
        <v>177</v>
      </c>
      <c r="C26" s="5" t="s">
        <v>99</v>
      </c>
      <c r="D26" s="5" t="s">
        <v>17</v>
      </c>
      <c r="E26" s="7">
        <v>3370</v>
      </c>
      <c r="F26" s="8">
        <v>14.82</v>
      </c>
      <c r="G26" s="26">
        <f t="shared" si="0"/>
        <v>2.7900000000000001E-2</v>
      </c>
    </row>
    <row r="27" spans="1:7" ht="12.95" customHeight="1">
      <c r="A27" s="6"/>
      <c r="B27" s="25" t="s">
        <v>122</v>
      </c>
      <c r="C27" s="5" t="s">
        <v>16</v>
      </c>
      <c r="D27" s="5" t="s">
        <v>17</v>
      </c>
      <c r="E27" s="7">
        <v>809</v>
      </c>
      <c r="F27" s="8">
        <v>11.28</v>
      </c>
      <c r="G27" s="26">
        <f t="shared" si="0"/>
        <v>2.12E-2</v>
      </c>
    </row>
    <row r="28" spans="1:7" ht="12.95" customHeight="1">
      <c r="A28" s="6"/>
      <c r="B28" s="25" t="s">
        <v>236</v>
      </c>
      <c r="C28" s="5" t="s">
        <v>237</v>
      </c>
      <c r="D28" s="5" t="s">
        <v>178</v>
      </c>
      <c r="E28" s="7">
        <v>5935</v>
      </c>
      <c r="F28" s="8">
        <v>11.28</v>
      </c>
      <c r="G28" s="26">
        <f t="shared" si="0"/>
        <v>2.12E-2</v>
      </c>
    </row>
    <row r="29" spans="1:7" ht="12.95" customHeight="1">
      <c r="A29" s="6"/>
      <c r="B29" s="25" t="s">
        <v>125</v>
      </c>
      <c r="C29" s="5" t="s">
        <v>10</v>
      </c>
      <c r="D29" s="5" t="s">
        <v>11</v>
      </c>
      <c r="E29" s="7">
        <v>699</v>
      </c>
      <c r="F29" s="8">
        <v>10.78</v>
      </c>
      <c r="G29" s="26">
        <f t="shared" si="0"/>
        <v>2.0299999999999999E-2</v>
      </c>
    </row>
    <row r="30" spans="1:7" ht="12.95" customHeight="1">
      <c r="A30" s="6"/>
      <c r="B30" s="25" t="s">
        <v>175</v>
      </c>
      <c r="C30" s="5" t="s">
        <v>109</v>
      </c>
      <c r="D30" s="5" t="s">
        <v>110</v>
      </c>
      <c r="E30" s="7">
        <v>2202</v>
      </c>
      <c r="F30" s="8">
        <v>9.8800000000000008</v>
      </c>
      <c r="G30" s="26">
        <f t="shared" si="0"/>
        <v>1.8599999999999998E-2</v>
      </c>
    </row>
    <row r="31" spans="1:7" ht="12.95" customHeight="1">
      <c r="A31" s="6"/>
      <c r="B31" s="25" t="s">
        <v>270</v>
      </c>
      <c r="C31" s="5" t="s">
        <v>271</v>
      </c>
      <c r="D31" s="5" t="s">
        <v>19</v>
      </c>
      <c r="E31" s="7">
        <v>9617</v>
      </c>
      <c r="F31" s="8">
        <v>9.17</v>
      </c>
      <c r="G31" s="26">
        <f t="shared" si="0"/>
        <v>1.7299999999999999E-2</v>
      </c>
    </row>
    <row r="32" spans="1:7" ht="12.95" customHeight="1">
      <c r="A32" s="6"/>
      <c r="B32" s="25" t="s">
        <v>213</v>
      </c>
      <c r="C32" s="5" t="s">
        <v>214</v>
      </c>
      <c r="D32" s="5" t="s">
        <v>215</v>
      </c>
      <c r="E32" s="7">
        <v>1655</v>
      </c>
      <c r="F32" s="8">
        <v>5.87</v>
      </c>
      <c r="G32" s="26">
        <f t="shared" si="0"/>
        <v>1.11E-2</v>
      </c>
    </row>
    <row r="33" spans="1:7" ht="12.95" customHeight="1">
      <c r="A33" s="6"/>
      <c r="B33" s="25" t="s">
        <v>263</v>
      </c>
      <c r="C33" s="5" t="s">
        <v>264</v>
      </c>
      <c r="D33" s="5" t="s">
        <v>178</v>
      </c>
      <c r="E33" s="7">
        <v>1211</v>
      </c>
      <c r="F33" s="8">
        <v>5.62</v>
      </c>
      <c r="G33" s="26">
        <f t="shared" si="0"/>
        <v>1.06E-2</v>
      </c>
    </row>
    <row r="34" spans="1:7" ht="12.95" customHeight="1">
      <c r="A34" s="6"/>
      <c r="B34" s="25" t="s">
        <v>51</v>
      </c>
      <c r="C34" s="5" t="s">
        <v>52</v>
      </c>
      <c r="D34" s="5" t="s">
        <v>11</v>
      </c>
      <c r="E34" s="7">
        <v>2832</v>
      </c>
      <c r="F34" s="8">
        <v>5.31</v>
      </c>
      <c r="G34" s="26">
        <f t="shared" si="0"/>
        <v>0.01</v>
      </c>
    </row>
    <row r="35" spans="1:7" ht="12.95" customHeight="1">
      <c r="A35" s="6"/>
      <c r="B35" s="25" t="s">
        <v>223</v>
      </c>
      <c r="C35" s="5" t="s">
        <v>224</v>
      </c>
      <c r="D35" s="5" t="s">
        <v>75</v>
      </c>
      <c r="E35" s="7">
        <v>619</v>
      </c>
      <c r="F35" s="8">
        <v>5.22</v>
      </c>
      <c r="G35" s="26">
        <f t="shared" si="0"/>
        <v>9.7999999999999997E-3</v>
      </c>
    </row>
    <row r="36" spans="1:7" ht="12.95" customHeight="1">
      <c r="A36" s="6"/>
      <c r="B36" s="25" t="s">
        <v>277</v>
      </c>
      <c r="C36" s="5" t="s">
        <v>278</v>
      </c>
      <c r="D36" s="5" t="s">
        <v>31</v>
      </c>
      <c r="E36" s="7">
        <v>256</v>
      </c>
      <c r="F36" s="8">
        <v>5.1100000000000003</v>
      </c>
      <c r="G36" s="26">
        <f t="shared" si="0"/>
        <v>9.5999999999999992E-3</v>
      </c>
    </row>
    <row r="37" spans="1:7" ht="12.95" customHeight="1">
      <c r="A37" s="6"/>
      <c r="B37" s="25" t="s">
        <v>286</v>
      </c>
      <c r="C37" s="5" t="s">
        <v>287</v>
      </c>
      <c r="D37" s="5" t="s">
        <v>19</v>
      </c>
      <c r="E37" s="7">
        <v>1527</v>
      </c>
      <c r="F37" s="8">
        <v>5.09</v>
      </c>
      <c r="G37" s="26">
        <f t="shared" si="0"/>
        <v>9.5999999999999992E-3</v>
      </c>
    </row>
    <row r="38" spans="1:7" ht="12.95" customHeight="1">
      <c r="A38" s="6"/>
      <c r="B38" s="25" t="s">
        <v>203</v>
      </c>
      <c r="C38" s="5" t="s">
        <v>204</v>
      </c>
      <c r="D38" s="5" t="s">
        <v>15</v>
      </c>
      <c r="E38" s="7">
        <v>3076</v>
      </c>
      <c r="F38" s="8">
        <v>4.91</v>
      </c>
      <c r="G38" s="26">
        <f t="shared" si="0"/>
        <v>9.1999999999999998E-3</v>
      </c>
    </row>
    <row r="39" spans="1:7" ht="12.95" customHeight="1">
      <c r="A39" s="1"/>
      <c r="B39" s="23" t="s">
        <v>57</v>
      </c>
      <c r="C39" s="5" t="s">
        <v>1</v>
      </c>
      <c r="D39" s="5" t="s">
        <v>1</v>
      </c>
      <c r="E39" s="5" t="s">
        <v>1</v>
      </c>
      <c r="F39" s="9">
        <f>SUM(F7:F38)</f>
        <v>521.86999999999989</v>
      </c>
      <c r="G39" s="27">
        <f>SUM(G7:G38)</f>
        <v>0.98259999999999992</v>
      </c>
    </row>
    <row r="40" spans="1:7" ht="12.95" customHeight="1">
      <c r="A40" s="1"/>
      <c r="B40" s="28" t="s">
        <v>58</v>
      </c>
      <c r="C40" s="10" t="s">
        <v>1</v>
      </c>
      <c r="D40" s="10" t="s">
        <v>1</v>
      </c>
      <c r="E40" s="10" t="s">
        <v>1</v>
      </c>
      <c r="F40" s="11" t="s">
        <v>59</v>
      </c>
      <c r="G40" s="29" t="s">
        <v>59</v>
      </c>
    </row>
    <row r="41" spans="1:7" ht="12.95" customHeight="1">
      <c r="A41" s="1"/>
      <c r="B41" s="28" t="s">
        <v>57</v>
      </c>
      <c r="C41" s="10" t="s">
        <v>1</v>
      </c>
      <c r="D41" s="10" t="s">
        <v>1</v>
      </c>
      <c r="E41" s="10" t="s">
        <v>1</v>
      </c>
      <c r="F41" s="11" t="s">
        <v>59</v>
      </c>
      <c r="G41" s="29" t="s">
        <v>59</v>
      </c>
    </row>
    <row r="42" spans="1:7" ht="12.95" customHeight="1">
      <c r="A42" s="1"/>
      <c r="B42" s="28" t="s">
        <v>60</v>
      </c>
      <c r="C42" s="12" t="s">
        <v>1</v>
      </c>
      <c r="D42" s="10" t="s">
        <v>1</v>
      </c>
      <c r="E42" s="12" t="s">
        <v>1</v>
      </c>
      <c r="F42" s="9">
        <f>+F39</f>
        <v>521.86999999999989</v>
      </c>
      <c r="G42" s="27">
        <f>+G39</f>
        <v>0.98259999999999992</v>
      </c>
    </row>
    <row r="43" spans="1:7" ht="12.95" customHeight="1">
      <c r="A43" s="1"/>
      <c r="B43" s="28" t="s">
        <v>61</v>
      </c>
      <c r="C43" s="5" t="s">
        <v>1</v>
      </c>
      <c r="D43" s="10" t="s">
        <v>1</v>
      </c>
      <c r="E43" s="5" t="s">
        <v>1</v>
      </c>
      <c r="F43" s="13">
        <f>+F44-F42</f>
        <v>9.2300000000001319</v>
      </c>
      <c r="G43" s="27">
        <f>+G44-G42</f>
        <v>1.7400000000000082E-2</v>
      </c>
    </row>
    <row r="44" spans="1:7" ht="12.95" customHeight="1" thickBot="1">
      <c r="A44" s="1"/>
      <c r="B44" s="30" t="s">
        <v>62</v>
      </c>
      <c r="C44" s="31" t="s">
        <v>1</v>
      </c>
      <c r="D44" s="31" t="s">
        <v>1</v>
      </c>
      <c r="E44" s="31" t="s">
        <v>1</v>
      </c>
      <c r="F44" s="32">
        <v>531.1</v>
      </c>
      <c r="G44" s="33">
        <v>1</v>
      </c>
    </row>
    <row r="45" spans="1:7">
      <c r="A45" s="1"/>
      <c r="B45" s="4" t="s">
        <v>1</v>
      </c>
      <c r="C45" s="1"/>
      <c r="D45" s="1"/>
      <c r="E45" s="1"/>
      <c r="F45" s="1"/>
      <c r="G45" s="1"/>
    </row>
  </sheetData>
  <sortState ref="B7:G46">
    <sortCondition descending="1" ref="G7:G4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G34"/>
  <sheetViews>
    <sheetView zoomScale="90" zoomScaleNormal="90" workbookViewId="0"/>
  </sheetViews>
  <sheetFormatPr defaultRowHeight="12.75"/>
  <cols>
    <col min="1" max="1" width="2.5703125" customWidth="1"/>
    <col min="2" max="2" width="40.28515625" bestFit="1" customWidth="1"/>
    <col min="3" max="3" width="27" customWidth="1"/>
    <col min="4" max="4" width="27" bestFit="1" customWidth="1"/>
    <col min="5" max="5" width="8.855468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87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269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125</v>
      </c>
      <c r="C7" s="5" t="s">
        <v>10</v>
      </c>
      <c r="D7" s="5" t="s">
        <v>11</v>
      </c>
      <c r="E7" s="7">
        <v>8252</v>
      </c>
      <c r="F7" s="8">
        <v>127.26</v>
      </c>
      <c r="G7" s="26">
        <f t="shared" ref="G7:G22" si="0">ROUND(F7/$F$33,4)</f>
        <v>0.20150000000000001</v>
      </c>
    </row>
    <row r="8" spans="1:7" ht="12.95" customHeight="1">
      <c r="A8" s="6"/>
      <c r="B8" s="25" t="s">
        <v>127</v>
      </c>
      <c r="C8" s="5" t="s">
        <v>20</v>
      </c>
      <c r="D8" s="5" t="s">
        <v>11</v>
      </c>
      <c r="E8" s="7">
        <v>43797</v>
      </c>
      <c r="F8" s="8">
        <v>121.97</v>
      </c>
      <c r="G8" s="26">
        <f t="shared" si="0"/>
        <v>0.19309999999999999</v>
      </c>
    </row>
    <row r="9" spans="1:7" ht="12.95" customHeight="1">
      <c r="A9" s="6"/>
      <c r="B9" s="25" t="s">
        <v>21</v>
      </c>
      <c r="C9" s="5" t="s">
        <v>22</v>
      </c>
      <c r="D9" s="5" t="s">
        <v>11</v>
      </c>
      <c r="E9" s="7">
        <v>22523</v>
      </c>
      <c r="F9" s="8">
        <v>65.19</v>
      </c>
      <c r="G9" s="26">
        <f t="shared" si="0"/>
        <v>0.1032</v>
      </c>
    </row>
    <row r="10" spans="1:7" ht="12.95" customHeight="1">
      <c r="A10" s="6"/>
      <c r="B10" s="25" t="s">
        <v>138</v>
      </c>
      <c r="C10" s="5" t="s">
        <v>45</v>
      </c>
      <c r="D10" s="5" t="s">
        <v>11</v>
      </c>
      <c r="E10" s="7">
        <v>6155</v>
      </c>
      <c r="F10" s="8">
        <v>55.49</v>
      </c>
      <c r="G10" s="26">
        <f t="shared" si="0"/>
        <v>8.7900000000000006E-2</v>
      </c>
    </row>
    <row r="11" spans="1:7" ht="12.95" customHeight="1">
      <c r="A11" s="6"/>
      <c r="B11" s="25" t="s">
        <v>147</v>
      </c>
      <c r="C11" s="5" t="s">
        <v>72</v>
      </c>
      <c r="D11" s="5" t="s">
        <v>11</v>
      </c>
      <c r="E11" s="7">
        <v>3423</v>
      </c>
      <c r="F11" s="8">
        <v>49.46</v>
      </c>
      <c r="G11" s="26">
        <f t="shared" si="0"/>
        <v>7.8299999999999995E-2</v>
      </c>
    </row>
    <row r="12" spans="1:7" ht="12.95" customHeight="1">
      <c r="A12" s="6"/>
      <c r="B12" s="25" t="s">
        <v>129</v>
      </c>
      <c r="C12" s="5" t="s">
        <v>24</v>
      </c>
      <c r="D12" s="5" t="s">
        <v>11</v>
      </c>
      <c r="E12" s="7">
        <v>7914</v>
      </c>
      <c r="F12" s="8">
        <v>40.33</v>
      </c>
      <c r="G12" s="26">
        <f t="shared" si="0"/>
        <v>6.3899999999999998E-2</v>
      </c>
    </row>
    <row r="13" spans="1:7" ht="12.95" customHeight="1">
      <c r="A13" s="6"/>
      <c r="B13" s="25" t="s">
        <v>164</v>
      </c>
      <c r="C13" s="5" t="s">
        <v>88</v>
      </c>
      <c r="D13" s="5" t="s">
        <v>11</v>
      </c>
      <c r="E13" s="7">
        <v>1635</v>
      </c>
      <c r="F13" s="8">
        <v>26.66</v>
      </c>
      <c r="G13" s="26">
        <f t="shared" si="0"/>
        <v>4.2200000000000001E-2</v>
      </c>
    </row>
    <row r="14" spans="1:7" ht="12.95" customHeight="1">
      <c r="A14" s="6"/>
      <c r="B14" s="25" t="s">
        <v>201</v>
      </c>
      <c r="C14" s="5" t="s">
        <v>202</v>
      </c>
      <c r="D14" s="5" t="s">
        <v>11</v>
      </c>
      <c r="E14" s="7">
        <v>11311</v>
      </c>
      <c r="F14" s="8">
        <v>19.100000000000001</v>
      </c>
      <c r="G14" s="26">
        <f t="shared" si="0"/>
        <v>3.0200000000000001E-2</v>
      </c>
    </row>
    <row r="15" spans="1:7" ht="12.95" customHeight="1">
      <c r="A15" s="6"/>
      <c r="B15" s="25" t="s">
        <v>51</v>
      </c>
      <c r="C15" s="5" t="s">
        <v>52</v>
      </c>
      <c r="D15" s="5" t="s">
        <v>11</v>
      </c>
      <c r="E15" s="7">
        <v>9753</v>
      </c>
      <c r="F15" s="8">
        <v>18.29</v>
      </c>
      <c r="G15" s="26">
        <f t="shared" si="0"/>
        <v>2.9000000000000001E-2</v>
      </c>
    </row>
    <row r="16" spans="1:7" ht="12.95" customHeight="1">
      <c r="A16" s="6"/>
      <c r="B16" s="25" t="s">
        <v>251</v>
      </c>
      <c r="C16" s="5" t="s">
        <v>252</v>
      </c>
      <c r="D16" s="5" t="s">
        <v>15</v>
      </c>
      <c r="E16" s="7">
        <v>10392</v>
      </c>
      <c r="F16" s="8">
        <v>17.39</v>
      </c>
      <c r="G16" s="26">
        <f t="shared" si="0"/>
        <v>2.75E-2</v>
      </c>
    </row>
    <row r="17" spans="1:7" ht="12.95" customHeight="1">
      <c r="A17" s="6"/>
      <c r="B17" s="25" t="s">
        <v>205</v>
      </c>
      <c r="C17" s="5" t="s">
        <v>206</v>
      </c>
      <c r="D17" s="5" t="s">
        <v>15</v>
      </c>
      <c r="E17" s="7">
        <v>8375</v>
      </c>
      <c r="F17" s="8">
        <v>16.97</v>
      </c>
      <c r="G17" s="26">
        <f t="shared" si="0"/>
        <v>2.69E-2</v>
      </c>
    </row>
    <row r="18" spans="1:7" ht="12.95" customHeight="1">
      <c r="A18" s="6"/>
      <c r="B18" s="25" t="s">
        <v>208</v>
      </c>
      <c r="C18" s="5" t="s">
        <v>188</v>
      </c>
      <c r="D18" s="5" t="s">
        <v>15</v>
      </c>
      <c r="E18" s="7">
        <v>7020</v>
      </c>
      <c r="F18" s="8">
        <v>8.93</v>
      </c>
      <c r="G18" s="26">
        <f t="shared" si="0"/>
        <v>1.41E-2</v>
      </c>
    </row>
    <row r="19" spans="1:7" ht="12.95" customHeight="1">
      <c r="A19" s="6"/>
      <c r="B19" s="25" t="s">
        <v>272</v>
      </c>
      <c r="C19" s="5" t="s">
        <v>273</v>
      </c>
      <c r="D19" s="5" t="s">
        <v>274</v>
      </c>
      <c r="E19" s="7">
        <v>529</v>
      </c>
      <c r="F19" s="8">
        <v>8.7799999999999994</v>
      </c>
      <c r="G19" s="26">
        <f t="shared" si="0"/>
        <v>1.3899999999999999E-2</v>
      </c>
    </row>
    <row r="20" spans="1:7" ht="12.95" customHeight="1">
      <c r="A20" s="6"/>
      <c r="B20" s="25" t="s">
        <v>242</v>
      </c>
      <c r="C20" s="5" t="s">
        <v>243</v>
      </c>
      <c r="D20" s="5" t="s">
        <v>11</v>
      </c>
      <c r="E20" s="7">
        <v>7018</v>
      </c>
      <c r="F20" s="8">
        <v>7.54</v>
      </c>
      <c r="G20" s="26">
        <f t="shared" si="0"/>
        <v>1.1900000000000001E-2</v>
      </c>
    </row>
    <row r="21" spans="1:7" ht="12.95" customHeight="1">
      <c r="A21" s="6"/>
      <c r="B21" s="25" t="s">
        <v>267</v>
      </c>
      <c r="C21" s="5" t="s">
        <v>268</v>
      </c>
      <c r="D21" s="5" t="s">
        <v>15</v>
      </c>
      <c r="E21" s="7">
        <v>1367</v>
      </c>
      <c r="F21" s="8">
        <v>6.85</v>
      </c>
      <c r="G21" s="26">
        <f t="shared" si="0"/>
        <v>1.0800000000000001E-2</v>
      </c>
    </row>
    <row r="22" spans="1:7" ht="12.95" customHeight="1">
      <c r="A22" s="6"/>
      <c r="B22" s="25" t="s">
        <v>199</v>
      </c>
      <c r="C22" s="5" t="s">
        <v>200</v>
      </c>
      <c r="D22" s="5" t="s">
        <v>15</v>
      </c>
      <c r="E22" s="7">
        <v>141</v>
      </c>
      <c r="F22" s="8">
        <v>6.44</v>
      </c>
      <c r="G22" s="26">
        <f t="shared" si="0"/>
        <v>1.0200000000000001E-2</v>
      </c>
    </row>
    <row r="23" spans="1:7" ht="12.95" customHeight="1">
      <c r="A23" s="6"/>
      <c r="B23" s="25" t="s">
        <v>275</v>
      </c>
      <c r="C23" s="5" t="s">
        <v>276</v>
      </c>
      <c r="D23" s="5" t="s">
        <v>11</v>
      </c>
      <c r="E23" s="7">
        <v>24500</v>
      </c>
      <c r="F23" s="8">
        <v>6.3</v>
      </c>
      <c r="G23" s="26">
        <f t="shared" ref="G23:G25" si="1">ROUND(F23/$F$33,4)</f>
        <v>0.01</v>
      </c>
    </row>
    <row r="24" spans="1:7" ht="12.95" customHeight="1">
      <c r="A24" s="6"/>
      <c r="B24" s="25" t="s">
        <v>203</v>
      </c>
      <c r="C24" s="5" t="s">
        <v>204</v>
      </c>
      <c r="D24" s="5" t="s">
        <v>15</v>
      </c>
      <c r="E24" s="7">
        <v>3862</v>
      </c>
      <c r="F24" s="8">
        <v>6.16</v>
      </c>
      <c r="G24" s="26">
        <f t="shared" si="1"/>
        <v>9.7999999999999997E-3</v>
      </c>
    </row>
    <row r="25" spans="1:7" ht="12.95" customHeight="1">
      <c r="A25" s="6"/>
      <c r="B25" s="25" t="s">
        <v>219</v>
      </c>
      <c r="C25" s="5" t="s">
        <v>220</v>
      </c>
      <c r="D25" s="5" t="s">
        <v>15</v>
      </c>
      <c r="E25" s="7">
        <v>234</v>
      </c>
      <c r="F25" s="8">
        <v>6.12</v>
      </c>
      <c r="G25" s="26">
        <f t="shared" si="1"/>
        <v>9.7000000000000003E-3</v>
      </c>
    </row>
    <row r="26" spans="1:7" ht="12.95" customHeight="1">
      <c r="A26" s="6"/>
      <c r="B26" s="25" t="s">
        <v>121</v>
      </c>
      <c r="C26" s="5" t="s">
        <v>14</v>
      </c>
      <c r="D26" s="5" t="s">
        <v>15</v>
      </c>
      <c r="E26" s="7">
        <v>383</v>
      </c>
      <c r="F26" s="8">
        <v>5.89</v>
      </c>
      <c r="G26" s="26">
        <f t="shared" ref="G26:G27" si="2">ROUND(F26/$F$33,4)</f>
        <v>9.2999999999999992E-3</v>
      </c>
    </row>
    <row r="27" spans="1:7" ht="12.95" customHeight="1">
      <c r="A27" s="6"/>
      <c r="B27" s="25" t="s">
        <v>288</v>
      </c>
      <c r="C27" s="5" t="s">
        <v>289</v>
      </c>
      <c r="D27" s="5" t="s">
        <v>15</v>
      </c>
      <c r="E27" s="7">
        <v>246</v>
      </c>
      <c r="F27" s="8">
        <v>1.88</v>
      </c>
      <c r="G27" s="26">
        <f t="shared" si="2"/>
        <v>3.0000000000000001E-3</v>
      </c>
    </row>
    <row r="28" spans="1:7" ht="12.95" customHeight="1">
      <c r="A28" s="1"/>
      <c r="B28" s="23" t="s">
        <v>57</v>
      </c>
      <c r="C28" s="5" t="s">
        <v>1</v>
      </c>
      <c r="D28" s="5" t="s">
        <v>1</v>
      </c>
      <c r="E28" s="5" t="s">
        <v>1</v>
      </c>
      <c r="F28" s="9">
        <f>SUM(F7:F27)</f>
        <v>622.99999999999989</v>
      </c>
      <c r="G28" s="27">
        <f>SUM(G7:G27)</f>
        <v>0.98640000000000017</v>
      </c>
    </row>
    <row r="29" spans="1:7" ht="12.95" customHeight="1">
      <c r="A29" s="1"/>
      <c r="B29" s="28" t="s">
        <v>58</v>
      </c>
      <c r="C29" s="10" t="s">
        <v>1</v>
      </c>
      <c r="D29" s="10" t="s">
        <v>1</v>
      </c>
      <c r="E29" s="10" t="s">
        <v>1</v>
      </c>
      <c r="F29" s="11" t="s">
        <v>59</v>
      </c>
      <c r="G29" s="29" t="s">
        <v>59</v>
      </c>
    </row>
    <row r="30" spans="1:7" ht="12.95" customHeight="1">
      <c r="A30" s="1"/>
      <c r="B30" s="28" t="s">
        <v>57</v>
      </c>
      <c r="C30" s="10" t="s">
        <v>1</v>
      </c>
      <c r="D30" s="10" t="s">
        <v>1</v>
      </c>
      <c r="E30" s="10" t="s">
        <v>1</v>
      </c>
      <c r="F30" s="11" t="s">
        <v>59</v>
      </c>
      <c r="G30" s="29" t="s">
        <v>59</v>
      </c>
    </row>
    <row r="31" spans="1:7" ht="12.95" customHeight="1">
      <c r="A31" s="1"/>
      <c r="B31" s="28" t="s">
        <v>60</v>
      </c>
      <c r="C31" s="12" t="s">
        <v>1</v>
      </c>
      <c r="D31" s="10" t="s">
        <v>1</v>
      </c>
      <c r="E31" s="12" t="s">
        <v>1</v>
      </c>
      <c r="F31" s="9">
        <f>+F28</f>
        <v>622.99999999999989</v>
      </c>
      <c r="G31" s="27">
        <f>+G28</f>
        <v>0.98640000000000017</v>
      </c>
    </row>
    <row r="32" spans="1:7" ht="12.95" customHeight="1">
      <c r="A32" s="1"/>
      <c r="B32" s="28" t="s">
        <v>61</v>
      </c>
      <c r="C32" s="5" t="s">
        <v>1</v>
      </c>
      <c r="D32" s="10" t="s">
        <v>1</v>
      </c>
      <c r="E32" s="5" t="s">
        <v>1</v>
      </c>
      <c r="F32" s="13">
        <f>+F33-F31</f>
        <v>8.5700000000001637</v>
      </c>
      <c r="G32" s="27">
        <f>+G33-G31</f>
        <v>1.3599999999999834E-2</v>
      </c>
    </row>
    <row r="33" spans="1:7" ht="12.95" customHeight="1" thickBot="1">
      <c r="A33" s="1"/>
      <c r="B33" s="30" t="s">
        <v>62</v>
      </c>
      <c r="C33" s="31" t="s">
        <v>1</v>
      </c>
      <c r="D33" s="31" t="s">
        <v>1</v>
      </c>
      <c r="E33" s="31" t="s">
        <v>1</v>
      </c>
      <c r="F33" s="32">
        <v>631.57000000000005</v>
      </c>
      <c r="G33" s="33">
        <v>1</v>
      </c>
    </row>
    <row r="34" spans="1:7">
      <c r="A34" s="1"/>
      <c r="B34" s="2"/>
      <c r="C34" s="1"/>
      <c r="D34" s="1"/>
      <c r="E34" s="1"/>
      <c r="F34" s="1"/>
      <c r="G34" s="1"/>
    </row>
  </sheetData>
  <sortState ref="B7:G22">
    <sortCondition descending="1" ref="G7:G22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G51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4" width="27" customWidth="1"/>
    <col min="5" max="5" width="9.71093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90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269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139</v>
      </c>
      <c r="C7" s="5" t="s">
        <v>30</v>
      </c>
      <c r="D7" s="5" t="s">
        <v>31</v>
      </c>
      <c r="E7" s="7">
        <v>2982</v>
      </c>
      <c r="F7" s="8">
        <v>194.59</v>
      </c>
      <c r="G7" s="26">
        <f t="shared" ref="G7:G44" si="0">+ROUND(F7/$F$50,4)</f>
        <v>6.4899999999999999E-2</v>
      </c>
    </row>
    <row r="8" spans="1:7" ht="12.95" customHeight="1">
      <c r="A8" s="6"/>
      <c r="B8" s="25" t="s">
        <v>180</v>
      </c>
      <c r="C8" s="5" t="s">
        <v>97</v>
      </c>
      <c r="D8" s="5" t="s">
        <v>75</v>
      </c>
      <c r="E8" s="7">
        <v>43614</v>
      </c>
      <c r="F8" s="8">
        <v>184.55</v>
      </c>
      <c r="G8" s="26">
        <f t="shared" si="0"/>
        <v>6.1499999999999999E-2</v>
      </c>
    </row>
    <row r="9" spans="1:7" ht="12.95" customHeight="1">
      <c r="A9" s="6"/>
      <c r="B9" s="25" t="s">
        <v>123</v>
      </c>
      <c r="C9" s="5" t="s">
        <v>12</v>
      </c>
      <c r="D9" s="5" t="s">
        <v>13</v>
      </c>
      <c r="E9" s="7">
        <v>17020</v>
      </c>
      <c r="F9" s="8">
        <v>156.47999999999999</v>
      </c>
      <c r="G9" s="26">
        <f t="shared" si="0"/>
        <v>5.2200000000000003E-2</v>
      </c>
    </row>
    <row r="10" spans="1:7" ht="12.95" customHeight="1">
      <c r="A10" s="6"/>
      <c r="B10" s="25" t="s">
        <v>184</v>
      </c>
      <c r="C10" s="5" t="s">
        <v>185</v>
      </c>
      <c r="D10" s="5" t="s">
        <v>75</v>
      </c>
      <c r="E10" s="7">
        <v>14253</v>
      </c>
      <c r="F10" s="8">
        <v>151.04</v>
      </c>
      <c r="G10" s="26">
        <f t="shared" si="0"/>
        <v>5.04E-2</v>
      </c>
    </row>
    <row r="11" spans="1:7" ht="12.95" customHeight="1">
      <c r="A11" s="6"/>
      <c r="B11" s="25" t="s">
        <v>130</v>
      </c>
      <c r="C11" s="5" t="s">
        <v>32</v>
      </c>
      <c r="D11" s="5" t="s">
        <v>13</v>
      </c>
      <c r="E11" s="7">
        <v>6092</v>
      </c>
      <c r="F11" s="8">
        <v>138.41999999999999</v>
      </c>
      <c r="G11" s="26">
        <f t="shared" si="0"/>
        <v>4.6199999999999998E-2</v>
      </c>
    </row>
    <row r="12" spans="1:7" ht="12.95" customHeight="1">
      <c r="A12" s="6"/>
      <c r="B12" s="25" t="s">
        <v>153</v>
      </c>
      <c r="C12" s="5" t="s">
        <v>73</v>
      </c>
      <c r="D12" s="5" t="s">
        <v>71</v>
      </c>
      <c r="E12" s="7">
        <v>19005</v>
      </c>
      <c r="F12" s="8">
        <v>129.6</v>
      </c>
      <c r="G12" s="26">
        <f t="shared" si="0"/>
        <v>4.3200000000000002E-2</v>
      </c>
    </row>
    <row r="13" spans="1:7" ht="12.95" customHeight="1">
      <c r="A13" s="6"/>
      <c r="B13" s="25" t="s">
        <v>229</v>
      </c>
      <c r="C13" s="5" t="s">
        <v>230</v>
      </c>
      <c r="D13" s="5" t="s">
        <v>75</v>
      </c>
      <c r="E13" s="7">
        <v>71235</v>
      </c>
      <c r="F13" s="8">
        <v>128.65</v>
      </c>
      <c r="G13" s="26">
        <f t="shared" si="0"/>
        <v>4.2900000000000001E-2</v>
      </c>
    </row>
    <row r="14" spans="1:7" ht="12.95" customHeight="1">
      <c r="A14" s="6"/>
      <c r="B14" s="25" t="s">
        <v>192</v>
      </c>
      <c r="C14" s="5" t="s">
        <v>193</v>
      </c>
      <c r="D14" s="5" t="s">
        <v>55</v>
      </c>
      <c r="E14" s="7">
        <v>8189</v>
      </c>
      <c r="F14" s="8">
        <v>123.31</v>
      </c>
      <c r="G14" s="26">
        <f t="shared" si="0"/>
        <v>4.1099999999999998E-2</v>
      </c>
    </row>
    <row r="15" spans="1:7" ht="12.95" customHeight="1">
      <c r="A15" s="6"/>
      <c r="B15" s="25" t="s">
        <v>135</v>
      </c>
      <c r="C15" s="5" t="s">
        <v>41</v>
      </c>
      <c r="D15" s="5" t="s">
        <v>23</v>
      </c>
      <c r="E15" s="7">
        <v>9932</v>
      </c>
      <c r="F15" s="8">
        <v>121.02</v>
      </c>
      <c r="G15" s="26">
        <f t="shared" si="0"/>
        <v>4.0399999999999998E-2</v>
      </c>
    </row>
    <row r="16" spans="1:7" ht="12.95" customHeight="1">
      <c r="A16" s="6"/>
      <c r="B16" s="25" t="s">
        <v>149</v>
      </c>
      <c r="C16" s="5" t="s">
        <v>67</v>
      </c>
      <c r="D16" s="5" t="s">
        <v>68</v>
      </c>
      <c r="E16" s="7">
        <v>26384</v>
      </c>
      <c r="F16" s="8">
        <v>105.73</v>
      </c>
      <c r="G16" s="26">
        <f t="shared" si="0"/>
        <v>3.5299999999999998E-2</v>
      </c>
    </row>
    <row r="17" spans="1:7" ht="12.95" customHeight="1">
      <c r="A17" s="6"/>
      <c r="B17" s="25" t="s">
        <v>154</v>
      </c>
      <c r="C17" s="5" t="s">
        <v>70</v>
      </c>
      <c r="D17" s="5" t="s">
        <v>71</v>
      </c>
      <c r="E17" s="7">
        <v>543</v>
      </c>
      <c r="F17" s="8">
        <v>104.6</v>
      </c>
      <c r="G17" s="26">
        <f t="shared" si="0"/>
        <v>3.49E-2</v>
      </c>
    </row>
    <row r="18" spans="1:7" ht="12.95" customHeight="1">
      <c r="A18" s="6"/>
      <c r="B18" s="25" t="s">
        <v>157</v>
      </c>
      <c r="C18" s="5" t="s">
        <v>83</v>
      </c>
      <c r="D18" s="5" t="s">
        <v>71</v>
      </c>
      <c r="E18" s="7">
        <v>2446</v>
      </c>
      <c r="F18" s="8">
        <v>103.69</v>
      </c>
      <c r="G18" s="26">
        <f t="shared" si="0"/>
        <v>3.4599999999999999E-2</v>
      </c>
    </row>
    <row r="19" spans="1:7" ht="12.95" customHeight="1">
      <c r="A19" s="6"/>
      <c r="B19" s="25" t="s">
        <v>223</v>
      </c>
      <c r="C19" s="5" t="s">
        <v>224</v>
      </c>
      <c r="D19" s="5" t="s">
        <v>75</v>
      </c>
      <c r="E19" s="7">
        <v>11091</v>
      </c>
      <c r="F19" s="8">
        <v>93.5</v>
      </c>
      <c r="G19" s="26">
        <f t="shared" si="0"/>
        <v>3.1199999999999999E-2</v>
      </c>
    </row>
    <row r="20" spans="1:7" ht="12.95" customHeight="1">
      <c r="A20" s="6"/>
      <c r="B20" s="25" t="s">
        <v>261</v>
      </c>
      <c r="C20" s="5" t="s">
        <v>54</v>
      </c>
      <c r="D20" s="5" t="s">
        <v>26</v>
      </c>
      <c r="E20" s="7">
        <v>13962</v>
      </c>
      <c r="F20" s="8">
        <v>89.71</v>
      </c>
      <c r="G20" s="26">
        <f t="shared" si="0"/>
        <v>2.9899999999999999E-2</v>
      </c>
    </row>
    <row r="21" spans="1:7" ht="12.95" customHeight="1">
      <c r="A21" s="6"/>
      <c r="B21" s="25" t="s">
        <v>150</v>
      </c>
      <c r="C21" s="5" t="s">
        <v>66</v>
      </c>
      <c r="D21" s="5" t="s">
        <v>55</v>
      </c>
      <c r="E21" s="7">
        <v>7418</v>
      </c>
      <c r="F21" s="8">
        <v>84.86</v>
      </c>
      <c r="G21" s="26">
        <f t="shared" si="0"/>
        <v>2.8299999999999999E-2</v>
      </c>
    </row>
    <row r="22" spans="1:7" ht="12.95" customHeight="1">
      <c r="A22" s="6"/>
      <c r="B22" s="25" t="s">
        <v>186</v>
      </c>
      <c r="C22" s="5" t="s">
        <v>187</v>
      </c>
      <c r="D22" s="5" t="s">
        <v>26</v>
      </c>
      <c r="E22" s="7">
        <v>6584</v>
      </c>
      <c r="F22" s="8">
        <v>72.78</v>
      </c>
      <c r="G22" s="26">
        <f t="shared" si="0"/>
        <v>2.4299999999999999E-2</v>
      </c>
    </row>
    <row r="23" spans="1:7" ht="12.95" customHeight="1">
      <c r="A23" s="6"/>
      <c r="B23" s="25" t="s">
        <v>167</v>
      </c>
      <c r="C23" s="5" t="s">
        <v>103</v>
      </c>
      <c r="D23" s="5" t="s">
        <v>40</v>
      </c>
      <c r="E23" s="7">
        <v>6277</v>
      </c>
      <c r="F23" s="8">
        <v>70.28</v>
      </c>
      <c r="G23" s="26">
        <f t="shared" si="0"/>
        <v>2.3400000000000001E-2</v>
      </c>
    </row>
    <row r="24" spans="1:7" ht="12.95" customHeight="1">
      <c r="A24" s="6"/>
      <c r="B24" s="25" t="s">
        <v>255</v>
      </c>
      <c r="C24" s="5" t="s">
        <v>256</v>
      </c>
      <c r="D24" s="5" t="s">
        <v>55</v>
      </c>
      <c r="E24" s="7">
        <v>11585</v>
      </c>
      <c r="F24" s="8">
        <v>64.2</v>
      </c>
      <c r="G24" s="26">
        <f t="shared" si="0"/>
        <v>2.1399999999999999E-2</v>
      </c>
    </row>
    <row r="25" spans="1:7" ht="12.95" customHeight="1">
      <c r="A25" s="6"/>
      <c r="B25" s="25" t="s">
        <v>246</v>
      </c>
      <c r="C25" s="5" t="s">
        <v>247</v>
      </c>
      <c r="D25" s="5" t="s">
        <v>35</v>
      </c>
      <c r="E25" s="7">
        <v>4514</v>
      </c>
      <c r="F25" s="8">
        <v>63.67</v>
      </c>
      <c r="G25" s="26">
        <f t="shared" si="0"/>
        <v>2.12E-2</v>
      </c>
    </row>
    <row r="26" spans="1:7" ht="12.95" customHeight="1">
      <c r="A26" s="6"/>
      <c r="B26" s="25" t="s">
        <v>152</v>
      </c>
      <c r="C26" s="5" t="s">
        <v>69</v>
      </c>
      <c r="D26" s="5" t="s">
        <v>40</v>
      </c>
      <c r="E26" s="7">
        <v>1749</v>
      </c>
      <c r="F26" s="8">
        <v>63.44</v>
      </c>
      <c r="G26" s="26">
        <f t="shared" si="0"/>
        <v>2.12E-2</v>
      </c>
    </row>
    <row r="27" spans="1:7" ht="12.95" customHeight="1">
      <c r="A27" s="6"/>
      <c r="B27" s="25" t="s">
        <v>211</v>
      </c>
      <c r="C27" s="5" t="s">
        <v>212</v>
      </c>
      <c r="D27" s="5" t="s">
        <v>68</v>
      </c>
      <c r="E27" s="7">
        <v>27139</v>
      </c>
      <c r="F27" s="8">
        <v>62.46</v>
      </c>
      <c r="G27" s="26">
        <f t="shared" si="0"/>
        <v>2.0799999999999999E-2</v>
      </c>
    </row>
    <row r="28" spans="1:7" ht="12.95" customHeight="1">
      <c r="A28" s="6"/>
      <c r="B28" s="25" t="s">
        <v>213</v>
      </c>
      <c r="C28" s="5" t="s">
        <v>214</v>
      </c>
      <c r="D28" s="5" t="s">
        <v>215</v>
      </c>
      <c r="E28" s="7">
        <v>17187</v>
      </c>
      <c r="F28" s="8">
        <v>60.98</v>
      </c>
      <c r="G28" s="26">
        <f t="shared" si="0"/>
        <v>2.0299999999999999E-2</v>
      </c>
    </row>
    <row r="29" spans="1:7" ht="12.95" customHeight="1">
      <c r="A29" s="6"/>
      <c r="B29" s="25" t="s">
        <v>221</v>
      </c>
      <c r="C29" s="5" t="s">
        <v>222</v>
      </c>
      <c r="D29" s="5" t="s">
        <v>15</v>
      </c>
      <c r="E29" s="7">
        <v>3735</v>
      </c>
      <c r="F29" s="8">
        <v>58.76</v>
      </c>
      <c r="G29" s="26">
        <f t="shared" si="0"/>
        <v>1.9599999999999999E-2</v>
      </c>
    </row>
    <row r="30" spans="1:7" ht="12.95" customHeight="1">
      <c r="A30" s="6"/>
      <c r="B30" s="25" t="s">
        <v>290</v>
      </c>
      <c r="C30" s="5" t="s">
        <v>291</v>
      </c>
      <c r="D30" s="5" t="s">
        <v>23</v>
      </c>
      <c r="E30" s="7">
        <v>5270</v>
      </c>
      <c r="F30" s="8">
        <v>58.26</v>
      </c>
      <c r="G30" s="26">
        <f t="shared" si="0"/>
        <v>1.9400000000000001E-2</v>
      </c>
    </row>
    <row r="31" spans="1:7" ht="12.95" customHeight="1">
      <c r="A31" s="6"/>
      <c r="B31" s="25" t="s">
        <v>156</v>
      </c>
      <c r="C31" s="5" t="s">
        <v>86</v>
      </c>
      <c r="D31" s="5" t="s">
        <v>26</v>
      </c>
      <c r="E31" s="7">
        <v>3635</v>
      </c>
      <c r="F31" s="8">
        <v>48.63</v>
      </c>
      <c r="G31" s="26">
        <f t="shared" si="0"/>
        <v>1.6199999999999999E-2</v>
      </c>
    </row>
    <row r="32" spans="1:7" ht="12.95" customHeight="1">
      <c r="A32" s="6"/>
      <c r="B32" s="25" t="s">
        <v>169</v>
      </c>
      <c r="C32" s="5" t="s">
        <v>225</v>
      </c>
      <c r="D32" s="5" t="s">
        <v>71</v>
      </c>
      <c r="E32" s="7">
        <v>3821</v>
      </c>
      <c r="F32" s="8">
        <v>44.08</v>
      </c>
      <c r="G32" s="26">
        <f t="shared" si="0"/>
        <v>1.47E-2</v>
      </c>
    </row>
    <row r="33" spans="1:7" ht="12.95" customHeight="1">
      <c r="A33" s="6"/>
      <c r="B33" s="25" t="s">
        <v>292</v>
      </c>
      <c r="C33" s="5" t="s">
        <v>293</v>
      </c>
      <c r="D33" s="5" t="s">
        <v>68</v>
      </c>
      <c r="E33" s="7">
        <v>17876</v>
      </c>
      <c r="F33" s="8">
        <v>43.64</v>
      </c>
      <c r="G33" s="26">
        <f t="shared" si="0"/>
        <v>1.46E-2</v>
      </c>
    </row>
    <row r="34" spans="1:7" ht="12.95" customHeight="1">
      <c r="A34" s="6"/>
      <c r="B34" s="25" t="s">
        <v>158</v>
      </c>
      <c r="C34" s="5" t="s">
        <v>82</v>
      </c>
      <c r="D34" s="5" t="s">
        <v>38</v>
      </c>
      <c r="E34" s="7">
        <v>1571</v>
      </c>
      <c r="F34" s="8">
        <v>38.17</v>
      </c>
      <c r="G34" s="26">
        <f t="shared" si="0"/>
        <v>1.2699999999999999E-2</v>
      </c>
    </row>
    <row r="35" spans="1:7" ht="12.95" customHeight="1">
      <c r="A35" s="6"/>
      <c r="B35" s="25" t="s">
        <v>145</v>
      </c>
      <c r="C35" s="5" t="s">
        <v>74</v>
      </c>
      <c r="D35" s="5" t="s">
        <v>40</v>
      </c>
      <c r="E35" s="7">
        <v>1874</v>
      </c>
      <c r="F35" s="8">
        <v>32.659999999999997</v>
      </c>
      <c r="G35" s="26">
        <f t="shared" si="0"/>
        <v>1.09E-2</v>
      </c>
    </row>
    <row r="36" spans="1:7" ht="12.95" customHeight="1">
      <c r="A36" s="6"/>
      <c r="B36" s="25" t="s">
        <v>257</v>
      </c>
      <c r="C36" s="5" t="s">
        <v>258</v>
      </c>
      <c r="D36" s="5" t="s">
        <v>40</v>
      </c>
      <c r="E36" s="7">
        <v>11740</v>
      </c>
      <c r="F36" s="8">
        <v>30.68</v>
      </c>
      <c r="G36" s="26">
        <f t="shared" si="0"/>
        <v>1.0200000000000001E-2</v>
      </c>
    </row>
    <row r="37" spans="1:7" ht="12.95" customHeight="1">
      <c r="A37" s="6"/>
      <c r="B37" s="25" t="s">
        <v>294</v>
      </c>
      <c r="C37" s="5" t="s">
        <v>295</v>
      </c>
      <c r="D37" s="5" t="s">
        <v>23</v>
      </c>
      <c r="E37" s="7">
        <v>10723</v>
      </c>
      <c r="F37" s="8">
        <v>28.67</v>
      </c>
      <c r="G37" s="26">
        <f t="shared" si="0"/>
        <v>9.5999999999999992E-3</v>
      </c>
    </row>
    <row r="38" spans="1:7" ht="12.95" customHeight="1">
      <c r="A38" s="6"/>
      <c r="B38" s="25" t="s">
        <v>142</v>
      </c>
      <c r="C38" s="5" t="s">
        <v>34</v>
      </c>
      <c r="D38" s="5" t="s">
        <v>35</v>
      </c>
      <c r="E38" s="7">
        <v>2171</v>
      </c>
      <c r="F38" s="8">
        <v>28.48</v>
      </c>
      <c r="G38" s="26">
        <f t="shared" si="0"/>
        <v>9.4999999999999998E-3</v>
      </c>
    </row>
    <row r="39" spans="1:7" ht="12.95" customHeight="1">
      <c r="A39" s="6"/>
      <c r="B39" s="25" t="s">
        <v>144</v>
      </c>
      <c r="C39" s="5" t="s">
        <v>96</v>
      </c>
      <c r="D39" s="5" t="s">
        <v>26</v>
      </c>
      <c r="E39" s="7">
        <v>5062</v>
      </c>
      <c r="F39" s="8">
        <v>28.19</v>
      </c>
      <c r="G39" s="26">
        <f t="shared" si="0"/>
        <v>9.4000000000000004E-3</v>
      </c>
    </row>
    <row r="40" spans="1:7" ht="12.95" customHeight="1">
      <c r="A40" s="6"/>
      <c r="B40" s="25" t="s">
        <v>279</v>
      </c>
      <c r="C40" s="5" t="s">
        <v>280</v>
      </c>
      <c r="D40" s="5" t="s">
        <v>281</v>
      </c>
      <c r="E40" s="7">
        <v>2255</v>
      </c>
      <c r="F40" s="8">
        <v>27.84</v>
      </c>
      <c r="G40" s="26">
        <f t="shared" si="0"/>
        <v>9.2999999999999992E-3</v>
      </c>
    </row>
    <row r="41" spans="1:7" ht="12.95" customHeight="1">
      <c r="A41" s="6"/>
      <c r="B41" s="25" t="s">
        <v>131</v>
      </c>
      <c r="C41" s="5" t="s">
        <v>50</v>
      </c>
      <c r="D41" s="5" t="s">
        <v>13</v>
      </c>
      <c r="E41" s="7">
        <v>3405</v>
      </c>
      <c r="F41" s="8">
        <v>27.66</v>
      </c>
      <c r="G41" s="26">
        <f t="shared" si="0"/>
        <v>9.1999999999999998E-3</v>
      </c>
    </row>
    <row r="42" spans="1:7" ht="12.95" customHeight="1">
      <c r="A42" s="6"/>
      <c r="B42" s="25" t="s">
        <v>159</v>
      </c>
      <c r="C42" s="5" t="s">
        <v>84</v>
      </c>
      <c r="D42" s="5" t="s">
        <v>13</v>
      </c>
      <c r="E42" s="7">
        <v>6559</v>
      </c>
      <c r="F42" s="8">
        <v>27.35</v>
      </c>
      <c r="G42" s="26">
        <f t="shared" si="0"/>
        <v>9.1000000000000004E-3</v>
      </c>
    </row>
    <row r="43" spans="1:7" ht="12.95" customHeight="1">
      <c r="A43" s="6"/>
      <c r="B43" s="25" t="s">
        <v>179</v>
      </c>
      <c r="C43" s="5" t="s">
        <v>91</v>
      </c>
      <c r="D43" s="5" t="s">
        <v>92</v>
      </c>
      <c r="E43" s="7">
        <v>227</v>
      </c>
      <c r="F43" s="8">
        <v>25.95</v>
      </c>
      <c r="G43" s="26">
        <f t="shared" si="0"/>
        <v>8.6999999999999994E-3</v>
      </c>
    </row>
    <row r="44" spans="1:7" ht="12.95" customHeight="1">
      <c r="A44" s="6"/>
      <c r="B44" s="25" t="s">
        <v>282</v>
      </c>
      <c r="C44" s="5" t="s">
        <v>283</v>
      </c>
      <c r="D44" s="5" t="s">
        <v>38</v>
      </c>
      <c r="E44" s="7">
        <v>3217</v>
      </c>
      <c r="F44" s="8">
        <v>25.85</v>
      </c>
      <c r="G44" s="26">
        <f t="shared" si="0"/>
        <v>8.6E-3</v>
      </c>
    </row>
    <row r="45" spans="1:7" ht="12.95" customHeight="1">
      <c r="A45" s="1"/>
      <c r="B45" s="23" t="s">
        <v>57</v>
      </c>
      <c r="C45" s="5" t="s">
        <v>1</v>
      </c>
      <c r="D45" s="5" t="s">
        <v>1</v>
      </c>
      <c r="E45" s="5" t="s">
        <v>1</v>
      </c>
      <c r="F45" s="9">
        <f>SUM(F7:F44)</f>
        <v>2942.43</v>
      </c>
      <c r="G45" s="27">
        <f>SUM(G7:G44)</f>
        <v>0.98129999999999995</v>
      </c>
    </row>
    <row r="46" spans="1:7" ht="12.95" customHeight="1">
      <c r="A46" s="1"/>
      <c r="B46" s="23" t="s">
        <v>58</v>
      </c>
      <c r="C46" s="5" t="s">
        <v>1</v>
      </c>
      <c r="D46" s="5" t="s">
        <v>1</v>
      </c>
      <c r="E46" s="5" t="s">
        <v>1</v>
      </c>
      <c r="F46" s="11" t="s">
        <v>59</v>
      </c>
      <c r="G46" s="29" t="s">
        <v>59</v>
      </c>
    </row>
    <row r="47" spans="1:7" ht="12.95" customHeight="1">
      <c r="A47" s="1"/>
      <c r="B47" s="23" t="s">
        <v>57</v>
      </c>
      <c r="C47" s="5" t="s">
        <v>1</v>
      </c>
      <c r="D47" s="5" t="s">
        <v>1</v>
      </c>
      <c r="E47" s="5" t="s">
        <v>1</v>
      </c>
      <c r="F47" s="11" t="s">
        <v>59</v>
      </c>
      <c r="G47" s="29" t="s">
        <v>59</v>
      </c>
    </row>
    <row r="48" spans="1:7" ht="12.95" customHeight="1">
      <c r="A48" s="1"/>
      <c r="B48" s="28" t="s">
        <v>60</v>
      </c>
      <c r="C48" s="12" t="s">
        <v>1</v>
      </c>
      <c r="D48" s="10" t="s">
        <v>1</v>
      </c>
      <c r="E48" s="12" t="s">
        <v>1</v>
      </c>
      <c r="F48" s="9">
        <f>+F45</f>
        <v>2942.43</v>
      </c>
      <c r="G48" s="27">
        <f>+G45</f>
        <v>0.98129999999999995</v>
      </c>
    </row>
    <row r="49" spans="1:7" ht="12.95" customHeight="1">
      <c r="A49" s="1"/>
      <c r="B49" s="28" t="s">
        <v>61</v>
      </c>
      <c r="C49" s="5" t="s">
        <v>1</v>
      </c>
      <c r="D49" s="10" t="s">
        <v>1</v>
      </c>
      <c r="E49" s="5" t="s">
        <v>1</v>
      </c>
      <c r="F49" s="13">
        <f>+F50-F48</f>
        <v>56.080000000000382</v>
      </c>
      <c r="G49" s="27">
        <f>+G50-G48</f>
        <v>1.870000000000005E-2</v>
      </c>
    </row>
    <row r="50" spans="1:7" ht="12.95" customHeight="1" thickBot="1">
      <c r="A50" s="1"/>
      <c r="B50" s="30" t="s">
        <v>62</v>
      </c>
      <c r="C50" s="31" t="s">
        <v>1</v>
      </c>
      <c r="D50" s="31" t="s">
        <v>1</v>
      </c>
      <c r="E50" s="31" t="s">
        <v>1</v>
      </c>
      <c r="F50" s="32">
        <v>2998.51</v>
      </c>
      <c r="G50" s="33">
        <v>1</v>
      </c>
    </row>
    <row r="51" spans="1:7">
      <c r="A51" s="1"/>
      <c r="B51" s="2" t="s">
        <v>63</v>
      </c>
      <c r="C51" s="1"/>
      <c r="D51" s="1"/>
      <c r="E51" s="1"/>
      <c r="F51" s="1"/>
      <c r="G51" s="1"/>
    </row>
  </sheetData>
  <sortState ref="B7:G56">
    <sortCondition descending="1" ref="G7:G5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G12"/>
  <sheetViews>
    <sheetView zoomScale="90" zoomScaleNormal="90" workbookViewId="0"/>
  </sheetViews>
  <sheetFormatPr defaultRowHeight="12.75"/>
  <cols>
    <col min="1" max="1" width="2.5703125" customWidth="1"/>
    <col min="2" max="2" width="62" customWidth="1"/>
    <col min="3" max="3" width="14" bestFit="1" customWidth="1"/>
    <col min="4" max="4" width="14.28515625" bestFit="1" customWidth="1"/>
    <col min="5" max="5" width="9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100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269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79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80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6"/>
      <c r="B6" s="25" t="s">
        <v>194</v>
      </c>
      <c r="C6" s="5" t="s">
        <v>1</v>
      </c>
      <c r="D6" s="5" t="s">
        <v>63</v>
      </c>
      <c r="E6" s="7"/>
      <c r="F6" s="8">
        <v>7895.91</v>
      </c>
      <c r="G6" s="26">
        <f>+ROUND(F6/$F$10,4)</f>
        <v>0.98509999999999998</v>
      </c>
    </row>
    <row r="7" spans="1:7" ht="12.95" customHeight="1">
      <c r="A7" s="1"/>
      <c r="B7" s="23" t="s">
        <v>57</v>
      </c>
      <c r="C7" s="5" t="s">
        <v>1</v>
      </c>
      <c r="D7" s="5" t="s">
        <v>1</v>
      </c>
      <c r="E7" s="5" t="s">
        <v>1</v>
      </c>
      <c r="F7" s="9">
        <f>+F6</f>
        <v>7895.91</v>
      </c>
      <c r="G7" s="27">
        <f>+G6</f>
        <v>0.98509999999999998</v>
      </c>
    </row>
    <row r="8" spans="1:7" ht="12.95" customHeight="1">
      <c r="A8" s="1"/>
      <c r="B8" s="28" t="s">
        <v>60</v>
      </c>
      <c r="C8" s="12" t="s">
        <v>1</v>
      </c>
      <c r="D8" s="10" t="s">
        <v>1</v>
      </c>
      <c r="E8" s="12" t="s">
        <v>1</v>
      </c>
      <c r="F8" s="9">
        <f>+F7</f>
        <v>7895.91</v>
      </c>
      <c r="G8" s="27">
        <f>+G7</f>
        <v>0.98509999999999998</v>
      </c>
    </row>
    <row r="9" spans="1:7" ht="12.95" customHeight="1">
      <c r="A9" s="1"/>
      <c r="B9" s="28" t="s">
        <v>61</v>
      </c>
      <c r="C9" s="5" t="s">
        <v>1</v>
      </c>
      <c r="D9" s="10" t="s">
        <v>1</v>
      </c>
      <c r="E9" s="5" t="s">
        <v>1</v>
      </c>
      <c r="F9" s="13">
        <f>+F10-F8</f>
        <v>119.43000000000029</v>
      </c>
      <c r="G9" s="27">
        <f>+G10-G8</f>
        <v>1.4900000000000024E-2</v>
      </c>
    </row>
    <row r="10" spans="1:7" ht="12.95" customHeight="1" thickBot="1">
      <c r="A10" s="1"/>
      <c r="B10" s="30" t="s">
        <v>62</v>
      </c>
      <c r="C10" s="31" t="s">
        <v>1</v>
      </c>
      <c r="D10" s="31" t="s">
        <v>1</v>
      </c>
      <c r="E10" s="31" t="s">
        <v>1</v>
      </c>
      <c r="F10" s="32">
        <v>8015.34</v>
      </c>
      <c r="G10" s="33">
        <v>1</v>
      </c>
    </row>
    <row r="11" spans="1:7">
      <c r="A11" s="1"/>
      <c r="B11" s="2"/>
      <c r="C11" s="1"/>
      <c r="D11" s="1"/>
      <c r="E11" s="1"/>
      <c r="F11" s="1"/>
      <c r="G11" s="1"/>
    </row>
    <row r="12" spans="1:7">
      <c r="A12" s="1"/>
      <c r="B12" s="2"/>
      <c r="C12" s="1"/>
      <c r="D12" s="1"/>
      <c r="E12" s="1"/>
      <c r="F12" s="1"/>
      <c r="G12" s="1"/>
    </row>
  </sheetData>
  <sortState ref="B40:G41">
    <sortCondition descending="1" ref="G40:G41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TBF</vt:lpstr>
      <vt:lpstr>TDF</vt:lpstr>
      <vt:lpstr>TTS</vt:lpstr>
      <vt:lpstr>TNI</vt:lpstr>
      <vt:lpstr>TSS</vt:lpstr>
      <vt:lpstr>TISF</vt:lpstr>
      <vt:lpstr>TBFS</vt:lpstr>
      <vt:lpstr>TEF</vt:lpstr>
      <vt:lpstr>TLF</vt:lpstr>
      <vt:lpstr>TUSB</vt:lpstr>
      <vt:lpstr>TDI</vt:lpstr>
      <vt:lpstr>TSTI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Shreyance Sancheti</dc:creator>
  <cp:lastModifiedBy>Jay</cp:lastModifiedBy>
  <dcterms:created xsi:type="dcterms:W3CDTF">2015-09-01T06:50:16Z</dcterms:created>
  <dcterms:modified xsi:type="dcterms:W3CDTF">2017-05-08T12:27:54Z</dcterms:modified>
</cp:coreProperties>
</file>