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urus\Facsheet\2017\July 17\"/>
    </mc:Choice>
  </mc:AlternateContent>
  <bookViews>
    <workbookView xWindow="360" yWindow="270" windowWidth="14940" windowHeight="915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71027"/>
</workbook>
</file>

<file path=xl/calcChain.xml><?xml version="1.0" encoding="utf-8"?>
<calcChain xmlns="http://schemas.openxmlformats.org/spreadsheetml/2006/main">
  <c r="G54" i="7" l="1"/>
  <c r="G53" i="7"/>
  <c r="G52" i="7"/>
  <c r="G51" i="7"/>
  <c r="G50" i="7"/>
  <c r="G49" i="7"/>
  <c r="G31" i="5"/>
  <c r="G30" i="5"/>
  <c r="G29" i="5"/>
  <c r="G28" i="5"/>
  <c r="G27" i="5"/>
  <c r="G26" i="5"/>
  <c r="G25" i="5"/>
  <c r="G49" i="8"/>
  <c r="G48" i="8"/>
  <c r="G47" i="8"/>
  <c r="G46" i="8"/>
  <c r="G57" i="13"/>
  <c r="G56" i="13"/>
  <c r="G55" i="13"/>
  <c r="G54" i="13"/>
  <c r="G53" i="13"/>
  <c r="G52" i="13"/>
  <c r="G51" i="13"/>
  <c r="G50" i="13"/>
  <c r="G49" i="13"/>
  <c r="G61" i="4"/>
  <c r="G60" i="4"/>
  <c r="G59" i="4"/>
  <c r="G58" i="4"/>
  <c r="G57" i="4"/>
  <c r="G56" i="4"/>
  <c r="G55" i="4"/>
  <c r="G54" i="4"/>
  <c r="G53" i="4"/>
  <c r="G52" i="4"/>
  <c r="G51" i="4"/>
  <c r="G60" i="2"/>
  <c r="G59" i="2"/>
  <c r="G58" i="2"/>
  <c r="G57" i="2"/>
  <c r="G56" i="2"/>
  <c r="G55" i="2"/>
  <c r="G54" i="2"/>
  <c r="G53" i="2"/>
  <c r="G52" i="2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48" i="7" l="1"/>
  <c r="G47" i="7"/>
  <c r="G46" i="7"/>
  <c r="G45" i="7"/>
  <c r="G44" i="7"/>
  <c r="G43" i="7"/>
  <c r="F50" i="8"/>
  <c r="G45" i="8"/>
  <c r="G44" i="8"/>
  <c r="G43" i="8"/>
  <c r="G42" i="8"/>
  <c r="G41" i="8"/>
  <c r="G40" i="8"/>
  <c r="G39" i="8"/>
  <c r="G38" i="8"/>
  <c r="G37" i="8"/>
  <c r="G48" i="13"/>
  <c r="G47" i="13"/>
  <c r="G46" i="13"/>
  <c r="G45" i="13"/>
  <c r="G44" i="13"/>
  <c r="G43" i="13"/>
  <c r="G50" i="4"/>
  <c r="G49" i="4"/>
  <c r="G48" i="4"/>
  <c r="G47" i="4"/>
  <c r="G46" i="4"/>
  <c r="G45" i="4"/>
  <c r="G44" i="4"/>
  <c r="G43" i="4"/>
  <c r="G51" i="2"/>
  <c r="G50" i="2"/>
  <c r="G49" i="2"/>
  <c r="G48" i="2"/>
  <c r="G47" i="2"/>
  <c r="G46" i="2"/>
  <c r="G45" i="2"/>
  <c r="G44" i="2"/>
  <c r="G38" i="1"/>
  <c r="G37" i="1"/>
  <c r="G36" i="1"/>
  <c r="F55" i="7" l="1"/>
  <c r="G43" i="2"/>
  <c r="G42" i="2"/>
  <c r="F56" i="1"/>
  <c r="G6" i="6" l="1"/>
  <c r="G42" i="7"/>
  <c r="G41" i="7"/>
  <c r="F58" i="13"/>
  <c r="F62" i="4"/>
  <c r="F58" i="12" l="1"/>
  <c r="G24" i="5" l="1"/>
  <c r="G23" i="5"/>
  <c r="G22" i="5" l="1"/>
  <c r="G21" i="5"/>
  <c r="G57" i="12"/>
  <c r="G56" i="12"/>
  <c r="G20" i="5" l="1"/>
  <c r="G19" i="5"/>
  <c r="G55" i="12" l="1"/>
  <c r="G54" i="12"/>
  <c r="G53" i="12"/>
  <c r="F7" i="3" l="1"/>
  <c r="F8" i="3" s="1"/>
  <c r="F9" i="3" s="1"/>
  <c r="G6" i="3"/>
  <c r="G7" i="3" s="1"/>
  <c r="G8" i="3" s="1"/>
  <c r="G9" i="3" s="1"/>
  <c r="F7" i="6"/>
  <c r="F8" i="6" s="1"/>
  <c r="F9" i="6" s="1"/>
  <c r="G7" i="6"/>
  <c r="G8" i="6" s="1"/>
  <c r="G9" i="6" s="1"/>
  <c r="F7" i="10"/>
  <c r="F8" i="10" s="1"/>
  <c r="F9" i="10" s="1"/>
  <c r="G6" i="10"/>
  <c r="G7" i="10" s="1"/>
  <c r="G8" i="10" s="1"/>
  <c r="G9" i="10" s="1"/>
  <c r="F7" i="9"/>
  <c r="F8" i="9" s="1"/>
  <c r="F9" i="9" s="1"/>
  <c r="G6" i="9"/>
  <c r="G7" i="9" s="1"/>
  <c r="G8" i="9" s="1"/>
  <c r="G9" i="9" s="1"/>
  <c r="F58" i="7"/>
  <c r="F59" i="7" s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F32" i="5"/>
  <c r="F35" i="5" s="1"/>
  <c r="F36" i="5" s="1"/>
  <c r="G18" i="5"/>
  <c r="G17" i="5"/>
  <c r="G16" i="5"/>
  <c r="G15" i="5"/>
  <c r="G14" i="5"/>
  <c r="G13" i="5"/>
  <c r="G12" i="5"/>
  <c r="G11" i="5"/>
  <c r="G10" i="5"/>
  <c r="G9" i="5"/>
  <c r="G8" i="5"/>
  <c r="G7" i="5"/>
  <c r="F53" i="8"/>
  <c r="F54" i="8" s="1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F61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F61" i="12"/>
  <c r="F62" i="12" s="1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55" i="7" l="1"/>
  <c r="G58" i="7" s="1"/>
  <c r="G59" i="7" s="1"/>
  <c r="G50" i="8"/>
  <c r="G53" i="8"/>
  <c r="G54" i="8" s="1"/>
  <c r="G58" i="13"/>
  <c r="G58" i="12"/>
  <c r="G61" i="12" s="1"/>
  <c r="G62" i="12" s="1"/>
  <c r="F62" i="13"/>
  <c r="F63" i="13" s="1"/>
  <c r="G32" i="5"/>
  <c r="G35" i="5" s="1"/>
  <c r="G36" i="5" s="1"/>
  <c r="F65" i="4"/>
  <c r="F66" i="4" s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61" i="2"/>
  <c r="F64" i="2" s="1"/>
  <c r="F65" i="2" s="1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59" i="1"/>
  <c r="F60" i="1" s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2" i="13" l="1"/>
  <c r="G63" i="13" s="1"/>
  <c r="G61" i="2"/>
  <c r="G64" i="2" s="1"/>
  <c r="G65" i="2" s="1"/>
  <c r="G56" i="1"/>
  <c r="G59" i="1" s="1"/>
  <c r="G60" i="1" s="1"/>
  <c r="G62" i="4"/>
  <c r="G65" i="4" s="1"/>
  <c r="G66" i="4" s="1"/>
</calcChain>
</file>

<file path=xl/sharedStrings.xml><?xml version="1.0" encoding="utf-8"?>
<sst xmlns="http://schemas.openxmlformats.org/spreadsheetml/2006/main" count="1653" uniqueCount="374">
  <si>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</si>
  <si>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</si>
  <si>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</si>
  <si>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</si>
  <si>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</si>
  <si>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</si>
  <si>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</si>
  <si>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</si>
  <si>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</si>
  <si>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</si>
  <si>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</si>
  <si>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</si>
  <si>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</si>
  <si>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</si>
  <si>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</si>
  <si>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</si>
  <si>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</si>
  <si>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</si>
  <si>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</si>
  <si>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</si>
  <si>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</si>
  <si>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</si>
  <si>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</si>
  <si>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</si>
  <si>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</si>
  <si>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</si>
  <si>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</si>
  <si>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</si>
  <si>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</si>
  <si>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INE585B01010</t>
  </si>
  <si>
    <t>Auto</t>
  </si>
  <si>
    <t>INE467B01029</t>
  </si>
  <si>
    <t>INE155A01022</t>
  </si>
  <si>
    <t>INE003A01024</t>
  </si>
  <si>
    <t>Industrial Capital Goods</t>
  </si>
  <si>
    <t>INE256A01028</t>
  </si>
  <si>
    <t>Media &amp; Entertainment</t>
  </si>
  <si>
    <t>Chemicals</t>
  </si>
  <si>
    <t>Consumer Non Durables</t>
  </si>
  <si>
    <t>INE111A01017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</si>
  <si>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</si>
  <si>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</si>
  <si>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</si>
  <si>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</si>
  <si>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</si>
  <si>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</si>
  <si>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</si>
  <si>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</si>
  <si>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</si>
  <si>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Bank of Baroda</t>
  </si>
  <si>
    <t>INE028A01039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</si>
  <si>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</si>
  <si>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</si>
  <si>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</si>
  <si>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</si>
  <si>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</si>
  <si>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</si>
  <si>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</si>
  <si>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</si>
  <si>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</si>
  <si>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</si>
  <si>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</si>
  <si>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</si>
  <si>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</si>
  <si>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INE465A01025</t>
  </si>
  <si>
    <t>INE775A01035</t>
  </si>
  <si>
    <t>Auto Ancillaries</t>
  </si>
  <si>
    <t>INE216A01022</t>
  </si>
  <si>
    <t>INE070A01015</t>
  </si>
  <si>
    <t>Cement</t>
  </si>
  <si>
    <t>INE095A01012</t>
  </si>
  <si>
    <t>INE331A01037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</si>
  <si>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</si>
  <si>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</si>
  <si>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</si>
  <si>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</si>
  <si>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</si>
  <si>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</si>
  <si>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CBLO / Reverse Repo</t>
  </si>
  <si>
    <t>TAURUS TAX SHIELD</t>
  </si>
  <si>
    <t>INE481G01011</t>
  </si>
  <si>
    <t>INE669C01036</t>
  </si>
  <si>
    <t>INE101A01026</t>
  </si>
  <si>
    <t>INE326A01037</t>
  </si>
  <si>
    <t>TAURUS BANKING &amp; FINANCIAL SERVICES FUND</t>
  </si>
  <si>
    <t>INE528G01019</t>
  </si>
  <si>
    <t>TAURUS DYNAMIC INCOME FUND</t>
  </si>
  <si>
    <t>TAURUS ETHICAL FUND</t>
  </si>
  <si>
    <t>INE470A01017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</si>
  <si>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</si>
  <si>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</si>
  <si>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</si>
  <si>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</si>
  <si>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</si>
  <si>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</si>
  <si>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</si>
  <si>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</si>
  <si>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</si>
  <si>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</si>
  <si>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</si>
  <si>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</si>
  <si>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</si>
  <si>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</si>
  <si>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</si>
  <si>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</si>
  <si>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</si>
  <si>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</si>
  <si>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</si>
  <si>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</si>
  <si>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</si>
  <si>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</si>
  <si>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</si>
  <si>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</si>
  <si>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</si>
  <si>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</si>
  <si>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</si>
  <si>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</si>
  <si>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</si>
  <si>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</si>
  <si>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</si>
  <si>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</si>
  <si>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</si>
  <si>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</si>
  <si>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</si>
  <si>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</si>
  <si>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</si>
  <si>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</si>
  <si>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</si>
  <si>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</si>
  <si>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</si>
  <si>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</si>
  <si>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</si>
  <si>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</si>
  <si>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Kotak Mahindra Bank Ltd.</t>
  </si>
  <si>
    <t>Maruti Suzuki India Ltd.</t>
  </si>
  <si>
    <t>Adani Ports and Special Economic Zone Ltd.</t>
  </si>
  <si>
    <t>Piramal Enterprises Ltd.</t>
  </si>
  <si>
    <t>Siemens Ltd.</t>
  </si>
  <si>
    <t>Tata Motors Ltd.</t>
  </si>
  <si>
    <t>Cipla Ltd.</t>
  </si>
  <si>
    <t>Godrej Consumer Products Ltd.</t>
  </si>
  <si>
    <t>Zee Entertainment Enterprises Ltd.</t>
  </si>
  <si>
    <t>IndusInd Bank Ltd.</t>
  </si>
  <si>
    <t>Godrej Industries Ltd.</t>
  </si>
  <si>
    <t>Motherson Sumi Systems Ltd.</t>
  </si>
  <si>
    <t>Bharat Forge Ltd.</t>
  </si>
  <si>
    <t>Bajaj Finance Ltd.</t>
  </si>
  <si>
    <t>Britannia Industries Ltd.</t>
  </si>
  <si>
    <t>The Ramco Cements Ltd.</t>
  </si>
  <si>
    <t>Shree Cements Ltd.</t>
  </si>
  <si>
    <t>Mahindra &amp; Mahindra Ltd.</t>
  </si>
  <si>
    <t>Lupin Ltd.</t>
  </si>
  <si>
    <t>Ultratech Cement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</si>
  <si>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</si>
  <si>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</si>
  <si>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</si>
  <si>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</si>
  <si>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</si>
  <si>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</si>
  <si>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</si>
  <si>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</si>
  <si>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</si>
  <si>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</si>
  <si>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</si>
  <si>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</si>
  <si>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</si>
  <si>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</si>
  <si>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</si>
  <si>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</si>
  <si>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</si>
  <si>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</si>
  <si>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</si>
  <si>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</si>
  <si>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</si>
  <si>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</si>
  <si>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JSW Steel Ltd.</t>
  </si>
  <si>
    <t>IN9155A01020</t>
  </si>
  <si>
    <t>Indraprastha Gas Ltd.</t>
  </si>
  <si>
    <t>INE203G01019</t>
  </si>
  <si>
    <t>INE498L01015</t>
  </si>
  <si>
    <t>PTC India Ltd.</t>
  </si>
  <si>
    <t>INE877F01012</t>
  </si>
  <si>
    <t>Wellwin Industry Ltd. ** #</t>
  </si>
  <si>
    <t>AIA Engineering Ltd.</t>
  </si>
  <si>
    <t>INE212H01026</t>
  </si>
  <si>
    <t>The Clearing Corporation of India Ltd.</t>
  </si>
  <si>
    <t>Hindustan Zinc Ltd.</t>
  </si>
  <si>
    <t>INE267A01025</t>
  </si>
  <si>
    <t>Aurobindo Pharma Ltd.</t>
  </si>
  <si>
    <t>INE406A01037</t>
  </si>
  <si>
    <t>Bajaj Finserv Ltd.</t>
  </si>
  <si>
    <t>INE918I01018</t>
  </si>
  <si>
    <t>Punjab National Bank</t>
  </si>
  <si>
    <t>INE160A01022</t>
  </si>
  <si>
    <t>Rural Electrification Corporation Ltd.</t>
  </si>
  <si>
    <t>INE020B01018</t>
  </si>
  <si>
    <t>INE296A01024</t>
  </si>
  <si>
    <t>L&amp;T Finance Holdings Ltd.</t>
  </si>
  <si>
    <t>Canara Bank</t>
  </si>
  <si>
    <t>INE476A01014</t>
  </si>
  <si>
    <t>Exide Industries Ltd.</t>
  </si>
  <si>
    <t>INE302A01020</t>
  </si>
  <si>
    <t>Bharti Infratel Ltd.</t>
  </si>
  <si>
    <t>INE121J01017</t>
  </si>
  <si>
    <t>Telecom -  Equipment &amp; Accessories</t>
  </si>
  <si>
    <t>Nestle India Ltd.</t>
  </si>
  <si>
    <t>INE239A01016</t>
  </si>
  <si>
    <t>INE752H01013</t>
  </si>
  <si>
    <t>Gujarat Gas Ltd.</t>
  </si>
  <si>
    <t>INE844O01022</t>
  </si>
  <si>
    <t>INE047A01021</t>
  </si>
  <si>
    <t>Tata Motors Ltd. A-DVR</t>
  </si>
  <si>
    <t>Tata Chemicals Ltd.</t>
  </si>
  <si>
    <t>INE092A01019</t>
  </si>
  <si>
    <t>Gujarat State Petronet Ltd.</t>
  </si>
  <si>
    <t>INE246F01010</t>
  </si>
  <si>
    <t>MRF Ltd.</t>
  </si>
  <si>
    <t>INE883A01011</t>
  </si>
  <si>
    <t>CESC Ltd.</t>
  </si>
  <si>
    <t>INE486A01013</t>
  </si>
  <si>
    <t>INE019A01038</t>
  </si>
  <si>
    <t>ITD Cementation India Ltd.</t>
  </si>
  <si>
    <t>INE686A01026</t>
  </si>
  <si>
    <t>Eicher Motors Ltd.</t>
  </si>
  <si>
    <t>INE066A01013</t>
  </si>
  <si>
    <t>The Federal Bank Ltd.</t>
  </si>
  <si>
    <t>INE171A01029</t>
  </si>
  <si>
    <t>NHPC Ltd.</t>
  </si>
  <si>
    <t>INE848E01016</t>
  </si>
  <si>
    <t>ABB India Ltd.</t>
  </si>
  <si>
    <t>INE117A01022</t>
  </si>
  <si>
    <t>The Indian Hotels Company Ltd.</t>
  </si>
  <si>
    <t>INE053A01029</t>
  </si>
  <si>
    <t>Edelweiss Financial Services Ltd.</t>
  </si>
  <si>
    <t>INE532F01054</t>
  </si>
  <si>
    <t>Astral Poly Technik Ltd.</t>
  </si>
  <si>
    <t>INE006I01046</t>
  </si>
  <si>
    <t>Berger Paints India Ltd.</t>
  </si>
  <si>
    <t>INE463A01038</t>
  </si>
  <si>
    <t>Union Bank of India</t>
  </si>
  <si>
    <t>INE692A01016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</si>
  <si>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</si>
  <si>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</si>
  <si>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</si>
  <si>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</si>
  <si>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</si>
  <si>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</si>
  <si>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GIC Housing Finance Ltd.</t>
  </si>
  <si>
    <t>INE289B01019</t>
  </si>
  <si>
    <t>NCC Ltd.</t>
  </si>
  <si>
    <t>INE868B01028</t>
  </si>
  <si>
    <t>The South Indian Bank Ltd.</t>
  </si>
  <si>
    <t>INE683A01023</t>
  </si>
  <si>
    <t>Apollo Hospitals Enterprise Ltd.</t>
  </si>
  <si>
    <t>INE437A01024</t>
  </si>
  <si>
    <t>Healthcare Services</t>
  </si>
  <si>
    <t>Solar Industries India Ltd.</t>
  </si>
  <si>
    <t>INE343H01029</t>
  </si>
  <si>
    <t>Tata Elxsi Ltd.</t>
  </si>
  <si>
    <t>INE670A01012</t>
  </si>
  <si>
    <t>Sadbhav Engineering Ltd.</t>
  </si>
  <si>
    <t>INE226H01026</t>
  </si>
  <si>
    <t>Repco Home Finance Ltd.</t>
  </si>
  <si>
    <t>INE612J01015</t>
  </si>
  <si>
    <t>Interglobe Aviation Ltd.</t>
  </si>
  <si>
    <t>INE646L01027</t>
  </si>
  <si>
    <t>Apollo Tyres Ltd.</t>
  </si>
  <si>
    <t>INE438A01022</t>
  </si>
  <si>
    <t>Gateway Distriparks Ltd.</t>
  </si>
  <si>
    <t>INE852F01015</t>
  </si>
  <si>
    <t>Havells India Ltd.</t>
  </si>
  <si>
    <t>INE176B01034</t>
  </si>
  <si>
    <t>Consumer Durables</t>
  </si>
  <si>
    <t>Vedanta Ltd.</t>
  </si>
  <si>
    <t>INE205A01025</t>
  </si>
  <si>
    <t>Commercial Services</t>
  </si>
  <si>
    <t>Larsen &amp; Toubro Infotech Ltd.</t>
  </si>
  <si>
    <t>INE214T01019</t>
  </si>
  <si>
    <t>Colgate Palmolive (India) Ltd.</t>
  </si>
  <si>
    <t>INE259A01022</t>
  </si>
  <si>
    <t>Mahindra &amp; Mahindra Financial Services Ltd.</t>
  </si>
  <si>
    <t>INE774D01024</t>
  </si>
  <si>
    <t>Coromandel International Ltd.</t>
  </si>
  <si>
    <t>INE169A01031</t>
  </si>
  <si>
    <t>Fertilisers</t>
  </si>
  <si>
    <t>Carborundum Universal Ltd.</t>
  </si>
  <si>
    <t>INE120A01034</t>
  </si>
  <si>
    <t>Titan Company Ltd.</t>
  </si>
  <si>
    <t>INE280A01028</t>
  </si>
  <si>
    <t>Ashok Leyland Ltd.</t>
  </si>
  <si>
    <t>INE208A01029</t>
  </si>
  <si>
    <t>The Karur Vysya Bank Ltd.</t>
  </si>
  <si>
    <t>INE036D01028</t>
  </si>
  <si>
    <t>Muthoot Finance Ltd.</t>
  </si>
  <si>
    <t>INE414G01012</t>
  </si>
  <si>
    <t>Manappuram Finance Ltd.</t>
  </si>
  <si>
    <t>INE522D01027</t>
  </si>
  <si>
    <t>Sundaram Finance Ltd.</t>
  </si>
  <si>
    <t>INE660A01013</t>
  </si>
  <si>
    <t>Automotive Axles Ltd.</t>
  </si>
  <si>
    <t>INE449A01011</t>
  </si>
  <si>
    <t>Rallis India Ltd.</t>
  </si>
  <si>
    <t>INE613A01020</t>
  </si>
  <si>
    <t>Pesticides</t>
  </si>
  <si>
    <t>Bharat Bijlee Ltd.</t>
  </si>
  <si>
    <t>INE464A01028</t>
  </si>
  <si>
    <t>Nava Bharat Ventures Ltd.</t>
  </si>
  <si>
    <t>INE725A01022</t>
  </si>
  <si>
    <t>Dabur India Ltd.</t>
  </si>
  <si>
    <t>INE016A01026</t>
  </si>
  <si>
    <t>Rashtriya Chemicals and Fertilizers Ltd.</t>
  </si>
  <si>
    <t>INE027A01015</t>
  </si>
  <si>
    <t>Gujarat Mineral Development Corporation Ltd.</t>
  </si>
  <si>
    <t>INE131A01031</t>
  </si>
  <si>
    <t>NLC India Ltd.</t>
  </si>
  <si>
    <t>INE589A01014</t>
  </si>
  <si>
    <t>Greaves Cotton Ltd.</t>
  </si>
  <si>
    <t>INE224A01026</t>
  </si>
  <si>
    <t>KSB Pumps Ltd.</t>
  </si>
  <si>
    <t>INE999A01015</t>
  </si>
  <si>
    <t>Lakshmi Machine Works Ltd.</t>
  </si>
  <si>
    <t>INE269B01029</t>
  </si>
  <si>
    <t>Graphite India Ltd.</t>
  </si>
  <si>
    <t>INE371A01025</t>
  </si>
  <si>
    <t>Bayer Cropscience Ltd.</t>
  </si>
  <si>
    <t>INE462A01022</t>
  </si>
  <si>
    <t>Info Edge (India) Ltd.</t>
  </si>
  <si>
    <t>INE663F01024</t>
  </si>
  <si>
    <t>Page Industries Ltd.</t>
  </si>
  <si>
    <t>INE761H01022</t>
  </si>
  <si>
    <t>Textile Products</t>
  </si>
  <si>
    <t>Blue Star Ltd.</t>
  </si>
  <si>
    <t>INE472A01039</t>
  </si>
  <si>
    <t>Hotels, Resorts and Other Recreational Activities</t>
  </si>
  <si>
    <t>Portfolio Statement as on Jul 31,2017</t>
  </si>
  <si>
    <t>NMDC Ltd.</t>
  </si>
  <si>
    <t>INE584A01023</t>
  </si>
  <si>
    <t>Engineers India Ltd.</t>
  </si>
  <si>
    <t>INE510A01028</t>
  </si>
  <si>
    <t>Aditya Birla Capital Ltd. **@</t>
  </si>
  <si>
    <t>National Aluminium Company Ltd.</t>
  </si>
  <si>
    <t>INE139A01034</t>
  </si>
  <si>
    <t>Steel Authority of India Ltd.</t>
  </si>
  <si>
    <t>INE114A01011</t>
  </si>
  <si>
    <t>CEAT Ltd.</t>
  </si>
  <si>
    <t>INE482A01020</t>
  </si>
  <si>
    <t>Trent Ltd.</t>
  </si>
  <si>
    <t>INE849A01020</t>
  </si>
  <si>
    <t>Retailing</t>
  </si>
  <si>
    <t>Gujarat State Fertilizers &amp; Chemicals Ltd.</t>
  </si>
  <si>
    <t>INE026A01025</t>
  </si>
  <si>
    <t>Reliance Capital Ltd.</t>
  </si>
  <si>
    <t>INE013A01015</t>
  </si>
  <si>
    <t>Bharat Heavy Electricals Ltd.</t>
  </si>
  <si>
    <t>INE257A01026</t>
  </si>
  <si>
    <t>NBCC (India) Ltd.</t>
  </si>
  <si>
    <t>INE095N01023</t>
  </si>
  <si>
    <t>Cyient Ltd.</t>
  </si>
  <si>
    <t>INE136B01020</t>
  </si>
  <si>
    <t>SKF India Ltd.</t>
  </si>
  <si>
    <t>INE640A01023</t>
  </si>
  <si>
    <t>Bharat Financial Inclusion Ltd.</t>
  </si>
  <si>
    <t>INE180K01011</t>
  </si>
  <si>
    <t>Shriram Transport Finance Company Ltd.</t>
  </si>
  <si>
    <t>INE721A01013</t>
  </si>
  <si>
    <t>Karnataka Bank Ltd.</t>
  </si>
  <si>
    <t>INE614B01018</t>
  </si>
  <si>
    <t>CARE Ratings Ltd.</t>
  </si>
  <si>
    <t>Zydus Wellness Ltd.</t>
  </si>
  <si>
    <t>INE768C01010</t>
  </si>
  <si>
    <t>Persistent Systems Ltd.</t>
  </si>
  <si>
    <t>INE262H01013</t>
  </si>
  <si>
    <t>@Pending Listing on Stock Exchange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</si>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</sst>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(#,##0.00\)"/>
    <numFmt numFmtId="165" formatCode="#,##0.00%;\(#,##0.00\)%"/>
    <numFmt numFmtId="166" formatCode="#,##0.00%"/>
    <numFmt numFmtId="167" formatCode="\$0.00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9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4" fontId="3" fillId="0" borderId="2" xfId="0" applyNumberFormat="1" applyFont="1" applyFill="1" applyBorder="1" applyAlignment="1" applyProtection="1">
      <alignment horizontal="right" vertical="top" wrapText="1"/>
    </xf>
    <xf numFmtId="164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4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2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right" vertical="top" wrapText="1"/>
    </xf>
    <xf numFmtId="167" fontId="2" fillId="0" borderId="20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4"/>
  <sheetViews>
    <sheetView tabSelected="1"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117</v>
      </c>
      <c r="C7" s="5" t="s">
        <v>14</v>
      </c>
      <c r="D7" s="5" t="s">
        <v>15</v>
      </c>
      <c r="E7" s="7">
        <v>51175</v>
      </c>
      <c r="F7" s="8">
        <v>914.06</v>
      </c>
      <c r="G7" s="26">
        <f t="shared" ref="G7:G38" si="0">+ROUND(F7/$F$61,4)</f>
        <v>0.06</v>
      </c>
    </row>
    <row r="8" spans="1:7" ht="12.95" customHeight="1">
      <c r="A8" s="6"/>
      <c r="B8" s="25" t="s">
        <v>123</v>
      </c>
      <c r="C8" s="5" t="s">
        <v>20</v>
      </c>
      <c r="D8" s="5" t="s">
        <v>11</v>
      </c>
      <c r="E8" s="7">
        <v>238863</v>
      </c>
      <c r="F8" s="8">
        <v>721.25</v>
      </c>
      <c r="G8" s="26">
        <f t="shared" si="0"/>
        <v>4.7300000000000002E-2</v>
      </c>
    </row>
    <row r="9" spans="1:7" ht="12.95" customHeight="1">
      <c r="A9" s="6"/>
      <c r="B9" s="25" t="s">
        <v>134</v>
      </c>
      <c r="C9" s="5" t="s">
        <v>29</v>
      </c>
      <c r="D9" s="5" t="s">
        <v>30</v>
      </c>
      <c r="E9" s="7">
        <v>9244</v>
      </c>
      <c r="F9" s="8">
        <v>712.52</v>
      </c>
      <c r="G9" s="26">
        <f t="shared" si="0"/>
        <v>4.6800000000000001E-2</v>
      </c>
    </row>
    <row r="10" spans="1:7" ht="12.95" customHeight="1">
      <c r="A10" s="6"/>
      <c r="B10" s="25" t="s">
        <v>118</v>
      </c>
      <c r="C10" s="5" t="s">
        <v>16</v>
      </c>
      <c r="D10" s="5" t="s">
        <v>17</v>
      </c>
      <c r="E10" s="7">
        <v>43474</v>
      </c>
      <c r="F10" s="8">
        <v>701.61</v>
      </c>
      <c r="G10" s="26">
        <f t="shared" si="0"/>
        <v>4.6100000000000002E-2</v>
      </c>
    </row>
    <row r="11" spans="1:7" ht="12.95" customHeight="1">
      <c r="A11" s="6"/>
      <c r="B11" s="25" t="s">
        <v>121</v>
      </c>
      <c r="C11" s="5" t="s">
        <v>10</v>
      </c>
      <c r="D11" s="5" t="s">
        <v>11</v>
      </c>
      <c r="E11" s="7">
        <v>36572</v>
      </c>
      <c r="F11" s="8">
        <v>652.21</v>
      </c>
      <c r="G11" s="26">
        <f t="shared" si="0"/>
        <v>4.2799999999999998E-2</v>
      </c>
    </row>
    <row r="12" spans="1:7" ht="12.95" customHeight="1">
      <c r="A12" s="6"/>
      <c r="B12" s="25" t="s">
        <v>119</v>
      </c>
      <c r="C12" s="5" t="s">
        <v>12</v>
      </c>
      <c r="D12" s="5" t="s">
        <v>13</v>
      </c>
      <c r="E12" s="7">
        <v>57932</v>
      </c>
      <c r="F12" s="8">
        <v>585.87</v>
      </c>
      <c r="G12" s="26">
        <f t="shared" si="0"/>
        <v>3.85E-2</v>
      </c>
    </row>
    <row r="13" spans="1:7" ht="12.95" customHeight="1">
      <c r="A13" s="6"/>
      <c r="B13" s="25" t="s">
        <v>124</v>
      </c>
      <c r="C13" s="5" t="s">
        <v>44</v>
      </c>
      <c r="D13" s="5" t="s">
        <v>38</v>
      </c>
      <c r="E13" s="7">
        <v>189968</v>
      </c>
      <c r="F13" s="8">
        <v>541.69000000000005</v>
      </c>
      <c r="G13" s="26">
        <f t="shared" si="0"/>
        <v>3.56E-2</v>
      </c>
    </row>
    <row r="14" spans="1:7" ht="12.95" customHeight="1">
      <c r="A14" s="6"/>
      <c r="B14" s="25" t="s">
        <v>120</v>
      </c>
      <c r="C14" s="5" t="s">
        <v>18</v>
      </c>
      <c r="D14" s="5" t="s">
        <v>19</v>
      </c>
      <c r="E14" s="7">
        <v>44674</v>
      </c>
      <c r="F14" s="8">
        <v>532.55999999999995</v>
      </c>
      <c r="G14" s="26">
        <f t="shared" si="0"/>
        <v>3.5000000000000003E-2</v>
      </c>
    </row>
    <row r="15" spans="1:7" ht="12.95" customHeight="1">
      <c r="A15" s="6"/>
      <c r="B15" s="25" t="s">
        <v>126</v>
      </c>
      <c r="C15" s="5" t="s">
        <v>31</v>
      </c>
      <c r="D15" s="5" t="s">
        <v>13</v>
      </c>
      <c r="E15" s="7">
        <v>19708</v>
      </c>
      <c r="F15" s="8">
        <v>491.53</v>
      </c>
      <c r="G15" s="26">
        <f t="shared" si="0"/>
        <v>3.2300000000000002E-2</v>
      </c>
    </row>
    <row r="16" spans="1:7" ht="12.95" customHeight="1">
      <c r="A16" s="6"/>
      <c r="B16" s="25" t="s">
        <v>166</v>
      </c>
      <c r="C16" s="5" t="s">
        <v>111</v>
      </c>
      <c r="D16" s="5" t="s">
        <v>110</v>
      </c>
      <c r="E16" s="7">
        <v>187253</v>
      </c>
      <c r="F16" s="8">
        <v>410.93</v>
      </c>
      <c r="G16" s="26">
        <f t="shared" si="0"/>
        <v>2.7E-2</v>
      </c>
    </row>
    <row r="17" spans="1:7" ht="12.95" customHeight="1">
      <c r="A17" s="6"/>
      <c r="B17" s="25" t="s">
        <v>127</v>
      </c>
      <c r="C17" s="5" t="s">
        <v>48</v>
      </c>
      <c r="D17" s="5" t="s">
        <v>13</v>
      </c>
      <c r="E17" s="7">
        <v>42169</v>
      </c>
      <c r="F17" s="8">
        <v>374.8</v>
      </c>
      <c r="G17" s="26">
        <f t="shared" si="0"/>
        <v>2.46E-2</v>
      </c>
    </row>
    <row r="18" spans="1:7" ht="12.95" customHeight="1">
      <c r="A18" s="6"/>
      <c r="B18" s="25" t="s">
        <v>133</v>
      </c>
      <c r="C18" s="5" t="s">
        <v>43</v>
      </c>
      <c r="D18" s="5" t="s">
        <v>11</v>
      </c>
      <c r="E18" s="7">
        <v>36594</v>
      </c>
      <c r="F18" s="8">
        <v>373.17</v>
      </c>
      <c r="G18" s="26">
        <f t="shared" si="0"/>
        <v>2.4500000000000001E-2</v>
      </c>
    </row>
    <row r="19" spans="1:7" ht="12.95" customHeight="1">
      <c r="A19" s="6"/>
      <c r="B19" s="25" t="s">
        <v>289</v>
      </c>
      <c r="C19" s="5" t="s">
        <v>290</v>
      </c>
      <c r="D19" s="5" t="s">
        <v>30</v>
      </c>
      <c r="E19" s="7">
        <v>338280</v>
      </c>
      <c r="F19" s="8">
        <v>370.92</v>
      </c>
      <c r="G19" s="26">
        <f t="shared" si="0"/>
        <v>2.4299999999999999E-2</v>
      </c>
    </row>
    <row r="20" spans="1:7" ht="12.95" customHeight="1">
      <c r="A20" s="6"/>
      <c r="B20" s="25" t="s">
        <v>164</v>
      </c>
      <c r="C20" s="5" t="s">
        <v>104</v>
      </c>
      <c r="D20" s="5" t="s">
        <v>69</v>
      </c>
      <c r="E20" s="7">
        <v>121836</v>
      </c>
      <c r="F20" s="8">
        <v>320.73</v>
      </c>
      <c r="G20" s="26">
        <f t="shared" si="0"/>
        <v>2.1100000000000001E-2</v>
      </c>
    </row>
    <row r="21" spans="1:7" ht="12.95" customHeight="1">
      <c r="A21" s="6"/>
      <c r="B21" s="25" t="s">
        <v>150</v>
      </c>
      <c r="C21" s="5" t="s">
        <v>82</v>
      </c>
      <c r="D21" s="5" t="s">
        <v>30</v>
      </c>
      <c r="E21" s="7">
        <v>22158</v>
      </c>
      <c r="F21" s="8">
        <v>310.66000000000003</v>
      </c>
      <c r="G21" s="26">
        <f t="shared" si="0"/>
        <v>2.0400000000000001E-2</v>
      </c>
    </row>
    <row r="22" spans="1:7" ht="12.95" customHeight="1">
      <c r="A22" s="6"/>
      <c r="B22" s="25" t="s">
        <v>165</v>
      </c>
      <c r="C22" s="5" t="s">
        <v>102</v>
      </c>
      <c r="D22" s="5" t="s">
        <v>30</v>
      </c>
      <c r="E22" s="7">
        <v>8329</v>
      </c>
      <c r="F22" s="8">
        <v>304.35000000000002</v>
      </c>
      <c r="G22" s="26">
        <f t="shared" si="0"/>
        <v>0.02</v>
      </c>
    </row>
    <row r="23" spans="1:7" ht="12.95" customHeight="1">
      <c r="A23" s="6"/>
      <c r="B23" s="25" t="s">
        <v>125</v>
      </c>
      <c r="C23" s="5" t="s">
        <v>24</v>
      </c>
      <c r="D23" s="5" t="s">
        <v>11</v>
      </c>
      <c r="E23" s="7">
        <v>56875</v>
      </c>
      <c r="F23" s="8">
        <v>295.10000000000002</v>
      </c>
      <c r="G23" s="26">
        <f t="shared" si="0"/>
        <v>1.9400000000000001E-2</v>
      </c>
    </row>
    <row r="24" spans="1:7" ht="12.95" customHeight="1">
      <c r="A24" s="6"/>
      <c r="B24" s="25" t="s">
        <v>169</v>
      </c>
      <c r="C24" s="5" t="s">
        <v>105</v>
      </c>
      <c r="D24" s="5" t="s">
        <v>106</v>
      </c>
      <c r="E24" s="7">
        <v>51524</v>
      </c>
      <c r="F24" s="8">
        <v>292.42</v>
      </c>
      <c r="G24" s="26">
        <f t="shared" si="0"/>
        <v>1.9199999999999998E-2</v>
      </c>
    </row>
    <row r="25" spans="1:7" ht="12.95" customHeight="1">
      <c r="A25" s="6"/>
      <c r="B25" s="25" t="s">
        <v>156</v>
      </c>
      <c r="C25" s="5" t="s">
        <v>91</v>
      </c>
      <c r="D25" s="5" t="s">
        <v>38</v>
      </c>
      <c r="E25" s="7">
        <v>25213</v>
      </c>
      <c r="F25" s="8">
        <v>290.79000000000002</v>
      </c>
      <c r="G25" s="26">
        <f t="shared" si="0"/>
        <v>1.9099999999999999E-2</v>
      </c>
    </row>
    <row r="26" spans="1:7" ht="12.95" customHeight="1">
      <c r="A26" s="6"/>
      <c r="B26" s="25" t="s">
        <v>145</v>
      </c>
      <c r="C26" s="5" t="s">
        <v>64</v>
      </c>
      <c r="D26" s="5" t="s">
        <v>53</v>
      </c>
      <c r="E26" s="7">
        <v>24869</v>
      </c>
      <c r="F26" s="8">
        <v>285.27999999999997</v>
      </c>
      <c r="G26" s="26">
        <f t="shared" si="0"/>
        <v>1.8700000000000001E-2</v>
      </c>
    </row>
    <row r="27" spans="1:7" ht="12.95" customHeight="1">
      <c r="A27" s="6"/>
      <c r="B27" s="25" t="s">
        <v>225</v>
      </c>
      <c r="C27" s="5" t="s">
        <v>226</v>
      </c>
      <c r="D27" s="5" t="s">
        <v>11</v>
      </c>
      <c r="E27" s="7">
        <v>239626</v>
      </c>
      <c r="F27" s="8">
        <v>276.17</v>
      </c>
      <c r="G27" s="26">
        <f t="shared" si="0"/>
        <v>1.8100000000000002E-2</v>
      </c>
    </row>
    <row r="28" spans="1:7" ht="12.95" customHeight="1">
      <c r="A28" s="6"/>
      <c r="B28" s="25" t="s">
        <v>335</v>
      </c>
      <c r="C28" s="5" t="s">
        <v>336</v>
      </c>
      <c r="D28" s="5" t="s">
        <v>28</v>
      </c>
      <c r="E28" s="7">
        <v>206806</v>
      </c>
      <c r="F28" s="8">
        <v>262.13</v>
      </c>
      <c r="G28" s="26">
        <f t="shared" si="0"/>
        <v>1.72E-2</v>
      </c>
    </row>
    <row r="29" spans="1:7" ht="12.95" customHeight="1">
      <c r="A29" s="6"/>
      <c r="B29" s="25" t="s">
        <v>49</v>
      </c>
      <c r="C29" s="5" t="s">
        <v>50</v>
      </c>
      <c r="D29" s="5" t="s">
        <v>11</v>
      </c>
      <c r="E29" s="7">
        <v>153516</v>
      </c>
      <c r="F29" s="8">
        <v>254.22</v>
      </c>
      <c r="G29" s="26">
        <f t="shared" si="0"/>
        <v>1.67E-2</v>
      </c>
    </row>
    <row r="30" spans="1:7" ht="12.95" customHeight="1">
      <c r="A30" s="6"/>
      <c r="B30" s="25" t="s">
        <v>142</v>
      </c>
      <c r="C30" s="5" t="s">
        <v>70</v>
      </c>
      <c r="D30" s="5" t="s">
        <v>11</v>
      </c>
      <c r="E30" s="7">
        <v>14417</v>
      </c>
      <c r="F30" s="8">
        <v>236.69</v>
      </c>
      <c r="G30" s="26">
        <f t="shared" si="0"/>
        <v>1.55E-2</v>
      </c>
    </row>
    <row r="31" spans="1:7" ht="12.95" customHeight="1">
      <c r="A31" s="6"/>
      <c r="B31" s="25" t="s">
        <v>21</v>
      </c>
      <c r="C31" s="5" t="s">
        <v>22</v>
      </c>
      <c r="D31" s="5" t="s">
        <v>11</v>
      </c>
      <c r="E31" s="7">
        <v>75536</v>
      </c>
      <c r="F31" s="8">
        <v>236.09</v>
      </c>
      <c r="G31" s="26">
        <f t="shared" si="0"/>
        <v>1.55E-2</v>
      </c>
    </row>
    <row r="32" spans="1:7" ht="12.95" customHeight="1">
      <c r="A32" s="6"/>
      <c r="B32" s="25" t="s">
        <v>154</v>
      </c>
      <c r="C32" s="5" t="s">
        <v>90</v>
      </c>
      <c r="D32" s="5" t="s">
        <v>30</v>
      </c>
      <c r="E32" s="7">
        <v>8297</v>
      </c>
      <c r="F32" s="8">
        <v>232.95</v>
      </c>
      <c r="G32" s="26">
        <f t="shared" si="0"/>
        <v>1.5299999999999999E-2</v>
      </c>
    </row>
    <row r="33" spans="1:7" ht="12.95" customHeight="1">
      <c r="A33" s="6"/>
      <c r="B33" s="25" t="s">
        <v>160</v>
      </c>
      <c r="C33" s="5" t="s">
        <v>108</v>
      </c>
      <c r="D33" s="5" t="s">
        <v>69</v>
      </c>
      <c r="E33" s="7">
        <v>13158</v>
      </c>
      <c r="F33" s="8">
        <v>228.05</v>
      </c>
      <c r="G33" s="26">
        <f t="shared" si="0"/>
        <v>1.4999999999999999E-2</v>
      </c>
    </row>
    <row r="34" spans="1:7" ht="12.95" customHeight="1">
      <c r="A34" s="6"/>
      <c r="B34" s="25" t="s">
        <v>337</v>
      </c>
      <c r="C34" s="5" t="s">
        <v>338</v>
      </c>
      <c r="D34" s="5" t="s">
        <v>19</v>
      </c>
      <c r="E34" s="7">
        <v>138572</v>
      </c>
      <c r="F34" s="8">
        <v>219.78</v>
      </c>
      <c r="G34" s="26">
        <f t="shared" si="0"/>
        <v>1.44E-2</v>
      </c>
    </row>
    <row r="35" spans="1:7" ht="12.95" customHeight="1">
      <c r="A35" s="6"/>
      <c r="B35" s="25" t="s">
        <v>287</v>
      </c>
      <c r="C35" s="5" t="s">
        <v>288</v>
      </c>
      <c r="D35" s="5" t="s">
        <v>272</v>
      </c>
      <c r="E35" s="7">
        <v>39059</v>
      </c>
      <c r="F35" s="8">
        <v>212.17</v>
      </c>
      <c r="G35" s="26">
        <f t="shared" si="0"/>
        <v>1.3899999999999999E-2</v>
      </c>
    </row>
    <row r="36" spans="1:7" ht="12.95" customHeight="1">
      <c r="A36" s="6"/>
      <c r="B36" s="25" t="s">
        <v>202</v>
      </c>
      <c r="C36" s="5" t="s">
        <v>203</v>
      </c>
      <c r="D36" s="5" t="s">
        <v>204</v>
      </c>
      <c r="E36" s="7">
        <v>50220</v>
      </c>
      <c r="F36" s="8">
        <v>201.73</v>
      </c>
      <c r="G36" s="26">
        <f t="shared" si="0"/>
        <v>1.32E-2</v>
      </c>
    </row>
    <row r="37" spans="1:7" ht="12.95" customHeight="1">
      <c r="A37" s="6"/>
      <c r="B37" s="25" t="s">
        <v>239</v>
      </c>
      <c r="C37" s="5" t="s">
        <v>240</v>
      </c>
      <c r="D37" s="5" t="s">
        <v>11</v>
      </c>
      <c r="E37" s="7">
        <v>127472</v>
      </c>
      <c r="F37" s="8">
        <v>201.28</v>
      </c>
      <c r="G37" s="26">
        <f t="shared" si="0"/>
        <v>1.32E-2</v>
      </c>
    </row>
    <row r="38" spans="1:7" ht="12.95" customHeight="1">
      <c r="A38" s="6"/>
      <c r="B38" s="25" t="s">
        <v>132</v>
      </c>
      <c r="C38" s="5" t="s">
        <v>27</v>
      </c>
      <c r="D38" s="5" t="s">
        <v>28</v>
      </c>
      <c r="E38" s="7">
        <v>80606</v>
      </c>
      <c r="F38" s="8">
        <v>200.83</v>
      </c>
      <c r="G38" s="26">
        <f t="shared" si="0"/>
        <v>1.32E-2</v>
      </c>
    </row>
    <row r="39" spans="1:7" ht="12.95" customHeight="1">
      <c r="A39" s="6"/>
      <c r="B39" s="25" t="s">
        <v>141</v>
      </c>
      <c r="C39" s="5" t="s">
        <v>35</v>
      </c>
      <c r="D39" s="5" t="s">
        <v>36</v>
      </c>
      <c r="E39" s="7">
        <v>37057</v>
      </c>
      <c r="F39" s="8">
        <v>200.66</v>
      </c>
      <c r="G39" s="26">
        <f t="shared" ref="G39:G55" si="1">+ROUND(F39/$F$61,4)</f>
        <v>1.32E-2</v>
      </c>
    </row>
    <row r="40" spans="1:7" ht="12.95" customHeight="1">
      <c r="A40" s="6"/>
      <c r="B40" s="25" t="s">
        <v>273</v>
      </c>
      <c r="C40" s="5" t="s">
        <v>274</v>
      </c>
      <c r="D40" s="5" t="s">
        <v>110</v>
      </c>
      <c r="E40" s="7">
        <v>71697</v>
      </c>
      <c r="F40" s="8">
        <v>200.5</v>
      </c>
      <c r="G40" s="26">
        <f t="shared" si="1"/>
        <v>1.32E-2</v>
      </c>
    </row>
    <row r="41" spans="1:7" ht="12.95" customHeight="1">
      <c r="A41" s="6"/>
      <c r="B41" s="25" t="s">
        <v>175</v>
      </c>
      <c r="C41" s="5" t="s">
        <v>220</v>
      </c>
      <c r="D41" s="5" t="s">
        <v>106</v>
      </c>
      <c r="E41" s="7">
        <v>88088</v>
      </c>
      <c r="F41" s="8">
        <v>195.03</v>
      </c>
      <c r="G41" s="26">
        <f t="shared" si="1"/>
        <v>1.2800000000000001E-2</v>
      </c>
    </row>
    <row r="42" spans="1:7" ht="12.95" customHeight="1">
      <c r="A42" s="6"/>
      <c r="B42" s="25" t="s">
        <v>167</v>
      </c>
      <c r="C42" s="5" t="s">
        <v>103</v>
      </c>
      <c r="D42" s="5" t="s">
        <v>101</v>
      </c>
      <c r="E42" s="7">
        <v>115325</v>
      </c>
      <c r="F42" s="8">
        <v>189.25</v>
      </c>
      <c r="G42" s="26">
        <f t="shared" si="1"/>
        <v>1.24E-2</v>
      </c>
    </row>
    <row r="43" spans="1:7" ht="12.95" customHeight="1">
      <c r="A43" s="6"/>
      <c r="B43" s="25" t="s">
        <v>282</v>
      </c>
      <c r="C43" s="5" t="s">
        <v>283</v>
      </c>
      <c r="D43" s="5" t="s">
        <v>284</v>
      </c>
      <c r="E43" s="7">
        <v>37959</v>
      </c>
      <c r="F43" s="8">
        <v>170.32</v>
      </c>
      <c r="G43" s="26">
        <f t="shared" si="1"/>
        <v>1.12E-2</v>
      </c>
    </row>
    <row r="44" spans="1:7" ht="12.95" customHeight="1">
      <c r="A44" s="6"/>
      <c r="B44" s="25" t="s">
        <v>278</v>
      </c>
      <c r="C44" s="5" t="s">
        <v>279</v>
      </c>
      <c r="D44" s="5" t="s">
        <v>38</v>
      </c>
      <c r="E44" s="7">
        <v>15250</v>
      </c>
      <c r="F44" s="8">
        <v>164.55</v>
      </c>
      <c r="G44" s="26">
        <f t="shared" si="1"/>
        <v>1.0800000000000001E-2</v>
      </c>
    </row>
    <row r="45" spans="1:7" ht="12.95" customHeight="1">
      <c r="A45" s="6"/>
      <c r="B45" s="25" t="s">
        <v>138</v>
      </c>
      <c r="C45" s="5" t="s">
        <v>32</v>
      </c>
      <c r="D45" s="5" t="s">
        <v>30</v>
      </c>
      <c r="E45" s="7">
        <v>36918</v>
      </c>
      <c r="F45" s="8">
        <v>164.1</v>
      </c>
      <c r="G45" s="26">
        <f t="shared" si="1"/>
        <v>1.0800000000000001E-2</v>
      </c>
    </row>
    <row r="46" spans="1:7" ht="12.95" customHeight="1">
      <c r="A46" s="6"/>
      <c r="B46" s="25" t="s">
        <v>158</v>
      </c>
      <c r="C46" s="5" t="s">
        <v>85</v>
      </c>
      <c r="D46" s="5" t="s">
        <v>11</v>
      </c>
      <c r="E46" s="7">
        <v>8013</v>
      </c>
      <c r="F46" s="8">
        <v>145.02000000000001</v>
      </c>
      <c r="G46" s="26">
        <f t="shared" si="1"/>
        <v>9.4999999999999998E-3</v>
      </c>
    </row>
    <row r="47" spans="1:7" ht="12.95" customHeight="1">
      <c r="A47" s="6"/>
      <c r="B47" s="25" t="s">
        <v>161</v>
      </c>
      <c r="C47" s="5" t="s">
        <v>99</v>
      </c>
      <c r="D47" s="5" t="s">
        <v>38</v>
      </c>
      <c r="E47" s="7">
        <v>12408</v>
      </c>
      <c r="F47" s="8">
        <v>143.86000000000001</v>
      </c>
      <c r="G47" s="26">
        <f t="shared" si="1"/>
        <v>9.4000000000000004E-3</v>
      </c>
    </row>
    <row r="48" spans="1:7" ht="12.95" customHeight="1">
      <c r="A48" s="6"/>
      <c r="B48" s="25" t="s">
        <v>223</v>
      </c>
      <c r="C48" s="5" t="s">
        <v>224</v>
      </c>
      <c r="D48" s="5" t="s">
        <v>30</v>
      </c>
      <c r="E48" s="7">
        <v>455</v>
      </c>
      <c r="F48" s="8">
        <v>136.68</v>
      </c>
      <c r="G48" s="26">
        <f t="shared" si="1"/>
        <v>8.9999999999999993E-3</v>
      </c>
    </row>
    <row r="49" spans="1:8" ht="12.95" customHeight="1">
      <c r="A49" s="6"/>
      <c r="B49" s="25" t="s">
        <v>157</v>
      </c>
      <c r="C49" s="5" t="s">
        <v>40</v>
      </c>
      <c r="D49" s="5" t="s">
        <v>41</v>
      </c>
      <c r="E49" s="7">
        <v>77483</v>
      </c>
      <c r="F49" s="8">
        <v>131.22</v>
      </c>
      <c r="G49" s="26">
        <f t="shared" si="1"/>
        <v>8.6E-3</v>
      </c>
    </row>
    <row r="50" spans="1:8" ht="12.95" customHeight="1">
      <c r="A50" s="6"/>
      <c r="B50" s="25" t="s">
        <v>152</v>
      </c>
      <c r="C50" s="5" t="s">
        <v>80</v>
      </c>
      <c r="D50" s="5" t="s">
        <v>69</v>
      </c>
      <c r="E50" s="7">
        <v>3208</v>
      </c>
      <c r="F50" s="8">
        <v>130.24</v>
      </c>
      <c r="G50" s="26">
        <f t="shared" si="1"/>
        <v>8.5000000000000006E-3</v>
      </c>
    </row>
    <row r="51" spans="1:8" ht="12.95" customHeight="1">
      <c r="A51" s="6"/>
      <c r="B51" s="25" t="s">
        <v>170</v>
      </c>
      <c r="C51" s="5" t="s">
        <v>109</v>
      </c>
      <c r="D51" s="5" t="s">
        <v>101</v>
      </c>
      <c r="E51" s="7">
        <v>156681</v>
      </c>
      <c r="F51" s="8">
        <v>128.24</v>
      </c>
      <c r="G51" s="26">
        <f t="shared" si="1"/>
        <v>8.3999999999999995E-3</v>
      </c>
    </row>
    <row r="52" spans="1:8" ht="12.95" customHeight="1">
      <c r="A52" s="6"/>
      <c r="B52" s="25" t="s">
        <v>194</v>
      </c>
      <c r="C52" s="5" t="s">
        <v>195</v>
      </c>
      <c r="D52" s="5" t="s">
        <v>15</v>
      </c>
      <c r="E52" s="7">
        <v>70619</v>
      </c>
      <c r="F52" s="8">
        <v>123.62</v>
      </c>
      <c r="G52" s="26">
        <f t="shared" si="1"/>
        <v>8.0999999999999996E-3</v>
      </c>
    </row>
    <row r="53" spans="1:8" ht="12.95" customHeight="1">
      <c r="A53" s="6"/>
      <c r="B53" s="25" t="s">
        <v>285</v>
      </c>
      <c r="C53" s="5" t="s">
        <v>286</v>
      </c>
      <c r="D53" s="5" t="s">
        <v>53</v>
      </c>
      <c r="E53" s="7">
        <v>30757</v>
      </c>
      <c r="F53" s="8">
        <v>104.28</v>
      </c>
      <c r="G53" s="26">
        <f t="shared" si="1"/>
        <v>6.7999999999999996E-3</v>
      </c>
    </row>
    <row r="54" spans="1:8" ht="12.95" customHeight="1">
      <c r="A54" s="6"/>
      <c r="B54" s="25" t="s">
        <v>188</v>
      </c>
      <c r="C54" s="5" t="s">
        <v>189</v>
      </c>
      <c r="D54" s="5" t="s">
        <v>26</v>
      </c>
      <c r="E54" s="7">
        <v>5348</v>
      </c>
      <c r="F54" s="8">
        <v>38.47</v>
      </c>
      <c r="G54" s="26">
        <f t="shared" si="1"/>
        <v>2.5000000000000001E-3</v>
      </c>
    </row>
    <row r="55" spans="1:8" ht="12.95" customHeight="1">
      <c r="A55" s="6"/>
      <c r="B55" s="25" t="s">
        <v>339</v>
      </c>
      <c r="C55" s="5" t="s">
        <v>373</v>
      </c>
      <c r="D55" s="5" t="s">
        <v>15</v>
      </c>
      <c r="E55" s="7">
        <v>18697</v>
      </c>
      <c r="F55" s="8">
        <v>34.14</v>
      </c>
      <c r="G55" s="26">
        <f t="shared" si="1"/>
        <v>2.2000000000000001E-3</v>
      </c>
    </row>
    <row r="56" spans="1:8" ht="12.95" customHeight="1">
      <c r="A56" s="1"/>
      <c r="B56" s="35" t="s">
        <v>55</v>
      </c>
      <c r="C56" s="34" t="s">
        <v>1</v>
      </c>
      <c r="D56" s="34" t="s">
        <v>1</v>
      </c>
      <c r="E56" s="34" t="s">
        <v>1</v>
      </c>
      <c r="F56" s="9">
        <f>SUM(F7:F55)</f>
        <v>14644.720000000003</v>
      </c>
      <c r="G56" s="27">
        <f>SUM(G7:G55)</f>
        <v>0.96129999999999993</v>
      </c>
    </row>
    <row r="57" spans="1:8" ht="12.95" customHeight="1">
      <c r="A57" s="1"/>
      <c r="B57" s="28" t="s">
        <v>56</v>
      </c>
      <c r="C57" s="10" t="s">
        <v>1</v>
      </c>
      <c r="D57" s="10" t="s">
        <v>1</v>
      </c>
      <c r="E57" s="10" t="s">
        <v>1</v>
      </c>
      <c r="F57" s="11" t="s">
        <v>57</v>
      </c>
      <c r="G57" s="29" t="s">
        <v>57</v>
      </c>
    </row>
    <row r="58" spans="1:8" ht="12.95" customHeight="1">
      <c r="A58" s="1"/>
      <c r="B58" s="28" t="s">
        <v>55</v>
      </c>
      <c r="C58" s="10" t="s">
        <v>1</v>
      </c>
      <c r="D58" s="10" t="s">
        <v>1</v>
      </c>
      <c r="E58" s="10" t="s">
        <v>1</v>
      </c>
      <c r="F58" s="11" t="s">
        <v>57</v>
      </c>
      <c r="G58" s="29" t="s">
        <v>57</v>
      </c>
    </row>
    <row r="59" spans="1:8" ht="12.95" customHeight="1">
      <c r="A59" s="1"/>
      <c r="B59" s="28" t="s">
        <v>58</v>
      </c>
      <c r="C59" s="12" t="s">
        <v>1</v>
      </c>
      <c r="D59" s="10" t="s">
        <v>1</v>
      </c>
      <c r="E59" s="12" t="s">
        <v>1</v>
      </c>
      <c r="F59" s="9">
        <f>+F56</f>
        <v>14644.720000000003</v>
      </c>
      <c r="G59" s="27">
        <f>+G56</f>
        <v>0.96129999999999993</v>
      </c>
    </row>
    <row r="60" spans="1:8" ht="12.95" customHeight="1">
      <c r="A60" s="1"/>
      <c r="B60" s="28" t="s">
        <v>59</v>
      </c>
      <c r="C60" s="5" t="s">
        <v>1</v>
      </c>
      <c r="D60" s="10" t="s">
        <v>1</v>
      </c>
      <c r="E60" s="5" t="s">
        <v>1</v>
      </c>
      <c r="F60" s="13">
        <f>+F61-F59</f>
        <v>589.48999999999614</v>
      </c>
      <c r="G60" s="27">
        <f>+G61-G59</f>
        <v>3.8700000000000068E-2</v>
      </c>
      <c r="H60" s="15"/>
    </row>
    <row r="61" spans="1:8" ht="12.95" customHeight="1" thickBot="1">
      <c r="A61" s="1"/>
      <c r="B61" s="30" t="s">
        <v>60</v>
      </c>
      <c r="C61" s="31" t="s">
        <v>1</v>
      </c>
      <c r="D61" s="31" t="s">
        <v>1</v>
      </c>
      <c r="E61" s="31" t="s">
        <v>1</v>
      </c>
      <c r="F61" s="32">
        <v>15234.21</v>
      </c>
      <c r="G61" s="33">
        <v>1</v>
      </c>
    </row>
    <row r="62" spans="1:8">
      <c r="A62" s="1"/>
      <c r="B62" s="2"/>
      <c r="C62" s="1"/>
      <c r="D62" s="1"/>
      <c r="E62" s="1"/>
      <c r="F62" s="1"/>
      <c r="G62" s="1"/>
    </row>
    <row r="63" spans="1:8">
      <c r="B63" s="38" t="s">
        <v>74</v>
      </c>
    </row>
    <row r="64" spans="1:8">
      <c r="B64" s="38" t="s">
        <v>372</v>
      </c>
    </row>
  </sheetData>
  <sortState ref="B7:G59">
    <sortCondition descending="1" ref="G7:G5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3"/>
  <sheetViews>
    <sheetView zoomScale="90" zoomScaleNormal="90" workbookViewId="0"/>
  </sheetViews>
  <sheetFormatPr defaultRowHeight="12.75"/>
  <cols>
    <col min="1" max="1" width="2.5703125" customWidth="1"/>
    <col min="2" max="2" width="63.8554687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97</v>
      </c>
      <c r="C1" s="1"/>
      <c r="D1" s="1"/>
      <c r="E1" s="1"/>
      <c r="F1" s="1"/>
      <c r="G1" s="1"/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8" ht="33" customHeight="1">
      <c r="A4" s="1"/>
      <c r="B4" s="19" t="s">
        <v>2</v>
      </c>
      <c r="C4" s="20" t="s">
        <v>3</v>
      </c>
      <c r="D4" s="21" t="s">
        <v>77</v>
      </c>
      <c r="E4" s="21" t="s">
        <v>5</v>
      </c>
      <c r="F4" s="21" t="s">
        <v>6</v>
      </c>
      <c r="G4" s="22" t="s">
        <v>7</v>
      </c>
    </row>
    <row r="5" spans="1:8" ht="12.95" customHeight="1">
      <c r="A5" s="1"/>
      <c r="B5" s="23" t="s">
        <v>78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8" ht="12.95" customHeight="1">
      <c r="A6" s="6"/>
      <c r="B6" s="25" t="s">
        <v>185</v>
      </c>
      <c r="C6" s="5" t="s">
        <v>1</v>
      </c>
      <c r="D6" s="5" t="s">
        <v>61</v>
      </c>
      <c r="E6" s="7"/>
      <c r="F6" s="8">
        <v>1759.99</v>
      </c>
      <c r="G6" s="26">
        <f>+ROUND(F6/$F$10,4)</f>
        <v>0.99560000000000004</v>
      </c>
    </row>
    <row r="7" spans="1:8" ht="12.95" customHeight="1">
      <c r="A7" s="1"/>
      <c r="B7" s="23" t="s">
        <v>55</v>
      </c>
      <c r="C7" s="5" t="s">
        <v>1</v>
      </c>
      <c r="D7" s="5" t="s">
        <v>1</v>
      </c>
      <c r="E7" s="5" t="s">
        <v>1</v>
      </c>
      <c r="F7" s="9">
        <f>+F6</f>
        <v>1759.99</v>
      </c>
      <c r="G7" s="27">
        <f>+G6</f>
        <v>0.99560000000000004</v>
      </c>
    </row>
    <row r="8" spans="1:8" ht="12.95" customHeight="1">
      <c r="A8" s="1"/>
      <c r="B8" s="28" t="s">
        <v>58</v>
      </c>
      <c r="C8" s="12" t="s">
        <v>1</v>
      </c>
      <c r="D8" s="10" t="s">
        <v>1</v>
      </c>
      <c r="E8" s="12" t="s">
        <v>1</v>
      </c>
      <c r="F8" s="9">
        <f>+F7</f>
        <v>1759.99</v>
      </c>
      <c r="G8" s="27">
        <f>+G7</f>
        <v>0.99560000000000004</v>
      </c>
    </row>
    <row r="9" spans="1:8" ht="12.95" customHeight="1">
      <c r="A9" s="1"/>
      <c r="B9" s="28" t="s">
        <v>59</v>
      </c>
      <c r="C9" s="5" t="s">
        <v>1</v>
      </c>
      <c r="D9" s="10" t="s">
        <v>1</v>
      </c>
      <c r="E9" s="5" t="s">
        <v>1</v>
      </c>
      <c r="F9" s="13">
        <f>+F10-F8</f>
        <v>7.7899999999999636</v>
      </c>
      <c r="G9" s="27">
        <f>+G10-G8</f>
        <v>4.3999999999999595E-3</v>
      </c>
      <c r="H9" s="15"/>
    </row>
    <row r="10" spans="1:8" ht="12.95" customHeight="1" thickBot="1">
      <c r="A10" s="1"/>
      <c r="B10" s="30" t="s">
        <v>60</v>
      </c>
      <c r="C10" s="31" t="s">
        <v>1</v>
      </c>
      <c r="D10" s="31" t="s">
        <v>1</v>
      </c>
      <c r="E10" s="31" t="s">
        <v>1</v>
      </c>
      <c r="F10" s="32">
        <v>1767.78</v>
      </c>
      <c r="G10" s="33">
        <v>1</v>
      </c>
    </row>
    <row r="11" spans="1:8">
      <c r="A11" s="1"/>
      <c r="B11" s="2"/>
      <c r="C11" s="1"/>
      <c r="D11" s="1"/>
      <c r="E11" s="1"/>
      <c r="F11" s="1"/>
      <c r="G11" s="1"/>
    </row>
    <row r="12" spans="1:8">
      <c r="A12" s="1"/>
      <c r="B12" s="2"/>
      <c r="C12" s="1"/>
      <c r="D12" s="1"/>
      <c r="E12" s="1"/>
      <c r="F12" s="1"/>
      <c r="G12" s="1"/>
    </row>
    <row r="13" spans="1:8">
      <c r="A13" s="1"/>
      <c r="B13" s="2" t="s">
        <v>1</v>
      </c>
      <c r="C13" s="1"/>
      <c r="D13" s="1"/>
      <c r="E13" s="1"/>
      <c r="F13" s="1"/>
      <c r="G13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3"/>
  <sheetViews>
    <sheetView zoomScale="90" zoomScaleNormal="90" workbookViewId="0"/>
  </sheetViews>
  <sheetFormatPr defaultRowHeight="12.75"/>
  <cols>
    <col min="1" max="1" width="2.5703125" customWidth="1"/>
    <col min="2" max="2" width="41.7109375" bestFit="1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77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78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6"/>
      <c r="B6" s="25" t="s">
        <v>185</v>
      </c>
      <c r="C6" s="5"/>
      <c r="D6" s="5" t="s">
        <v>61</v>
      </c>
      <c r="E6" s="7"/>
      <c r="F6" s="8">
        <v>361.63</v>
      </c>
      <c r="G6" s="26">
        <f>+ROUND(F6/$F$10,4)</f>
        <v>0.99039999999999995</v>
      </c>
    </row>
    <row r="7" spans="1:7" ht="12.95" customHeight="1">
      <c r="A7" s="1"/>
      <c r="B7" s="23" t="s">
        <v>55</v>
      </c>
      <c r="C7" s="5" t="s">
        <v>1</v>
      </c>
      <c r="D7" s="5" t="s">
        <v>1</v>
      </c>
      <c r="E7" s="5" t="s">
        <v>1</v>
      </c>
      <c r="F7" s="9">
        <f>+F6</f>
        <v>361.63</v>
      </c>
      <c r="G7" s="27">
        <f>+G6</f>
        <v>0.99039999999999995</v>
      </c>
    </row>
    <row r="8" spans="1:7" ht="12.95" customHeight="1">
      <c r="A8" s="1"/>
      <c r="B8" s="28" t="s">
        <v>58</v>
      </c>
      <c r="C8" s="12" t="s">
        <v>1</v>
      </c>
      <c r="D8" s="10" t="s">
        <v>1</v>
      </c>
      <c r="E8" s="12" t="s">
        <v>1</v>
      </c>
      <c r="F8" s="9">
        <f>+F7</f>
        <v>361.63</v>
      </c>
      <c r="G8" s="27">
        <f>+G7</f>
        <v>0.99039999999999995</v>
      </c>
    </row>
    <row r="9" spans="1:7" ht="12.95" customHeight="1">
      <c r="A9" s="1"/>
      <c r="B9" s="28" t="s">
        <v>59</v>
      </c>
      <c r="C9" s="5" t="s">
        <v>1</v>
      </c>
      <c r="D9" s="10" t="s">
        <v>1</v>
      </c>
      <c r="E9" s="5" t="s">
        <v>1</v>
      </c>
      <c r="F9" s="13">
        <f>+F10-F8</f>
        <v>3.4900000000000091</v>
      </c>
      <c r="G9" s="27">
        <f>+G10-G8</f>
        <v>9.6000000000000529E-3</v>
      </c>
    </row>
    <row r="10" spans="1:7" ht="12.95" customHeight="1" thickBot="1">
      <c r="A10" s="1"/>
      <c r="B10" s="30" t="s">
        <v>60</v>
      </c>
      <c r="C10" s="31" t="s">
        <v>1</v>
      </c>
      <c r="D10" s="31" t="s">
        <v>1</v>
      </c>
      <c r="E10" s="31" t="s">
        <v>1</v>
      </c>
      <c r="F10" s="32">
        <v>365.12</v>
      </c>
      <c r="G10" s="33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  <row r="13" spans="1:7">
      <c r="A13" s="1"/>
      <c r="B13" s="2"/>
      <c r="C13" s="1"/>
      <c r="D13" s="1"/>
      <c r="E13" s="1"/>
      <c r="F13" s="1"/>
      <c r="G13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40.8554687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77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78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6"/>
      <c r="B6" s="25" t="s">
        <v>185</v>
      </c>
      <c r="C6" s="5" t="s">
        <v>1</v>
      </c>
      <c r="D6" s="5" t="s">
        <v>61</v>
      </c>
      <c r="E6" s="7"/>
      <c r="F6" s="8">
        <v>3546.1</v>
      </c>
      <c r="G6" s="26">
        <f>+ROUND(F6/$F$10,4)</f>
        <v>0.99480000000000002</v>
      </c>
    </row>
    <row r="7" spans="1:7" ht="12.95" customHeight="1">
      <c r="A7" s="1"/>
      <c r="B7" s="23" t="s">
        <v>55</v>
      </c>
      <c r="C7" s="5" t="s">
        <v>1</v>
      </c>
      <c r="D7" s="5" t="s">
        <v>1</v>
      </c>
      <c r="E7" s="5" t="s">
        <v>1</v>
      </c>
      <c r="F7" s="9">
        <f>+F6</f>
        <v>3546.1</v>
      </c>
      <c r="G7" s="27">
        <f>+G6</f>
        <v>0.99480000000000002</v>
      </c>
    </row>
    <row r="8" spans="1:7" ht="12.95" customHeight="1">
      <c r="A8" s="1"/>
      <c r="B8" s="28" t="s">
        <v>58</v>
      </c>
      <c r="C8" s="12" t="s">
        <v>1</v>
      </c>
      <c r="D8" s="10" t="s">
        <v>1</v>
      </c>
      <c r="E8" s="12" t="s">
        <v>1</v>
      </c>
      <c r="F8" s="9">
        <f>+F7</f>
        <v>3546.1</v>
      </c>
      <c r="G8" s="27">
        <f>+G7</f>
        <v>0.99480000000000002</v>
      </c>
    </row>
    <row r="9" spans="1:7" ht="12.95" customHeight="1">
      <c r="A9" s="1"/>
      <c r="B9" s="28" t="s">
        <v>59</v>
      </c>
      <c r="C9" s="5" t="s">
        <v>1</v>
      </c>
      <c r="D9" s="10" t="s">
        <v>1</v>
      </c>
      <c r="E9" s="5" t="s">
        <v>1</v>
      </c>
      <c r="F9" s="13">
        <f>+F10-F8</f>
        <v>18.559999999999945</v>
      </c>
      <c r="G9" s="27">
        <f>+G10-G8</f>
        <v>5.1999999999999824E-3</v>
      </c>
    </row>
    <row r="10" spans="1:7" ht="12.95" customHeight="1" thickBot="1">
      <c r="A10" s="1"/>
      <c r="B10" s="30" t="s">
        <v>60</v>
      </c>
      <c r="C10" s="31" t="s">
        <v>1</v>
      </c>
      <c r="D10" s="31" t="s">
        <v>1</v>
      </c>
      <c r="E10" s="31" t="s">
        <v>1</v>
      </c>
      <c r="F10" s="32">
        <v>3564.66</v>
      </c>
      <c r="G10" s="33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9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197</v>
      </c>
      <c r="C7" s="5" t="s">
        <v>179</v>
      </c>
      <c r="D7" s="5" t="s">
        <v>15</v>
      </c>
      <c r="E7" s="7">
        <v>115648</v>
      </c>
      <c r="F7" s="8">
        <v>202.21</v>
      </c>
      <c r="G7" s="26">
        <f t="shared" ref="G7:G43" si="0">ROUND(F7/$F$66,4)</f>
        <v>4.3999999999999997E-2</v>
      </c>
    </row>
    <row r="8" spans="1:7" ht="12.95" customHeight="1">
      <c r="A8" s="6"/>
      <c r="B8" s="25" t="s">
        <v>129</v>
      </c>
      <c r="C8" s="5" t="s">
        <v>242</v>
      </c>
      <c r="D8" s="5" t="s">
        <v>34</v>
      </c>
      <c r="E8" s="7">
        <v>107688</v>
      </c>
      <c r="F8" s="8">
        <v>192.71</v>
      </c>
      <c r="G8" s="26">
        <f t="shared" si="0"/>
        <v>4.19E-2</v>
      </c>
    </row>
    <row r="9" spans="1:7" ht="12.95" customHeight="1">
      <c r="A9" s="6"/>
      <c r="B9" s="25" t="s">
        <v>212</v>
      </c>
      <c r="C9" s="5" t="s">
        <v>213</v>
      </c>
      <c r="D9" s="5" t="s">
        <v>37</v>
      </c>
      <c r="E9" s="7">
        <v>30451</v>
      </c>
      <c r="F9" s="8">
        <v>188.17</v>
      </c>
      <c r="G9" s="26">
        <f t="shared" si="0"/>
        <v>4.1000000000000002E-2</v>
      </c>
    </row>
    <row r="10" spans="1:7" ht="12.95" customHeight="1">
      <c r="A10" s="6"/>
      <c r="B10" s="25" t="s">
        <v>143</v>
      </c>
      <c r="C10" s="5" t="s">
        <v>63</v>
      </c>
      <c r="D10" s="5" t="s">
        <v>38</v>
      </c>
      <c r="E10" s="7">
        <v>27331</v>
      </c>
      <c r="F10" s="8">
        <v>181.11</v>
      </c>
      <c r="G10" s="26">
        <f t="shared" si="0"/>
        <v>3.9399999999999998E-2</v>
      </c>
    </row>
    <row r="11" spans="1:7" ht="12.95" customHeight="1">
      <c r="A11" s="6"/>
      <c r="B11" s="25" t="s">
        <v>251</v>
      </c>
      <c r="C11" s="5" t="s">
        <v>252</v>
      </c>
      <c r="D11" s="5" t="s">
        <v>11</v>
      </c>
      <c r="E11" s="7">
        <v>501040</v>
      </c>
      <c r="F11" s="8">
        <v>151.31</v>
      </c>
      <c r="G11" s="26">
        <f t="shared" si="0"/>
        <v>3.2899999999999999E-2</v>
      </c>
    </row>
    <row r="12" spans="1:7" ht="12.95" customHeight="1">
      <c r="A12" s="6"/>
      <c r="B12" s="25" t="s">
        <v>266</v>
      </c>
      <c r="C12" s="5" t="s">
        <v>267</v>
      </c>
      <c r="D12" s="5" t="s">
        <v>66</v>
      </c>
      <c r="E12" s="7">
        <v>53256</v>
      </c>
      <c r="F12" s="8">
        <v>141.94999999999999</v>
      </c>
      <c r="G12" s="26">
        <f t="shared" si="0"/>
        <v>3.09E-2</v>
      </c>
    </row>
    <row r="13" spans="1:7" ht="12.95" customHeight="1">
      <c r="A13" s="6"/>
      <c r="B13" s="25" t="s">
        <v>131</v>
      </c>
      <c r="C13" s="5" t="s">
        <v>39</v>
      </c>
      <c r="D13" s="5" t="s">
        <v>23</v>
      </c>
      <c r="E13" s="7">
        <v>11210</v>
      </c>
      <c r="F13" s="8">
        <v>128.6</v>
      </c>
      <c r="G13" s="26">
        <f t="shared" si="0"/>
        <v>2.8000000000000001E-2</v>
      </c>
    </row>
    <row r="14" spans="1:7" ht="12.95" customHeight="1">
      <c r="A14" s="6"/>
      <c r="B14" s="25" t="s">
        <v>249</v>
      </c>
      <c r="C14" s="5" t="s">
        <v>250</v>
      </c>
      <c r="D14" s="5" t="s">
        <v>19</v>
      </c>
      <c r="E14" s="7">
        <v>135242</v>
      </c>
      <c r="F14" s="8">
        <v>120.16</v>
      </c>
      <c r="G14" s="26">
        <f t="shared" si="0"/>
        <v>2.6200000000000001E-2</v>
      </c>
    </row>
    <row r="15" spans="1:7" ht="12.95" customHeight="1">
      <c r="A15" s="6"/>
      <c r="B15" s="25" t="s">
        <v>194</v>
      </c>
      <c r="C15" s="5" t="s">
        <v>195</v>
      </c>
      <c r="D15" s="5" t="s">
        <v>15</v>
      </c>
      <c r="E15" s="7">
        <v>64918</v>
      </c>
      <c r="F15" s="8">
        <v>113.64</v>
      </c>
      <c r="G15" s="26">
        <f t="shared" si="0"/>
        <v>2.47E-2</v>
      </c>
    </row>
    <row r="16" spans="1:7" ht="12.95" customHeight="1">
      <c r="A16" s="6"/>
      <c r="B16" s="25" t="s">
        <v>214</v>
      </c>
      <c r="C16" s="5" t="s">
        <v>215</v>
      </c>
      <c r="D16" s="5" t="s">
        <v>73</v>
      </c>
      <c r="E16" s="7">
        <v>58539</v>
      </c>
      <c r="F16" s="8">
        <v>113.54</v>
      </c>
      <c r="G16" s="26">
        <f t="shared" si="0"/>
        <v>2.47E-2</v>
      </c>
    </row>
    <row r="17" spans="1:7" ht="12.95" customHeight="1">
      <c r="A17" s="6"/>
      <c r="B17" s="25" t="s">
        <v>144</v>
      </c>
      <c r="C17" s="5" t="s">
        <v>65</v>
      </c>
      <c r="D17" s="5" t="s">
        <v>66</v>
      </c>
      <c r="E17" s="7">
        <v>33986</v>
      </c>
      <c r="F17" s="8">
        <v>110.45</v>
      </c>
      <c r="G17" s="26">
        <f t="shared" si="0"/>
        <v>2.4E-2</v>
      </c>
    </row>
    <row r="18" spans="1:7" ht="12.95" customHeight="1">
      <c r="A18" s="6"/>
      <c r="B18" s="25" t="s">
        <v>216</v>
      </c>
      <c r="C18" s="5" t="s">
        <v>217</v>
      </c>
      <c r="D18" s="5" t="s">
        <v>66</v>
      </c>
      <c r="E18" s="7">
        <v>157</v>
      </c>
      <c r="F18" s="8">
        <v>108.68</v>
      </c>
      <c r="G18" s="26">
        <f t="shared" si="0"/>
        <v>2.3699999999999999E-2</v>
      </c>
    </row>
    <row r="19" spans="1:7" ht="12.95" customHeight="1">
      <c r="A19" s="6"/>
      <c r="B19" s="25" t="s">
        <v>137</v>
      </c>
      <c r="C19" s="5" t="s">
        <v>33</v>
      </c>
      <c r="D19" s="5" t="s">
        <v>34</v>
      </c>
      <c r="E19" s="7">
        <v>7392</v>
      </c>
      <c r="F19" s="8">
        <v>107.32</v>
      </c>
      <c r="G19" s="26">
        <f t="shared" si="0"/>
        <v>2.3400000000000001E-2</v>
      </c>
    </row>
    <row r="20" spans="1:7" ht="12.95" customHeight="1">
      <c r="A20" s="6"/>
      <c r="B20" s="25" t="s">
        <v>186</v>
      </c>
      <c r="C20" s="5" t="s">
        <v>187</v>
      </c>
      <c r="D20" s="5" t="s">
        <v>110</v>
      </c>
      <c r="E20" s="7">
        <v>35150</v>
      </c>
      <c r="F20" s="8">
        <v>99.09</v>
      </c>
      <c r="G20" s="26">
        <f t="shared" si="0"/>
        <v>2.1600000000000001E-2</v>
      </c>
    </row>
    <row r="21" spans="1:7" ht="12.95" customHeight="1">
      <c r="A21" s="6"/>
      <c r="B21" s="25" t="s">
        <v>177</v>
      </c>
      <c r="C21" s="5" t="s">
        <v>178</v>
      </c>
      <c r="D21" s="5" t="s">
        <v>73</v>
      </c>
      <c r="E21" s="7">
        <v>8142</v>
      </c>
      <c r="F21" s="8">
        <v>96.12</v>
      </c>
      <c r="G21" s="26">
        <f t="shared" si="0"/>
        <v>2.0899999999999998E-2</v>
      </c>
    </row>
    <row r="22" spans="1:7" ht="12.95" customHeight="1">
      <c r="A22" s="6"/>
      <c r="B22" s="25" t="s">
        <v>243</v>
      </c>
      <c r="C22" s="5" t="s">
        <v>244</v>
      </c>
      <c r="D22" s="5" t="s">
        <v>172</v>
      </c>
      <c r="E22" s="7">
        <v>18291</v>
      </c>
      <c r="F22" s="8">
        <v>95.63</v>
      </c>
      <c r="G22" s="26">
        <f t="shared" si="0"/>
        <v>2.0799999999999999E-2</v>
      </c>
    </row>
    <row r="23" spans="1:7" ht="12.95" customHeight="1">
      <c r="A23" s="6"/>
      <c r="B23" s="25" t="s">
        <v>163</v>
      </c>
      <c r="C23" s="5" t="s">
        <v>210</v>
      </c>
      <c r="D23" s="5" t="s">
        <v>69</v>
      </c>
      <c r="E23" s="7">
        <v>8868</v>
      </c>
      <c r="F23" s="8">
        <v>94.78</v>
      </c>
      <c r="G23" s="26">
        <f t="shared" si="0"/>
        <v>2.06E-2</v>
      </c>
    </row>
    <row r="24" spans="1:7" ht="12.95" customHeight="1">
      <c r="A24" s="6"/>
      <c r="B24" s="25" t="s">
        <v>148</v>
      </c>
      <c r="C24" s="5" t="s">
        <v>71</v>
      </c>
      <c r="D24" s="5" t="s">
        <v>69</v>
      </c>
      <c r="E24" s="7">
        <v>13934</v>
      </c>
      <c r="F24" s="8">
        <v>94.72</v>
      </c>
      <c r="G24" s="26">
        <f t="shared" si="0"/>
        <v>2.06E-2</v>
      </c>
    </row>
    <row r="25" spans="1:7" ht="12.95" customHeight="1">
      <c r="A25" s="6"/>
      <c r="B25" s="25" t="s">
        <v>278</v>
      </c>
      <c r="C25" s="5" t="s">
        <v>279</v>
      </c>
      <c r="D25" s="5" t="s">
        <v>38</v>
      </c>
      <c r="E25" s="7">
        <v>8693</v>
      </c>
      <c r="F25" s="8">
        <v>93.8</v>
      </c>
      <c r="G25" s="26">
        <f t="shared" si="0"/>
        <v>2.0400000000000001E-2</v>
      </c>
    </row>
    <row r="26" spans="1:7" ht="12.95" customHeight="1">
      <c r="A26" s="6"/>
      <c r="B26" s="25" t="s">
        <v>200</v>
      </c>
      <c r="C26" s="5" t="s">
        <v>201</v>
      </c>
      <c r="D26" s="5" t="s">
        <v>66</v>
      </c>
      <c r="E26" s="7">
        <v>42910</v>
      </c>
      <c r="F26" s="8">
        <v>93.18</v>
      </c>
      <c r="G26" s="26">
        <f t="shared" si="0"/>
        <v>2.0299999999999999E-2</v>
      </c>
    </row>
    <row r="27" spans="1:7" ht="12.95" customHeight="1">
      <c r="A27" s="6"/>
      <c r="B27" s="25" t="s">
        <v>289</v>
      </c>
      <c r="C27" s="5" t="s">
        <v>290</v>
      </c>
      <c r="D27" s="5" t="s">
        <v>30</v>
      </c>
      <c r="E27" s="7">
        <v>83011</v>
      </c>
      <c r="F27" s="8">
        <v>91.02</v>
      </c>
      <c r="G27" s="26">
        <f t="shared" si="0"/>
        <v>1.9800000000000002E-2</v>
      </c>
    </row>
    <row r="28" spans="1:7" ht="12.95" customHeight="1">
      <c r="A28" s="6"/>
      <c r="B28" s="25" t="s">
        <v>318</v>
      </c>
      <c r="C28" s="5" t="s">
        <v>319</v>
      </c>
      <c r="D28" s="5" t="s">
        <v>53</v>
      </c>
      <c r="E28" s="7">
        <v>12249</v>
      </c>
      <c r="F28" s="8">
        <v>90.83</v>
      </c>
      <c r="G28" s="26">
        <f t="shared" si="0"/>
        <v>1.9800000000000002E-2</v>
      </c>
    </row>
    <row r="29" spans="1:7" ht="12.95" customHeight="1">
      <c r="A29" s="6"/>
      <c r="B29" s="25" t="s">
        <v>136</v>
      </c>
      <c r="C29" s="5" t="s">
        <v>25</v>
      </c>
      <c r="D29" s="5" t="s">
        <v>26</v>
      </c>
      <c r="E29" s="7">
        <v>2963</v>
      </c>
      <c r="F29" s="8">
        <v>87.39</v>
      </c>
      <c r="G29" s="26">
        <f t="shared" si="0"/>
        <v>1.9E-2</v>
      </c>
    </row>
    <row r="30" spans="1:7" ht="12.95" customHeight="1">
      <c r="A30" s="6"/>
      <c r="B30" s="25" t="s">
        <v>291</v>
      </c>
      <c r="C30" s="5" t="s">
        <v>292</v>
      </c>
      <c r="D30" s="5" t="s">
        <v>11</v>
      </c>
      <c r="E30" s="7">
        <v>61334</v>
      </c>
      <c r="F30" s="8">
        <v>85.74</v>
      </c>
      <c r="G30" s="26">
        <f t="shared" si="0"/>
        <v>1.8700000000000001E-2</v>
      </c>
    </row>
    <row r="31" spans="1:7" ht="12.95" customHeight="1">
      <c r="A31" s="6"/>
      <c r="B31" s="25" t="s">
        <v>297</v>
      </c>
      <c r="C31" s="5" t="s">
        <v>298</v>
      </c>
      <c r="D31" s="5" t="s">
        <v>15</v>
      </c>
      <c r="E31" s="7">
        <v>4945</v>
      </c>
      <c r="F31" s="8">
        <v>83.07</v>
      </c>
      <c r="G31" s="26">
        <f t="shared" si="0"/>
        <v>1.8100000000000002E-2</v>
      </c>
    </row>
    <row r="32" spans="1:7" ht="12.95" customHeight="1">
      <c r="A32" s="6"/>
      <c r="B32" s="25" t="s">
        <v>295</v>
      </c>
      <c r="C32" s="5" t="s">
        <v>296</v>
      </c>
      <c r="D32" s="5" t="s">
        <v>15</v>
      </c>
      <c r="E32" s="7">
        <v>75362</v>
      </c>
      <c r="F32" s="8">
        <v>80.41</v>
      </c>
      <c r="G32" s="26">
        <f t="shared" si="0"/>
        <v>1.7500000000000002E-2</v>
      </c>
    </row>
    <row r="33" spans="1:7" ht="12.95" customHeight="1">
      <c r="A33" s="6"/>
      <c r="B33" s="25" t="s">
        <v>293</v>
      </c>
      <c r="C33" s="5" t="s">
        <v>294</v>
      </c>
      <c r="D33" s="5" t="s">
        <v>15</v>
      </c>
      <c r="E33" s="7">
        <v>15892</v>
      </c>
      <c r="F33" s="8">
        <v>75.2</v>
      </c>
      <c r="G33" s="26">
        <f t="shared" si="0"/>
        <v>1.6400000000000001E-2</v>
      </c>
    </row>
    <row r="34" spans="1:7" ht="12.95" customHeight="1">
      <c r="A34" s="6"/>
      <c r="B34" s="25" t="s">
        <v>190</v>
      </c>
      <c r="C34" s="5" t="s">
        <v>191</v>
      </c>
      <c r="D34" s="5" t="s">
        <v>15</v>
      </c>
      <c r="E34" s="7">
        <v>1461</v>
      </c>
      <c r="F34" s="8">
        <v>73.05</v>
      </c>
      <c r="G34" s="26">
        <f t="shared" si="0"/>
        <v>1.5900000000000001E-2</v>
      </c>
    </row>
    <row r="35" spans="1:7" ht="12.95" customHeight="1">
      <c r="A35" s="6"/>
      <c r="B35" s="25" t="s">
        <v>273</v>
      </c>
      <c r="C35" s="5" t="s">
        <v>274</v>
      </c>
      <c r="D35" s="5" t="s">
        <v>110</v>
      </c>
      <c r="E35" s="7">
        <v>25708</v>
      </c>
      <c r="F35" s="8">
        <v>71.89</v>
      </c>
      <c r="G35" s="26">
        <f t="shared" si="0"/>
        <v>1.5599999999999999E-2</v>
      </c>
    </row>
    <row r="36" spans="1:7" ht="12.95" customHeight="1">
      <c r="A36" s="6"/>
      <c r="B36" s="25" t="s">
        <v>340</v>
      </c>
      <c r="C36" s="5" t="s">
        <v>341</v>
      </c>
      <c r="D36" s="5" t="s">
        <v>110</v>
      </c>
      <c r="E36" s="7">
        <v>102740</v>
      </c>
      <c r="F36" s="8">
        <v>71.819999999999993</v>
      </c>
      <c r="G36" s="26">
        <f t="shared" si="0"/>
        <v>1.5599999999999999E-2</v>
      </c>
    </row>
    <row r="37" spans="1:7" ht="12.95" customHeight="1">
      <c r="A37" s="6"/>
      <c r="B37" s="25" t="s">
        <v>342</v>
      </c>
      <c r="C37" s="5" t="s">
        <v>343</v>
      </c>
      <c r="D37" s="5" t="s">
        <v>106</v>
      </c>
      <c r="E37" s="7">
        <v>108538</v>
      </c>
      <c r="F37" s="8">
        <v>68.650000000000006</v>
      </c>
      <c r="G37" s="26">
        <f t="shared" si="0"/>
        <v>1.49E-2</v>
      </c>
    </row>
    <row r="38" spans="1:7" ht="12.95" customHeight="1">
      <c r="A38" s="6"/>
      <c r="B38" s="25" t="s">
        <v>253</v>
      </c>
      <c r="C38" s="5" t="s">
        <v>254</v>
      </c>
      <c r="D38" s="5" t="s">
        <v>255</v>
      </c>
      <c r="E38" s="7">
        <v>5421</v>
      </c>
      <c r="F38" s="8">
        <v>68.14</v>
      </c>
      <c r="G38" s="26">
        <f t="shared" si="0"/>
        <v>1.4800000000000001E-2</v>
      </c>
    </row>
    <row r="39" spans="1:7" ht="12.95" customHeight="1">
      <c r="A39" s="6"/>
      <c r="B39" s="25" t="s">
        <v>169</v>
      </c>
      <c r="C39" s="5" t="s">
        <v>105</v>
      </c>
      <c r="D39" s="5" t="s">
        <v>106</v>
      </c>
      <c r="E39" s="7">
        <v>12000</v>
      </c>
      <c r="F39" s="8">
        <v>68.11</v>
      </c>
      <c r="G39" s="26">
        <f t="shared" si="0"/>
        <v>1.4800000000000001E-2</v>
      </c>
    </row>
    <row r="40" spans="1:7" ht="12.95" customHeight="1">
      <c r="A40" s="6"/>
      <c r="B40" s="25" t="s">
        <v>192</v>
      </c>
      <c r="C40" s="5" t="s">
        <v>193</v>
      </c>
      <c r="D40" s="5" t="s">
        <v>11</v>
      </c>
      <c r="E40" s="7">
        <v>40826</v>
      </c>
      <c r="F40" s="8">
        <v>66.22</v>
      </c>
      <c r="G40" s="26">
        <f t="shared" si="0"/>
        <v>1.44E-2</v>
      </c>
    </row>
    <row r="41" spans="1:7" ht="12.95" customHeight="1">
      <c r="A41" s="6"/>
      <c r="B41" s="25" t="s">
        <v>180</v>
      </c>
      <c r="C41" s="5" t="s">
        <v>181</v>
      </c>
      <c r="D41" s="5" t="s">
        <v>101</v>
      </c>
      <c r="E41" s="7">
        <v>53177</v>
      </c>
      <c r="F41" s="8">
        <v>64.099999999999994</v>
      </c>
      <c r="G41" s="26">
        <f t="shared" si="0"/>
        <v>1.4E-2</v>
      </c>
    </row>
    <row r="42" spans="1:7" ht="12.95" customHeight="1">
      <c r="A42" s="6"/>
      <c r="B42" s="25" t="s">
        <v>218</v>
      </c>
      <c r="C42" s="5" t="s">
        <v>219</v>
      </c>
      <c r="D42" s="5" t="s">
        <v>101</v>
      </c>
      <c r="E42" s="7">
        <v>6274</v>
      </c>
      <c r="F42" s="8">
        <v>59.18</v>
      </c>
      <c r="G42" s="26">
        <f t="shared" si="0"/>
        <v>1.29E-2</v>
      </c>
    </row>
    <row r="43" spans="1:7" ht="12.95" customHeight="1">
      <c r="A43" s="6"/>
      <c r="B43" s="25" t="s">
        <v>344</v>
      </c>
      <c r="C43" s="5" t="s">
        <v>345</v>
      </c>
      <c r="D43" s="5" t="s">
        <v>66</v>
      </c>
      <c r="E43" s="7">
        <v>3139</v>
      </c>
      <c r="F43" s="8">
        <v>58.85</v>
      </c>
      <c r="G43" s="26">
        <f t="shared" si="0"/>
        <v>1.2800000000000001E-2</v>
      </c>
    </row>
    <row r="44" spans="1:7" ht="12.95" customHeight="1">
      <c r="A44" s="6"/>
      <c r="B44" s="25" t="s">
        <v>304</v>
      </c>
      <c r="C44" s="5" t="s">
        <v>305</v>
      </c>
      <c r="D44" s="5" t="s">
        <v>34</v>
      </c>
      <c r="E44" s="7">
        <v>4479</v>
      </c>
      <c r="F44" s="8">
        <v>58.57</v>
      </c>
      <c r="G44" s="26">
        <f t="shared" ref="G44:G51" si="1">ROUND(F44/$F$66,4)</f>
        <v>1.2699999999999999E-2</v>
      </c>
    </row>
    <row r="45" spans="1:7" ht="12.95" customHeight="1">
      <c r="A45" s="6"/>
      <c r="B45" s="25" t="s">
        <v>231</v>
      </c>
      <c r="C45" s="5" t="s">
        <v>232</v>
      </c>
      <c r="D45" s="5" t="s">
        <v>333</v>
      </c>
      <c r="E45" s="7">
        <v>47092</v>
      </c>
      <c r="F45" s="8">
        <v>58.49</v>
      </c>
      <c r="G45" s="26">
        <f t="shared" si="1"/>
        <v>1.2699999999999999E-2</v>
      </c>
    </row>
    <row r="46" spans="1:7" ht="12.95" customHeight="1">
      <c r="A46" s="6"/>
      <c r="B46" s="25" t="s">
        <v>308</v>
      </c>
      <c r="C46" s="5" t="s">
        <v>309</v>
      </c>
      <c r="D46" s="5" t="s">
        <v>38</v>
      </c>
      <c r="E46" s="7">
        <v>18629</v>
      </c>
      <c r="F46" s="8">
        <v>57.77</v>
      </c>
      <c r="G46" s="26">
        <f t="shared" si="1"/>
        <v>1.26E-2</v>
      </c>
    </row>
    <row r="47" spans="1:7" ht="12.95" customHeight="1">
      <c r="A47" s="6"/>
      <c r="B47" s="25" t="s">
        <v>174</v>
      </c>
      <c r="C47" s="5" t="s">
        <v>93</v>
      </c>
      <c r="D47" s="5" t="s">
        <v>73</v>
      </c>
      <c r="E47" s="7">
        <v>26893</v>
      </c>
      <c r="F47" s="8">
        <v>54.89</v>
      </c>
      <c r="G47" s="26">
        <f t="shared" si="1"/>
        <v>1.1900000000000001E-2</v>
      </c>
    </row>
    <row r="48" spans="1:7" ht="12.95" customHeight="1">
      <c r="A48" s="6"/>
      <c r="B48" s="25" t="s">
        <v>198</v>
      </c>
      <c r="C48" s="5" t="s">
        <v>199</v>
      </c>
      <c r="D48" s="5" t="s">
        <v>11</v>
      </c>
      <c r="E48" s="7">
        <v>14286</v>
      </c>
      <c r="F48" s="8">
        <v>52.59</v>
      </c>
      <c r="G48" s="26">
        <f t="shared" si="1"/>
        <v>1.14E-2</v>
      </c>
    </row>
    <row r="49" spans="1:7" ht="12.95" customHeight="1">
      <c r="A49" s="6"/>
      <c r="B49" s="25" t="s">
        <v>306</v>
      </c>
      <c r="C49" s="5" t="s">
        <v>307</v>
      </c>
      <c r="D49" s="5" t="s">
        <v>101</v>
      </c>
      <c r="E49" s="7">
        <v>37887</v>
      </c>
      <c r="F49" s="8">
        <v>51.94</v>
      </c>
      <c r="G49" s="26">
        <f t="shared" si="1"/>
        <v>1.1299999999999999E-2</v>
      </c>
    </row>
    <row r="50" spans="1:7" ht="12.95" customHeight="1">
      <c r="A50" s="6"/>
      <c r="B50" s="25" t="s">
        <v>346</v>
      </c>
      <c r="C50" s="5" t="s">
        <v>347</v>
      </c>
      <c r="D50" s="5" t="s">
        <v>348</v>
      </c>
      <c r="E50" s="7">
        <v>17075</v>
      </c>
      <c r="F50" s="8">
        <v>45.72</v>
      </c>
      <c r="G50" s="26">
        <f t="shared" si="1"/>
        <v>0.01</v>
      </c>
    </row>
    <row r="51" spans="1:7" ht="12.95" customHeight="1">
      <c r="A51" s="6"/>
      <c r="B51" s="25" t="s">
        <v>170</v>
      </c>
      <c r="C51" s="5" t="s">
        <v>109</v>
      </c>
      <c r="D51" s="5" t="s">
        <v>101</v>
      </c>
      <c r="E51" s="7">
        <v>54032</v>
      </c>
      <c r="F51" s="8">
        <v>44.23</v>
      </c>
      <c r="G51" s="26">
        <f t="shared" si="1"/>
        <v>9.5999999999999992E-3</v>
      </c>
    </row>
    <row r="52" spans="1:7" ht="12.95" customHeight="1">
      <c r="A52" s="6"/>
      <c r="B52" s="25" t="s">
        <v>227</v>
      </c>
      <c r="C52" s="5" t="s">
        <v>228</v>
      </c>
      <c r="D52" s="5" t="s">
        <v>101</v>
      </c>
      <c r="E52" s="7">
        <v>141662</v>
      </c>
      <c r="F52" s="8">
        <v>42.99</v>
      </c>
      <c r="G52" s="26">
        <f t="shared" ref="G52:G60" si="2">ROUND(F52/$F$66,4)</f>
        <v>9.4000000000000004E-3</v>
      </c>
    </row>
    <row r="53" spans="1:7" ht="12.95" customHeight="1">
      <c r="A53" s="6"/>
      <c r="B53" s="25" t="s">
        <v>301</v>
      </c>
      <c r="C53" s="5" t="s">
        <v>302</v>
      </c>
      <c r="D53" s="5" t="s">
        <v>303</v>
      </c>
      <c r="E53" s="7">
        <v>17237</v>
      </c>
      <c r="F53" s="8">
        <v>41.42</v>
      </c>
      <c r="G53" s="26">
        <f t="shared" si="2"/>
        <v>8.9999999999999993E-3</v>
      </c>
    </row>
    <row r="54" spans="1:7" ht="12.95" customHeight="1">
      <c r="A54" s="6"/>
      <c r="B54" s="25" t="s">
        <v>299</v>
      </c>
      <c r="C54" s="5" t="s">
        <v>300</v>
      </c>
      <c r="D54" s="5" t="s">
        <v>66</v>
      </c>
      <c r="E54" s="7">
        <v>5675</v>
      </c>
      <c r="F54" s="8">
        <v>41.07</v>
      </c>
      <c r="G54" s="26">
        <f t="shared" si="2"/>
        <v>8.8999999999999999E-3</v>
      </c>
    </row>
    <row r="55" spans="1:7" ht="12.95" customHeight="1">
      <c r="A55" s="6"/>
      <c r="B55" s="25" t="s">
        <v>142</v>
      </c>
      <c r="C55" s="5" t="s">
        <v>70</v>
      </c>
      <c r="D55" s="5" t="s">
        <v>11</v>
      </c>
      <c r="E55" s="7">
        <v>2401</v>
      </c>
      <c r="F55" s="8">
        <v>39.42</v>
      </c>
      <c r="G55" s="26">
        <f t="shared" si="2"/>
        <v>8.6E-3</v>
      </c>
    </row>
    <row r="56" spans="1:7" ht="12.95" customHeight="1">
      <c r="A56" s="6"/>
      <c r="B56" s="25" t="s">
        <v>349</v>
      </c>
      <c r="C56" s="5" t="s">
        <v>350</v>
      </c>
      <c r="D56" s="5" t="s">
        <v>284</v>
      </c>
      <c r="E56" s="7">
        <v>26114</v>
      </c>
      <c r="F56" s="8">
        <v>35.93</v>
      </c>
      <c r="G56" s="26">
        <f t="shared" si="2"/>
        <v>7.7999999999999996E-3</v>
      </c>
    </row>
    <row r="57" spans="1:7" ht="12.95" customHeight="1">
      <c r="A57" s="6"/>
      <c r="B57" s="25" t="s">
        <v>339</v>
      </c>
      <c r="C57" s="5" t="s">
        <v>373</v>
      </c>
      <c r="D57" s="5" t="s">
        <v>15</v>
      </c>
      <c r="E57" s="7">
        <v>18309</v>
      </c>
      <c r="F57" s="8">
        <v>33.43</v>
      </c>
      <c r="G57" s="26">
        <f t="shared" si="2"/>
        <v>7.3000000000000001E-3</v>
      </c>
    </row>
    <row r="58" spans="1:7" ht="12.95" customHeight="1">
      <c r="A58" s="6"/>
      <c r="B58" s="25" t="s">
        <v>49</v>
      </c>
      <c r="C58" s="5" t="s">
        <v>50</v>
      </c>
      <c r="D58" s="5" t="s">
        <v>11</v>
      </c>
      <c r="E58" s="7">
        <v>18859</v>
      </c>
      <c r="F58" s="8">
        <v>31.23</v>
      </c>
      <c r="G58" s="26">
        <f t="shared" si="2"/>
        <v>6.7999999999999996E-3</v>
      </c>
    </row>
    <row r="59" spans="1:7" ht="12.95" customHeight="1">
      <c r="A59" s="6"/>
      <c r="B59" s="25" t="s">
        <v>351</v>
      </c>
      <c r="C59" s="5" t="s">
        <v>352</v>
      </c>
      <c r="D59" s="5" t="s">
        <v>15</v>
      </c>
      <c r="E59" s="7">
        <v>3331</v>
      </c>
      <c r="F59" s="8">
        <v>24.07</v>
      </c>
      <c r="G59" s="26">
        <f t="shared" si="2"/>
        <v>5.1999999999999998E-3</v>
      </c>
    </row>
    <row r="60" spans="1:7" ht="12.95" customHeight="1">
      <c r="A60" s="6"/>
      <c r="B60" s="25" t="s">
        <v>270</v>
      </c>
      <c r="C60" s="5" t="s">
        <v>271</v>
      </c>
      <c r="D60" s="5" t="s">
        <v>272</v>
      </c>
      <c r="E60" s="7">
        <v>1745</v>
      </c>
      <c r="F60" s="8">
        <v>8.24</v>
      </c>
      <c r="G60" s="26">
        <f t="shared" si="2"/>
        <v>1.8E-3</v>
      </c>
    </row>
    <row r="61" spans="1:7" ht="12.95" customHeight="1">
      <c r="A61" s="1"/>
      <c r="B61" s="35" t="s">
        <v>55</v>
      </c>
      <c r="C61" s="34" t="s">
        <v>1</v>
      </c>
      <c r="D61" s="34" t="s">
        <v>1</v>
      </c>
      <c r="E61" s="34" t="s">
        <v>1</v>
      </c>
      <c r="F61" s="9">
        <f>SUM(F7:F60)</f>
        <v>4512.8399999999983</v>
      </c>
      <c r="G61" s="27">
        <f>SUM(G7:G60)</f>
        <v>0.98200000000000032</v>
      </c>
    </row>
    <row r="62" spans="1:7" ht="12.95" customHeight="1">
      <c r="A62" s="1"/>
      <c r="B62" s="28" t="s">
        <v>56</v>
      </c>
      <c r="C62" s="12" t="s">
        <v>1</v>
      </c>
      <c r="D62" s="12" t="s">
        <v>1</v>
      </c>
      <c r="E62" s="12" t="s">
        <v>1</v>
      </c>
      <c r="F62" s="11" t="s">
        <v>57</v>
      </c>
      <c r="G62" s="29" t="s">
        <v>57</v>
      </c>
    </row>
    <row r="63" spans="1:7" ht="12.95" customHeight="1">
      <c r="A63" s="1"/>
      <c r="B63" s="28" t="s">
        <v>55</v>
      </c>
      <c r="C63" s="12" t="s">
        <v>1</v>
      </c>
      <c r="D63" s="12" t="s">
        <v>1</v>
      </c>
      <c r="E63" s="12" t="s">
        <v>1</v>
      </c>
      <c r="F63" s="11" t="s">
        <v>57</v>
      </c>
      <c r="G63" s="29" t="s">
        <v>57</v>
      </c>
    </row>
    <row r="64" spans="1:7" ht="12.95" customHeight="1">
      <c r="A64" s="1"/>
      <c r="B64" s="28" t="s">
        <v>58</v>
      </c>
      <c r="C64" s="12" t="s">
        <v>1</v>
      </c>
      <c r="D64" s="10" t="s">
        <v>1</v>
      </c>
      <c r="E64" s="12" t="s">
        <v>1</v>
      </c>
      <c r="F64" s="9">
        <f>+F61</f>
        <v>4512.8399999999983</v>
      </c>
      <c r="G64" s="27">
        <f>+G61</f>
        <v>0.98200000000000032</v>
      </c>
    </row>
    <row r="65" spans="1:7" ht="12.95" customHeight="1">
      <c r="A65" s="1"/>
      <c r="B65" s="28" t="s">
        <v>59</v>
      </c>
      <c r="C65" s="12" t="s">
        <v>1</v>
      </c>
      <c r="D65" s="10" t="s">
        <v>1</v>
      </c>
      <c r="E65" s="12" t="s">
        <v>1</v>
      </c>
      <c r="F65" s="13">
        <f>+F66-F64</f>
        <v>81.650000000001455</v>
      </c>
      <c r="G65" s="27">
        <f>+G66-G64</f>
        <v>1.7999999999999683E-2</v>
      </c>
    </row>
    <row r="66" spans="1:7" ht="12.95" customHeight="1" thickBot="1">
      <c r="A66" s="1"/>
      <c r="B66" s="30" t="s">
        <v>60</v>
      </c>
      <c r="C66" s="31" t="s">
        <v>1</v>
      </c>
      <c r="D66" s="31" t="s">
        <v>1</v>
      </c>
      <c r="E66" s="31" t="s">
        <v>1</v>
      </c>
      <c r="F66" s="32">
        <v>4594.49</v>
      </c>
      <c r="G66" s="33">
        <v>1</v>
      </c>
    </row>
    <row r="67" spans="1:7">
      <c r="A67" s="1"/>
      <c r="B67" s="2"/>
      <c r="C67" s="1"/>
      <c r="D67" s="1"/>
      <c r="E67" s="1"/>
      <c r="F67" s="1"/>
      <c r="G67" s="1"/>
    </row>
    <row r="68" spans="1:7">
      <c r="B68" s="38" t="s">
        <v>74</v>
      </c>
    </row>
    <row r="69" spans="1:7">
      <c r="B69" s="38" t="s">
        <v>372</v>
      </c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8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79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9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9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9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9" ht="12.95" customHeight="1">
      <c r="A7" s="6"/>
      <c r="B7" s="25" t="s">
        <v>117</v>
      </c>
      <c r="C7" s="5" t="s">
        <v>14</v>
      </c>
      <c r="D7" s="5" t="s">
        <v>15</v>
      </c>
      <c r="E7" s="7">
        <v>17190</v>
      </c>
      <c r="F7" s="8">
        <v>307.04000000000002</v>
      </c>
      <c r="G7" s="26">
        <f t="shared" ref="G7:G50" si="0">+ROUND(F7/$F$67,4)</f>
        <v>5.5899999999999998E-2</v>
      </c>
      <c r="I7" s="15"/>
    </row>
    <row r="8" spans="1:9" ht="12.95" customHeight="1">
      <c r="A8" s="6"/>
      <c r="B8" s="25" t="s">
        <v>121</v>
      </c>
      <c r="C8" s="5" t="s">
        <v>10</v>
      </c>
      <c r="D8" s="5" t="s">
        <v>11</v>
      </c>
      <c r="E8" s="7">
        <v>17081</v>
      </c>
      <c r="F8" s="8">
        <v>304.61</v>
      </c>
      <c r="G8" s="26">
        <f t="shared" si="0"/>
        <v>5.5500000000000001E-2</v>
      </c>
      <c r="I8" s="15"/>
    </row>
    <row r="9" spans="1:9" ht="12.95" customHeight="1">
      <c r="A9" s="6"/>
      <c r="B9" s="25" t="s">
        <v>118</v>
      </c>
      <c r="C9" s="5" t="s">
        <v>16</v>
      </c>
      <c r="D9" s="5" t="s">
        <v>17</v>
      </c>
      <c r="E9" s="7">
        <v>18651</v>
      </c>
      <c r="F9" s="8">
        <v>301</v>
      </c>
      <c r="G9" s="26">
        <f t="shared" si="0"/>
        <v>5.4800000000000001E-2</v>
      </c>
      <c r="I9" s="15"/>
    </row>
    <row r="10" spans="1:9" ht="12.95" customHeight="1">
      <c r="A10" s="6"/>
      <c r="B10" s="25" t="s">
        <v>134</v>
      </c>
      <c r="C10" s="5" t="s">
        <v>29</v>
      </c>
      <c r="D10" s="5" t="s">
        <v>30</v>
      </c>
      <c r="E10" s="7">
        <v>3615</v>
      </c>
      <c r="F10" s="8">
        <v>278.64</v>
      </c>
      <c r="G10" s="26">
        <f t="shared" si="0"/>
        <v>5.0700000000000002E-2</v>
      </c>
      <c r="I10" s="15"/>
    </row>
    <row r="11" spans="1:9" ht="12.95" customHeight="1">
      <c r="A11" s="6"/>
      <c r="B11" s="25" t="s">
        <v>123</v>
      </c>
      <c r="C11" s="5" t="s">
        <v>20</v>
      </c>
      <c r="D11" s="5" t="s">
        <v>11</v>
      </c>
      <c r="E11" s="7">
        <v>84833</v>
      </c>
      <c r="F11" s="8">
        <v>256.14999999999998</v>
      </c>
      <c r="G11" s="26">
        <f t="shared" si="0"/>
        <v>4.6699999999999998E-2</v>
      </c>
      <c r="I11" s="15"/>
    </row>
    <row r="12" spans="1:9" ht="12.95" customHeight="1">
      <c r="A12" s="6"/>
      <c r="B12" s="25" t="s">
        <v>124</v>
      </c>
      <c r="C12" s="5" t="s">
        <v>44</v>
      </c>
      <c r="D12" s="5" t="s">
        <v>38</v>
      </c>
      <c r="E12" s="7">
        <v>82137</v>
      </c>
      <c r="F12" s="8">
        <v>234.21</v>
      </c>
      <c r="G12" s="26">
        <f t="shared" si="0"/>
        <v>4.2700000000000002E-2</v>
      </c>
      <c r="I12" s="15"/>
    </row>
    <row r="13" spans="1:9" ht="12.95" customHeight="1">
      <c r="A13" s="6"/>
      <c r="B13" s="25" t="s">
        <v>120</v>
      </c>
      <c r="C13" s="5" t="s">
        <v>18</v>
      </c>
      <c r="D13" s="5" t="s">
        <v>19</v>
      </c>
      <c r="E13" s="7">
        <v>17592</v>
      </c>
      <c r="F13" s="8">
        <v>209.71</v>
      </c>
      <c r="G13" s="26">
        <f t="shared" si="0"/>
        <v>3.8199999999999998E-2</v>
      </c>
      <c r="I13" s="15"/>
    </row>
    <row r="14" spans="1:9" ht="12.95" customHeight="1">
      <c r="A14" s="6"/>
      <c r="B14" s="25" t="s">
        <v>197</v>
      </c>
      <c r="C14" s="5" t="s">
        <v>179</v>
      </c>
      <c r="D14" s="5" t="s">
        <v>15</v>
      </c>
      <c r="E14" s="7">
        <v>111379</v>
      </c>
      <c r="F14" s="8">
        <v>194.75</v>
      </c>
      <c r="G14" s="26">
        <f t="shared" si="0"/>
        <v>3.5499999999999997E-2</v>
      </c>
      <c r="I14" s="15"/>
    </row>
    <row r="15" spans="1:9" ht="12.95" customHeight="1">
      <c r="A15" s="6"/>
      <c r="B15" s="25" t="s">
        <v>147</v>
      </c>
      <c r="C15" s="5" t="s">
        <v>67</v>
      </c>
      <c r="D15" s="5" t="s">
        <v>38</v>
      </c>
      <c r="E15" s="7">
        <v>3598</v>
      </c>
      <c r="F15" s="8">
        <v>141.11000000000001</v>
      </c>
      <c r="G15" s="26">
        <f t="shared" si="0"/>
        <v>2.5700000000000001E-2</v>
      </c>
      <c r="I15" s="15"/>
    </row>
    <row r="16" spans="1:9" ht="12.95" customHeight="1">
      <c r="A16" s="6"/>
      <c r="B16" s="25" t="s">
        <v>249</v>
      </c>
      <c r="C16" s="5" t="s">
        <v>250</v>
      </c>
      <c r="D16" s="5" t="s">
        <v>19</v>
      </c>
      <c r="E16" s="7">
        <v>144738</v>
      </c>
      <c r="F16" s="8">
        <v>128.6</v>
      </c>
      <c r="G16" s="26">
        <f t="shared" si="0"/>
        <v>2.3400000000000001E-2</v>
      </c>
      <c r="I16" s="15"/>
    </row>
    <row r="17" spans="1:9" ht="12.95" customHeight="1">
      <c r="A17" s="6"/>
      <c r="B17" s="25" t="s">
        <v>251</v>
      </c>
      <c r="C17" s="5" t="s">
        <v>252</v>
      </c>
      <c r="D17" s="5" t="s">
        <v>11</v>
      </c>
      <c r="E17" s="7">
        <v>410111</v>
      </c>
      <c r="F17" s="8">
        <v>123.85</v>
      </c>
      <c r="G17" s="26">
        <f t="shared" si="0"/>
        <v>2.2599999999999999E-2</v>
      </c>
      <c r="I17" s="15"/>
    </row>
    <row r="18" spans="1:9" ht="12.95" customHeight="1">
      <c r="A18" s="6"/>
      <c r="B18" s="25" t="s">
        <v>218</v>
      </c>
      <c r="C18" s="5" t="s">
        <v>219</v>
      </c>
      <c r="D18" s="5" t="s">
        <v>101</v>
      </c>
      <c r="E18" s="7">
        <v>12526</v>
      </c>
      <c r="F18" s="8">
        <v>118.15</v>
      </c>
      <c r="G18" s="26">
        <f t="shared" si="0"/>
        <v>2.1499999999999998E-2</v>
      </c>
      <c r="I18" s="15"/>
    </row>
    <row r="19" spans="1:9" ht="12.95" customHeight="1">
      <c r="A19" s="6"/>
      <c r="B19" s="25" t="s">
        <v>289</v>
      </c>
      <c r="C19" s="5" t="s">
        <v>290</v>
      </c>
      <c r="D19" s="5" t="s">
        <v>30</v>
      </c>
      <c r="E19" s="7">
        <v>99101</v>
      </c>
      <c r="F19" s="8">
        <v>108.66</v>
      </c>
      <c r="G19" s="26">
        <f t="shared" si="0"/>
        <v>1.9800000000000002E-2</v>
      </c>
      <c r="I19" s="15"/>
    </row>
    <row r="20" spans="1:9" ht="12.95" customHeight="1">
      <c r="A20" s="6"/>
      <c r="B20" s="25" t="s">
        <v>216</v>
      </c>
      <c r="C20" s="5" t="s">
        <v>217</v>
      </c>
      <c r="D20" s="5" t="s">
        <v>66</v>
      </c>
      <c r="E20" s="7">
        <v>155</v>
      </c>
      <c r="F20" s="8">
        <v>107.29</v>
      </c>
      <c r="G20" s="26">
        <f t="shared" si="0"/>
        <v>1.95E-2</v>
      </c>
      <c r="I20" s="15"/>
    </row>
    <row r="21" spans="1:9" ht="12.95" customHeight="1">
      <c r="A21" s="6"/>
      <c r="B21" s="25" t="s">
        <v>166</v>
      </c>
      <c r="C21" s="5" t="s">
        <v>111</v>
      </c>
      <c r="D21" s="5" t="s">
        <v>110</v>
      </c>
      <c r="E21" s="7">
        <v>46026</v>
      </c>
      <c r="F21" s="8">
        <v>101</v>
      </c>
      <c r="G21" s="26">
        <f t="shared" si="0"/>
        <v>1.84E-2</v>
      </c>
      <c r="I21" s="15"/>
    </row>
    <row r="22" spans="1:9" ht="12.95" customHeight="1">
      <c r="A22" s="6"/>
      <c r="B22" s="25" t="s">
        <v>291</v>
      </c>
      <c r="C22" s="5" t="s">
        <v>292</v>
      </c>
      <c r="D22" s="5" t="s">
        <v>11</v>
      </c>
      <c r="E22" s="7">
        <v>70464</v>
      </c>
      <c r="F22" s="8">
        <v>98.51</v>
      </c>
      <c r="G22" s="26">
        <f t="shared" si="0"/>
        <v>1.7899999999999999E-2</v>
      </c>
      <c r="I22" s="15"/>
    </row>
    <row r="23" spans="1:9" ht="12.95" customHeight="1">
      <c r="A23" s="6"/>
      <c r="B23" s="25" t="s">
        <v>278</v>
      </c>
      <c r="C23" s="5" t="s">
        <v>279</v>
      </c>
      <c r="D23" s="5" t="s">
        <v>38</v>
      </c>
      <c r="E23" s="7">
        <v>9122</v>
      </c>
      <c r="F23" s="8">
        <v>98.43</v>
      </c>
      <c r="G23" s="26">
        <f t="shared" si="0"/>
        <v>1.7899999999999999E-2</v>
      </c>
      <c r="I23" s="15"/>
    </row>
    <row r="24" spans="1:9" ht="12.95" customHeight="1">
      <c r="A24" s="6"/>
      <c r="B24" s="25" t="s">
        <v>190</v>
      </c>
      <c r="C24" s="5" t="s">
        <v>191</v>
      </c>
      <c r="D24" s="5" t="s">
        <v>15</v>
      </c>
      <c r="E24" s="7">
        <v>1960</v>
      </c>
      <c r="F24" s="8">
        <v>97.99</v>
      </c>
      <c r="G24" s="26">
        <f t="shared" si="0"/>
        <v>1.78E-2</v>
      </c>
      <c r="I24" s="15"/>
    </row>
    <row r="25" spans="1:9" ht="12.95" customHeight="1">
      <c r="A25" s="6"/>
      <c r="B25" s="25" t="s">
        <v>144</v>
      </c>
      <c r="C25" s="5" t="s">
        <v>65</v>
      </c>
      <c r="D25" s="5" t="s">
        <v>66</v>
      </c>
      <c r="E25" s="7">
        <v>29629</v>
      </c>
      <c r="F25" s="8">
        <v>96.29</v>
      </c>
      <c r="G25" s="26">
        <f t="shared" si="0"/>
        <v>1.7500000000000002E-2</v>
      </c>
      <c r="I25" s="15"/>
    </row>
    <row r="26" spans="1:9" ht="12.95" customHeight="1">
      <c r="A26" s="6"/>
      <c r="B26" s="25" t="s">
        <v>295</v>
      </c>
      <c r="C26" s="5" t="s">
        <v>296</v>
      </c>
      <c r="D26" s="5" t="s">
        <v>15</v>
      </c>
      <c r="E26" s="7">
        <v>86980</v>
      </c>
      <c r="F26" s="8">
        <v>92.81</v>
      </c>
      <c r="G26" s="26">
        <f t="shared" si="0"/>
        <v>1.6899999999999998E-2</v>
      </c>
      <c r="I26" s="15"/>
    </row>
    <row r="27" spans="1:9" ht="12.95" customHeight="1">
      <c r="A27" s="6"/>
      <c r="B27" s="25" t="s">
        <v>243</v>
      </c>
      <c r="C27" s="5" t="s">
        <v>244</v>
      </c>
      <c r="D27" s="5" t="s">
        <v>172</v>
      </c>
      <c r="E27" s="7">
        <v>16715</v>
      </c>
      <c r="F27" s="8">
        <v>87.39</v>
      </c>
      <c r="G27" s="26">
        <f t="shared" si="0"/>
        <v>1.5900000000000001E-2</v>
      </c>
      <c r="I27" s="15"/>
    </row>
    <row r="28" spans="1:9" ht="12.95" customHeight="1">
      <c r="A28" s="6"/>
      <c r="B28" s="25" t="s">
        <v>308</v>
      </c>
      <c r="C28" s="5" t="s">
        <v>309</v>
      </c>
      <c r="D28" s="5" t="s">
        <v>38</v>
      </c>
      <c r="E28" s="7">
        <v>27351</v>
      </c>
      <c r="F28" s="8">
        <v>84.82</v>
      </c>
      <c r="G28" s="26">
        <f t="shared" si="0"/>
        <v>1.54E-2</v>
      </c>
      <c r="I28" s="15"/>
    </row>
    <row r="29" spans="1:9" ht="12.95" customHeight="1">
      <c r="A29" s="6"/>
      <c r="B29" s="25" t="s">
        <v>253</v>
      </c>
      <c r="C29" s="5" t="s">
        <v>254</v>
      </c>
      <c r="D29" s="5" t="s">
        <v>255</v>
      </c>
      <c r="E29" s="7">
        <v>6636</v>
      </c>
      <c r="F29" s="8">
        <v>83.41</v>
      </c>
      <c r="G29" s="26">
        <f t="shared" si="0"/>
        <v>1.52E-2</v>
      </c>
      <c r="I29" s="15"/>
    </row>
    <row r="30" spans="1:9" ht="12.95" customHeight="1">
      <c r="A30" s="6"/>
      <c r="B30" s="25" t="s">
        <v>136</v>
      </c>
      <c r="C30" s="5" t="s">
        <v>25</v>
      </c>
      <c r="D30" s="5" t="s">
        <v>26</v>
      </c>
      <c r="E30" s="7">
        <v>2745</v>
      </c>
      <c r="F30" s="8">
        <v>80.959999999999994</v>
      </c>
      <c r="G30" s="26">
        <f t="shared" si="0"/>
        <v>1.47E-2</v>
      </c>
      <c r="I30" s="15"/>
    </row>
    <row r="31" spans="1:9" ht="12.95" customHeight="1">
      <c r="A31" s="6"/>
      <c r="B31" s="25" t="s">
        <v>266</v>
      </c>
      <c r="C31" s="5" t="s">
        <v>267</v>
      </c>
      <c r="D31" s="5" t="s">
        <v>66</v>
      </c>
      <c r="E31" s="7">
        <v>29884</v>
      </c>
      <c r="F31" s="8">
        <v>79.66</v>
      </c>
      <c r="G31" s="26">
        <f t="shared" si="0"/>
        <v>1.4500000000000001E-2</v>
      </c>
      <c r="I31" s="15"/>
    </row>
    <row r="32" spans="1:9" ht="12.95" customHeight="1">
      <c r="A32" s="6"/>
      <c r="B32" s="25" t="s">
        <v>119</v>
      </c>
      <c r="C32" s="5" t="s">
        <v>12</v>
      </c>
      <c r="D32" s="5" t="s">
        <v>13</v>
      </c>
      <c r="E32" s="7">
        <v>7456</v>
      </c>
      <c r="F32" s="8">
        <v>75.400000000000006</v>
      </c>
      <c r="G32" s="26">
        <f t="shared" si="0"/>
        <v>1.37E-2</v>
      </c>
      <c r="I32" s="15"/>
    </row>
    <row r="33" spans="1:9" ht="12.95" customHeight="1">
      <c r="A33" s="6"/>
      <c r="B33" s="25" t="s">
        <v>125</v>
      </c>
      <c r="C33" s="5" t="s">
        <v>24</v>
      </c>
      <c r="D33" s="5" t="s">
        <v>11</v>
      </c>
      <c r="E33" s="7">
        <v>14315</v>
      </c>
      <c r="F33" s="8">
        <v>74.27</v>
      </c>
      <c r="G33" s="26">
        <f t="shared" si="0"/>
        <v>1.35E-2</v>
      </c>
      <c r="I33" s="15"/>
    </row>
    <row r="34" spans="1:9" ht="12.95" customHeight="1">
      <c r="A34" s="6"/>
      <c r="B34" s="25" t="s">
        <v>168</v>
      </c>
      <c r="C34" s="5" t="s">
        <v>100</v>
      </c>
      <c r="D34" s="5" t="s">
        <v>101</v>
      </c>
      <c r="E34" s="7">
        <v>31982</v>
      </c>
      <c r="F34" s="8">
        <v>71.34</v>
      </c>
      <c r="G34" s="26">
        <f t="shared" si="0"/>
        <v>1.2999999999999999E-2</v>
      </c>
      <c r="I34" s="15"/>
    </row>
    <row r="35" spans="1:9" ht="12.95" customHeight="1">
      <c r="A35" s="6"/>
      <c r="B35" s="25" t="s">
        <v>21</v>
      </c>
      <c r="C35" s="5" t="s">
        <v>22</v>
      </c>
      <c r="D35" s="5" t="s">
        <v>11</v>
      </c>
      <c r="E35" s="7">
        <v>22302</v>
      </c>
      <c r="F35" s="8">
        <v>69.7</v>
      </c>
      <c r="G35" s="26">
        <f t="shared" si="0"/>
        <v>1.2699999999999999E-2</v>
      </c>
      <c r="I35" s="15"/>
    </row>
    <row r="36" spans="1:9" ht="12.95" customHeight="1">
      <c r="A36" s="6"/>
      <c r="B36" s="25" t="s">
        <v>335</v>
      </c>
      <c r="C36" s="5" t="s">
        <v>336</v>
      </c>
      <c r="D36" s="5" t="s">
        <v>28</v>
      </c>
      <c r="E36" s="7">
        <v>54153</v>
      </c>
      <c r="F36" s="8">
        <v>68.64</v>
      </c>
      <c r="G36" s="26">
        <f t="shared" si="0"/>
        <v>1.2500000000000001E-2</v>
      </c>
      <c r="I36" s="15"/>
    </row>
    <row r="37" spans="1:9" ht="12.95" customHeight="1">
      <c r="A37" s="6"/>
      <c r="B37" s="25" t="s">
        <v>310</v>
      </c>
      <c r="C37" s="5" t="s">
        <v>311</v>
      </c>
      <c r="D37" s="5" t="s">
        <v>284</v>
      </c>
      <c r="E37" s="7">
        <v>77425</v>
      </c>
      <c r="F37" s="8">
        <v>67.48</v>
      </c>
      <c r="G37" s="26">
        <f t="shared" si="0"/>
        <v>1.23E-2</v>
      </c>
      <c r="I37" s="15"/>
    </row>
    <row r="38" spans="1:9" ht="12.95" customHeight="1">
      <c r="A38" s="6"/>
      <c r="B38" s="25" t="s">
        <v>148</v>
      </c>
      <c r="C38" s="5" t="s">
        <v>71</v>
      </c>
      <c r="D38" s="5" t="s">
        <v>69</v>
      </c>
      <c r="E38" s="7">
        <v>9519</v>
      </c>
      <c r="F38" s="8">
        <v>64.709999999999994</v>
      </c>
      <c r="G38" s="26">
        <f t="shared" si="0"/>
        <v>1.18E-2</v>
      </c>
      <c r="I38" s="15"/>
    </row>
    <row r="39" spans="1:9" ht="12.95" customHeight="1">
      <c r="A39" s="6"/>
      <c r="B39" s="25" t="s">
        <v>258</v>
      </c>
      <c r="C39" s="5" t="s">
        <v>259</v>
      </c>
      <c r="D39" s="5" t="s">
        <v>13</v>
      </c>
      <c r="E39" s="7">
        <v>3614</v>
      </c>
      <c r="F39" s="8">
        <v>63.2</v>
      </c>
      <c r="G39" s="26">
        <f t="shared" si="0"/>
        <v>1.15E-2</v>
      </c>
      <c r="I39" s="15"/>
    </row>
    <row r="40" spans="1:9" ht="12.95" customHeight="1">
      <c r="A40" s="6"/>
      <c r="B40" s="25" t="s">
        <v>256</v>
      </c>
      <c r="C40" s="5" t="s">
        <v>257</v>
      </c>
      <c r="D40" s="5" t="s">
        <v>37</v>
      </c>
      <c r="E40" s="7">
        <v>7031</v>
      </c>
      <c r="F40" s="8">
        <v>62.88</v>
      </c>
      <c r="G40" s="26">
        <f t="shared" si="0"/>
        <v>1.15E-2</v>
      </c>
      <c r="I40" s="15"/>
    </row>
    <row r="41" spans="1:9" ht="12.95" customHeight="1">
      <c r="A41" s="6"/>
      <c r="B41" s="25" t="s">
        <v>138</v>
      </c>
      <c r="C41" s="5" t="s">
        <v>32</v>
      </c>
      <c r="D41" s="5" t="s">
        <v>30</v>
      </c>
      <c r="E41" s="7">
        <v>12991</v>
      </c>
      <c r="F41" s="8">
        <v>57.74</v>
      </c>
      <c r="G41" s="26">
        <f t="shared" si="0"/>
        <v>1.0500000000000001E-2</v>
      </c>
      <c r="I41" s="15"/>
    </row>
    <row r="42" spans="1:9" ht="12.95" customHeight="1">
      <c r="A42" s="6"/>
      <c r="B42" s="25" t="s">
        <v>126</v>
      </c>
      <c r="C42" s="5" t="s">
        <v>31</v>
      </c>
      <c r="D42" s="5" t="s">
        <v>13</v>
      </c>
      <c r="E42" s="7">
        <v>2314</v>
      </c>
      <c r="F42" s="8">
        <v>57.71</v>
      </c>
      <c r="G42" s="26">
        <f t="shared" si="0"/>
        <v>1.0500000000000001E-2</v>
      </c>
      <c r="I42" s="15"/>
    </row>
    <row r="43" spans="1:9" ht="12.95" customHeight="1">
      <c r="A43" s="6"/>
      <c r="B43" s="25" t="s">
        <v>312</v>
      </c>
      <c r="C43" s="5" t="s">
        <v>313</v>
      </c>
      <c r="D43" s="5" t="s">
        <v>28</v>
      </c>
      <c r="E43" s="7">
        <v>40171</v>
      </c>
      <c r="F43" s="8">
        <v>57.12</v>
      </c>
      <c r="G43" s="26">
        <f t="shared" si="0"/>
        <v>1.04E-2</v>
      </c>
      <c r="I43" s="15"/>
    </row>
    <row r="44" spans="1:9" ht="12.95" customHeight="1">
      <c r="A44" s="6"/>
      <c r="B44" s="25" t="s">
        <v>297</v>
      </c>
      <c r="C44" s="5" t="s">
        <v>298</v>
      </c>
      <c r="D44" s="5" t="s">
        <v>15</v>
      </c>
      <c r="E44" s="7">
        <v>3392</v>
      </c>
      <c r="F44" s="8">
        <v>56.98</v>
      </c>
      <c r="G44" s="26">
        <f t="shared" si="0"/>
        <v>1.04E-2</v>
      </c>
      <c r="I44" s="15"/>
    </row>
    <row r="45" spans="1:9" ht="12.95" customHeight="1">
      <c r="A45" s="6"/>
      <c r="B45" s="25" t="s">
        <v>175</v>
      </c>
      <c r="C45" s="5" t="s">
        <v>220</v>
      </c>
      <c r="D45" s="5" t="s">
        <v>106</v>
      </c>
      <c r="E45" s="7">
        <v>25484</v>
      </c>
      <c r="F45" s="8">
        <v>56.42</v>
      </c>
      <c r="G45" s="26">
        <f t="shared" si="0"/>
        <v>1.03E-2</v>
      </c>
      <c r="I45" s="15"/>
    </row>
    <row r="46" spans="1:9" ht="12.95" customHeight="1">
      <c r="A46" s="6"/>
      <c r="B46" s="25" t="s">
        <v>160</v>
      </c>
      <c r="C46" s="5" t="s">
        <v>108</v>
      </c>
      <c r="D46" s="5" t="s">
        <v>69</v>
      </c>
      <c r="E46" s="7">
        <v>3187</v>
      </c>
      <c r="F46" s="8">
        <v>55.24</v>
      </c>
      <c r="G46" s="26">
        <f t="shared" si="0"/>
        <v>1.01E-2</v>
      </c>
      <c r="I46" s="15"/>
    </row>
    <row r="47" spans="1:9" ht="12.95" customHeight="1">
      <c r="A47" s="6"/>
      <c r="B47" s="25" t="s">
        <v>342</v>
      </c>
      <c r="C47" s="5" t="s">
        <v>343</v>
      </c>
      <c r="D47" s="5" t="s">
        <v>106</v>
      </c>
      <c r="E47" s="7">
        <v>81816</v>
      </c>
      <c r="F47" s="8">
        <v>51.75</v>
      </c>
      <c r="G47" s="26">
        <f t="shared" si="0"/>
        <v>9.4000000000000004E-3</v>
      </c>
      <c r="I47" s="15"/>
    </row>
    <row r="48" spans="1:9" ht="12.95" customHeight="1">
      <c r="A48" s="6"/>
      <c r="B48" s="25" t="s">
        <v>353</v>
      </c>
      <c r="C48" s="5" t="s">
        <v>354</v>
      </c>
      <c r="D48" s="5" t="s">
        <v>34</v>
      </c>
      <c r="E48" s="7">
        <v>35545</v>
      </c>
      <c r="F48" s="8">
        <v>51.47</v>
      </c>
      <c r="G48" s="26">
        <f t="shared" si="0"/>
        <v>9.4000000000000004E-3</v>
      </c>
      <c r="I48" s="15"/>
    </row>
    <row r="49" spans="1:9" ht="12.95" customHeight="1">
      <c r="A49" s="6"/>
      <c r="B49" s="25" t="s">
        <v>346</v>
      </c>
      <c r="C49" s="5" t="s">
        <v>347</v>
      </c>
      <c r="D49" s="5" t="s">
        <v>348</v>
      </c>
      <c r="E49" s="7">
        <v>18735</v>
      </c>
      <c r="F49" s="8">
        <v>50.16</v>
      </c>
      <c r="G49" s="26">
        <f t="shared" si="0"/>
        <v>9.1000000000000004E-3</v>
      </c>
      <c r="I49" s="15"/>
    </row>
    <row r="50" spans="1:9" ht="12.95" customHeight="1">
      <c r="A50" s="6"/>
      <c r="B50" s="25" t="s">
        <v>314</v>
      </c>
      <c r="C50" s="5" t="s">
        <v>315</v>
      </c>
      <c r="D50" s="5" t="s">
        <v>101</v>
      </c>
      <c r="E50" s="7">
        <v>48858</v>
      </c>
      <c r="F50" s="8">
        <v>49.47</v>
      </c>
      <c r="G50" s="26">
        <f t="shared" si="0"/>
        <v>8.9999999999999993E-3</v>
      </c>
      <c r="I50" s="15"/>
    </row>
    <row r="51" spans="1:9" ht="12.95" customHeight="1">
      <c r="A51" s="6"/>
      <c r="B51" s="25" t="s">
        <v>202</v>
      </c>
      <c r="C51" s="5" t="s">
        <v>203</v>
      </c>
      <c r="D51" s="5" t="s">
        <v>204</v>
      </c>
      <c r="E51" s="7">
        <v>12110</v>
      </c>
      <c r="F51" s="8">
        <v>48.65</v>
      </c>
      <c r="G51" s="26">
        <f t="shared" ref="G51:G61" si="1">+ROUND(F51/$F$67,4)</f>
        <v>8.8999999999999999E-3</v>
      </c>
      <c r="I51" s="15"/>
    </row>
    <row r="52" spans="1:9" ht="12.95" customHeight="1">
      <c r="A52" s="6"/>
      <c r="B52" s="25" t="s">
        <v>174</v>
      </c>
      <c r="C52" s="5" t="s">
        <v>93</v>
      </c>
      <c r="D52" s="5" t="s">
        <v>73</v>
      </c>
      <c r="E52" s="7">
        <v>23029</v>
      </c>
      <c r="F52" s="8">
        <v>47</v>
      </c>
      <c r="G52" s="26">
        <f t="shared" si="1"/>
        <v>8.6E-3</v>
      </c>
      <c r="I52" s="15"/>
    </row>
    <row r="53" spans="1:9" ht="12.95" customHeight="1">
      <c r="A53" s="6"/>
      <c r="B53" s="25" t="s">
        <v>49</v>
      </c>
      <c r="C53" s="5" t="s">
        <v>50</v>
      </c>
      <c r="D53" s="5" t="s">
        <v>11</v>
      </c>
      <c r="E53" s="7">
        <v>27257</v>
      </c>
      <c r="F53" s="8">
        <v>45.14</v>
      </c>
      <c r="G53" s="26">
        <f t="shared" si="1"/>
        <v>8.2000000000000007E-3</v>
      </c>
      <c r="I53" s="15"/>
    </row>
    <row r="54" spans="1:9" ht="12.95" customHeight="1">
      <c r="A54" s="6"/>
      <c r="B54" s="25" t="s">
        <v>355</v>
      </c>
      <c r="C54" s="5" t="s">
        <v>356</v>
      </c>
      <c r="D54" s="5" t="s">
        <v>172</v>
      </c>
      <c r="E54" s="7">
        <v>20433</v>
      </c>
      <c r="F54" s="8">
        <v>42.77</v>
      </c>
      <c r="G54" s="26">
        <f t="shared" si="1"/>
        <v>7.7999999999999996E-3</v>
      </c>
      <c r="I54" s="15"/>
    </row>
    <row r="55" spans="1:9" ht="12.95" customHeight="1">
      <c r="A55" s="6"/>
      <c r="B55" s="25" t="s">
        <v>127</v>
      </c>
      <c r="C55" s="5" t="s">
        <v>48</v>
      </c>
      <c r="D55" s="5" t="s">
        <v>13</v>
      </c>
      <c r="E55" s="7">
        <v>4805</v>
      </c>
      <c r="F55" s="8">
        <v>42.71</v>
      </c>
      <c r="G55" s="26">
        <f t="shared" si="1"/>
        <v>7.7999999999999996E-3</v>
      </c>
      <c r="I55" s="15"/>
    </row>
    <row r="56" spans="1:9" ht="12.95" customHeight="1">
      <c r="A56" s="6"/>
      <c r="B56" s="25" t="s">
        <v>152</v>
      </c>
      <c r="C56" s="5" t="s">
        <v>80</v>
      </c>
      <c r="D56" s="5" t="s">
        <v>69</v>
      </c>
      <c r="E56" s="7">
        <v>994</v>
      </c>
      <c r="F56" s="8">
        <v>40.36</v>
      </c>
      <c r="G56" s="26">
        <f t="shared" si="1"/>
        <v>7.4000000000000003E-3</v>
      </c>
      <c r="I56" s="15"/>
    </row>
    <row r="57" spans="1:9" ht="12.95" customHeight="1">
      <c r="A57" s="6"/>
      <c r="B57" s="25" t="s">
        <v>299</v>
      </c>
      <c r="C57" s="5" t="s">
        <v>300</v>
      </c>
      <c r="D57" s="5" t="s">
        <v>66</v>
      </c>
      <c r="E57" s="7">
        <v>5245</v>
      </c>
      <c r="F57" s="8">
        <v>37.96</v>
      </c>
      <c r="G57" s="26">
        <f t="shared" si="1"/>
        <v>6.8999999999999999E-3</v>
      </c>
      <c r="I57" s="15"/>
    </row>
    <row r="58" spans="1:9" ht="12.95" customHeight="1">
      <c r="A58" s="6"/>
      <c r="B58" s="25" t="s">
        <v>164</v>
      </c>
      <c r="C58" s="5" t="s">
        <v>104</v>
      </c>
      <c r="D58" s="5" t="s">
        <v>69</v>
      </c>
      <c r="E58" s="7">
        <v>14388</v>
      </c>
      <c r="F58" s="8">
        <v>37.880000000000003</v>
      </c>
      <c r="G58" s="26">
        <f t="shared" si="1"/>
        <v>6.8999999999999999E-3</v>
      </c>
      <c r="I58" s="15"/>
    </row>
    <row r="59" spans="1:9" ht="12.95" customHeight="1">
      <c r="A59" s="6"/>
      <c r="B59" s="25" t="s">
        <v>306</v>
      </c>
      <c r="C59" s="5" t="s">
        <v>307</v>
      </c>
      <c r="D59" s="5" t="s">
        <v>101</v>
      </c>
      <c r="E59" s="7">
        <v>23950</v>
      </c>
      <c r="F59" s="8">
        <v>32.840000000000003</v>
      </c>
      <c r="G59" s="26">
        <f t="shared" si="1"/>
        <v>6.0000000000000001E-3</v>
      </c>
      <c r="I59" s="15"/>
    </row>
    <row r="60" spans="1:9" ht="12.95" customHeight="1">
      <c r="A60" s="6"/>
      <c r="B60" s="25" t="s">
        <v>262</v>
      </c>
      <c r="C60" s="5" t="s">
        <v>263</v>
      </c>
      <c r="D60" s="5" t="s">
        <v>15</v>
      </c>
      <c r="E60" s="7">
        <v>4289</v>
      </c>
      <c r="F60" s="8">
        <v>31.82</v>
      </c>
      <c r="G60" s="26">
        <f t="shared" si="1"/>
        <v>5.7999999999999996E-3</v>
      </c>
      <c r="I60" s="15"/>
    </row>
    <row r="61" spans="1:9" ht="12.95" customHeight="1">
      <c r="A61" s="6"/>
      <c r="B61" s="25" t="s">
        <v>273</v>
      </c>
      <c r="C61" s="5" t="s">
        <v>274</v>
      </c>
      <c r="D61" s="5" t="s">
        <v>110</v>
      </c>
      <c r="E61" s="7">
        <v>9898</v>
      </c>
      <c r="F61" s="8">
        <v>27.68</v>
      </c>
      <c r="G61" s="26">
        <f t="shared" si="1"/>
        <v>5.0000000000000001E-3</v>
      </c>
      <c r="I61" s="15"/>
    </row>
    <row r="62" spans="1:9" ht="12.95" customHeight="1">
      <c r="A62" s="1"/>
      <c r="B62" s="23" t="s">
        <v>55</v>
      </c>
      <c r="C62" s="5" t="s">
        <v>1</v>
      </c>
      <c r="D62" s="5" t="s">
        <v>1</v>
      </c>
      <c r="E62" s="5" t="s">
        <v>1</v>
      </c>
      <c r="F62" s="9">
        <f>SUM(F7:F61)</f>
        <v>5411.53</v>
      </c>
      <c r="G62" s="27">
        <f>SUM(G7:G61)</f>
        <v>0.98549999999999982</v>
      </c>
    </row>
    <row r="63" spans="1:9" ht="12.95" customHeight="1">
      <c r="A63" s="1"/>
      <c r="B63" s="28" t="s">
        <v>56</v>
      </c>
      <c r="C63" s="10" t="s">
        <v>1</v>
      </c>
      <c r="D63" s="10" t="s">
        <v>1</v>
      </c>
      <c r="E63" s="10" t="s">
        <v>1</v>
      </c>
      <c r="F63" s="11" t="s">
        <v>57</v>
      </c>
      <c r="G63" s="29" t="s">
        <v>57</v>
      </c>
    </row>
    <row r="64" spans="1:9" ht="12.95" customHeight="1">
      <c r="A64" s="1"/>
      <c r="B64" s="28" t="s">
        <v>55</v>
      </c>
      <c r="C64" s="10" t="s">
        <v>1</v>
      </c>
      <c r="D64" s="10" t="s">
        <v>1</v>
      </c>
      <c r="E64" s="10" t="s">
        <v>1</v>
      </c>
      <c r="F64" s="11" t="s">
        <v>57</v>
      </c>
      <c r="G64" s="29" t="s">
        <v>57</v>
      </c>
    </row>
    <row r="65" spans="1:7" ht="12.95" customHeight="1">
      <c r="A65" s="1"/>
      <c r="B65" s="28" t="s">
        <v>58</v>
      </c>
      <c r="C65" s="12" t="s">
        <v>1</v>
      </c>
      <c r="D65" s="10" t="s">
        <v>1</v>
      </c>
      <c r="E65" s="12" t="s">
        <v>1</v>
      </c>
      <c r="F65" s="9">
        <f>+F62</f>
        <v>5411.53</v>
      </c>
      <c r="G65" s="27">
        <f>+G62</f>
        <v>0.98549999999999982</v>
      </c>
    </row>
    <row r="66" spans="1:7" ht="12.95" customHeight="1">
      <c r="A66" s="1"/>
      <c r="B66" s="28" t="s">
        <v>59</v>
      </c>
      <c r="C66" s="5" t="s">
        <v>1</v>
      </c>
      <c r="D66" s="10" t="s">
        <v>1</v>
      </c>
      <c r="E66" s="5" t="s">
        <v>1</v>
      </c>
      <c r="F66" s="13">
        <f>+F67-F65</f>
        <v>79.030000000000655</v>
      </c>
      <c r="G66" s="27">
        <f>+G67-G65</f>
        <v>1.4500000000000179E-2</v>
      </c>
    </row>
    <row r="67" spans="1:7" ht="12.95" customHeight="1" thickBot="1">
      <c r="A67" s="1"/>
      <c r="B67" s="30" t="s">
        <v>60</v>
      </c>
      <c r="C67" s="31" t="s">
        <v>1</v>
      </c>
      <c r="D67" s="31" t="s">
        <v>1</v>
      </c>
      <c r="E67" s="31" t="s">
        <v>1</v>
      </c>
      <c r="F67" s="32">
        <v>5490.56</v>
      </c>
      <c r="G67" s="33">
        <v>1</v>
      </c>
    </row>
    <row r="68" spans="1:7">
      <c r="A68" s="1"/>
      <c r="B68" s="4" t="s">
        <v>1</v>
      </c>
      <c r="C68" s="1"/>
      <c r="D68" s="1"/>
      <c r="E68" s="1"/>
      <c r="F68" s="1"/>
      <c r="G68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4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30.710937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121</v>
      </c>
      <c r="C7" s="5" t="s">
        <v>10</v>
      </c>
      <c r="D7" s="5" t="s">
        <v>11</v>
      </c>
      <c r="E7" s="7">
        <v>209</v>
      </c>
      <c r="F7" s="8">
        <v>3.73</v>
      </c>
      <c r="G7" s="26">
        <f t="shared" ref="G7:G52" si="0">+ROUND(F7/$F$63,4)</f>
        <v>9.35E-2</v>
      </c>
    </row>
    <row r="8" spans="1:7" ht="12.95" customHeight="1">
      <c r="A8" s="6"/>
      <c r="B8" s="25" t="s">
        <v>117</v>
      </c>
      <c r="C8" s="5" t="s">
        <v>14</v>
      </c>
      <c r="D8" s="5" t="s">
        <v>15</v>
      </c>
      <c r="E8" s="7">
        <v>164</v>
      </c>
      <c r="F8" s="8">
        <v>2.93</v>
      </c>
      <c r="G8" s="26">
        <f t="shared" si="0"/>
        <v>7.3499999999999996E-2</v>
      </c>
    </row>
    <row r="9" spans="1:7" ht="12.95" customHeight="1">
      <c r="A9" s="6"/>
      <c r="B9" s="25" t="s">
        <v>118</v>
      </c>
      <c r="C9" s="5" t="s">
        <v>16</v>
      </c>
      <c r="D9" s="5" t="s">
        <v>17</v>
      </c>
      <c r="E9" s="7">
        <v>169</v>
      </c>
      <c r="F9" s="8">
        <v>2.73</v>
      </c>
      <c r="G9" s="26">
        <f t="shared" si="0"/>
        <v>6.8500000000000005E-2</v>
      </c>
    </row>
    <row r="10" spans="1:7" ht="12.95" customHeight="1">
      <c r="A10" s="6"/>
      <c r="B10" s="25" t="s">
        <v>124</v>
      </c>
      <c r="C10" s="5" t="s">
        <v>44</v>
      </c>
      <c r="D10" s="5" t="s">
        <v>38</v>
      </c>
      <c r="E10" s="7">
        <v>866</v>
      </c>
      <c r="F10" s="8">
        <v>2.4700000000000002</v>
      </c>
      <c r="G10" s="26">
        <f t="shared" si="0"/>
        <v>6.1899999999999997E-2</v>
      </c>
    </row>
    <row r="11" spans="1:7" ht="12.95" customHeight="1">
      <c r="A11" s="6"/>
      <c r="B11" s="25" t="s">
        <v>119</v>
      </c>
      <c r="C11" s="5" t="s">
        <v>12</v>
      </c>
      <c r="D11" s="5" t="s">
        <v>13</v>
      </c>
      <c r="E11" s="7">
        <v>204</v>
      </c>
      <c r="F11" s="8">
        <v>2.06</v>
      </c>
      <c r="G11" s="26">
        <f t="shared" si="0"/>
        <v>5.1700000000000003E-2</v>
      </c>
    </row>
    <row r="12" spans="1:7" ht="12.95" customHeight="1">
      <c r="A12" s="6"/>
      <c r="B12" s="25" t="s">
        <v>123</v>
      </c>
      <c r="C12" s="5" t="s">
        <v>20</v>
      </c>
      <c r="D12" s="5" t="s">
        <v>11</v>
      </c>
      <c r="E12" s="7">
        <v>652</v>
      </c>
      <c r="F12" s="8">
        <v>1.97</v>
      </c>
      <c r="G12" s="26">
        <f t="shared" si="0"/>
        <v>4.9399999999999999E-2</v>
      </c>
    </row>
    <row r="13" spans="1:7" ht="12.95" customHeight="1">
      <c r="A13" s="6"/>
      <c r="B13" s="25" t="s">
        <v>120</v>
      </c>
      <c r="C13" s="5" t="s">
        <v>18</v>
      </c>
      <c r="D13" s="5" t="s">
        <v>19</v>
      </c>
      <c r="E13" s="7">
        <v>127</v>
      </c>
      <c r="F13" s="8">
        <v>1.52</v>
      </c>
      <c r="G13" s="26">
        <f t="shared" si="0"/>
        <v>3.8100000000000002E-2</v>
      </c>
    </row>
    <row r="14" spans="1:7" ht="12.95" customHeight="1">
      <c r="A14" s="6"/>
      <c r="B14" s="25" t="s">
        <v>126</v>
      </c>
      <c r="C14" s="5" t="s">
        <v>31</v>
      </c>
      <c r="D14" s="5" t="s">
        <v>13</v>
      </c>
      <c r="E14" s="7">
        <v>55</v>
      </c>
      <c r="F14" s="8">
        <v>1.37</v>
      </c>
      <c r="G14" s="26">
        <f t="shared" si="0"/>
        <v>3.44E-2</v>
      </c>
    </row>
    <row r="15" spans="1:7" ht="12.95" customHeight="1">
      <c r="A15" s="6"/>
      <c r="B15" s="25" t="s">
        <v>133</v>
      </c>
      <c r="C15" s="5" t="s">
        <v>43</v>
      </c>
      <c r="D15" s="5" t="s">
        <v>11</v>
      </c>
      <c r="E15" s="7">
        <v>123</v>
      </c>
      <c r="F15" s="8">
        <v>1.26</v>
      </c>
      <c r="G15" s="26">
        <f t="shared" si="0"/>
        <v>3.1600000000000003E-2</v>
      </c>
    </row>
    <row r="16" spans="1:7" ht="12.95" customHeight="1">
      <c r="A16" s="6"/>
      <c r="B16" s="25" t="s">
        <v>21</v>
      </c>
      <c r="C16" s="5" t="s">
        <v>22</v>
      </c>
      <c r="D16" s="5" t="s">
        <v>11</v>
      </c>
      <c r="E16" s="7">
        <v>328</v>
      </c>
      <c r="F16" s="8">
        <v>1.03</v>
      </c>
      <c r="G16" s="26">
        <f t="shared" si="0"/>
        <v>2.58E-2</v>
      </c>
    </row>
    <row r="17" spans="1:7" ht="12.95" customHeight="1">
      <c r="A17" s="6"/>
      <c r="B17" s="25" t="s">
        <v>134</v>
      </c>
      <c r="C17" s="5" t="s">
        <v>29</v>
      </c>
      <c r="D17" s="5" t="s">
        <v>30</v>
      </c>
      <c r="E17" s="7">
        <v>13</v>
      </c>
      <c r="F17" s="8">
        <v>1.01</v>
      </c>
      <c r="G17" s="26">
        <f t="shared" si="0"/>
        <v>2.53E-2</v>
      </c>
    </row>
    <row r="18" spans="1:7" ht="12.95" customHeight="1">
      <c r="A18" s="6"/>
      <c r="B18" s="25" t="s">
        <v>125</v>
      </c>
      <c r="C18" s="5" t="s">
        <v>24</v>
      </c>
      <c r="D18" s="5" t="s">
        <v>11</v>
      </c>
      <c r="E18" s="7">
        <v>176</v>
      </c>
      <c r="F18" s="8">
        <v>0.91</v>
      </c>
      <c r="G18" s="26">
        <f t="shared" si="0"/>
        <v>2.2800000000000001E-2</v>
      </c>
    </row>
    <row r="19" spans="1:7" ht="12.95" customHeight="1">
      <c r="A19" s="6"/>
      <c r="B19" s="25" t="s">
        <v>156</v>
      </c>
      <c r="C19" s="5" t="s">
        <v>91</v>
      </c>
      <c r="D19" s="5" t="s">
        <v>38</v>
      </c>
      <c r="E19" s="7">
        <v>76</v>
      </c>
      <c r="F19" s="8">
        <v>0.88</v>
      </c>
      <c r="G19" s="26">
        <f t="shared" si="0"/>
        <v>2.2100000000000002E-2</v>
      </c>
    </row>
    <row r="20" spans="1:7" ht="12.95" customHeight="1">
      <c r="A20" s="6"/>
      <c r="B20" s="25" t="s">
        <v>142</v>
      </c>
      <c r="C20" s="5" t="s">
        <v>70</v>
      </c>
      <c r="D20" s="5" t="s">
        <v>11</v>
      </c>
      <c r="E20" s="7">
        <v>52</v>
      </c>
      <c r="F20" s="8">
        <v>0.86</v>
      </c>
      <c r="G20" s="26">
        <f t="shared" si="0"/>
        <v>2.1600000000000001E-2</v>
      </c>
    </row>
    <row r="21" spans="1:7" ht="12.95" customHeight="1">
      <c r="A21" s="6"/>
      <c r="B21" s="25" t="s">
        <v>138</v>
      </c>
      <c r="C21" s="5" t="s">
        <v>32</v>
      </c>
      <c r="D21" s="5" t="s">
        <v>30</v>
      </c>
      <c r="E21" s="7">
        <v>194</v>
      </c>
      <c r="F21" s="8">
        <v>0.86</v>
      </c>
      <c r="G21" s="26">
        <f t="shared" si="0"/>
        <v>2.1600000000000001E-2</v>
      </c>
    </row>
    <row r="22" spans="1:7" ht="12.95" customHeight="1">
      <c r="A22" s="6"/>
      <c r="B22" s="25" t="s">
        <v>150</v>
      </c>
      <c r="C22" s="5" t="s">
        <v>82</v>
      </c>
      <c r="D22" s="5" t="s">
        <v>30</v>
      </c>
      <c r="E22" s="7">
        <v>49</v>
      </c>
      <c r="F22" s="8">
        <v>0.69</v>
      </c>
      <c r="G22" s="26">
        <f t="shared" si="0"/>
        <v>1.7299999999999999E-2</v>
      </c>
    </row>
    <row r="23" spans="1:7" ht="12.95" customHeight="1">
      <c r="A23" s="6"/>
      <c r="B23" s="25" t="s">
        <v>158</v>
      </c>
      <c r="C23" s="5" t="s">
        <v>85</v>
      </c>
      <c r="D23" s="5" t="s">
        <v>11</v>
      </c>
      <c r="E23" s="7">
        <v>37</v>
      </c>
      <c r="F23" s="8">
        <v>0.67</v>
      </c>
      <c r="G23" s="26">
        <f t="shared" si="0"/>
        <v>1.6799999999999999E-2</v>
      </c>
    </row>
    <row r="24" spans="1:7" ht="12.95" customHeight="1">
      <c r="A24" s="6"/>
      <c r="B24" s="25" t="s">
        <v>241</v>
      </c>
      <c r="C24" s="5" t="s">
        <v>52</v>
      </c>
      <c r="D24" s="5" t="s">
        <v>26</v>
      </c>
      <c r="E24" s="7">
        <v>115</v>
      </c>
      <c r="F24" s="8">
        <v>0.61</v>
      </c>
      <c r="G24" s="26">
        <f t="shared" si="0"/>
        <v>1.5299999999999999E-2</v>
      </c>
    </row>
    <row r="25" spans="1:7" ht="12.95" customHeight="1">
      <c r="A25" s="6"/>
      <c r="B25" s="25" t="s">
        <v>155</v>
      </c>
      <c r="C25" s="5" t="s">
        <v>46</v>
      </c>
      <c r="D25" s="5" t="s">
        <v>47</v>
      </c>
      <c r="E25" s="7">
        <v>139</v>
      </c>
      <c r="F25" s="8">
        <v>0.57999999999999996</v>
      </c>
      <c r="G25" s="26">
        <f t="shared" si="0"/>
        <v>1.4500000000000001E-2</v>
      </c>
    </row>
    <row r="26" spans="1:7" ht="12.95" customHeight="1">
      <c r="A26" s="6"/>
      <c r="B26" s="25" t="s">
        <v>161</v>
      </c>
      <c r="C26" s="5" t="s">
        <v>99</v>
      </c>
      <c r="D26" s="5" t="s">
        <v>38</v>
      </c>
      <c r="E26" s="7">
        <v>48</v>
      </c>
      <c r="F26" s="8">
        <v>0.56000000000000005</v>
      </c>
      <c r="G26" s="26">
        <f t="shared" si="0"/>
        <v>1.4E-2</v>
      </c>
    </row>
    <row r="27" spans="1:7" ht="12.95" customHeight="1">
      <c r="A27" s="6"/>
      <c r="B27" s="25" t="s">
        <v>127</v>
      </c>
      <c r="C27" s="5" t="s">
        <v>48</v>
      </c>
      <c r="D27" s="5" t="s">
        <v>13</v>
      </c>
      <c r="E27" s="7">
        <v>60</v>
      </c>
      <c r="F27" s="8">
        <v>0.54</v>
      </c>
      <c r="G27" s="26">
        <f t="shared" si="0"/>
        <v>1.35E-2</v>
      </c>
    </row>
    <row r="28" spans="1:7" ht="12.95" customHeight="1">
      <c r="A28" s="6"/>
      <c r="B28" s="25" t="s">
        <v>168</v>
      </c>
      <c r="C28" s="5" t="s">
        <v>100</v>
      </c>
      <c r="D28" s="5" t="s">
        <v>101</v>
      </c>
      <c r="E28" s="7">
        <v>224</v>
      </c>
      <c r="F28" s="8">
        <v>0.5</v>
      </c>
      <c r="G28" s="26">
        <f t="shared" si="0"/>
        <v>1.2500000000000001E-2</v>
      </c>
    </row>
    <row r="29" spans="1:7" ht="12.95" customHeight="1">
      <c r="A29" s="6"/>
      <c r="B29" s="25" t="s">
        <v>157</v>
      </c>
      <c r="C29" s="5" t="s">
        <v>40</v>
      </c>
      <c r="D29" s="5" t="s">
        <v>41</v>
      </c>
      <c r="E29" s="7">
        <v>288</v>
      </c>
      <c r="F29" s="8">
        <v>0.49</v>
      </c>
      <c r="G29" s="26">
        <f t="shared" si="0"/>
        <v>1.23E-2</v>
      </c>
    </row>
    <row r="30" spans="1:7" ht="12.95" customHeight="1">
      <c r="A30" s="6"/>
      <c r="B30" s="25" t="s">
        <v>165</v>
      </c>
      <c r="C30" s="5" t="s">
        <v>102</v>
      </c>
      <c r="D30" s="5" t="s">
        <v>30</v>
      </c>
      <c r="E30" s="7">
        <v>13</v>
      </c>
      <c r="F30" s="8">
        <v>0.48</v>
      </c>
      <c r="G30" s="26">
        <f t="shared" si="0"/>
        <v>1.2E-2</v>
      </c>
    </row>
    <row r="31" spans="1:7" ht="12.95" customHeight="1">
      <c r="A31" s="6"/>
      <c r="B31" s="25" t="s">
        <v>159</v>
      </c>
      <c r="C31" s="5" t="s">
        <v>89</v>
      </c>
      <c r="D31" s="5" t="s">
        <v>66</v>
      </c>
      <c r="E31" s="7">
        <v>2</v>
      </c>
      <c r="F31" s="8">
        <v>0.48</v>
      </c>
      <c r="G31" s="26">
        <f t="shared" si="0"/>
        <v>1.2E-2</v>
      </c>
    </row>
    <row r="32" spans="1:7" ht="12.95" customHeight="1">
      <c r="A32" s="6"/>
      <c r="B32" s="25" t="s">
        <v>152</v>
      </c>
      <c r="C32" s="5" t="s">
        <v>80</v>
      </c>
      <c r="D32" s="5" t="s">
        <v>69</v>
      </c>
      <c r="E32" s="7">
        <v>10</v>
      </c>
      <c r="F32" s="8">
        <v>0.41</v>
      </c>
      <c r="G32" s="26">
        <f t="shared" si="0"/>
        <v>1.03E-2</v>
      </c>
    </row>
    <row r="33" spans="1:7" ht="12.95" customHeight="1">
      <c r="A33" s="6"/>
      <c r="B33" s="25" t="s">
        <v>167</v>
      </c>
      <c r="C33" s="5" t="s">
        <v>103</v>
      </c>
      <c r="D33" s="5" t="s">
        <v>101</v>
      </c>
      <c r="E33" s="7">
        <v>252</v>
      </c>
      <c r="F33" s="8">
        <v>0.41</v>
      </c>
      <c r="G33" s="26">
        <f t="shared" si="0"/>
        <v>1.03E-2</v>
      </c>
    </row>
    <row r="34" spans="1:7" ht="12.95" customHeight="1">
      <c r="A34" s="6"/>
      <c r="B34" s="25" t="s">
        <v>171</v>
      </c>
      <c r="C34" s="5" t="s">
        <v>95</v>
      </c>
      <c r="D34" s="5" t="s">
        <v>17</v>
      </c>
      <c r="E34" s="7">
        <v>109</v>
      </c>
      <c r="F34" s="8">
        <v>0.4</v>
      </c>
      <c r="G34" s="26">
        <f t="shared" si="0"/>
        <v>0.01</v>
      </c>
    </row>
    <row r="35" spans="1:7" ht="12.95" customHeight="1">
      <c r="A35" s="6"/>
      <c r="B35" s="25" t="s">
        <v>130</v>
      </c>
      <c r="C35" s="5" t="s">
        <v>45</v>
      </c>
      <c r="D35" s="5" t="s">
        <v>17</v>
      </c>
      <c r="E35" s="7">
        <v>82</v>
      </c>
      <c r="F35" s="8">
        <v>0.39</v>
      </c>
      <c r="G35" s="26">
        <f t="shared" si="0"/>
        <v>9.7999999999999997E-3</v>
      </c>
    </row>
    <row r="36" spans="1:7" ht="12.95" customHeight="1">
      <c r="A36" s="6"/>
      <c r="B36" s="25" t="s">
        <v>122</v>
      </c>
      <c r="C36" s="5" t="s">
        <v>42</v>
      </c>
      <c r="D36" s="5" t="s">
        <v>13</v>
      </c>
      <c r="E36" s="7">
        <v>134</v>
      </c>
      <c r="F36" s="8">
        <v>0.39</v>
      </c>
      <c r="G36" s="26">
        <f t="shared" si="0"/>
        <v>9.7999999999999997E-3</v>
      </c>
    </row>
    <row r="37" spans="1:7" ht="12.95" customHeight="1">
      <c r="A37" s="6"/>
      <c r="B37" s="25" t="s">
        <v>169</v>
      </c>
      <c r="C37" s="5" t="s">
        <v>105</v>
      </c>
      <c r="D37" s="5" t="s">
        <v>106</v>
      </c>
      <c r="E37" s="7">
        <v>69</v>
      </c>
      <c r="F37" s="8">
        <v>0.39</v>
      </c>
      <c r="G37" s="26">
        <f t="shared" si="0"/>
        <v>9.7999999999999997E-3</v>
      </c>
    </row>
    <row r="38" spans="1:7" ht="12.95" customHeight="1">
      <c r="A38" s="6"/>
      <c r="B38" s="25" t="s">
        <v>245</v>
      </c>
      <c r="C38" s="5" t="s">
        <v>246</v>
      </c>
      <c r="D38" s="5" t="s">
        <v>15</v>
      </c>
      <c r="E38" s="7">
        <v>32</v>
      </c>
      <c r="F38" s="8">
        <v>0.38</v>
      </c>
      <c r="G38" s="26">
        <f t="shared" si="0"/>
        <v>9.4999999999999998E-3</v>
      </c>
    </row>
    <row r="39" spans="1:7" ht="12.95" customHeight="1">
      <c r="A39" s="6"/>
      <c r="B39" s="25" t="s">
        <v>273</v>
      </c>
      <c r="C39" s="5" t="s">
        <v>274</v>
      </c>
      <c r="D39" s="5" t="s">
        <v>110</v>
      </c>
      <c r="E39" s="7">
        <v>137</v>
      </c>
      <c r="F39" s="8">
        <v>0.38</v>
      </c>
      <c r="G39" s="26">
        <f t="shared" si="0"/>
        <v>9.4999999999999998E-3</v>
      </c>
    </row>
    <row r="40" spans="1:7" ht="12.95" customHeight="1">
      <c r="A40" s="6"/>
      <c r="B40" s="25" t="s">
        <v>154</v>
      </c>
      <c r="C40" s="5" t="s">
        <v>90</v>
      </c>
      <c r="D40" s="5" t="s">
        <v>30</v>
      </c>
      <c r="E40" s="7">
        <v>13</v>
      </c>
      <c r="F40" s="8">
        <v>0.37</v>
      </c>
      <c r="G40" s="26">
        <f t="shared" si="0"/>
        <v>9.2999999999999992E-3</v>
      </c>
    </row>
    <row r="41" spans="1:7" ht="12.95" customHeight="1">
      <c r="A41" s="6"/>
      <c r="B41" s="25" t="s">
        <v>132</v>
      </c>
      <c r="C41" s="5" t="s">
        <v>27</v>
      </c>
      <c r="D41" s="5" t="s">
        <v>28</v>
      </c>
      <c r="E41" s="7">
        <v>133</v>
      </c>
      <c r="F41" s="8">
        <v>0.33</v>
      </c>
      <c r="G41" s="26">
        <f t="shared" si="0"/>
        <v>8.3000000000000001E-3</v>
      </c>
    </row>
    <row r="42" spans="1:7" ht="12.95" customHeight="1">
      <c r="A42" s="6"/>
      <c r="B42" s="25" t="s">
        <v>135</v>
      </c>
      <c r="C42" s="5" t="s">
        <v>51</v>
      </c>
      <c r="D42" s="5" t="s">
        <v>23</v>
      </c>
      <c r="E42" s="7">
        <v>83</v>
      </c>
      <c r="F42" s="8">
        <v>0.33</v>
      </c>
      <c r="G42" s="26">
        <f t="shared" si="0"/>
        <v>8.3000000000000001E-3</v>
      </c>
    </row>
    <row r="43" spans="1:7" ht="12.95" customHeight="1">
      <c r="A43" s="6"/>
      <c r="B43" s="25" t="s">
        <v>141</v>
      </c>
      <c r="C43" s="5" t="s">
        <v>35</v>
      </c>
      <c r="D43" s="5" t="s">
        <v>36</v>
      </c>
      <c r="E43" s="7">
        <v>58</v>
      </c>
      <c r="F43" s="8">
        <v>0.31</v>
      </c>
      <c r="G43" s="26">
        <f t="shared" si="0"/>
        <v>7.7999999999999996E-3</v>
      </c>
    </row>
    <row r="44" spans="1:7" ht="12.95" customHeight="1">
      <c r="A44" s="6"/>
      <c r="B44" s="25" t="s">
        <v>166</v>
      </c>
      <c r="C44" s="5" t="s">
        <v>111</v>
      </c>
      <c r="D44" s="5" t="s">
        <v>110</v>
      </c>
      <c r="E44" s="7">
        <v>135</v>
      </c>
      <c r="F44" s="8">
        <v>0.3</v>
      </c>
      <c r="G44" s="26">
        <f t="shared" si="0"/>
        <v>7.4999999999999997E-3</v>
      </c>
    </row>
    <row r="45" spans="1:7" ht="12.95" customHeight="1">
      <c r="A45" s="6"/>
      <c r="B45" s="25" t="s">
        <v>139</v>
      </c>
      <c r="C45" s="5" t="s">
        <v>92</v>
      </c>
      <c r="D45" s="5" t="s">
        <v>26</v>
      </c>
      <c r="E45" s="7">
        <v>54</v>
      </c>
      <c r="F45" s="8">
        <v>0.3</v>
      </c>
      <c r="G45" s="26">
        <f t="shared" si="0"/>
        <v>7.4999999999999997E-3</v>
      </c>
    </row>
    <row r="46" spans="1:7" ht="12.95" customHeight="1">
      <c r="A46" s="6"/>
      <c r="B46" s="25" t="s">
        <v>223</v>
      </c>
      <c r="C46" s="5" t="s">
        <v>224</v>
      </c>
      <c r="D46" s="5" t="s">
        <v>30</v>
      </c>
      <c r="E46" s="7">
        <v>1</v>
      </c>
      <c r="F46" s="8">
        <v>0.3</v>
      </c>
      <c r="G46" s="26">
        <f t="shared" si="0"/>
        <v>7.4999999999999997E-3</v>
      </c>
    </row>
    <row r="47" spans="1:7" ht="12.95" customHeight="1">
      <c r="A47" s="6"/>
      <c r="B47" s="25" t="s">
        <v>128</v>
      </c>
      <c r="C47" s="5" t="s">
        <v>54</v>
      </c>
      <c r="D47" s="5" t="s">
        <v>26</v>
      </c>
      <c r="E47" s="7">
        <v>12</v>
      </c>
      <c r="F47" s="8">
        <v>0.28999999999999998</v>
      </c>
      <c r="G47" s="26">
        <f t="shared" si="0"/>
        <v>7.3000000000000001E-3</v>
      </c>
    </row>
    <row r="48" spans="1:7" ht="12.95" customHeight="1">
      <c r="A48" s="6"/>
      <c r="B48" s="25" t="s">
        <v>151</v>
      </c>
      <c r="C48" s="5" t="s">
        <v>83</v>
      </c>
      <c r="D48" s="5" t="s">
        <v>26</v>
      </c>
      <c r="E48" s="7">
        <v>25</v>
      </c>
      <c r="F48" s="8">
        <v>0.26</v>
      </c>
      <c r="G48" s="26">
        <f t="shared" si="0"/>
        <v>6.4999999999999997E-3</v>
      </c>
    </row>
    <row r="49" spans="1:7" ht="12.95" customHeight="1">
      <c r="A49" s="6"/>
      <c r="B49" s="25" t="s">
        <v>162</v>
      </c>
      <c r="C49" s="5" t="s">
        <v>107</v>
      </c>
      <c r="D49" s="5" t="s">
        <v>73</v>
      </c>
      <c r="E49" s="7">
        <v>67</v>
      </c>
      <c r="F49" s="8">
        <v>0.25</v>
      </c>
      <c r="G49" s="26">
        <f t="shared" si="0"/>
        <v>6.3E-3</v>
      </c>
    </row>
    <row r="50" spans="1:7" ht="12.95" customHeight="1">
      <c r="A50" s="6"/>
      <c r="B50" s="25" t="s">
        <v>153</v>
      </c>
      <c r="C50" s="5" t="s">
        <v>81</v>
      </c>
      <c r="D50" s="5" t="s">
        <v>13</v>
      </c>
      <c r="E50" s="7">
        <v>66</v>
      </c>
      <c r="F50" s="8">
        <v>0.25</v>
      </c>
      <c r="G50" s="26">
        <f t="shared" si="0"/>
        <v>6.3E-3</v>
      </c>
    </row>
    <row r="51" spans="1:7" ht="12.95" customHeight="1">
      <c r="A51" s="6"/>
      <c r="B51" s="25" t="s">
        <v>202</v>
      </c>
      <c r="C51" s="5" t="s">
        <v>203</v>
      </c>
      <c r="D51" s="5" t="s">
        <v>204</v>
      </c>
      <c r="E51" s="7">
        <v>55</v>
      </c>
      <c r="F51" s="8">
        <v>0.22</v>
      </c>
      <c r="G51" s="26">
        <f t="shared" si="0"/>
        <v>5.4999999999999997E-3</v>
      </c>
    </row>
    <row r="52" spans="1:7" ht="12.95" customHeight="1">
      <c r="A52" s="6"/>
      <c r="B52" s="25" t="s">
        <v>164</v>
      </c>
      <c r="C52" s="5" t="s">
        <v>104</v>
      </c>
      <c r="D52" s="5" t="s">
        <v>69</v>
      </c>
      <c r="E52" s="7">
        <v>77</v>
      </c>
      <c r="F52" s="8">
        <v>0.2</v>
      </c>
      <c r="G52" s="26">
        <f t="shared" si="0"/>
        <v>5.0000000000000001E-3</v>
      </c>
    </row>
    <row r="53" spans="1:7" ht="12.95" customHeight="1">
      <c r="A53" s="6"/>
      <c r="B53" s="25" t="s">
        <v>188</v>
      </c>
      <c r="C53" s="5" t="s">
        <v>189</v>
      </c>
      <c r="D53" s="5" t="s">
        <v>26</v>
      </c>
      <c r="E53" s="7">
        <v>28</v>
      </c>
      <c r="F53" s="8">
        <v>0.2</v>
      </c>
      <c r="G53" s="26">
        <f t="shared" ref="G53:G55" si="1">+ROUND(F53/$F$63,4)</f>
        <v>5.0000000000000001E-3</v>
      </c>
    </row>
    <row r="54" spans="1:7" ht="12.95" customHeight="1">
      <c r="A54" s="6"/>
      <c r="B54" s="25" t="s">
        <v>49</v>
      </c>
      <c r="C54" s="5" t="s">
        <v>50</v>
      </c>
      <c r="D54" s="5" t="s">
        <v>11</v>
      </c>
      <c r="E54" s="7">
        <v>100</v>
      </c>
      <c r="F54" s="8">
        <v>0.17</v>
      </c>
      <c r="G54" s="26">
        <f t="shared" si="1"/>
        <v>4.3E-3</v>
      </c>
    </row>
    <row r="55" spans="1:7" ht="12.95" customHeight="1">
      <c r="A55" s="6"/>
      <c r="B55" s="25" t="s">
        <v>170</v>
      </c>
      <c r="C55" s="5" t="s">
        <v>109</v>
      </c>
      <c r="D55" s="5" t="s">
        <v>101</v>
      </c>
      <c r="E55" s="7">
        <v>185</v>
      </c>
      <c r="F55" s="8">
        <v>0.15</v>
      </c>
      <c r="G55" s="26">
        <f t="shared" si="1"/>
        <v>3.8E-3</v>
      </c>
    </row>
    <row r="56" spans="1:7" ht="12.95" customHeight="1">
      <c r="A56" s="6"/>
      <c r="B56" s="25" t="s">
        <v>160</v>
      </c>
      <c r="C56" s="5" t="s">
        <v>108</v>
      </c>
      <c r="D56" s="5" t="s">
        <v>69</v>
      </c>
      <c r="E56" s="7">
        <v>8</v>
      </c>
      <c r="F56" s="8">
        <v>0.14000000000000001</v>
      </c>
      <c r="G56" s="26">
        <f t="shared" ref="G56:G57" si="2">+ROUND(F56/$F$63,4)</f>
        <v>3.5000000000000001E-3</v>
      </c>
    </row>
    <row r="57" spans="1:7" ht="12.95" customHeight="1">
      <c r="A57" s="6"/>
      <c r="B57" s="25" t="s">
        <v>211</v>
      </c>
      <c r="C57" s="5" t="s">
        <v>176</v>
      </c>
      <c r="D57" s="5" t="s">
        <v>30</v>
      </c>
      <c r="E57" s="7">
        <v>54</v>
      </c>
      <c r="F57" s="8">
        <v>0.14000000000000001</v>
      </c>
      <c r="G57" s="26">
        <f t="shared" si="2"/>
        <v>3.5000000000000001E-3</v>
      </c>
    </row>
    <row r="58" spans="1:7" ht="12.95" customHeight="1">
      <c r="A58" s="1"/>
      <c r="B58" s="23" t="s">
        <v>55</v>
      </c>
      <c r="C58" s="5" t="s">
        <v>1</v>
      </c>
      <c r="D58" s="5" t="s">
        <v>1</v>
      </c>
      <c r="E58" s="5" t="s">
        <v>1</v>
      </c>
      <c r="F58" s="9">
        <f>SUM(F7:F57)</f>
        <v>38.85</v>
      </c>
      <c r="G58" s="27">
        <f>SUM(G7:G57)</f>
        <v>0.9741999999999994</v>
      </c>
    </row>
    <row r="59" spans="1:7" ht="12.95" customHeight="1">
      <c r="A59" s="1"/>
      <c r="B59" s="28" t="s">
        <v>56</v>
      </c>
      <c r="C59" s="10" t="s">
        <v>1</v>
      </c>
      <c r="D59" s="10" t="s">
        <v>1</v>
      </c>
      <c r="E59" s="10" t="s">
        <v>1</v>
      </c>
      <c r="F59" s="11" t="s">
        <v>57</v>
      </c>
      <c r="G59" s="29" t="s">
        <v>57</v>
      </c>
    </row>
    <row r="60" spans="1:7" ht="12.95" customHeight="1">
      <c r="A60" s="1"/>
      <c r="B60" s="28" t="s">
        <v>55</v>
      </c>
      <c r="C60" s="10" t="s">
        <v>1</v>
      </c>
      <c r="D60" s="10" t="s">
        <v>1</v>
      </c>
      <c r="E60" s="10" t="s">
        <v>1</v>
      </c>
      <c r="F60" s="11" t="s">
        <v>57</v>
      </c>
      <c r="G60" s="29" t="s">
        <v>57</v>
      </c>
    </row>
    <row r="61" spans="1:7" ht="12.95" customHeight="1">
      <c r="A61" s="1"/>
      <c r="B61" s="28" t="s">
        <v>58</v>
      </c>
      <c r="C61" s="12" t="s">
        <v>1</v>
      </c>
      <c r="D61" s="10" t="s">
        <v>1</v>
      </c>
      <c r="E61" s="12" t="s">
        <v>1</v>
      </c>
      <c r="F61" s="9">
        <f>+F58</f>
        <v>38.85</v>
      </c>
      <c r="G61" s="27">
        <f>+G58</f>
        <v>0.9741999999999994</v>
      </c>
    </row>
    <row r="62" spans="1:7" ht="12.95" customHeight="1">
      <c r="A62" s="1"/>
      <c r="B62" s="28" t="s">
        <v>59</v>
      </c>
      <c r="C62" s="5" t="s">
        <v>1</v>
      </c>
      <c r="D62" s="10" t="s">
        <v>1</v>
      </c>
      <c r="E62" s="5" t="s">
        <v>1</v>
      </c>
      <c r="F62" s="13">
        <f>+F63-F61</f>
        <v>1.0300000000000011</v>
      </c>
      <c r="G62" s="27">
        <f>+G63-G61</f>
        <v>2.58000000000006E-2</v>
      </c>
    </row>
    <row r="63" spans="1:7" ht="12.95" customHeight="1" thickBot="1">
      <c r="A63" s="1"/>
      <c r="B63" s="30" t="s">
        <v>60</v>
      </c>
      <c r="C63" s="31" t="s">
        <v>1</v>
      </c>
      <c r="D63" s="31" t="s">
        <v>1</v>
      </c>
      <c r="E63" s="31" t="s">
        <v>1</v>
      </c>
      <c r="F63" s="32">
        <v>39.880000000000003</v>
      </c>
      <c r="G63" s="33">
        <v>1</v>
      </c>
    </row>
    <row r="64" spans="1:7">
      <c r="A64" s="1"/>
      <c r="B64" s="4" t="s">
        <v>1</v>
      </c>
      <c r="C64" s="1"/>
      <c r="D64" s="1"/>
      <c r="E64" s="1"/>
      <c r="F64" s="1"/>
      <c r="G64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8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112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121</v>
      </c>
      <c r="C7" s="5" t="s">
        <v>10</v>
      </c>
      <c r="D7" s="5" t="s">
        <v>11</v>
      </c>
      <c r="E7" s="7">
        <v>69133</v>
      </c>
      <c r="F7" s="8">
        <v>1232.8800000000001</v>
      </c>
      <c r="G7" s="26">
        <f t="shared" ref="G7:G57" si="0">+ROUND(F7/$F$64,4)</f>
        <v>5.5399999999999998E-2</v>
      </c>
    </row>
    <row r="8" spans="1:7" ht="12.95" customHeight="1">
      <c r="A8" s="6"/>
      <c r="B8" s="25" t="s">
        <v>118</v>
      </c>
      <c r="C8" s="5" t="s">
        <v>16</v>
      </c>
      <c r="D8" s="5" t="s">
        <v>17</v>
      </c>
      <c r="E8" s="7">
        <v>68455</v>
      </c>
      <c r="F8" s="8">
        <v>1104.76</v>
      </c>
      <c r="G8" s="26">
        <f t="shared" si="0"/>
        <v>4.9599999999999998E-2</v>
      </c>
    </row>
    <row r="9" spans="1:7" ht="12.95" customHeight="1">
      <c r="A9" s="6"/>
      <c r="B9" s="25" t="s">
        <v>123</v>
      </c>
      <c r="C9" s="5" t="s">
        <v>20</v>
      </c>
      <c r="D9" s="5" t="s">
        <v>11</v>
      </c>
      <c r="E9" s="7">
        <v>338860</v>
      </c>
      <c r="F9" s="8">
        <v>1023.19</v>
      </c>
      <c r="G9" s="26">
        <f t="shared" si="0"/>
        <v>4.5999999999999999E-2</v>
      </c>
    </row>
    <row r="10" spans="1:7" ht="12.95" customHeight="1">
      <c r="A10" s="6"/>
      <c r="B10" s="25" t="s">
        <v>117</v>
      </c>
      <c r="C10" s="5" t="s">
        <v>14</v>
      </c>
      <c r="D10" s="5" t="s">
        <v>15</v>
      </c>
      <c r="E10" s="7">
        <v>54890</v>
      </c>
      <c r="F10" s="8">
        <v>980.42</v>
      </c>
      <c r="G10" s="26">
        <f t="shared" si="0"/>
        <v>4.3999999999999997E-2</v>
      </c>
    </row>
    <row r="11" spans="1:7" ht="12.95" customHeight="1">
      <c r="A11" s="6"/>
      <c r="B11" s="25" t="s">
        <v>124</v>
      </c>
      <c r="C11" s="5" t="s">
        <v>44</v>
      </c>
      <c r="D11" s="5" t="s">
        <v>38</v>
      </c>
      <c r="E11" s="7">
        <v>337352</v>
      </c>
      <c r="F11" s="8">
        <v>961.96</v>
      </c>
      <c r="G11" s="26">
        <f t="shared" si="0"/>
        <v>4.3200000000000002E-2</v>
      </c>
    </row>
    <row r="12" spans="1:7" ht="12.95" customHeight="1">
      <c r="A12" s="6"/>
      <c r="B12" s="25" t="s">
        <v>134</v>
      </c>
      <c r="C12" s="5" t="s">
        <v>29</v>
      </c>
      <c r="D12" s="5" t="s">
        <v>30</v>
      </c>
      <c r="E12" s="7">
        <v>12321</v>
      </c>
      <c r="F12" s="8">
        <v>949.7</v>
      </c>
      <c r="G12" s="26">
        <f t="shared" si="0"/>
        <v>4.2700000000000002E-2</v>
      </c>
    </row>
    <row r="13" spans="1:7" ht="12.95" customHeight="1">
      <c r="A13" s="6"/>
      <c r="B13" s="25" t="s">
        <v>120</v>
      </c>
      <c r="C13" s="5" t="s">
        <v>18</v>
      </c>
      <c r="D13" s="5" t="s">
        <v>19</v>
      </c>
      <c r="E13" s="7">
        <v>69411</v>
      </c>
      <c r="F13" s="8">
        <v>827.45</v>
      </c>
      <c r="G13" s="26">
        <f t="shared" si="0"/>
        <v>3.7199999999999997E-2</v>
      </c>
    </row>
    <row r="14" spans="1:7" ht="12.95" customHeight="1">
      <c r="A14" s="6"/>
      <c r="B14" s="25" t="s">
        <v>143</v>
      </c>
      <c r="C14" s="5" t="s">
        <v>63</v>
      </c>
      <c r="D14" s="5" t="s">
        <v>38</v>
      </c>
      <c r="E14" s="7">
        <v>115118</v>
      </c>
      <c r="F14" s="8">
        <v>762.83</v>
      </c>
      <c r="G14" s="26">
        <f t="shared" si="0"/>
        <v>3.4299999999999997E-2</v>
      </c>
    </row>
    <row r="15" spans="1:7" ht="12.95" customHeight="1">
      <c r="A15" s="6"/>
      <c r="B15" s="25" t="s">
        <v>129</v>
      </c>
      <c r="C15" s="5" t="s">
        <v>242</v>
      </c>
      <c r="D15" s="5" t="s">
        <v>34</v>
      </c>
      <c r="E15" s="7">
        <v>387842</v>
      </c>
      <c r="F15" s="8">
        <v>694.04</v>
      </c>
      <c r="G15" s="26">
        <f t="shared" si="0"/>
        <v>3.1199999999999999E-2</v>
      </c>
    </row>
    <row r="16" spans="1:7" ht="12.95" customHeight="1">
      <c r="A16" s="6"/>
      <c r="B16" s="25" t="s">
        <v>212</v>
      </c>
      <c r="C16" s="5" t="s">
        <v>213</v>
      </c>
      <c r="D16" s="5" t="s">
        <v>37</v>
      </c>
      <c r="E16" s="7">
        <v>93781</v>
      </c>
      <c r="F16" s="8">
        <v>579.52</v>
      </c>
      <c r="G16" s="26">
        <f t="shared" si="0"/>
        <v>2.5999999999999999E-2</v>
      </c>
    </row>
    <row r="17" spans="1:7" ht="12.95" customHeight="1">
      <c r="A17" s="6"/>
      <c r="B17" s="25" t="s">
        <v>125</v>
      </c>
      <c r="C17" s="5" t="s">
        <v>24</v>
      </c>
      <c r="D17" s="5" t="s">
        <v>11</v>
      </c>
      <c r="E17" s="7">
        <v>105000</v>
      </c>
      <c r="F17" s="8">
        <v>544.79</v>
      </c>
      <c r="G17" s="26">
        <f t="shared" si="0"/>
        <v>2.4500000000000001E-2</v>
      </c>
    </row>
    <row r="18" spans="1:7" ht="12.95" customHeight="1">
      <c r="A18" s="6"/>
      <c r="B18" s="25" t="s">
        <v>144</v>
      </c>
      <c r="C18" s="5" t="s">
        <v>65</v>
      </c>
      <c r="D18" s="5" t="s">
        <v>66</v>
      </c>
      <c r="E18" s="7">
        <v>149026</v>
      </c>
      <c r="F18" s="8">
        <v>484.33</v>
      </c>
      <c r="G18" s="26">
        <f t="shared" si="0"/>
        <v>2.18E-2</v>
      </c>
    </row>
    <row r="19" spans="1:7" ht="12.95" customHeight="1">
      <c r="A19" s="6"/>
      <c r="B19" s="25" t="s">
        <v>169</v>
      </c>
      <c r="C19" s="5" t="s">
        <v>105</v>
      </c>
      <c r="D19" s="5" t="s">
        <v>106</v>
      </c>
      <c r="E19" s="7">
        <v>85262</v>
      </c>
      <c r="F19" s="8">
        <v>483.9</v>
      </c>
      <c r="G19" s="26">
        <f t="shared" si="0"/>
        <v>2.1700000000000001E-2</v>
      </c>
    </row>
    <row r="20" spans="1:7" ht="12.95" customHeight="1">
      <c r="A20" s="6"/>
      <c r="B20" s="25" t="s">
        <v>258</v>
      </c>
      <c r="C20" s="5" t="s">
        <v>259</v>
      </c>
      <c r="D20" s="5" t="s">
        <v>13</v>
      </c>
      <c r="E20" s="7">
        <v>26237</v>
      </c>
      <c r="F20" s="8">
        <v>458.79</v>
      </c>
      <c r="G20" s="26">
        <f t="shared" si="0"/>
        <v>2.06E-2</v>
      </c>
    </row>
    <row r="21" spans="1:7" ht="12.95" customHeight="1">
      <c r="A21" s="6"/>
      <c r="B21" s="25" t="s">
        <v>289</v>
      </c>
      <c r="C21" s="5" t="s">
        <v>290</v>
      </c>
      <c r="D21" s="5" t="s">
        <v>30</v>
      </c>
      <c r="E21" s="7">
        <v>407186</v>
      </c>
      <c r="F21" s="8">
        <v>446.48</v>
      </c>
      <c r="G21" s="26">
        <f t="shared" si="0"/>
        <v>2.01E-2</v>
      </c>
    </row>
    <row r="22" spans="1:7" ht="12.95" customHeight="1">
      <c r="A22" s="6"/>
      <c r="B22" s="25" t="s">
        <v>152</v>
      </c>
      <c r="C22" s="5" t="s">
        <v>80</v>
      </c>
      <c r="D22" s="5" t="s">
        <v>69</v>
      </c>
      <c r="E22" s="7">
        <v>10654</v>
      </c>
      <c r="F22" s="8">
        <v>432.55</v>
      </c>
      <c r="G22" s="26">
        <f t="shared" si="0"/>
        <v>1.9400000000000001E-2</v>
      </c>
    </row>
    <row r="23" spans="1:7" ht="12.95" customHeight="1">
      <c r="A23" s="6"/>
      <c r="B23" s="25" t="s">
        <v>291</v>
      </c>
      <c r="C23" s="5" t="s">
        <v>292</v>
      </c>
      <c r="D23" s="5" t="s">
        <v>11</v>
      </c>
      <c r="E23" s="7">
        <v>304954</v>
      </c>
      <c r="F23" s="8">
        <v>426.33</v>
      </c>
      <c r="G23" s="26">
        <f t="shared" si="0"/>
        <v>1.9199999999999998E-2</v>
      </c>
    </row>
    <row r="24" spans="1:7" ht="12.95" customHeight="1">
      <c r="A24" s="6"/>
      <c r="B24" s="25" t="s">
        <v>126</v>
      </c>
      <c r="C24" s="5" t="s">
        <v>31</v>
      </c>
      <c r="D24" s="5" t="s">
        <v>13</v>
      </c>
      <c r="E24" s="7">
        <v>16564</v>
      </c>
      <c r="F24" s="8">
        <v>413.11</v>
      </c>
      <c r="G24" s="26">
        <f t="shared" si="0"/>
        <v>1.8599999999999998E-2</v>
      </c>
    </row>
    <row r="25" spans="1:7" ht="12.95" customHeight="1">
      <c r="A25" s="6"/>
      <c r="B25" s="25" t="s">
        <v>278</v>
      </c>
      <c r="C25" s="5" t="s">
        <v>279</v>
      </c>
      <c r="D25" s="5" t="s">
        <v>38</v>
      </c>
      <c r="E25" s="7">
        <v>37756</v>
      </c>
      <c r="F25" s="8">
        <v>407.39</v>
      </c>
      <c r="G25" s="26">
        <f t="shared" si="0"/>
        <v>1.83E-2</v>
      </c>
    </row>
    <row r="26" spans="1:7" ht="12.95" customHeight="1">
      <c r="A26" s="6"/>
      <c r="B26" s="25" t="s">
        <v>149</v>
      </c>
      <c r="C26" s="5" t="s">
        <v>68</v>
      </c>
      <c r="D26" s="5" t="s">
        <v>69</v>
      </c>
      <c r="E26" s="7">
        <v>2174</v>
      </c>
      <c r="F26" s="8">
        <v>405.2</v>
      </c>
      <c r="G26" s="26">
        <f t="shared" si="0"/>
        <v>1.8200000000000001E-2</v>
      </c>
    </row>
    <row r="27" spans="1:7" ht="12.95" customHeight="1">
      <c r="A27" s="6"/>
      <c r="B27" s="25" t="s">
        <v>142</v>
      </c>
      <c r="C27" s="5" t="s">
        <v>70</v>
      </c>
      <c r="D27" s="5" t="s">
        <v>11</v>
      </c>
      <c r="E27" s="7">
        <v>23012</v>
      </c>
      <c r="F27" s="8">
        <v>377.8</v>
      </c>
      <c r="G27" s="26">
        <f t="shared" si="0"/>
        <v>1.7000000000000001E-2</v>
      </c>
    </row>
    <row r="28" spans="1:7" ht="12.95" customHeight="1">
      <c r="A28" s="6"/>
      <c r="B28" s="25" t="s">
        <v>295</v>
      </c>
      <c r="C28" s="5" t="s">
        <v>296</v>
      </c>
      <c r="D28" s="5" t="s">
        <v>15</v>
      </c>
      <c r="E28" s="7">
        <v>344335</v>
      </c>
      <c r="F28" s="8">
        <v>367.41</v>
      </c>
      <c r="G28" s="26">
        <f t="shared" si="0"/>
        <v>1.6500000000000001E-2</v>
      </c>
    </row>
    <row r="29" spans="1:7" ht="12.95" customHeight="1">
      <c r="A29" s="6"/>
      <c r="B29" s="25" t="s">
        <v>119</v>
      </c>
      <c r="C29" s="5" t="s">
        <v>12</v>
      </c>
      <c r="D29" s="5" t="s">
        <v>13</v>
      </c>
      <c r="E29" s="7">
        <v>36326</v>
      </c>
      <c r="F29" s="8">
        <v>367.36</v>
      </c>
      <c r="G29" s="26">
        <f t="shared" si="0"/>
        <v>1.6500000000000001E-2</v>
      </c>
    </row>
    <row r="30" spans="1:7" ht="12.95" customHeight="1">
      <c r="A30" s="6"/>
      <c r="B30" s="25" t="s">
        <v>282</v>
      </c>
      <c r="C30" s="5" t="s">
        <v>283</v>
      </c>
      <c r="D30" s="5" t="s">
        <v>284</v>
      </c>
      <c r="E30" s="7">
        <v>81426</v>
      </c>
      <c r="F30" s="8">
        <v>365.36</v>
      </c>
      <c r="G30" s="26">
        <f t="shared" si="0"/>
        <v>1.6400000000000001E-2</v>
      </c>
    </row>
    <row r="31" spans="1:7" ht="12.95" customHeight="1">
      <c r="A31" s="6"/>
      <c r="B31" s="25" t="s">
        <v>177</v>
      </c>
      <c r="C31" s="5" t="s">
        <v>178</v>
      </c>
      <c r="D31" s="5" t="s">
        <v>73</v>
      </c>
      <c r="E31" s="7">
        <v>30013</v>
      </c>
      <c r="F31" s="8">
        <v>354.3</v>
      </c>
      <c r="G31" s="26">
        <f t="shared" si="0"/>
        <v>1.5900000000000001E-2</v>
      </c>
    </row>
    <row r="32" spans="1:7" ht="12.95" customHeight="1">
      <c r="A32" s="6"/>
      <c r="B32" s="25" t="s">
        <v>251</v>
      </c>
      <c r="C32" s="5" t="s">
        <v>252</v>
      </c>
      <c r="D32" s="5" t="s">
        <v>11</v>
      </c>
      <c r="E32" s="7">
        <v>1109413</v>
      </c>
      <c r="F32" s="8">
        <v>335.04</v>
      </c>
      <c r="G32" s="26">
        <f t="shared" si="0"/>
        <v>1.5100000000000001E-2</v>
      </c>
    </row>
    <row r="33" spans="1:7" ht="12.95" customHeight="1">
      <c r="A33" s="6"/>
      <c r="B33" s="25" t="s">
        <v>342</v>
      </c>
      <c r="C33" s="5" t="s">
        <v>343</v>
      </c>
      <c r="D33" s="5" t="s">
        <v>106</v>
      </c>
      <c r="E33" s="7">
        <v>519106</v>
      </c>
      <c r="F33" s="8">
        <v>328.33</v>
      </c>
      <c r="G33" s="26">
        <f t="shared" si="0"/>
        <v>1.47E-2</v>
      </c>
    </row>
    <row r="34" spans="1:7" ht="12.95" customHeight="1">
      <c r="A34" s="6"/>
      <c r="B34" s="25" t="s">
        <v>163</v>
      </c>
      <c r="C34" s="5" t="s">
        <v>210</v>
      </c>
      <c r="D34" s="5" t="s">
        <v>69</v>
      </c>
      <c r="E34" s="7">
        <v>30215</v>
      </c>
      <c r="F34" s="8">
        <v>322.94</v>
      </c>
      <c r="G34" s="26">
        <f t="shared" si="0"/>
        <v>1.4500000000000001E-2</v>
      </c>
    </row>
    <row r="35" spans="1:7" ht="12.95" customHeight="1">
      <c r="A35" s="6"/>
      <c r="B35" s="25" t="s">
        <v>21</v>
      </c>
      <c r="C35" s="5" t="s">
        <v>22</v>
      </c>
      <c r="D35" s="5" t="s">
        <v>11</v>
      </c>
      <c r="E35" s="7">
        <v>101209</v>
      </c>
      <c r="F35" s="8">
        <v>316.33</v>
      </c>
      <c r="G35" s="26">
        <f t="shared" si="0"/>
        <v>1.4200000000000001E-2</v>
      </c>
    </row>
    <row r="36" spans="1:7" ht="12.95" customHeight="1">
      <c r="A36" s="6"/>
      <c r="B36" s="25" t="s">
        <v>194</v>
      </c>
      <c r="C36" s="5" t="s">
        <v>195</v>
      </c>
      <c r="D36" s="5" t="s">
        <v>15</v>
      </c>
      <c r="E36" s="7">
        <v>179630</v>
      </c>
      <c r="F36" s="8">
        <v>314.44</v>
      </c>
      <c r="G36" s="26">
        <f t="shared" si="0"/>
        <v>1.41E-2</v>
      </c>
    </row>
    <row r="37" spans="1:7" ht="12.95" customHeight="1">
      <c r="A37" s="6"/>
      <c r="B37" s="25" t="s">
        <v>266</v>
      </c>
      <c r="C37" s="5" t="s">
        <v>267</v>
      </c>
      <c r="D37" s="5" t="s">
        <v>66</v>
      </c>
      <c r="E37" s="7">
        <v>117758</v>
      </c>
      <c r="F37" s="8">
        <v>313.88</v>
      </c>
      <c r="G37" s="26">
        <f t="shared" si="0"/>
        <v>1.41E-2</v>
      </c>
    </row>
    <row r="38" spans="1:7" ht="12.95" customHeight="1">
      <c r="A38" s="6"/>
      <c r="B38" s="25" t="s">
        <v>205</v>
      </c>
      <c r="C38" s="5" t="s">
        <v>206</v>
      </c>
      <c r="D38" s="5" t="s">
        <v>38</v>
      </c>
      <c r="E38" s="7">
        <v>4543</v>
      </c>
      <c r="F38" s="8">
        <v>306.66000000000003</v>
      </c>
      <c r="G38" s="26">
        <f t="shared" si="0"/>
        <v>1.38E-2</v>
      </c>
    </row>
    <row r="39" spans="1:7" ht="12.95" customHeight="1">
      <c r="A39" s="6"/>
      <c r="B39" s="25" t="s">
        <v>146</v>
      </c>
      <c r="C39" s="5" t="s">
        <v>196</v>
      </c>
      <c r="D39" s="5" t="s">
        <v>15</v>
      </c>
      <c r="E39" s="7">
        <v>17516</v>
      </c>
      <c r="F39" s="8">
        <v>298.14</v>
      </c>
      <c r="G39" s="26">
        <f t="shared" si="0"/>
        <v>1.34E-2</v>
      </c>
    </row>
    <row r="40" spans="1:7" ht="12.95" customHeight="1">
      <c r="A40" s="6"/>
      <c r="B40" s="25" t="s">
        <v>160</v>
      </c>
      <c r="C40" s="5" t="s">
        <v>108</v>
      </c>
      <c r="D40" s="5" t="s">
        <v>69</v>
      </c>
      <c r="E40" s="7">
        <v>16545</v>
      </c>
      <c r="F40" s="8">
        <v>286.75</v>
      </c>
      <c r="G40" s="26">
        <f t="shared" si="0"/>
        <v>1.29E-2</v>
      </c>
    </row>
    <row r="41" spans="1:7" ht="12.95" customHeight="1">
      <c r="A41" s="6"/>
      <c r="B41" s="25" t="s">
        <v>138</v>
      </c>
      <c r="C41" s="5" t="s">
        <v>32</v>
      </c>
      <c r="D41" s="5" t="s">
        <v>30</v>
      </c>
      <c r="E41" s="7">
        <v>64462</v>
      </c>
      <c r="F41" s="8">
        <v>286.52999999999997</v>
      </c>
      <c r="G41" s="26">
        <f t="shared" si="0"/>
        <v>1.29E-2</v>
      </c>
    </row>
    <row r="42" spans="1:7" ht="12.95" customHeight="1">
      <c r="A42" s="6"/>
      <c r="B42" s="25" t="s">
        <v>180</v>
      </c>
      <c r="C42" s="5" t="s">
        <v>181</v>
      </c>
      <c r="D42" s="5" t="s">
        <v>101</v>
      </c>
      <c r="E42" s="7">
        <v>236749</v>
      </c>
      <c r="F42" s="8">
        <v>285.39999999999998</v>
      </c>
      <c r="G42" s="26">
        <f t="shared" si="0"/>
        <v>1.2800000000000001E-2</v>
      </c>
    </row>
    <row r="43" spans="1:7" ht="12.95" customHeight="1">
      <c r="A43" s="6"/>
      <c r="B43" s="25" t="s">
        <v>335</v>
      </c>
      <c r="C43" s="5" t="s">
        <v>336</v>
      </c>
      <c r="D43" s="5" t="s">
        <v>28</v>
      </c>
      <c r="E43" s="7">
        <v>222358</v>
      </c>
      <c r="F43" s="8">
        <v>281.83999999999997</v>
      </c>
      <c r="G43" s="26">
        <f t="shared" si="0"/>
        <v>1.2699999999999999E-2</v>
      </c>
    </row>
    <row r="44" spans="1:7" ht="12.95" customHeight="1">
      <c r="A44" s="6"/>
      <c r="B44" s="25" t="s">
        <v>308</v>
      </c>
      <c r="C44" s="5" t="s">
        <v>309</v>
      </c>
      <c r="D44" s="5" t="s">
        <v>38</v>
      </c>
      <c r="E44" s="7">
        <v>90637</v>
      </c>
      <c r="F44" s="8">
        <v>281.07</v>
      </c>
      <c r="G44" s="26">
        <f t="shared" si="0"/>
        <v>1.26E-2</v>
      </c>
    </row>
    <row r="45" spans="1:7" ht="12.95" customHeight="1">
      <c r="A45" s="6"/>
      <c r="B45" s="25" t="s">
        <v>174</v>
      </c>
      <c r="C45" s="5" t="s">
        <v>93</v>
      </c>
      <c r="D45" s="5" t="s">
        <v>73</v>
      </c>
      <c r="E45" s="7">
        <v>127227</v>
      </c>
      <c r="F45" s="8">
        <v>259.67</v>
      </c>
      <c r="G45" s="26">
        <f t="shared" si="0"/>
        <v>1.17E-2</v>
      </c>
    </row>
    <row r="46" spans="1:7" ht="12.95" customHeight="1">
      <c r="A46" s="6"/>
      <c r="B46" s="25" t="s">
        <v>273</v>
      </c>
      <c r="C46" s="5" t="s">
        <v>274</v>
      </c>
      <c r="D46" s="5" t="s">
        <v>110</v>
      </c>
      <c r="E46" s="7">
        <v>87817</v>
      </c>
      <c r="F46" s="8">
        <v>245.58</v>
      </c>
      <c r="G46" s="26">
        <f t="shared" si="0"/>
        <v>1.0999999999999999E-2</v>
      </c>
    </row>
    <row r="47" spans="1:7" ht="12.95" customHeight="1">
      <c r="A47" s="6"/>
      <c r="B47" s="25" t="s">
        <v>131</v>
      </c>
      <c r="C47" s="5" t="s">
        <v>39</v>
      </c>
      <c r="D47" s="5" t="s">
        <v>23</v>
      </c>
      <c r="E47" s="7">
        <v>20657</v>
      </c>
      <c r="F47" s="8">
        <v>236.97</v>
      </c>
      <c r="G47" s="26">
        <f t="shared" si="0"/>
        <v>1.06E-2</v>
      </c>
    </row>
    <row r="48" spans="1:7" ht="12.95" customHeight="1">
      <c r="A48" s="6"/>
      <c r="B48" s="25" t="s">
        <v>127</v>
      </c>
      <c r="C48" s="5" t="s">
        <v>48</v>
      </c>
      <c r="D48" s="5" t="s">
        <v>13</v>
      </c>
      <c r="E48" s="7">
        <v>25609</v>
      </c>
      <c r="F48" s="8">
        <v>227.61</v>
      </c>
      <c r="G48" s="26">
        <f t="shared" si="0"/>
        <v>1.0200000000000001E-2</v>
      </c>
    </row>
    <row r="49" spans="1:7" ht="12.95" customHeight="1">
      <c r="A49" s="6"/>
      <c r="B49" s="25" t="s">
        <v>231</v>
      </c>
      <c r="C49" s="5" t="s">
        <v>232</v>
      </c>
      <c r="D49" s="5" t="s">
        <v>333</v>
      </c>
      <c r="E49" s="7">
        <v>180725</v>
      </c>
      <c r="F49" s="8">
        <v>224.46</v>
      </c>
      <c r="G49" s="26">
        <f t="shared" si="0"/>
        <v>1.01E-2</v>
      </c>
    </row>
    <row r="50" spans="1:7" ht="12.95" customHeight="1">
      <c r="A50" s="6"/>
      <c r="B50" s="25" t="s">
        <v>357</v>
      </c>
      <c r="C50" s="5" t="s">
        <v>358</v>
      </c>
      <c r="D50" s="5" t="s">
        <v>13</v>
      </c>
      <c r="E50" s="7">
        <v>42424</v>
      </c>
      <c r="F50" s="8">
        <v>222.73</v>
      </c>
      <c r="G50" s="26">
        <f t="shared" si="0"/>
        <v>0.01</v>
      </c>
    </row>
    <row r="51" spans="1:7" ht="12.95" customHeight="1">
      <c r="A51" s="6"/>
      <c r="B51" s="25" t="s">
        <v>312</v>
      </c>
      <c r="C51" s="5" t="s">
        <v>313</v>
      </c>
      <c r="D51" s="5" t="s">
        <v>28</v>
      </c>
      <c r="E51" s="7">
        <v>151745</v>
      </c>
      <c r="F51" s="8">
        <v>215.78</v>
      </c>
      <c r="G51" s="26">
        <f t="shared" si="0"/>
        <v>9.7000000000000003E-3</v>
      </c>
    </row>
    <row r="52" spans="1:7" ht="12.95" customHeight="1">
      <c r="A52" s="6"/>
      <c r="B52" s="25" t="s">
        <v>49</v>
      </c>
      <c r="C52" s="5" t="s">
        <v>50</v>
      </c>
      <c r="D52" s="5" t="s">
        <v>11</v>
      </c>
      <c r="E52" s="7">
        <v>117488</v>
      </c>
      <c r="F52" s="8">
        <v>194.56</v>
      </c>
      <c r="G52" s="26">
        <f t="shared" si="0"/>
        <v>8.6999999999999994E-3</v>
      </c>
    </row>
    <row r="53" spans="1:7" ht="12.95" customHeight="1">
      <c r="A53" s="6"/>
      <c r="B53" s="25" t="s">
        <v>346</v>
      </c>
      <c r="C53" s="5" t="s">
        <v>347</v>
      </c>
      <c r="D53" s="5" t="s">
        <v>348</v>
      </c>
      <c r="E53" s="7">
        <v>60502</v>
      </c>
      <c r="F53" s="8">
        <v>161.99</v>
      </c>
      <c r="G53" s="26">
        <f t="shared" si="0"/>
        <v>7.3000000000000001E-3</v>
      </c>
    </row>
    <row r="54" spans="1:7" ht="12.95" customHeight="1">
      <c r="A54" s="6"/>
      <c r="B54" s="25" t="s">
        <v>306</v>
      </c>
      <c r="C54" s="5" t="s">
        <v>307</v>
      </c>
      <c r="D54" s="5" t="s">
        <v>101</v>
      </c>
      <c r="E54" s="7">
        <v>102769</v>
      </c>
      <c r="F54" s="8">
        <v>140.9</v>
      </c>
      <c r="G54" s="26">
        <f t="shared" si="0"/>
        <v>6.3E-3</v>
      </c>
    </row>
    <row r="55" spans="1:7" ht="12.95" customHeight="1">
      <c r="A55" s="6"/>
      <c r="B55" s="25" t="s">
        <v>339</v>
      </c>
      <c r="C55" s="5" t="s">
        <v>373</v>
      </c>
      <c r="D55" s="5" t="s">
        <v>15</v>
      </c>
      <c r="E55" s="7">
        <v>74081</v>
      </c>
      <c r="F55" s="8">
        <v>135.25</v>
      </c>
      <c r="G55" s="26">
        <f t="shared" si="0"/>
        <v>6.1000000000000004E-3</v>
      </c>
    </row>
    <row r="56" spans="1:7" ht="12.95" customHeight="1">
      <c r="A56" s="6"/>
      <c r="B56" s="25" t="s">
        <v>262</v>
      </c>
      <c r="C56" s="5" t="s">
        <v>263</v>
      </c>
      <c r="D56" s="5" t="s">
        <v>15</v>
      </c>
      <c r="E56" s="7">
        <v>16349</v>
      </c>
      <c r="F56" s="8">
        <v>121.3</v>
      </c>
      <c r="G56" s="26">
        <f t="shared" si="0"/>
        <v>5.4000000000000003E-3</v>
      </c>
    </row>
    <row r="57" spans="1:7" ht="12.95" customHeight="1">
      <c r="A57" s="6"/>
      <c r="B57" s="25" t="s">
        <v>280</v>
      </c>
      <c r="C57" s="5" t="s">
        <v>281</v>
      </c>
      <c r="D57" s="5" t="s">
        <v>15</v>
      </c>
      <c r="E57" s="7">
        <v>26404</v>
      </c>
      <c r="F57" s="8">
        <v>105.88</v>
      </c>
      <c r="G57" s="26">
        <f t="shared" si="0"/>
        <v>4.7999999999999996E-3</v>
      </c>
    </row>
    <row r="58" spans="1:7" ht="12.95" customHeight="1">
      <c r="A58" s="1"/>
      <c r="B58" s="23" t="s">
        <v>55</v>
      </c>
      <c r="C58" s="5" t="s">
        <v>1</v>
      </c>
      <c r="D58" s="5" t="s">
        <v>1</v>
      </c>
      <c r="E58" s="5" t="s">
        <v>1</v>
      </c>
      <c r="F58" s="9">
        <f>SUM(F7:F57)</f>
        <v>21901.880000000005</v>
      </c>
      <c r="G58" s="27">
        <f>SUM(G7:G57)</f>
        <v>0.98400000000000021</v>
      </c>
    </row>
    <row r="59" spans="1:7" ht="12.95" customHeight="1">
      <c r="A59" s="1"/>
      <c r="B59" s="23" t="s">
        <v>56</v>
      </c>
      <c r="C59" s="5" t="s">
        <v>1</v>
      </c>
      <c r="D59" s="5" t="s">
        <v>1</v>
      </c>
      <c r="E59" s="5" t="s">
        <v>1</v>
      </c>
      <c r="F59" s="1"/>
      <c r="G59" s="24" t="s">
        <v>1</v>
      </c>
    </row>
    <row r="60" spans="1:7" ht="12.95" customHeight="1">
      <c r="A60" s="6"/>
      <c r="B60" s="25" t="s">
        <v>182</v>
      </c>
      <c r="C60" s="5" t="s">
        <v>113</v>
      </c>
      <c r="D60" s="5" t="s">
        <v>34</v>
      </c>
      <c r="E60" s="7">
        <v>189983</v>
      </c>
      <c r="F60" s="14" t="s">
        <v>114</v>
      </c>
      <c r="G60" s="36" t="s">
        <v>115</v>
      </c>
    </row>
    <row r="61" spans="1:7" ht="12.95" customHeight="1">
      <c r="A61" s="1"/>
      <c r="B61" s="23" t="s">
        <v>55</v>
      </c>
      <c r="C61" s="5" t="s">
        <v>1</v>
      </c>
      <c r="D61" s="5" t="s">
        <v>1</v>
      </c>
      <c r="E61" s="5" t="s">
        <v>1</v>
      </c>
      <c r="F61" s="37">
        <f>SUM(F60)</f>
        <v>0</v>
      </c>
      <c r="G61" s="27" t="s">
        <v>115</v>
      </c>
    </row>
    <row r="62" spans="1:7" ht="12.95" customHeight="1">
      <c r="A62" s="1"/>
      <c r="B62" s="28" t="s">
        <v>58</v>
      </c>
      <c r="C62" s="12" t="s">
        <v>1</v>
      </c>
      <c r="D62" s="10" t="s">
        <v>1</v>
      </c>
      <c r="E62" s="12" t="s">
        <v>1</v>
      </c>
      <c r="F62" s="9">
        <f>+F61+F58</f>
        <v>21901.880000000005</v>
      </c>
      <c r="G62" s="27">
        <f>+G58</f>
        <v>0.98400000000000021</v>
      </c>
    </row>
    <row r="63" spans="1:7" ht="12.95" customHeight="1">
      <c r="A63" s="1"/>
      <c r="B63" s="28" t="s">
        <v>59</v>
      </c>
      <c r="C63" s="5" t="s">
        <v>1</v>
      </c>
      <c r="D63" s="10" t="s">
        <v>1</v>
      </c>
      <c r="E63" s="5" t="s">
        <v>1</v>
      </c>
      <c r="F63" s="13">
        <f>+F64-F62</f>
        <v>358.23999999999432</v>
      </c>
      <c r="G63" s="27">
        <f>+G64-G62</f>
        <v>1.5999999999999792E-2</v>
      </c>
    </row>
    <row r="64" spans="1:7" ht="12.95" customHeight="1" thickBot="1">
      <c r="A64" s="1"/>
      <c r="B64" s="30" t="s">
        <v>60</v>
      </c>
      <c r="C64" s="31" t="s">
        <v>1</v>
      </c>
      <c r="D64" s="31" t="s">
        <v>1</v>
      </c>
      <c r="E64" s="31" t="s">
        <v>1</v>
      </c>
      <c r="F64" s="32">
        <v>22260.12</v>
      </c>
      <c r="G64" s="33">
        <v>1</v>
      </c>
    </row>
    <row r="65" spans="1:7">
      <c r="A65" s="1"/>
      <c r="B65" s="2" t="s">
        <v>75</v>
      </c>
      <c r="C65" s="1"/>
      <c r="D65" s="1"/>
      <c r="E65" s="1"/>
      <c r="F65" s="1"/>
      <c r="G65" s="1"/>
    </row>
    <row r="66" spans="1:7">
      <c r="A66" s="1"/>
      <c r="B66" s="2" t="s">
        <v>116</v>
      </c>
      <c r="C66" s="1"/>
      <c r="D66" s="1"/>
      <c r="E66" s="1"/>
      <c r="F66" s="1"/>
      <c r="G66" s="1"/>
    </row>
    <row r="67" spans="1:7">
      <c r="A67" s="1"/>
      <c r="B67" s="2" t="s">
        <v>74</v>
      </c>
      <c r="C67" s="1"/>
      <c r="D67" s="1"/>
      <c r="E67" s="1"/>
      <c r="F67" s="1"/>
      <c r="G67" s="18"/>
    </row>
    <row r="68" spans="1:7">
      <c r="A68" s="1"/>
      <c r="B68" s="38" t="s">
        <v>372</v>
      </c>
      <c r="C68" s="1"/>
      <c r="D68" s="1"/>
      <c r="E68" s="1"/>
      <c r="F68" s="17"/>
      <c r="G68" s="1"/>
    </row>
  </sheetData>
  <sortState ref="B7:G60">
    <sortCondition descending="1" ref="G7:G6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6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30.7109375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120</v>
      </c>
      <c r="C7" s="5" t="s">
        <v>18</v>
      </c>
      <c r="D7" s="5" t="s">
        <v>19</v>
      </c>
      <c r="E7" s="7">
        <v>2812</v>
      </c>
      <c r="F7" s="8">
        <v>33.520000000000003</v>
      </c>
      <c r="G7" s="26">
        <f t="shared" ref="G7:G45" si="0">+ROUND(F7/$F$55,4)</f>
        <v>6.6799999999999998E-2</v>
      </c>
    </row>
    <row r="8" spans="1:7" ht="12.95" customHeight="1">
      <c r="A8" s="6"/>
      <c r="B8" s="25" t="s">
        <v>168</v>
      </c>
      <c r="C8" s="5" t="s">
        <v>100</v>
      </c>
      <c r="D8" s="5" t="s">
        <v>101</v>
      </c>
      <c r="E8" s="7">
        <v>11206</v>
      </c>
      <c r="F8" s="8">
        <v>24.99</v>
      </c>
      <c r="G8" s="26">
        <f t="shared" si="0"/>
        <v>4.9799999999999997E-2</v>
      </c>
    </row>
    <row r="9" spans="1:7" ht="12.95" customHeight="1">
      <c r="A9" s="6"/>
      <c r="B9" s="25" t="s">
        <v>129</v>
      </c>
      <c r="C9" s="5" t="s">
        <v>242</v>
      </c>
      <c r="D9" s="5" t="s">
        <v>34</v>
      </c>
      <c r="E9" s="7">
        <v>13850</v>
      </c>
      <c r="F9" s="8">
        <v>24.78</v>
      </c>
      <c r="G9" s="26">
        <f t="shared" si="0"/>
        <v>4.9399999999999999E-2</v>
      </c>
    </row>
    <row r="10" spans="1:7" ht="12.95" customHeight="1">
      <c r="A10" s="6"/>
      <c r="B10" s="25" t="s">
        <v>131</v>
      </c>
      <c r="C10" s="5" t="s">
        <v>39</v>
      </c>
      <c r="D10" s="5" t="s">
        <v>23</v>
      </c>
      <c r="E10" s="7">
        <v>2011</v>
      </c>
      <c r="F10" s="8">
        <v>23.07</v>
      </c>
      <c r="G10" s="26">
        <f t="shared" si="0"/>
        <v>4.5999999999999999E-2</v>
      </c>
    </row>
    <row r="11" spans="1:7" ht="12.95" customHeight="1">
      <c r="A11" s="6"/>
      <c r="B11" s="25" t="s">
        <v>123</v>
      </c>
      <c r="C11" s="5" t="s">
        <v>20</v>
      </c>
      <c r="D11" s="5" t="s">
        <v>11</v>
      </c>
      <c r="E11" s="7">
        <v>7205</v>
      </c>
      <c r="F11" s="8">
        <v>21.76</v>
      </c>
      <c r="G11" s="26">
        <f t="shared" si="0"/>
        <v>4.3400000000000001E-2</v>
      </c>
    </row>
    <row r="12" spans="1:7" ht="12.95" customHeight="1">
      <c r="A12" s="6"/>
      <c r="B12" s="25" t="s">
        <v>166</v>
      </c>
      <c r="C12" s="5" t="s">
        <v>111</v>
      </c>
      <c r="D12" s="5" t="s">
        <v>110</v>
      </c>
      <c r="E12" s="7">
        <v>9261</v>
      </c>
      <c r="F12" s="8">
        <v>20.32</v>
      </c>
      <c r="G12" s="26">
        <f t="shared" si="0"/>
        <v>4.0500000000000001E-2</v>
      </c>
    </row>
    <row r="13" spans="1:7" ht="12.95" customHeight="1">
      <c r="A13" s="6"/>
      <c r="B13" s="25" t="s">
        <v>177</v>
      </c>
      <c r="C13" s="5" t="s">
        <v>178</v>
      </c>
      <c r="D13" s="5" t="s">
        <v>73</v>
      </c>
      <c r="E13" s="7">
        <v>1456</v>
      </c>
      <c r="F13" s="8">
        <v>17.190000000000001</v>
      </c>
      <c r="G13" s="26">
        <f t="shared" si="0"/>
        <v>3.4299999999999997E-2</v>
      </c>
    </row>
    <row r="14" spans="1:7" ht="12.95" customHeight="1">
      <c r="A14" s="6"/>
      <c r="B14" s="25" t="s">
        <v>218</v>
      </c>
      <c r="C14" s="5" t="s">
        <v>219</v>
      </c>
      <c r="D14" s="5" t="s">
        <v>101</v>
      </c>
      <c r="E14" s="7">
        <v>1704</v>
      </c>
      <c r="F14" s="8">
        <v>16.07</v>
      </c>
      <c r="G14" s="26">
        <f t="shared" si="0"/>
        <v>3.2000000000000001E-2</v>
      </c>
    </row>
    <row r="15" spans="1:7" ht="12.95" customHeight="1">
      <c r="A15" s="6"/>
      <c r="B15" s="25" t="s">
        <v>169</v>
      </c>
      <c r="C15" s="5" t="s">
        <v>105</v>
      </c>
      <c r="D15" s="5" t="s">
        <v>106</v>
      </c>
      <c r="E15" s="7">
        <v>2820</v>
      </c>
      <c r="F15" s="8">
        <v>16</v>
      </c>
      <c r="G15" s="26">
        <f t="shared" si="0"/>
        <v>3.1899999999999998E-2</v>
      </c>
    </row>
    <row r="16" spans="1:7" ht="12.95" customHeight="1">
      <c r="A16" s="6"/>
      <c r="B16" s="25" t="s">
        <v>214</v>
      </c>
      <c r="C16" s="5" t="s">
        <v>215</v>
      </c>
      <c r="D16" s="5" t="s">
        <v>73</v>
      </c>
      <c r="E16" s="7">
        <v>7800</v>
      </c>
      <c r="F16" s="8">
        <v>15.13</v>
      </c>
      <c r="G16" s="26">
        <f t="shared" si="0"/>
        <v>3.0200000000000001E-2</v>
      </c>
    </row>
    <row r="17" spans="1:7" ht="12.95" customHeight="1">
      <c r="A17" s="6"/>
      <c r="B17" s="25" t="s">
        <v>183</v>
      </c>
      <c r="C17" s="5" t="s">
        <v>184</v>
      </c>
      <c r="D17" s="5" t="s">
        <v>53</v>
      </c>
      <c r="E17" s="7">
        <v>1047</v>
      </c>
      <c r="F17" s="8">
        <v>15.12</v>
      </c>
      <c r="G17" s="26">
        <f t="shared" si="0"/>
        <v>3.0099999999999998E-2</v>
      </c>
    </row>
    <row r="18" spans="1:7" ht="12.95" customHeight="1">
      <c r="A18" s="6"/>
      <c r="B18" s="25" t="s">
        <v>175</v>
      </c>
      <c r="C18" s="5" t="s">
        <v>220</v>
      </c>
      <c r="D18" s="5" t="s">
        <v>106</v>
      </c>
      <c r="E18" s="7">
        <v>6645</v>
      </c>
      <c r="F18" s="8">
        <v>14.71</v>
      </c>
      <c r="G18" s="26">
        <f t="shared" si="0"/>
        <v>2.93E-2</v>
      </c>
    </row>
    <row r="19" spans="1:7" ht="12.95" customHeight="1">
      <c r="A19" s="6"/>
      <c r="B19" s="25" t="s">
        <v>180</v>
      </c>
      <c r="C19" s="5" t="s">
        <v>181</v>
      </c>
      <c r="D19" s="5" t="s">
        <v>101</v>
      </c>
      <c r="E19" s="7">
        <v>11957</v>
      </c>
      <c r="F19" s="8">
        <v>14.41</v>
      </c>
      <c r="G19" s="26">
        <f t="shared" si="0"/>
        <v>2.87E-2</v>
      </c>
    </row>
    <row r="20" spans="1:7" ht="12.95" customHeight="1">
      <c r="A20" s="6"/>
      <c r="B20" s="25" t="s">
        <v>21</v>
      </c>
      <c r="C20" s="5" t="s">
        <v>22</v>
      </c>
      <c r="D20" s="5" t="s">
        <v>11</v>
      </c>
      <c r="E20" s="7">
        <v>4451</v>
      </c>
      <c r="F20" s="8">
        <v>13.91</v>
      </c>
      <c r="G20" s="26">
        <f t="shared" si="0"/>
        <v>2.7699999999999999E-2</v>
      </c>
    </row>
    <row r="21" spans="1:7" ht="12.95" customHeight="1">
      <c r="A21" s="6"/>
      <c r="B21" s="25" t="s">
        <v>249</v>
      </c>
      <c r="C21" s="5" t="s">
        <v>250</v>
      </c>
      <c r="D21" s="5" t="s">
        <v>19</v>
      </c>
      <c r="E21" s="7">
        <v>14352</v>
      </c>
      <c r="F21" s="8">
        <v>12.75</v>
      </c>
      <c r="G21" s="26">
        <f t="shared" si="0"/>
        <v>2.5399999999999999E-2</v>
      </c>
    </row>
    <row r="22" spans="1:7" ht="12.95" customHeight="1">
      <c r="A22" s="6"/>
      <c r="B22" s="25" t="s">
        <v>152</v>
      </c>
      <c r="C22" s="5" t="s">
        <v>80</v>
      </c>
      <c r="D22" s="5" t="s">
        <v>69</v>
      </c>
      <c r="E22" s="7">
        <v>287</v>
      </c>
      <c r="F22" s="8">
        <v>11.65</v>
      </c>
      <c r="G22" s="26">
        <f t="shared" si="0"/>
        <v>2.3199999999999998E-2</v>
      </c>
    </row>
    <row r="23" spans="1:7" ht="12.95" customHeight="1">
      <c r="A23" s="6"/>
      <c r="B23" s="25" t="s">
        <v>118</v>
      </c>
      <c r="C23" s="5" t="s">
        <v>16</v>
      </c>
      <c r="D23" s="5" t="s">
        <v>17</v>
      </c>
      <c r="E23" s="7">
        <v>711</v>
      </c>
      <c r="F23" s="8">
        <v>11.47</v>
      </c>
      <c r="G23" s="26">
        <f t="shared" si="0"/>
        <v>2.29E-2</v>
      </c>
    </row>
    <row r="24" spans="1:7" ht="12.95" customHeight="1">
      <c r="A24" s="6"/>
      <c r="B24" s="25" t="s">
        <v>342</v>
      </c>
      <c r="C24" s="5" t="s">
        <v>343</v>
      </c>
      <c r="D24" s="5" t="s">
        <v>106</v>
      </c>
      <c r="E24" s="7">
        <v>17158</v>
      </c>
      <c r="F24" s="8">
        <v>10.85</v>
      </c>
      <c r="G24" s="26">
        <f t="shared" si="0"/>
        <v>2.1600000000000001E-2</v>
      </c>
    </row>
    <row r="25" spans="1:7" ht="12.95" customHeight="1">
      <c r="A25" s="6"/>
      <c r="B25" s="25" t="s">
        <v>318</v>
      </c>
      <c r="C25" s="5" t="s">
        <v>319</v>
      </c>
      <c r="D25" s="5" t="s">
        <v>53</v>
      </c>
      <c r="E25" s="7">
        <v>1459</v>
      </c>
      <c r="F25" s="8">
        <v>10.82</v>
      </c>
      <c r="G25" s="26">
        <f t="shared" si="0"/>
        <v>2.1600000000000001E-2</v>
      </c>
    </row>
    <row r="26" spans="1:7" ht="12.95" customHeight="1">
      <c r="A26" s="6"/>
      <c r="B26" s="25" t="s">
        <v>148</v>
      </c>
      <c r="C26" s="5" t="s">
        <v>71</v>
      </c>
      <c r="D26" s="5" t="s">
        <v>69</v>
      </c>
      <c r="E26" s="7">
        <v>1493</v>
      </c>
      <c r="F26" s="8">
        <v>10.15</v>
      </c>
      <c r="G26" s="26">
        <f t="shared" si="0"/>
        <v>2.0199999999999999E-2</v>
      </c>
    </row>
    <row r="27" spans="1:7" ht="12.95" customHeight="1">
      <c r="A27" s="6"/>
      <c r="B27" s="25" t="s">
        <v>121</v>
      </c>
      <c r="C27" s="5" t="s">
        <v>10</v>
      </c>
      <c r="D27" s="5" t="s">
        <v>11</v>
      </c>
      <c r="E27" s="7">
        <v>554</v>
      </c>
      <c r="F27" s="8">
        <v>9.8800000000000008</v>
      </c>
      <c r="G27" s="26">
        <f t="shared" si="0"/>
        <v>1.9699999999999999E-2</v>
      </c>
    </row>
    <row r="28" spans="1:7" ht="12.95" customHeight="1">
      <c r="A28" s="6"/>
      <c r="B28" s="25" t="s">
        <v>186</v>
      </c>
      <c r="C28" s="5" t="s">
        <v>187</v>
      </c>
      <c r="D28" s="5" t="s">
        <v>110</v>
      </c>
      <c r="E28" s="7">
        <v>3205</v>
      </c>
      <c r="F28" s="8">
        <v>9.0299999999999994</v>
      </c>
      <c r="G28" s="26">
        <f t="shared" si="0"/>
        <v>1.7999999999999999E-2</v>
      </c>
    </row>
    <row r="29" spans="1:7" ht="12.95" customHeight="1">
      <c r="A29" s="6"/>
      <c r="B29" s="25" t="s">
        <v>243</v>
      </c>
      <c r="C29" s="5" t="s">
        <v>244</v>
      </c>
      <c r="D29" s="5" t="s">
        <v>172</v>
      </c>
      <c r="E29" s="7">
        <v>1679</v>
      </c>
      <c r="F29" s="8">
        <v>8.7799999999999994</v>
      </c>
      <c r="G29" s="26">
        <f t="shared" si="0"/>
        <v>1.7500000000000002E-2</v>
      </c>
    </row>
    <row r="30" spans="1:7" ht="12.95" customHeight="1">
      <c r="A30" s="6"/>
      <c r="B30" s="25" t="s">
        <v>340</v>
      </c>
      <c r="C30" s="5" t="s">
        <v>341</v>
      </c>
      <c r="D30" s="5" t="s">
        <v>110</v>
      </c>
      <c r="E30" s="7">
        <v>12056</v>
      </c>
      <c r="F30" s="8">
        <v>8.43</v>
      </c>
      <c r="G30" s="26">
        <f t="shared" si="0"/>
        <v>1.6799999999999999E-2</v>
      </c>
    </row>
    <row r="31" spans="1:7" ht="12.95" customHeight="1">
      <c r="A31" s="6"/>
      <c r="B31" s="25" t="s">
        <v>136</v>
      </c>
      <c r="C31" s="5" t="s">
        <v>25</v>
      </c>
      <c r="D31" s="5" t="s">
        <v>26</v>
      </c>
      <c r="E31" s="7">
        <v>270</v>
      </c>
      <c r="F31" s="8">
        <v>7.96</v>
      </c>
      <c r="G31" s="26">
        <f t="shared" si="0"/>
        <v>1.5900000000000001E-2</v>
      </c>
    </row>
    <row r="32" spans="1:7" ht="12.95" customHeight="1">
      <c r="A32" s="6"/>
      <c r="B32" s="25" t="s">
        <v>285</v>
      </c>
      <c r="C32" s="5" t="s">
        <v>286</v>
      </c>
      <c r="D32" s="5" t="s">
        <v>53</v>
      </c>
      <c r="E32" s="7">
        <v>2339</v>
      </c>
      <c r="F32" s="8">
        <v>7.93</v>
      </c>
      <c r="G32" s="26">
        <f t="shared" si="0"/>
        <v>1.5800000000000002E-2</v>
      </c>
    </row>
    <row r="33" spans="1:7" ht="12.95" customHeight="1">
      <c r="A33" s="6"/>
      <c r="B33" s="25" t="s">
        <v>49</v>
      </c>
      <c r="C33" s="5" t="s">
        <v>50</v>
      </c>
      <c r="D33" s="5" t="s">
        <v>11</v>
      </c>
      <c r="E33" s="7">
        <v>4720</v>
      </c>
      <c r="F33" s="8">
        <v>7.82</v>
      </c>
      <c r="G33" s="26">
        <f t="shared" si="0"/>
        <v>1.5599999999999999E-2</v>
      </c>
    </row>
    <row r="34" spans="1:7" ht="12.95" customHeight="1">
      <c r="A34" s="6"/>
      <c r="B34" s="25" t="s">
        <v>335</v>
      </c>
      <c r="C34" s="5" t="s">
        <v>336</v>
      </c>
      <c r="D34" s="5" t="s">
        <v>28</v>
      </c>
      <c r="E34" s="7">
        <v>6141</v>
      </c>
      <c r="F34" s="8">
        <v>7.78</v>
      </c>
      <c r="G34" s="26">
        <f t="shared" si="0"/>
        <v>1.55E-2</v>
      </c>
    </row>
    <row r="35" spans="1:7" ht="12.95" customHeight="1">
      <c r="A35" s="6"/>
      <c r="B35" s="25" t="s">
        <v>266</v>
      </c>
      <c r="C35" s="5" t="s">
        <v>267</v>
      </c>
      <c r="D35" s="5" t="s">
        <v>66</v>
      </c>
      <c r="E35" s="7">
        <v>2886</v>
      </c>
      <c r="F35" s="8">
        <v>7.69</v>
      </c>
      <c r="G35" s="26">
        <f t="shared" si="0"/>
        <v>1.5299999999999999E-2</v>
      </c>
    </row>
    <row r="36" spans="1:7" ht="12.95" customHeight="1">
      <c r="A36" s="6"/>
      <c r="B36" s="25" t="s">
        <v>202</v>
      </c>
      <c r="C36" s="5" t="s">
        <v>203</v>
      </c>
      <c r="D36" s="5" t="s">
        <v>204</v>
      </c>
      <c r="E36" s="7">
        <v>1892</v>
      </c>
      <c r="F36" s="8">
        <v>7.6</v>
      </c>
      <c r="G36" s="26">
        <f t="shared" si="0"/>
        <v>1.5100000000000001E-2</v>
      </c>
    </row>
    <row r="37" spans="1:7" ht="12.95" customHeight="1">
      <c r="A37" s="6"/>
      <c r="B37" s="25" t="s">
        <v>174</v>
      </c>
      <c r="C37" s="5" t="s">
        <v>93</v>
      </c>
      <c r="D37" s="5" t="s">
        <v>73</v>
      </c>
      <c r="E37" s="7">
        <v>3557</v>
      </c>
      <c r="F37" s="8">
        <v>7.26</v>
      </c>
      <c r="G37" s="26">
        <f t="shared" si="0"/>
        <v>1.4500000000000001E-2</v>
      </c>
    </row>
    <row r="38" spans="1:7" ht="12.95" customHeight="1">
      <c r="A38" s="6"/>
      <c r="B38" s="25" t="s">
        <v>316</v>
      </c>
      <c r="C38" s="5" t="s">
        <v>317</v>
      </c>
      <c r="D38" s="5" t="s">
        <v>53</v>
      </c>
      <c r="E38" s="7">
        <v>4356</v>
      </c>
      <c r="F38" s="8">
        <v>7.02</v>
      </c>
      <c r="G38" s="26">
        <f t="shared" si="0"/>
        <v>1.4E-2</v>
      </c>
    </row>
    <row r="39" spans="1:7" ht="12.95" customHeight="1">
      <c r="A39" s="6"/>
      <c r="B39" s="25" t="s">
        <v>320</v>
      </c>
      <c r="C39" s="5" t="s">
        <v>321</v>
      </c>
      <c r="D39" s="5" t="s">
        <v>34</v>
      </c>
      <c r="E39" s="7">
        <v>118</v>
      </c>
      <c r="F39" s="8">
        <v>6.97</v>
      </c>
      <c r="G39" s="26">
        <f t="shared" si="0"/>
        <v>1.3899999999999999E-2</v>
      </c>
    </row>
    <row r="40" spans="1:7" ht="12.95" customHeight="1">
      <c r="A40" s="6"/>
      <c r="B40" s="25" t="s">
        <v>260</v>
      </c>
      <c r="C40" s="5" t="s">
        <v>261</v>
      </c>
      <c r="D40" s="5" t="s">
        <v>19</v>
      </c>
      <c r="E40" s="7">
        <v>2294</v>
      </c>
      <c r="F40" s="8">
        <v>6.73</v>
      </c>
      <c r="G40" s="26">
        <f t="shared" si="0"/>
        <v>1.34E-2</v>
      </c>
    </row>
    <row r="41" spans="1:7" ht="12.95" customHeight="1">
      <c r="A41" s="6"/>
      <c r="B41" s="25" t="s">
        <v>304</v>
      </c>
      <c r="C41" s="5" t="s">
        <v>305</v>
      </c>
      <c r="D41" s="5" t="s">
        <v>34</v>
      </c>
      <c r="E41" s="7">
        <v>477</v>
      </c>
      <c r="F41" s="8">
        <v>6.24</v>
      </c>
      <c r="G41" s="26">
        <f t="shared" si="0"/>
        <v>1.24E-2</v>
      </c>
    </row>
    <row r="42" spans="1:7" ht="12.95" customHeight="1">
      <c r="A42" s="6"/>
      <c r="B42" s="25" t="s">
        <v>208</v>
      </c>
      <c r="C42" s="5" t="s">
        <v>209</v>
      </c>
      <c r="D42" s="5" t="s">
        <v>73</v>
      </c>
      <c r="E42" s="7">
        <v>800</v>
      </c>
      <c r="F42" s="8">
        <v>6.07</v>
      </c>
      <c r="G42" s="26">
        <f t="shared" si="0"/>
        <v>1.21E-2</v>
      </c>
    </row>
    <row r="43" spans="1:7" ht="12.95" customHeight="1">
      <c r="A43" s="6"/>
      <c r="B43" s="25" t="s">
        <v>310</v>
      </c>
      <c r="C43" s="5" t="s">
        <v>311</v>
      </c>
      <c r="D43" s="5" t="s">
        <v>284</v>
      </c>
      <c r="E43" s="7">
        <v>6286</v>
      </c>
      <c r="F43" s="8">
        <v>5.48</v>
      </c>
      <c r="G43" s="26">
        <f t="shared" si="0"/>
        <v>1.09E-2</v>
      </c>
    </row>
    <row r="44" spans="1:7" ht="12.95" customHeight="1">
      <c r="A44" s="6"/>
      <c r="B44" s="25" t="s">
        <v>221</v>
      </c>
      <c r="C44" s="5" t="s">
        <v>222</v>
      </c>
      <c r="D44" s="5" t="s">
        <v>172</v>
      </c>
      <c r="E44" s="7">
        <v>3088</v>
      </c>
      <c r="F44" s="8">
        <v>5.08</v>
      </c>
      <c r="G44" s="26">
        <f t="shared" si="0"/>
        <v>1.01E-2</v>
      </c>
    </row>
    <row r="45" spans="1:7" ht="12.95" customHeight="1">
      <c r="A45" s="6"/>
      <c r="B45" s="25" t="s">
        <v>299</v>
      </c>
      <c r="C45" s="5" t="s">
        <v>300</v>
      </c>
      <c r="D45" s="5" t="s">
        <v>66</v>
      </c>
      <c r="E45" s="7">
        <v>700</v>
      </c>
      <c r="F45" s="8">
        <v>5.07</v>
      </c>
      <c r="G45" s="26">
        <f t="shared" si="0"/>
        <v>1.01E-2</v>
      </c>
    </row>
    <row r="46" spans="1:7" ht="12.95" customHeight="1">
      <c r="A46" s="6"/>
      <c r="B46" s="25" t="s">
        <v>359</v>
      </c>
      <c r="C46" s="5" t="s">
        <v>360</v>
      </c>
      <c r="D46" s="5" t="s">
        <v>53</v>
      </c>
      <c r="E46" s="7">
        <v>311</v>
      </c>
      <c r="F46" s="8">
        <v>4.8499999999999996</v>
      </c>
      <c r="G46" s="26">
        <f t="shared" ref="G46:G49" si="1">+ROUND(F46/$F$55,4)</f>
        <v>9.7000000000000003E-3</v>
      </c>
    </row>
    <row r="47" spans="1:7" ht="12.95" customHeight="1">
      <c r="A47" s="6"/>
      <c r="B47" s="25" t="s">
        <v>312</v>
      </c>
      <c r="C47" s="5" t="s">
        <v>313</v>
      </c>
      <c r="D47" s="5" t="s">
        <v>28</v>
      </c>
      <c r="E47" s="7">
        <v>2748</v>
      </c>
      <c r="F47" s="8">
        <v>3.91</v>
      </c>
      <c r="G47" s="26">
        <f t="shared" si="1"/>
        <v>7.7999999999999996E-3</v>
      </c>
    </row>
    <row r="48" spans="1:7" ht="12.95" customHeight="1">
      <c r="A48" s="6"/>
      <c r="B48" s="25" t="s">
        <v>306</v>
      </c>
      <c r="C48" s="5" t="s">
        <v>307</v>
      </c>
      <c r="D48" s="5" t="s">
        <v>101</v>
      </c>
      <c r="E48" s="7">
        <v>2647</v>
      </c>
      <c r="F48" s="8">
        <v>3.63</v>
      </c>
      <c r="G48" s="26">
        <f t="shared" si="1"/>
        <v>7.1999999999999998E-3</v>
      </c>
    </row>
    <row r="49" spans="1:7" ht="12.95" customHeight="1">
      <c r="A49" s="6"/>
      <c r="B49" s="25" t="s">
        <v>322</v>
      </c>
      <c r="C49" s="5" t="s">
        <v>323</v>
      </c>
      <c r="D49" s="5" t="s">
        <v>53</v>
      </c>
      <c r="E49" s="7">
        <v>1370</v>
      </c>
      <c r="F49" s="8">
        <v>2.82</v>
      </c>
      <c r="G49" s="26">
        <f t="shared" si="1"/>
        <v>5.5999999999999999E-3</v>
      </c>
    </row>
    <row r="50" spans="1:7" ht="12.95" customHeight="1">
      <c r="A50" s="1"/>
      <c r="B50" s="23" t="s">
        <v>55</v>
      </c>
      <c r="C50" s="5" t="s">
        <v>1</v>
      </c>
      <c r="D50" s="5" t="s">
        <v>1</v>
      </c>
      <c r="E50" s="5" t="s">
        <v>1</v>
      </c>
      <c r="F50" s="9">
        <f>SUM(F7:F49)</f>
        <v>492.7</v>
      </c>
      <c r="G50" s="27">
        <f>SUM(G7:G49)</f>
        <v>0.98189999999999988</v>
      </c>
    </row>
    <row r="51" spans="1:7" ht="12.95" customHeight="1">
      <c r="A51" s="1"/>
      <c r="B51" s="28" t="s">
        <v>56</v>
      </c>
      <c r="C51" s="10" t="s">
        <v>1</v>
      </c>
      <c r="D51" s="10" t="s">
        <v>1</v>
      </c>
      <c r="E51" s="10" t="s">
        <v>1</v>
      </c>
      <c r="F51" s="11" t="s">
        <v>57</v>
      </c>
      <c r="G51" s="29" t="s">
        <v>57</v>
      </c>
    </row>
    <row r="52" spans="1:7" ht="12.95" customHeight="1">
      <c r="A52" s="1"/>
      <c r="B52" s="28" t="s">
        <v>55</v>
      </c>
      <c r="C52" s="10" t="s">
        <v>1</v>
      </c>
      <c r="D52" s="10" t="s">
        <v>1</v>
      </c>
      <c r="E52" s="10" t="s">
        <v>1</v>
      </c>
      <c r="F52" s="11" t="s">
        <v>57</v>
      </c>
      <c r="G52" s="29" t="s">
        <v>57</v>
      </c>
    </row>
    <row r="53" spans="1:7" ht="12.95" customHeight="1">
      <c r="A53" s="1"/>
      <c r="B53" s="28" t="s">
        <v>58</v>
      </c>
      <c r="C53" s="12" t="s">
        <v>1</v>
      </c>
      <c r="D53" s="10" t="s">
        <v>1</v>
      </c>
      <c r="E53" s="12" t="s">
        <v>1</v>
      </c>
      <c r="F53" s="9">
        <f>+F50</f>
        <v>492.7</v>
      </c>
      <c r="G53" s="27">
        <f>+G50</f>
        <v>0.98189999999999988</v>
      </c>
    </row>
    <row r="54" spans="1:7" ht="12.95" customHeight="1">
      <c r="A54" s="1"/>
      <c r="B54" s="28" t="s">
        <v>59</v>
      </c>
      <c r="C54" s="5" t="s">
        <v>1</v>
      </c>
      <c r="D54" s="10" t="s">
        <v>1</v>
      </c>
      <c r="E54" s="5" t="s">
        <v>1</v>
      </c>
      <c r="F54" s="13">
        <f>+F55-F53</f>
        <v>9.0200000000000387</v>
      </c>
      <c r="G54" s="27">
        <f>+G55-G53</f>
        <v>1.8100000000000116E-2</v>
      </c>
    </row>
    <row r="55" spans="1:7" ht="12.95" customHeight="1" thickBot="1">
      <c r="A55" s="1"/>
      <c r="B55" s="30" t="s">
        <v>60</v>
      </c>
      <c r="C55" s="31" t="s">
        <v>1</v>
      </c>
      <c r="D55" s="31" t="s">
        <v>1</v>
      </c>
      <c r="E55" s="31" t="s">
        <v>1</v>
      </c>
      <c r="F55" s="32">
        <v>501.72</v>
      </c>
      <c r="G55" s="33">
        <v>1</v>
      </c>
    </row>
    <row r="56" spans="1:7">
      <c r="A56" s="1"/>
      <c r="B56" s="4" t="s">
        <v>1</v>
      </c>
      <c r="C56" s="1"/>
      <c r="D56" s="1"/>
      <c r="E56" s="1"/>
      <c r="F56" s="1"/>
      <c r="G56" s="1"/>
    </row>
  </sheetData>
  <sortState ref="B7:G46">
    <sortCondition descending="1" ref="G7:G4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0"/>
  <sheetViews>
    <sheetView zoomScale="90" zoomScaleNormal="90" workbookViewId="0"/>
  </sheetViews>
  <sheetFormatPr defaultRowHeight="12.75"/>
  <cols>
    <col min="1" max="1" width="2.5703125" customWidth="1"/>
    <col min="2" max="2" width="40.28515625" bestFit="1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123</v>
      </c>
      <c r="C7" s="5" t="s">
        <v>20</v>
      </c>
      <c r="D7" s="5" t="s">
        <v>11</v>
      </c>
      <c r="E7" s="7">
        <v>45440</v>
      </c>
      <c r="F7" s="8">
        <v>137.21</v>
      </c>
      <c r="G7" s="26">
        <f t="shared" ref="G7:G22" si="0">ROUND(F7/$F$37,4)</f>
        <v>0.20880000000000001</v>
      </c>
    </row>
    <row r="8" spans="1:7" ht="12.95" customHeight="1">
      <c r="A8" s="6"/>
      <c r="B8" s="25" t="s">
        <v>121</v>
      </c>
      <c r="C8" s="5" t="s">
        <v>10</v>
      </c>
      <c r="D8" s="5" t="s">
        <v>11</v>
      </c>
      <c r="E8" s="7">
        <v>7527</v>
      </c>
      <c r="F8" s="8">
        <v>134.22999999999999</v>
      </c>
      <c r="G8" s="26">
        <f t="shared" si="0"/>
        <v>0.20430000000000001</v>
      </c>
    </row>
    <row r="9" spans="1:7" ht="12.95" customHeight="1">
      <c r="A9" s="6"/>
      <c r="B9" s="25" t="s">
        <v>133</v>
      </c>
      <c r="C9" s="5" t="s">
        <v>43</v>
      </c>
      <c r="D9" s="5" t="s">
        <v>11</v>
      </c>
      <c r="E9" s="7">
        <v>7485</v>
      </c>
      <c r="F9" s="8">
        <v>76.33</v>
      </c>
      <c r="G9" s="26">
        <f t="shared" si="0"/>
        <v>0.1162</v>
      </c>
    </row>
    <row r="10" spans="1:7" ht="12.95" customHeight="1">
      <c r="A10" s="6"/>
      <c r="B10" s="25" t="s">
        <v>21</v>
      </c>
      <c r="C10" s="5" t="s">
        <v>22</v>
      </c>
      <c r="D10" s="5" t="s">
        <v>11</v>
      </c>
      <c r="E10" s="7">
        <v>18296</v>
      </c>
      <c r="F10" s="8">
        <v>57.18</v>
      </c>
      <c r="G10" s="26">
        <f t="shared" si="0"/>
        <v>8.6999999999999994E-2</v>
      </c>
    </row>
    <row r="11" spans="1:7" ht="12.95" customHeight="1">
      <c r="A11" s="6"/>
      <c r="B11" s="25" t="s">
        <v>125</v>
      </c>
      <c r="C11" s="5" t="s">
        <v>24</v>
      </c>
      <c r="D11" s="5" t="s">
        <v>11</v>
      </c>
      <c r="E11" s="7">
        <v>10167</v>
      </c>
      <c r="F11" s="8">
        <v>52.75</v>
      </c>
      <c r="G11" s="26">
        <f t="shared" si="0"/>
        <v>8.0299999999999996E-2</v>
      </c>
    </row>
    <row r="12" spans="1:7" ht="12.95" customHeight="1">
      <c r="A12" s="6"/>
      <c r="B12" s="25" t="s">
        <v>142</v>
      </c>
      <c r="C12" s="5" t="s">
        <v>70</v>
      </c>
      <c r="D12" s="5" t="s">
        <v>11</v>
      </c>
      <c r="E12" s="7">
        <v>1933</v>
      </c>
      <c r="F12" s="8">
        <v>31.74</v>
      </c>
      <c r="G12" s="26">
        <f t="shared" si="0"/>
        <v>4.8300000000000003E-2</v>
      </c>
    </row>
    <row r="13" spans="1:7" ht="12.95" customHeight="1">
      <c r="A13" s="6"/>
      <c r="B13" s="25" t="s">
        <v>158</v>
      </c>
      <c r="C13" s="5" t="s">
        <v>85</v>
      </c>
      <c r="D13" s="5" t="s">
        <v>11</v>
      </c>
      <c r="E13" s="7">
        <v>998</v>
      </c>
      <c r="F13" s="8">
        <v>18.059999999999999</v>
      </c>
      <c r="G13" s="26">
        <f t="shared" si="0"/>
        <v>2.75E-2</v>
      </c>
    </row>
    <row r="14" spans="1:7" ht="12.95" customHeight="1">
      <c r="A14" s="6"/>
      <c r="B14" s="25" t="s">
        <v>251</v>
      </c>
      <c r="C14" s="5" t="s">
        <v>252</v>
      </c>
      <c r="D14" s="5" t="s">
        <v>11</v>
      </c>
      <c r="E14" s="7">
        <v>44398</v>
      </c>
      <c r="F14" s="8">
        <v>13.41</v>
      </c>
      <c r="G14" s="26">
        <f t="shared" si="0"/>
        <v>2.0400000000000001E-2</v>
      </c>
    </row>
    <row r="15" spans="1:7" ht="12.95" customHeight="1">
      <c r="A15" s="6"/>
      <c r="B15" s="25" t="s">
        <v>194</v>
      </c>
      <c r="C15" s="5" t="s">
        <v>195</v>
      </c>
      <c r="D15" s="5" t="s">
        <v>15</v>
      </c>
      <c r="E15" s="7">
        <v>7530</v>
      </c>
      <c r="F15" s="8">
        <v>13.18</v>
      </c>
      <c r="G15" s="26">
        <f t="shared" si="0"/>
        <v>2.01E-2</v>
      </c>
    </row>
    <row r="16" spans="1:7" ht="12.95" customHeight="1">
      <c r="A16" s="6"/>
      <c r="B16" s="25" t="s">
        <v>192</v>
      </c>
      <c r="C16" s="5" t="s">
        <v>193</v>
      </c>
      <c r="D16" s="5" t="s">
        <v>11</v>
      </c>
      <c r="E16" s="7">
        <v>7371</v>
      </c>
      <c r="F16" s="8">
        <v>11.96</v>
      </c>
      <c r="G16" s="26">
        <f t="shared" si="0"/>
        <v>1.8200000000000001E-2</v>
      </c>
    </row>
    <row r="17" spans="1:7" ht="12.95" customHeight="1">
      <c r="A17" s="6"/>
      <c r="B17" s="25" t="s">
        <v>361</v>
      </c>
      <c r="C17" s="5" t="s">
        <v>362</v>
      </c>
      <c r="D17" s="5" t="s">
        <v>15</v>
      </c>
      <c r="E17" s="7">
        <v>1375</v>
      </c>
      <c r="F17" s="8">
        <v>11.63</v>
      </c>
      <c r="G17" s="26">
        <f t="shared" si="0"/>
        <v>1.77E-2</v>
      </c>
    </row>
    <row r="18" spans="1:7" ht="12.95" customHeight="1">
      <c r="A18" s="6"/>
      <c r="B18" s="25" t="s">
        <v>225</v>
      </c>
      <c r="C18" s="5" t="s">
        <v>226</v>
      </c>
      <c r="D18" s="5" t="s">
        <v>11</v>
      </c>
      <c r="E18" s="7">
        <v>9793</v>
      </c>
      <c r="F18" s="8">
        <v>11.29</v>
      </c>
      <c r="G18" s="26">
        <f t="shared" si="0"/>
        <v>1.72E-2</v>
      </c>
    </row>
    <row r="19" spans="1:7" ht="12.95" customHeight="1">
      <c r="A19" s="6"/>
      <c r="B19" s="25" t="s">
        <v>233</v>
      </c>
      <c r="C19" s="5" t="s">
        <v>234</v>
      </c>
      <c r="D19" s="5" t="s">
        <v>15</v>
      </c>
      <c r="E19" s="7">
        <v>5373</v>
      </c>
      <c r="F19" s="8">
        <v>11.01</v>
      </c>
      <c r="G19" s="26">
        <f t="shared" si="0"/>
        <v>1.6799999999999999E-2</v>
      </c>
    </row>
    <row r="20" spans="1:7" ht="12.95" customHeight="1">
      <c r="A20" s="6"/>
      <c r="B20" s="25" t="s">
        <v>247</v>
      </c>
      <c r="C20" s="5" t="s">
        <v>248</v>
      </c>
      <c r="D20" s="5" t="s">
        <v>15</v>
      </c>
      <c r="E20" s="7">
        <v>1983</v>
      </c>
      <c r="F20" s="8">
        <v>10.29</v>
      </c>
      <c r="G20" s="26">
        <f t="shared" si="0"/>
        <v>1.5699999999999999E-2</v>
      </c>
    </row>
    <row r="21" spans="1:7" ht="12.95" customHeight="1">
      <c r="A21" s="6"/>
      <c r="B21" s="25" t="s">
        <v>197</v>
      </c>
      <c r="C21" s="5" t="s">
        <v>179</v>
      </c>
      <c r="D21" s="5" t="s">
        <v>15</v>
      </c>
      <c r="E21" s="7">
        <v>5421</v>
      </c>
      <c r="F21" s="8">
        <v>9.48</v>
      </c>
      <c r="G21" s="26">
        <f t="shared" si="0"/>
        <v>1.44E-2</v>
      </c>
    </row>
    <row r="22" spans="1:7" ht="12.95" customHeight="1">
      <c r="A22" s="6"/>
      <c r="B22" s="25" t="s">
        <v>49</v>
      </c>
      <c r="C22" s="5" t="s">
        <v>50</v>
      </c>
      <c r="D22" s="5" t="s">
        <v>11</v>
      </c>
      <c r="E22" s="7">
        <v>5119</v>
      </c>
      <c r="F22" s="8">
        <v>8.48</v>
      </c>
      <c r="G22" s="26">
        <f t="shared" si="0"/>
        <v>1.29E-2</v>
      </c>
    </row>
    <row r="23" spans="1:7" ht="12.95" customHeight="1">
      <c r="A23" s="6"/>
      <c r="B23" s="25" t="s">
        <v>297</v>
      </c>
      <c r="C23" s="5" t="s">
        <v>298</v>
      </c>
      <c r="D23" s="5" t="s">
        <v>15</v>
      </c>
      <c r="E23" s="7">
        <v>440</v>
      </c>
      <c r="F23" s="8">
        <v>7.39</v>
      </c>
      <c r="G23" s="26">
        <f t="shared" ref="G23:G24" si="1">ROUND(F23/$F$37,4)</f>
        <v>1.12E-2</v>
      </c>
    </row>
    <row r="24" spans="1:7" ht="12.95" customHeight="1">
      <c r="A24" s="6"/>
      <c r="B24" s="25" t="s">
        <v>363</v>
      </c>
      <c r="C24" s="5" t="s">
        <v>364</v>
      </c>
      <c r="D24" s="5" t="s">
        <v>15</v>
      </c>
      <c r="E24" s="7">
        <v>702</v>
      </c>
      <c r="F24" s="8">
        <v>7.15</v>
      </c>
      <c r="G24" s="26">
        <f t="shared" si="1"/>
        <v>1.09E-2</v>
      </c>
    </row>
    <row r="25" spans="1:7" ht="12.95" customHeight="1">
      <c r="A25" s="6"/>
      <c r="B25" s="25" t="s">
        <v>117</v>
      </c>
      <c r="C25" s="5" t="s">
        <v>14</v>
      </c>
      <c r="D25" s="5" t="s">
        <v>15</v>
      </c>
      <c r="E25" s="7">
        <v>383</v>
      </c>
      <c r="F25" s="8">
        <v>6.84</v>
      </c>
      <c r="G25" s="26">
        <f t="shared" ref="G25:G31" si="2">ROUND(F25/$F$37,4)</f>
        <v>1.04E-2</v>
      </c>
    </row>
    <row r="26" spans="1:7" ht="12.95" customHeight="1">
      <c r="A26" s="6"/>
      <c r="B26" s="25" t="s">
        <v>291</v>
      </c>
      <c r="C26" s="5" t="s">
        <v>292</v>
      </c>
      <c r="D26" s="5" t="s">
        <v>11</v>
      </c>
      <c r="E26" s="7">
        <v>3848</v>
      </c>
      <c r="F26" s="8">
        <v>5.38</v>
      </c>
      <c r="G26" s="26">
        <f t="shared" si="2"/>
        <v>8.2000000000000007E-3</v>
      </c>
    </row>
    <row r="27" spans="1:7" ht="12.95" customHeight="1">
      <c r="A27" s="6"/>
      <c r="B27" s="25" t="s">
        <v>365</v>
      </c>
      <c r="C27" s="5" t="s">
        <v>366</v>
      </c>
      <c r="D27" s="5" t="s">
        <v>11</v>
      </c>
      <c r="E27" s="7">
        <v>3101</v>
      </c>
      <c r="F27" s="8">
        <v>4.78</v>
      </c>
      <c r="G27" s="26">
        <f t="shared" si="2"/>
        <v>7.3000000000000001E-3</v>
      </c>
    </row>
    <row r="28" spans="1:7" ht="12.95" customHeight="1">
      <c r="A28" s="6"/>
      <c r="B28" s="25" t="s">
        <v>262</v>
      </c>
      <c r="C28" s="5" t="s">
        <v>263</v>
      </c>
      <c r="D28" s="5" t="s">
        <v>15</v>
      </c>
      <c r="E28" s="7">
        <v>631</v>
      </c>
      <c r="F28" s="8">
        <v>4.68</v>
      </c>
      <c r="G28" s="26">
        <f t="shared" si="2"/>
        <v>7.1000000000000004E-3</v>
      </c>
    </row>
    <row r="29" spans="1:7" ht="12.95" customHeight="1">
      <c r="A29" s="6"/>
      <c r="B29" s="25" t="s">
        <v>295</v>
      </c>
      <c r="C29" s="5" t="s">
        <v>296</v>
      </c>
      <c r="D29" s="5" t="s">
        <v>15</v>
      </c>
      <c r="E29" s="7">
        <v>3628</v>
      </c>
      <c r="F29" s="8">
        <v>3.87</v>
      </c>
      <c r="G29" s="26">
        <f t="shared" si="2"/>
        <v>5.8999999999999999E-3</v>
      </c>
    </row>
    <row r="30" spans="1:7" ht="12.95" customHeight="1">
      <c r="A30" s="6"/>
      <c r="B30" s="25" t="s">
        <v>339</v>
      </c>
      <c r="C30" s="5" t="s">
        <v>373</v>
      </c>
      <c r="D30" s="5" t="s">
        <v>15</v>
      </c>
      <c r="E30" s="7">
        <v>1912</v>
      </c>
      <c r="F30" s="8">
        <v>3.49</v>
      </c>
      <c r="G30" s="26">
        <f t="shared" si="2"/>
        <v>5.3E-3</v>
      </c>
    </row>
    <row r="31" spans="1:7" ht="12.95" customHeight="1">
      <c r="A31" s="6"/>
      <c r="B31" s="25" t="s">
        <v>190</v>
      </c>
      <c r="C31" s="5" t="s">
        <v>191</v>
      </c>
      <c r="D31" s="5" t="s">
        <v>15</v>
      </c>
      <c r="E31" s="7">
        <v>51</v>
      </c>
      <c r="F31" s="8">
        <v>2.5499999999999998</v>
      </c>
      <c r="G31" s="26">
        <f t="shared" si="2"/>
        <v>3.8999999999999998E-3</v>
      </c>
    </row>
    <row r="32" spans="1:7" ht="12.95" customHeight="1">
      <c r="A32" s="1"/>
      <c r="B32" s="23" t="s">
        <v>55</v>
      </c>
      <c r="C32" s="5" t="s">
        <v>1</v>
      </c>
      <c r="D32" s="5" t="s">
        <v>1</v>
      </c>
      <c r="E32" s="5" t="s">
        <v>1</v>
      </c>
      <c r="F32" s="9">
        <f>SUM(F7:F31)</f>
        <v>654.35999999999979</v>
      </c>
      <c r="G32" s="27">
        <f>SUM(G7:G31)</f>
        <v>0.996</v>
      </c>
    </row>
    <row r="33" spans="1:7" ht="12.95" customHeight="1">
      <c r="A33" s="1"/>
      <c r="B33" s="28" t="s">
        <v>56</v>
      </c>
      <c r="C33" s="10" t="s">
        <v>1</v>
      </c>
      <c r="D33" s="10" t="s">
        <v>1</v>
      </c>
      <c r="E33" s="10" t="s">
        <v>1</v>
      </c>
      <c r="F33" s="11" t="s">
        <v>57</v>
      </c>
      <c r="G33" s="29" t="s">
        <v>57</v>
      </c>
    </row>
    <row r="34" spans="1:7" ht="12.95" customHeight="1">
      <c r="A34" s="1"/>
      <c r="B34" s="28" t="s">
        <v>55</v>
      </c>
      <c r="C34" s="10" t="s">
        <v>1</v>
      </c>
      <c r="D34" s="10" t="s">
        <v>1</v>
      </c>
      <c r="E34" s="10" t="s">
        <v>1</v>
      </c>
      <c r="F34" s="11" t="s">
        <v>57</v>
      </c>
      <c r="G34" s="29" t="s">
        <v>57</v>
      </c>
    </row>
    <row r="35" spans="1:7" ht="12.95" customHeight="1">
      <c r="A35" s="1"/>
      <c r="B35" s="28" t="s">
        <v>58</v>
      </c>
      <c r="C35" s="12" t="s">
        <v>1</v>
      </c>
      <c r="D35" s="10" t="s">
        <v>1</v>
      </c>
      <c r="E35" s="12" t="s">
        <v>1</v>
      </c>
      <c r="F35" s="9">
        <f>+F32</f>
        <v>654.35999999999979</v>
      </c>
      <c r="G35" s="27">
        <f>+G32</f>
        <v>0.996</v>
      </c>
    </row>
    <row r="36" spans="1:7" ht="12.95" customHeight="1">
      <c r="A36" s="1"/>
      <c r="B36" s="28" t="s">
        <v>59</v>
      </c>
      <c r="C36" s="5" t="s">
        <v>1</v>
      </c>
      <c r="D36" s="10" t="s">
        <v>1</v>
      </c>
      <c r="E36" s="5" t="s">
        <v>1</v>
      </c>
      <c r="F36" s="13">
        <f>+F37-F35</f>
        <v>2.7100000000002638</v>
      </c>
      <c r="G36" s="27">
        <f>+G37-G35</f>
        <v>4.0000000000000036E-3</v>
      </c>
    </row>
    <row r="37" spans="1:7" ht="12.95" customHeight="1" thickBot="1">
      <c r="A37" s="1"/>
      <c r="B37" s="30" t="s">
        <v>60</v>
      </c>
      <c r="C37" s="31" t="s">
        <v>1</v>
      </c>
      <c r="D37" s="31" t="s">
        <v>1</v>
      </c>
      <c r="E37" s="31" t="s">
        <v>1</v>
      </c>
      <c r="F37" s="32">
        <v>657.07</v>
      </c>
      <c r="G37" s="33">
        <v>1</v>
      </c>
    </row>
    <row r="38" spans="1:7">
      <c r="A38" s="1"/>
      <c r="B38" s="2"/>
      <c r="C38" s="1"/>
      <c r="D38" s="1"/>
      <c r="E38" s="1"/>
      <c r="F38" s="1"/>
      <c r="G38" s="1"/>
    </row>
    <row r="39" spans="1:7">
      <c r="B39" s="38" t="s">
        <v>74</v>
      </c>
    </row>
    <row r="40" spans="1:7">
      <c r="B40" s="38" t="s">
        <v>372</v>
      </c>
    </row>
  </sheetData>
  <sortState ref="B7:G22">
    <sortCondition descending="1" ref="G7:G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1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7" customWidth="1"/>
    <col min="4" max="4" width="30.7109375" bestFit="1" customWidth="1"/>
    <col min="5" max="5" width="9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134</v>
      </c>
      <c r="C7" s="5" t="s">
        <v>29</v>
      </c>
      <c r="D7" s="5" t="s">
        <v>30</v>
      </c>
      <c r="E7" s="7">
        <v>2415</v>
      </c>
      <c r="F7" s="8">
        <v>186.15</v>
      </c>
      <c r="G7" s="26">
        <f t="shared" ref="G7:G48" si="0">+ROUND(F7/$F$60,4)</f>
        <v>6.0499999999999998E-2</v>
      </c>
    </row>
    <row r="8" spans="1:7" ht="12.95" customHeight="1">
      <c r="A8" s="6"/>
      <c r="B8" s="25" t="s">
        <v>144</v>
      </c>
      <c r="C8" s="5" t="s">
        <v>65</v>
      </c>
      <c r="D8" s="5" t="s">
        <v>66</v>
      </c>
      <c r="E8" s="7">
        <v>45022</v>
      </c>
      <c r="F8" s="8">
        <v>146.32</v>
      </c>
      <c r="G8" s="26">
        <f t="shared" si="0"/>
        <v>4.7600000000000003E-2</v>
      </c>
    </row>
    <row r="9" spans="1:7" ht="12.95" customHeight="1">
      <c r="A9" s="6"/>
      <c r="B9" s="25" t="s">
        <v>214</v>
      </c>
      <c r="C9" s="5" t="s">
        <v>215</v>
      </c>
      <c r="D9" s="5" t="s">
        <v>73</v>
      </c>
      <c r="E9" s="7">
        <v>67260</v>
      </c>
      <c r="F9" s="8">
        <v>130.44999999999999</v>
      </c>
      <c r="G9" s="26">
        <f t="shared" si="0"/>
        <v>4.24E-2</v>
      </c>
    </row>
    <row r="10" spans="1:7" ht="12.95" customHeight="1">
      <c r="A10" s="6"/>
      <c r="B10" s="25" t="s">
        <v>177</v>
      </c>
      <c r="C10" s="5" t="s">
        <v>178</v>
      </c>
      <c r="D10" s="5" t="s">
        <v>73</v>
      </c>
      <c r="E10" s="7">
        <v>10247</v>
      </c>
      <c r="F10" s="8">
        <v>120.97</v>
      </c>
      <c r="G10" s="26">
        <f t="shared" si="0"/>
        <v>3.9300000000000002E-2</v>
      </c>
    </row>
    <row r="11" spans="1:7" ht="12.95" customHeight="1">
      <c r="A11" s="6"/>
      <c r="B11" s="25" t="s">
        <v>126</v>
      </c>
      <c r="C11" s="5" t="s">
        <v>31</v>
      </c>
      <c r="D11" s="5" t="s">
        <v>13</v>
      </c>
      <c r="E11" s="7">
        <v>4806</v>
      </c>
      <c r="F11" s="8">
        <v>119.86</v>
      </c>
      <c r="G11" s="26">
        <f t="shared" si="0"/>
        <v>3.9E-2</v>
      </c>
    </row>
    <row r="12" spans="1:7" ht="12.95" customHeight="1">
      <c r="A12" s="6"/>
      <c r="B12" s="25" t="s">
        <v>131</v>
      </c>
      <c r="C12" s="5" t="s">
        <v>39</v>
      </c>
      <c r="D12" s="5" t="s">
        <v>23</v>
      </c>
      <c r="E12" s="7">
        <v>9932</v>
      </c>
      <c r="F12" s="8">
        <v>113.93</v>
      </c>
      <c r="G12" s="26">
        <f t="shared" si="0"/>
        <v>3.7100000000000001E-2</v>
      </c>
    </row>
    <row r="13" spans="1:7" ht="12.95" customHeight="1">
      <c r="A13" s="6"/>
      <c r="B13" s="25" t="s">
        <v>119</v>
      </c>
      <c r="C13" s="5" t="s">
        <v>12</v>
      </c>
      <c r="D13" s="5" t="s">
        <v>13</v>
      </c>
      <c r="E13" s="7">
        <v>9587</v>
      </c>
      <c r="F13" s="8">
        <v>96.95</v>
      </c>
      <c r="G13" s="26">
        <f t="shared" si="0"/>
        <v>3.15E-2</v>
      </c>
    </row>
    <row r="14" spans="1:7" ht="12.95" customHeight="1">
      <c r="A14" s="6"/>
      <c r="B14" s="25" t="s">
        <v>183</v>
      </c>
      <c r="C14" s="5" t="s">
        <v>184</v>
      </c>
      <c r="D14" s="5" t="s">
        <v>53</v>
      </c>
      <c r="E14" s="7">
        <v>6328</v>
      </c>
      <c r="F14" s="8">
        <v>91.36</v>
      </c>
      <c r="G14" s="26">
        <f t="shared" si="0"/>
        <v>2.9700000000000001E-2</v>
      </c>
    </row>
    <row r="15" spans="1:7" ht="12.95" customHeight="1">
      <c r="A15" s="6"/>
      <c r="B15" s="25" t="s">
        <v>148</v>
      </c>
      <c r="C15" s="5" t="s">
        <v>71</v>
      </c>
      <c r="D15" s="5" t="s">
        <v>69</v>
      </c>
      <c r="E15" s="7">
        <v>13033</v>
      </c>
      <c r="F15" s="8">
        <v>88.6</v>
      </c>
      <c r="G15" s="26">
        <f t="shared" si="0"/>
        <v>2.8799999999999999E-2</v>
      </c>
    </row>
    <row r="16" spans="1:7" ht="12.95" customHeight="1">
      <c r="A16" s="6"/>
      <c r="B16" s="25" t="s">
        <v>149</v>
      </c>
      <c r="C16" s="5" t="s">
        <v>68</v>
      </c>
      <c r="D16" s="5" t="s">
        <v>69</v>
      </c>
      <c r="E16" s="7">
        <v>471</v>
      </c>
      <c r="F16" s="8">
        <v>87.79</v>
      </c>
      <c r="G16" s="26">
        <f t="shared" si="0"/>
        <v>2.86E-2</v>
      </c>
    </row>
    <row r="17" spans="1:7" ht="12.95" customHeight="1">
      <c r="A17" s="6"/>
      <c r="B17" s="25" t="s">
        <v>161</v>
      </c>
      <c r="C17" s="5" t="s">
        <v>99</v>
      </c>
      <c r="D17" s="5" t="s">
        <v>38</v>
      </c>
      <c r="E17" s="7">
        <v>7542</v>
      </c>
      <c r="F17" s="8">
        <v>87.45</v>
      </c>
      <c r="G17" s="26">
        <f t="shared" si="0"/>
        <v>2.8400000000000002E-2</v>
      </c>
    </row>
    <row r="18" spans="1:7" ht="12.95" customHeight="1">
      <c r="A18" s="6"/>
      <c r="B18" s="25" t="s">
        <v>152</v>
      </c>
      <c r="C18" s="5" t="s">
        <v>80</v>
      </c>
      <c r="D18" s="5" t="s">
        <v>69</v>
      </c>
      <c r="E18" s="7">
        <v>2145</v>
      </c>
      <c r="F18" s="8">
        <v>87.09</v>
      </c>
      <c r="G18" s="26">
        <f t="shared" si="0"/>
        <v>2.8299999999999999E-2</v>
      </c>
    </row>
    <row r="19" spans="1:7" ht="12.95" customHeight="1">
      <c r="A19" s="6"/>
      <c r="B19" s="25" t="s">
        <v>145</v>
      </c>
      <c r="C19" s="5" t="s">
        <v>64</v>
      </c>
      <c r="D19" s="5" t="s">
        <v>53</v>
      </c>
      <c r="E19" s="7">
        <v>7418</v>
      </c>
      <c r="F19" s="8">
        <v>85.1</v>
      </c>
      <c r="G19" s="26">
        <f t="shared" si="0"/>
        <v>2.7699999999999999E-2</v>
      </c>
    </row>
    <row r="20" spans="1:7" ht="12.95" customHeight="1">
      <c r="A20" s="6"/>
      <c r="B20" s="25" t="s">
        <v>147</v>
      </c>
      <c r="C20" s="5" t="s">
        <v>67</v>
      </c>
      <c r="D20" s="5" t="s">
        <v>38</v>
      </c>
      <c r="E20" s="7">
        <v>2147</v>
      </c>
      <c r="F20" s="8">
        <v>84.2</v>
      </c>
      <c r="G20" s="26">
        <f t="shared" si="0"/>
        <v>2.7400000000000001E-2</v>
      </c>
    </row>
    <row r="21" spans="1:7" ht="12.95" customHeight="1">
      <c r="A21" s="6"/>
      <c r="B21" s="25" t="s">
        <v>202</v>
      </c>
      <c r="C21" s="5" t="s">
        <v>203</v>
      </c>
      <c r="D21" s="5" t="s">
        <v>204</v>
      </c>
      <c r="E21" s="7">
        <v>18651</v>
      </c>
      <c r="F21" s="8">
        <v>74.92</v>
      </c>
      <c r="G21" s="26">
        <f t="shared" si="0"/>
        <v>2.4400000000000002E-2</v>
      </c>
    </row>
    <row r="22" spans="1:7" ht="12.95" customHeight="1">
      <c r="A22" s="6"/>
      <c r="B22" s="25" t="s">
        <v>200</v>
      </c>
      <c r="C22" s="5" t="s">
        <v>201</v>
      </c>
      <c r="D22" s="5" t="s">
        <v>66</v>
      </c>
      <c r="E22" s="7">
        <v>33710</v>
      </c>
      <c r="F22" s="8">
        <v>73.2</v>
      </c>
      <c r="G22" s="26">
        <f t="shared" si="0"/>
        <v>2.3800000000000002E-2</v>
      </c>
    </row>
    <row r="23" spans="1:7" ht="12.95" customHeight="1">
      <c r="A23" s="6"/>
      <c r="B23" s="25" t="s">
        <v>235</v>
      </c>
      <c r="C23" s="5" t="s">
        <v>236</v>
      </c>
      <c r="D23" s="5" t="s">
        <v>53</v>
      </c>
      <c r="E23" s="7">
        <v>11585</v>
      </c>
      <c r="F23" s="8">
        <v>72.11</v>
      </c>
      <c r="G23" s="26">
        <f t="shared" si="0"/>
        <v>2.35E-2</v>
      </c>
    </row>
    <row r="24" spans="1:7" ht="12.95" customHeight="1">
      <c r="A24" s="6"/>
      <c r="B24" s="25" t="s">
        <v>264</v>
      </c>
      <c r="C24" s="5" t="s">
        <v>265</v>
      </c>
      <c r="D24" s="5" t="s">
        <v>23</v>
      </c>
      <c r="E24" s="7">
        <v>5202</v>
      </c>
      <c r="F24" s="8">
        <v>67.14</v>
      </c>
      <c r="G24" s="26">
        <f t="shared" si="0"/>
        <v>2.18E-2</v>
      </c>
    </row>
    <row r="25" spans="1:7" ht="12.95" customHeight="1">
      <c r="A25" s="6"/>
      <c r="B25" s="25" t="s">
        <v>320</v>
      </c>
      <c r="C25" s="5" t="s">
        <v>321</v>
      </c>
      <c r="D25" s="5" t="s">
        <v>34</v>
      </c>
      <c r="E25" s="7">
        <v>1122</v>
      </c>
      <c r="F25" s="8">
        <v>66.260000000000005</v>
      </c>
      <c r="G25" s="26">
        <f t="shared" si="0"/>
        <v>2.1499999999999998E-2</v>
      </c>
    </row>
    <row r="26" spans="1:7" ht="12.95" customHeight="1">
      <c r="A26" s="6"/>
      <c r="B26" s="25" t="s">
        <v>278</v>
      </c>
      <c r="C26" s="5" t="s">
        <v>279</v>
      </c>
      <c r="D26" s="5" t="s">
        <v>38</v>
      </c>
      <c r="E26" s="7">
        <v>6064</v>
      </c>
      <c r="F26" s="8">
        <v>65.430000000000007</v>
      </c>
      <c r="G26" s="26">
        <f t="shared" si="0"/>
        <v>2.1299999999999999E-2</v>
      </c>
    </row>
    <row r="27" spans="1:7" ht="12.95" customHeight="1">
      <c r="A27" s="6"/>
      <c r="B27" s="25" t="s">
        <v>229</v>
      </c>
      <c r="C27" s="5" t="s">
        <v>230</v>
      </c>
      <c r="D27" s="5" t="s">
        <v>34</v>
      </c>
      <c r="E27" s="7">
        <v>4514</v>
      </c>
      <c r="F27" s="8">
        <v>64.44</v>
      </c>
      <c r="G27" s="26">
        <f t="shared" si="0"/>
        <v>2.1000000000000001E-2</v>
      </c>
    </row>
    <row r="28" spans="1:7" ht="12.95" customHeight="1">
      <c r="A28" s="6"/>
      <c r="B28" s="25" t="s">
        <v>344</v>
      </c>
      <c r="C28" s="5" t="s">
        <v>345</v>
      </c>
      <c r="D28" s="5" t="s">
        <v>66</v>
      </c>
      <c r="E28" s="7">
        <v>3367</v>
      </c>
      <c r="F28" s="8">
        <v>63.13</v>
      </c>
      <c r="G28" s="26">
        <f t="shared" si="0"/>
        <v>2.0500000000000001E-2</v>
      </c>
    </row>
    <row r="29" spans="1:7" ht="12.95" customHeight="1">
      <c r="A29" s="6"/>
      <c r="B29" s="25" t="s">
        <v>174</v>
      </c>
      <c r="C29" s="5" t="s">
        <v>93</v>
      </c>
      <c r="D29" s="5" t="s">
        <v>73</v>
      </c>
      <c r="E29" s="7">
        <v>30128</v>
      </c>
      <c r="F29" s="8">
        <v>61.49</v>
      </c>
      <c r="G29" s="26">
        <f t="shared" si="0"/>
        <v>0.02</v>
      </c>
    </row>
    <row r="30" spans="1:7" ht="12.95" customHeight="1">
      <c r="A30" s="6"/>
      <c r="B30" s="25" t="s">
        <v>367</v>
      </c>
      <c r="C30" s="5" t="s">
        <v>207</v>
      </c>
      <c r="D30" s="5" t="s">
        <v>15</v>
      </c>
      <c r="E30" s="7">
        <v>3735</v>
      </c>
      <c r="F30" s="8">
        <v>60.25</v>
      </c>
      <c r="G30" s="26">
        <f t="shared" si="0"/>
        <v>1.9599999999999999E-2</v>
      </c>
    </row>
    <row r="31" spans="1:7" ht="12.95" customHeight="1">
      <c r="A31" s="6"/>
      <c r="B31" s="25" t="s">
        <v>140</v>
      </c>
      <c r="C31" s="5" t="s">
        <v>72</v>
      </c>
      <c r="D31" s="5" t="s">
        <v>38</v>
      </c>
      <c r="E31" s="7">
        <v>5432</v>
      </c>
      <c r="F31" s="8">
        <v>56.21</v>
      </c>
      <c r="G31" s="26">
        <f t="shared" si="0"/>
        <v>1.83E-2</v>
      </c>
    </row>
    <row r="32" spans="1:7" ht="12.95" customHeight="1">
      <c r="A32" s="6"/>
      <c r="B32" s="25" t="s">
        <v>324</v>
      </c>
      <c r="C32" s="5" t="s">
        <v>325</v>
      </c>
      <c r="D32" s="5" t="s">
        <v>303</v>
      </c>
      <c r="E32" s="7">
        <v>1077</v>
      </c>
      <c r="F32" s="8">
        <v>50.51</v>
      </c>
      <c r="G32" s="26">
        <f t="shared" si="0"/>
        <v>1.6400000000000001E-2</v>
      </c>
    </row>
    <row r="33" spans="1:7" ht="12.95" customHeight="1">
      <c r="A33" s="6"/>
      <c r="B33" s="25" t="s">
        <v>335</v>
      </c>
      <c r="C33" s="5" t="s">
        <v>336</v>
      </c>
      <c r="D33" s="5" t="s">
        <v>28</v>
      </c>
      <c r="E33" s="7">
        <v>36322</v>
      </c>
      <c r="F33" s="8">
        <v>46.04</v>
      </c>
      <c r="G33" s="26">
        <f t="shared" si="0"/>
        <v>1.4999999999999999E-2</v>
      </c>
    </row>
    <row r="34" spans="1:7" ht="12.95" customHeight="1">
      <c r="A34" s="6"/>
      <c r="B34" s="25" t="s">
        <v>253</v>
      </c>
      <c r="C34" s="5" t="s">
        <v>254</v>
      </c>
      <c r="D34" s="5" t="s">
        <v>255</v>
      </c>
      <c r="E34" s="7">
        <v>3261</v>
      </c>
      <c r="F34" s="8">
        <v>40.99</v>
      </c>
      <c r="G34" s="26">
        <f t="shared" si="0"/>
        <v>1.3299999999999999E-2</v>
      </c>
    </row>
    <row r="35" spans="1:7" ht="12.95" customHeight="1">
      <c r="A35" s="6"/>
      <c r="B35" s="25" t="s">
        <v>326</v>
      </c>
      <c r="C35" s="5" t="s">
        <v>327</v>
      </c>
      <c r="D35" s="5" t="s">
        <v>13</v>
      </c>
      <c r="E35" s="7">
        <v>4134</v>
      </c>
      <c r="F35" s="8">
        <v>40.98</v>
      </c>
      <c r="G35" s="26">
        <f t="shared" si="0"/>
        <v>1.3299999999999999E-2</v>
      </c>
    </row>
    <row r="36" spans="1:7" ht="12.95" customHeight="1">
      <c r="A36" s="6"/>
      <c r="B36" s="25" t="s">
        <v>331</v>
      </c>
      <c r="C36" s="5" t="s">
        <v>332</v>
      </c>
      <c r="D36" s="5" t="s">
        <v>272</v>
      </c>
      <c r="E36" s="7">
        <v>5794</v>
      </c>
      <c r="F36" s="8">
        <v>40.42</v>
      </c>
      <c r="G36" s="26">
        <f t="shared" si="0"/>
        <v>1.3100000000000001E-2</v>
      </c>
    </row>
    <row r="37" spans="1:7" ht="12.95" customHeight="1">
      <c r="A37" s="6"/>
      <c r="B37" s="25" t="s">
        <v>308</v>
      </c>
      <c r="C37" s="5" t="s">
        <v>309</v>
      </c>
      <c r="D37" s="5" t="s">
        <v>38</v>
      </c>
      <c r="E37" s="7">
        <v>12701</v>
      </c>
      <c r="F37" s="8">
        <v>39.39</v>
      </c>
      <c r="G37" s="26">
        <f t="shared" si="0"/>
        <v>1.2800000000000001E-2</v>
      </c>
    </row>
    <row r="38" spans="1:7" ht="12.95" customHeight="1">
      <c r="A38" s="6"/>
      <c r="B38" s="25" t="s">
        <v>287</v>
      </c>
      <c r="C38" s="5" t="s">
        <v>288</v>
      </c>
      <c r="D38" s="5" t="s">
        <v>272</v>
      </c>
      <c r="E38" s="7">
        <v>7216</v>
      </c>
      <c r="F38" s="8">
        <v>39.200000000000003</v>
      </c>
      <c r="G38" s="26">
        <f t="shared" si="0"/>
        <v>1.2699999999999999E-2</v>
      </c>
    </row>
    <row r="39" spans="1:7" ht="12.95" customHeight="1">
      <c r="A39" s="6"/>
      <c r="B39" s="25" t="s">
        <v>268</v>
      </c>
      <c r="C39" s="5" t="s">
        <v>269</v>
      </c>
      <c r="D39" s="5" t="s">
        <v>23</v>
      </c>
      <c r="E39" s="7">
        <v>14279</v>
      </c>
      <c r="F39" s="8">
        <v>39.06</v>
      </c>
      <c r="G39" s="26">
        <f t="shared" si="0"/>
        <v>1.2699999999999999E-2</v>
      </c>
    </row>
    <row r="40" spans="1:7" ht="12.95" customHeight="1">
      <c r="A40" s="6"/>
      <c r="B40" s="25" t="s">
        <v>357</v>
      </c>
      <c r="C40" s="5" t="s">
        <v>358</v>
      </c>
      <c r="D40" s="5" t="s">
        <v>13</v>
      </c>
      <c r="E40" s="7">
        <v>6356</v>
      </c>
      <c r="F40" s="8">
        <v>33.369999999999997</v>
      </c>
      <c r="G40" s="26">
        <f t="shared" si="0"/>
        <v>1.09E-2</v>
      </c>
    </row>
    <row r="41" spans="1:7" ht="12.95" customHeight="1">
      <c r="A41" s="6"/>
      <c r="B41" s="25" t="s">
        <v>137</v>
      </c>
      <c r="C41" s="5" t="s">
        <v>33</v>
      </c>
      <c r="D41" s="5" t="s">
        <v>34</v>
      </c>
      <c r="E41" s="7">
        <v>2171</v>
      </c>
      <c r="F41" s="8">
        <v>31.52</v>
      </c>
      <c r="G41" s="26">
        <f t="shared" si="0"/>
        <v>1.03E-2</v>
      </c>
    </row>
    <row r="42" spans="1:7" ht="12.95" customHeight="1">
      <c r="A42" s="6"/>
      <c r="B42" s="25" t="s">
        <v>368</v>
      </c>
      <c r="C42" s="5" t="s">
        <v>369</v>
      </c>
      <c r="D42" s="5" t="s">
        <v>38</v>
      </c>
      <c r="E42" s="7">
        <v>3509</v>
      </c>
      <c r="F42" s="8">
        <v>31.27</v>
      </c>
      <c r="G42" s="26">
        <f t="shared" si="0"/>
        <v>1.0200000000000001E-2</v>
      </c>
    </row>
    <row r="43" spans="1:7" ht="12.95" customHeight="1">
      <c r="A43" s="6"/>
      <c r="B43" s="25" t="s">
        <v>328</v>
      </c>
      <c r="C43" s="5" t="s">
        <v>329</v>
      </c>
      <c r="D43" s="5" t="s">
        <v>330</v>
      </c>
      <c r="E43" s="7">
        <v>189</v>
      </c>
      <c r="F43" s="8">
        <v>30.97</v>
      </c>
      <c r="G43" s="26">
        <f t="shared" si="0"/>
        <v>1.01E-2</v>
      </c>
    </row>
    <row r="44" spans="1:7" ht="12.95" customHeight="1">
      <c r="A44" s="6"/>
      <c r="B44" s="25" t="s">
        <v>340</v>
      </c>
      <c r="C44" s="5" t="s">
        <v>341</v>
      </c>
      <c r="D44" s="5" t="s">
        <v>110</v>
      </c>
      <c r="E44" s="7">
        <v>43709</v>
      </c>
      <c r="F44" s="8">
        <v>30.55</v>
      </c>
      <c r="G44" s="26">
        <f t="shared" si="0"/>
        <v>9.9000000000000008E-3</v>
      </c>
    </row>
    <row r="45" spans="1:7" ht="12.95" customHeight="1">
      <c r="A45" s="6"/>
      <c r="B45" s="25" t="s">
        <v>173</v>
      </c>
      <c r="C45" s="5" t="s">
        <v>88</v>
      </c>
      <c r="D45" s="5" t="s">
        <v>275</v>
      </c>
      <c r="E45" s="7">
        <v>227</v>
      </c>
      <c r="F45" s="8">
        <v>30.35</v>
      </c>
      <c r="G45" s="26">
        <f t="shared" si="0"/>
        <v>9.9000000000000008E-3</v>
      </c>
    </row>
    <row r="46" spans="1:7" ht="12.95" customHeight="1">
      <c r="A46" s="6"/>
      <c r="B46" s="25" t="s">
        <v>237</v>
      </c>
      <c r="C46" s="5" t="s">
        <v>238</v>
      </c>
      <c r="D46" s="5" t="s">
        <v>38</v>
      </c>
      <c r="E46" s="7">
        <v>11740</v>
      </c>
      <c r="F46" s="8">
        <v>29.12</v>
      </c>
      <c r="G46" s="26">
        <f t="shared" si="0"/>
        <v>9.4999999999999998E-3</v>
      </c>
    </row>
    <row r="47" spans="1:7" ht="12.95" customHeight="1">
      <c r="A47" s="6"/>
      <c r="B47" s="25" t="s">
        <v>160</v>
      </c>
      <c r="C47" s="5" t="s">
        <v>108</v>
      </c>
      <c r="D47" s="5" t="s">
        <v>69</v>
      </c>
      <c r="E47" s="7">
        <v>1667</v>
      </c>
      <c r="F47" s="8">
        <v>28.89</v>
      </c>
      <c r="G47" s="26">
        <f t="shared" si="0"/>
        <v>9.4000000000000004E-3</v>
      </c>
    </row>
    <row r="48" spans="1:7" ht="12.95" customHeight="1">
      <c r="A48" s="6"/>
      <c r="B48" s="25" t="s">
        <v>256</v>
      </c>
      <c r="C48" s="5" t="s">
        <v>257</v>
      </c>
      <c r="D48" s="5" t="s">
        <v>37</v>
      </c>
      <c r="E48" s="7">
        <v>3217</v>
      </c>
      <c r="F48" s="8">
        <v>28.77</v>
      </c>
      <c r="G48" s="26">
        <f t="shared" si="0"/>
        <v>9.4000000000000004E-3</v>
      </c>
    </row>
    <row r="49" spans="1:7" ht="12.95" customHeight="1">
      <c r="A49" s="6"/>
      <c r="B49" s="25" t="s">
        <v>301</v>
      </c>
      <c r="C49" s="5" t="s">
        <v>302</v>
      </c>
      <c r="D49" s="5" t="s">
        <v>303</v>
      </c>
      <c r="E49" s="7">
        <v>11940</v>
      </c>
      <c r="F49" s="8">
        <v>28.69</v>
      </c>
      <c r="G49" s="26">
        <f t="shared" ref="G49:G54" si="1">+ROUND(F49/$F$60,4)</f>
        <v>9.2999999999999992E-3</v>
      </c>
    </row>
    <row r="50" spans="1:7" ht="12.95" customHeight="1">
      <c r="A50" s="6"/>
      <c r="B50" s="25" t="s">
        <v>139</v>
      </c>
      <c r="C50" s="5" t="s">
        <v>92</v>
      </c>
      <c r="D50" s="5" t="s">
        <v>26</v>
      </c>
      <c r="E50" s="7">
        <v>5062</v>
      </c>
      <c r="F50" s="8">
        <v>28.28</v>
      </c>
      <c r="G50" s="26">
        <f t="shared" si="1"/>
        <v>9.1999999999999998E-3</v>
      </c>
    </row>
    <row r="51" spans="1:7" ht="12.95" customHeight="1">
      <c r="A51" s="6"/>
      <c r="B51" s="25" t="s">
        <v>276</v>
      </c>
      <c r="C51" s="5" t="s">
        <v>277</v>
      </c>
      <c r="D51" s="5" t="s">
        <v>13</v>
      </c>
      <c r="E51" s="7">
        <v>3600</v>
      </c>
      <c r="F51" s="8">
        <v>27.5</v>
      </c>
      <c r="G51" s="26">
        <f t="shared" si="1"/>
        <v>8.8999999999999999E-3</v>
      </c>
    </row>
    <row r="52" spans="1:7" ht="12.95" customHeight="1">
      <c r="A52" s="6"/>
      <c r="B52" s="25" t="s">
        <v>370</v>
      </c>
      <c r="C52" s="5" t="s">
        <v>371</v>
      </c>
      <c r="D52" s="5" t="s">
        <v>13</v>
      </c>
      <c r="E52" s="7">
        <v>3613</v>
      </c>
      <c r="F52" s="8">
        <v>23.29</v>
      </c>
      <c r="G52" s="26">
        <f t="shared" si="1"/>
        <v>7.6E-3</v>
      </c>
    </row>
    <row r="53" spans="1:7" ht="12.95" customHeight="1">
      <c r="A53" s="6"/>
      <c r="B53" s="25" t="s">
        <v>127</v>
      </c>
      <c r="C53" s="5" t="s">
        <v>48</v>
      </c>
      <c r="D53" s="5" t="s">
        <v>13</v>
      </c>
      <c r="E53" s="7">
        <v>2544</v>
      </c>
      <c r="F53" s="8">
        <v>22.61</v>
      </c>
      <c r="G53" s="26">
        <f t="shared" si="1"/>
        <v>7.4000000000000003E-3</v>
      </c>
    </row>
    <row r="54" spans="1:7" ht="12.95" customHeight="1">
      <c r="A54" s="6"/>
      <c r="B54" s="25" t="s">
        <v>355</v>
      </c>
      <c r="C54" s="5" t="s">
        <v>356</v>
      </c>
      <c r="D54" s="5" t="s">
        <v>172</v>
      </c>
      <c r="E54" s="7">
        <v>9257</v>
      </c>
      <c r="F54" s="8">
        <v>19.37</v>
      </c>
      <c r="G54" s="26">
        <f t="shared" si="1"/>
        <v>6.3E-3</v>
      </c>
    </row>
    <row r="55" spans="1:7" ht="12.95" customHeight="1">
      <c r="A55" s="1"/>
      <c r="B55" s="23" t="s">
        <v>55</v>
      </c>
      <c r="C55" s="5" t="s">
        <v>1</v>
      </c>
      <c r="D55" s="5" t="s">
        <v>1</v>
      </c>
      <c r="E55" s="5" t="s">
        <v>1</v>
      </c>
      <c r="F55" s="9">
        <f>SUM(F7:F54)</f>
        <v>3011.9399999999996</v>
      </c>
      <c r="G55" s="27">
        <f>SUM(G7:G54)</f>
        <v>0.9795999999999998</v>
      </c>
    </row>
    <row r="56" spans="1:7" ht="12.95" customHeight="1">
      <c r="A56" s="1"/>
      <c r="B56" s="23" t="s">
        <v>56</v>
      </c>
      <c r="C56" s="5" t="s">
        <v>1</v>
      </c>
      <c r="D56" s="5" t="s">
        <v>1</v>
      </c>
      <c r="E56" s="5" t="s">
        <v>1</v>
      </c>
      <c r="F56" s="11" t="s">
        <v>57</v>
      </c>
      <c r="G56" s="29" t="s">
        <v>57</v>
      </c>
    </row>
    <row r="57" spans="1:7" ht="12.95" customHeight="1">
      <c r="A57" s="1"/>
      <c r="B57" s="23" t="s">
        <v>55</v>
      </c>
      <c r="C57" s="5" t="s">
        <v>1</v>
      </c>
      <c r="D57" s="5" t="s">
        <v>1</v>
      </c>
      <c r="E57" s="5" t="s">
        <v>1</v>
      </c>
      <c r="F57" s="11" t="s">
        <v>57</v>
      </c>
      <c r="G57" s="29" t="s">
        <v>57</v>
      </c>
    </row>
    <row r="58" spans="1:7" ht="12.95" customHeight="1">
      <c r="A58" s="1"/>
      <c r="B58" s="28" t="s">
        <v>58</v>
      </c>
      <c r="C58" s="12" t="s">
        <v>1</v>
      </c>
      <c r="D58" s="10" t="s">
        <v>1</v>
      </c>
      <c r="E58" s="12" t="s">
        <v>1</v>
      </c>
      <c r="F58" s="9">
        <f>+F55</f>
        <v>3011.9399999999996</v>
      </c>
      <c r="G58" s="27">
        <f>+G55</f>
        <v>0.9795999999999998</v>
      </c>
    </row>
    <row r="59" spans="1:7" ht="12.95" customHeight="1">
      <c r="A59" s="1"/>
      <c r="B59" s="28" t="s">
        <v>59</v>
      </c>
      <c r="C59" s="5" t="s">
        <v>1</v>
      </c>
      <c r="D59" s="10" t="s">
        <v>1</v>
      </c>
      <c r="E59" s="5" t="s">
        <v>1</v>
      </c>
      <c r="F59" s="13">
        <f>+F60-F58</f>
        <v>62.860000000000582</v>
      </c>
      <c r="G59" s="27">
        <f>+G60-G58</f>
        <v>2.0400000000000196E-2</v>
      </c>
    </row>
    <row r="60" spans="1:7" ht="12.95" customHeight="1" thickBot="1">
      <c r="A60" s="1"/>
      <c r="B60" s="30" t="s">
        <v>60</v>
      </c>
      <c r="C60" s="31" t="s">
        <v>1</v>
      </c>
      <c r="D60" s="31" t="s">
        <v>1</v>
      </c>
      <c r="E60" s="31" t="s">
        <v>1</v>
      </c>
      <c r="F60" s="32">
        <v>3074.8</v>
      </c>
      <c r="G60" s="33">
        <v>1</v>
      </c>
    </row>
    <row r="61" spans="1:7">
      <c r="A61" s="1"/>
      <c r="B61" s="2" t="s">
        <v>61</v>
      </c>
      <c r="C61" s="1"/>
      <c r="D61" s="1"/>
      <c r="E61" s="1"/>
      <c r="F61" s="1"/>
      <c r="G61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62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334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77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78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6"/>
      <c r="B6" s="25" t="s">
        <v>185</v>
      </c>
      <c r="C6" s="5" t="s">
        <v>1</v>
      </c>
      <c r="D6" s="5" t="s">
        <v>61</v>
      </c>
      <c r="E6" s="7"/>
      <c r="F6" s="8">
        <v>4949.72</v>
      </c>
      <c r="G6" s="26">
        <f>+ROUND(F6/$F$10,4)</f>
        <v>0.9909</v>
      </c>
    </row>
    <row r="7" spans="1:7" ht="12.95" customHeight="1">
      <c r="A7" s="1"/>
      <c r="B7" s="23" t="s">
        <v>55</v>
      </c>
      <c r="C7" s="5" t="s">
        <v>1</v>
      </c>
      <c r="D7" s="5" t="s">
        <v>1</v>
      </c>
      <c r="E7" s="5" t="s">
        <v>1</v>
      </c>
      <c r="F7" s="9">
        <f>+F6</f>
        <v>4949.72</v>
      </c>
      <c r="G7" s="27">
        <f>+G6</f>
        <v>0.9909</v>
      </c>
    </row>
    <row r="8" spans="1:7" ht="12.95" customHeight="1">
      <c r="A8" s="1"/>
      <c r="B8" s="28" t="s">
        <v>58</v>
      </c>
      <c r="C8" s="12" t="s">
        <v>1</v>
      </c>
      <c r="D8" s="10" t="s">
        <v>1</v>
      </c>
      <c r="E8" s="12" t="s">
        <v>1</v>
      </c>
      <c r="F8" s="9">
        <f>+F7</f>
        <v>4949.72</v>
      </c>
      <c r="G8" s="27">
        <f>+G7</f>
        <v>0.9909</v>
      </c>
    </row>
    <row r="9" spans="1:7" ht="12.95" customHeight="1">
      <c r="A9" s="1"/>
      <c r="B9" s="28" t="s">
        <v>59</v>
      </c>
      <c r="C9" s="5" t="s">
        <v>1</v>
      </c>
      <c r="D9" s="10" t="s">
        <v>1</v>
      </c>
      <c r="E9" s="5" t="s">
        <v>1</v>
      </c>
      <c r="F9" s="13">
        <f>+F10-F8</f>
        <v>45.519999999999527</v>
      </c>
      <c r="G9" s="27">
        <f>+G10-G8</f>
        <v>9.099999999999997E-3</v>
      </c>
    </row>
    <row r="10" spans="1:7" ht="12.95" customHeight="1" thickBot="1">
      <c r="A10" s="1"/>
      <c r="B10" s="30" t="s">
        <v>60</v>
      </c>
      <c r="C10" s="31" t="s">
        <v>1</v>
      </c>
      <c r="D10" s="31" t="s">
        <v>1</v>
      </c>
      <c r="E10" s="31" t="s">
        <v>1</v>
      </c>
      <c r="F10" s="32">
        <v>4995.24</v>
      </c>
      <c r="G10" s="33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dcterms:created xsi:type="dcterms:W3CDTF">2015-09-01T06:50:16Z</dcterms:created>
  <dcterms:modified xsi:type="dcterms:W3CDTF">2017-08-09T10:26:53Z</dcterms:modified>
</cp:coreProperties>
</file>