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26.xml" ContentType="application/vnd.openxmlformats-officedocument.spreadsheetml.worksheet+xml"/>
  <Override PartName="/xl/worksheets/sheet13.xml" ContentType="application/vnd.openxmlformats-officedocument.spreadsheetml.worksheet+xml"/>
  <Override PartName="/xl/worksheets/sheet2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605"/>
  </bookViews>
  <sheets>
    <sheet name="UL-SH" sheetId="17" r:id="rId1"/>
    <sheet name="TM" sheetId="16" r:id="rId2"/>
    <sheet name="TIIOF" sheetId="15" r:id="rId3"/>
    <sheet name="TICBOF" sheetId="14" r:id="rId4"/>
    <sheet name="TI" sheetId="13" r:id="rId5"/>
    <sheet name="SP" sheetId="12" r:id="rId6"/>
    <sheet name="PP" sheetId="11" r:id="rId7"/>
    <sheet name="MP" sheetId="10" r:id="rId8"/>
    <sheet name="MD" sheetId="9" r:id="rId9"/>
    <sheet name="LP" sheetId="8" r:id="rId10"/>
    <sheet name="IB" sheetId="7" r:id="rId11"/>
    <sheet name="GS" sheetId="6" r:id="rId12"/>
    <sheet name="GN" sheetId="5" r:id="rId13"/>
    <sheet name="FISPF" sheetId="4" r:id="rId14"/>
    <sheet name="FBPF" sheetId="3" r:id="rId15"/>
    <sheet name="BF" sheetId="2" r:id="rId16"/>
    <sheet name="TX" sheetId="18" r:id="rId17"/>
    <sheet name="TG" sheetId="19" r:id="rId18"/>
    <sheet name="SM" sheetId="20" r:id="rId19"/>
    <sheet name="PR" sheetId="21" r:id="rId20"/>
    <sheet name="IT" sheetId="22" r:id="rId21"/>
    <sheet name="IF" sheetId="23" r:id="rId22"/>
    <sheet name="IE" sheetId="24" r:id="rId23"/>
    <sheet name="HG" sheetId="25" r:id="rId24"/>
    <sheet name="FX" sheetId="26" r:id="rId25"/>
    <sheet name="FIUS" sheetId="27" r:id="rId26"/>
    <sheet name="FIMAS" sheetId="28" r:id="rId27"/>
    <sheet name="FF" sheetId="29" r:id="rId28"/>
    <sheet name="FEGF" sheetId="30" r:id="rId29"/>
    <sheet name="FC" sheetId="31" r:id="rId30"/>
    <sheet name="F5" sheetId="32" r:id="rId31"/>
    <sheet name="F4" sheetId="33" r:id="rId32"/>
    <sheet name="F3" sheetId="34" r:id="rId33"/>
    <sheet name="F2" sheetId="35" r:id="rId34"/>
    <sheet name="F1" sheetId="36" r:id="rId35"/>
    <sheet name="BC" sheetId="37" r:id="rId36"/>
    <sheet name="BU" sheetId="38" r:id="rId37"/>
    <sheet name="AE" sheetId="39" r:id="rId38"/>
    <sheet name="++" sheetId="40" r:id="rId39"/>
  </sheets>
  <calcPr calcId="145621"/>
</workbook>
</file>

<file path=xl/calcChain.xml><?xml version="1.0" encoding="utf-8"?>
<calcChain xmlns="http://schemas.openxmlformats.org/spreadsheetml/2006/main">
  <c r="F82" i="40" l="1"/>
  <c r="F76" i="40"/>
  <c r="E76" i="40"/>
  <c r="F70" i="40"/>
  <c r="E70" i="40"/>
  <c r="F64" i="40"/>
  <c r="E64" i="40"/>
  <c r="F74" i="39"/>
  <c r="F70" i="39"/>
  <c r="F72" i="39" s="1"/>
  <c r="F76" i="39" s="1"/>
  <c r="E70" i="39"/>
  <c r="E72" i="39" s="1"/>
  <c r="F25" i="39"/>
  <c r="E25" i="39"/>
  <c r="F52" i="38"/>
  <c r="F46" i="38"/>
  <c r="E46" i="38"/>
  <c r="F63" i="37"/>
  <c r="F57" i="37"/>
  <c r="E57" i="37"/>
  <c r="F51" i="37"/>
  <c r="E51" i="37"/>
  <c r="E17" i="36"/>
  <c r="E11" i="36"/>
  <c r="D11" i="36"/>
  <c r="E17" i="35"/>
  <c r="E11" i="35"/>
  <c r="D11" i="35"/>
  <c r="E17" i="34"/>
  <c r="E11" i="34"/>
  <c r="D11" i="34"/>
  <c r="E16" i="33"/>
  <c r="E10" i="33"/>
  <c r="D10" i="33"/>
  <c r="E15" i="32"/>
  <c r="E9" i="32"/>
  <c r="D9" i="32"/>
  <c r="F65" i="31"/>
  <c r="F59" i="31"/>
  <c r="E59" i="31"/>
  <c r="F53" i="31"/>
  <c r="E53" i="31"/>
  <c r="E13" i="30"/>
  <c r="E7" i="30"/>
  <c r="D7" i="30"/>
  <c r="E14" i="29"/>
  <c r="E8" i="29"/>
  <c r="D8" i="29"/>
  <c r="D10" i="28"/>
  <c r="D12" i="28" s="1"/>
  <c r="E8" i="28"/>
  <c r="E7" i="28"/>
  <c r="E6" i="28"/>
  <c r="E10" i="28" s="1"/>
  <c r="E13" i="27"/>
  <c r="E7" i="27"/>
  <c r="D7" i="27"/>
  <c r="F65" i="26"/>
  <c r="F59" i="26"/>
  <c r="E59" i="26"/>
  <c r="F56" i="25"/>
  <c r="F50" i="25"/>
  <c r="E50" i="25"/>
  <c r="F44" i="25"/>
  <c r="E44" i="25"/>
  <c r="F48" i="24"/>
  <c r="F42" i="24"/>
  <c r="E42" i="24"/>
  <c r="F31" i="24"/>
  <c r="E31" i="24"/>
  <c r="F63" i="23"/>
  <c r="F57" i="23"/>
  <c r="E57" i="23"/>
  <c r="F50" i="23"/>
  <c r="E50" i="23"/>
  <c r="E30" i="22"/>
  <c r="F29" i="22"/>
  <c r="F28" i="22"/>
  <c r="F27" i="22"/>
  <c r="F30" i="22" s="1"/>
  <c r="E22" i="22"/>
  <c r="F21" i="22"/>
  <c r="F22" i="22" s="1"/>
  <c r="E18" i="22"/>
  <c r="F17" i="22"/>
  <c r="F16" i="22"/>
  <c r="F15" i="22"/>
  <c r="F14" i="22"/>
  <c r="F13" i="22"/>
  <c r="F12" i="22"/>
  <c r="F11" i="22"/>
  <c r="F10" i="22"/>
  <c r="F9" i="22"/>
  <c r="F8" i="22"/>
  <c r="F18" i="22" s="1"/>
  <c r="F74" i="21"/>
  <c r="F68" i="21"/>
  <c r="E68" i="21"/>
  <c r="F63" i="21"/>
  <c r="E63" i="21"/>
  <c r="F86" i="20"/>
  <c r="F80" i="20"/>
  <c r="E80" i="20"/>
  <c r="F39" i="19"/>
  <c r="F33" i="19"/>
  <c r="E33" i="19"/>
  <c r="F71" i="18"/>
  <c r="F65" i="18"/>
  <c r="E65" i="18"/>
  <c r="F59" i="18"/>
  <c r="E59" i="18"/>
  <c r="F32" i="22" l="1"/>
  <c r="F36" i="22" s="1"/>
  <c r="F72" i="2" l="1"/>
  <c r="E72" i="2"/>
  <c r="F55" i="2"/>
  <c r="E55" i="2"/>
  <c r="E61" i="2"/>
  <c r="F40" i="7" l="1"/>
  <c r="E40" i="7"/>
  <c r="F37" i="9"/>
  <c r="E37" i="9"/>
  <c r="F102" i="12"/>
  <c r="E102" i="12"/>
  <c r="F46" i="17"/>
  <c r="E46" i="17"/>
  <c r="F65" i="15"/>
  <c r="E65" i="15"/>
  <c r="F99" i="14"/>
  <c r="E99" i="14"/>
  <c r="F68" i="13"/>
  <c r="E68" i="13"/>
  <c r="F87" i="17" l="1"/>
  <c r="F81" i="17"/>
  <c r="F77" i="17"/>
  <c r="F34" i="17"/>
  <c r="E81" i="17"/>
  <c r="E77" i="17"/>
  <c r="F59" i="17"/>
  <c r="E59" i="17"/>
  <c r="E34" i="17"/>
  <c r="F66" i="16"/>
  <c r="F11" i="16"/>
  <c r="F60" i="16"/>
  <c r="E60" i="16"/>
  <c r="F54" i="16"/>
  <c r="E54" i="16"/>
  <c r="F21" i="16"/>
  <c r="E21" i="16"/>
  <c r="F15" i="16"/>
  <c r="E15" i="16"/>
  <c r="E11" i="16"/>
  <c r="F71" i="15"/>
  <c r="F39" i="15"/>
  <c r="E39" i="15"/>
  <c r="F105" i="14"/>
  <c r="F60" i="14"/>
  <c r="E60" i="14"/>
  <c r="F79" i="13"/>
  <c r="F73" i="13"/>
  <c r="E73" i="13"/>
  <c r="F33" i="13"/>
  <c r="E33" i="13"/>
  <c r="F112" i="12"/>
  <c r="F106" i="12"/>
  <c r="E106" i="12"/>
  <c r="F63" i="12"/>
  <c r="E63" i="12"/>
  <c r="F63" i="11"/>
  <c r="F48" i="11"/>
  <c r="F57" i="11"/>
  <c r="E57" i="11"/>
  <c r="E48" i="11"/>
  <c r="F76" i="10"/>
  <c r="F48" i="10"/>
  <c r="F70" i="10"/>
  <c r="E70" i="10"/>
  <c r="F61" i="10"/>
  <c r="E61" i="10"/>
  <c r="E48" i="10"/>
  <c r="F63" i="9"/>
  <c r="F53" i="9"/>
  <c r="F25" i="9"/>
  <c r="F57" i="9"/>
  <c r="E57" i="9"/>
  <c r="E53" i="9"/>
  <c r="F46" i="9"/>
  <c r="E46" i="9"/>
  <c r="E25" i="9"/>
  <c r="F28" i="8"/>
  <c r="F22" i="8"/>
  <c r="F9" i="8"/>
  <c r="E22" i="8"/>
  <c r="F18" i="8"/>
  <c r="E18" i="8"/>
  <c r="E9" i="8"/>
  <c r="F51" i="7"/>
  <c r="F45" i="7"/>
  <c r="F21" i="7"/>
  <c r="E45" i="7"/>
  <c r="E21" i="7"/>
  <c r="F19" i="6"/>
  <c r="F13" i="6"/>
  <c r="E13" i="6"/>
  <c r="F20" i="5"/>
  <c r="F14" i="5"/>
  <c r="E14" i="5"/>
  <c r="F45" i="4"/>
  <c r="F39" i="4"/>
  <c r="F32" i="4"/>
  <c r="F23" i="4"/>
  <c r="F19" i="4"/>
  <c r="E39" i="4"/>
  <c r="E32" i="4"/>
  <c r="E23" i="4"/>
  <c r="E19" i="4"/>
  <c r="F39" i="3"/>
  <c r="F33" i="3"/>
  <c r="F27" i="3"/>
  <c r="E33" i="3"/>
  <c r="E27" i="3"/>
  <c r="F76" i="2"/>
  <c r="F70" i="2"/>
  <c r="E70" i="2"/>
</calcChain>
</file>

<file path=xl/sharedStrings.xml><?xml version="1.0" encoding="utf-8"?>
<sst xmlns="http://schemas.openxmlformats.org/spreadsheetml/2006/main" count="5432" uniqueCount="1294">
  <si>
    <t>Franklin India Balanced Fund As of -29Jul2016</t>
  </si>
  <si>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</si>
  <si>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</si>
  <si>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</si>
  <si>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</si>
  <si>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</si>
  <si>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</si>
  <si>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</si>
  <si>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</si>
  <si>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</si>
  <si>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</si>
  <si>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</si>
  <si>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INE238A01034</t>
  </si>
  <si>
    <t>Axis Bank Ltd.</t>
  </si>
  <si>
    <t>INE009A01021</t>
  </si>
  <si>
    <t>Infosys Ltd.</t>
  </si>
  <si>
    <t>Software</t>
  </si>
  <si>
    <t>INE101A01026</t>
  </si>
  <si>
    <t>Mahindra &amp; Mahindra Ltd.</t>
  </si>
  <si>
    <t>Auto</t>
  </si>
  <si>
    <t>INE095A01012</t>
  </si>
  <si>
    <t>IndusInd Bank Ltd.</t>
  </si>
  <si>
    <t>INE528G01019</t>
  </si>
  <si>
    <t>Yes Bank Ltd.</t>
  </si>
  <si>
    <t>INE090A01021</t>
  </si>
  <si>
    <t>ICICI Bank Ltd.</t>
  </si>
  <si>
    <t>INE062A01020</t>
  </si>
  <si>
    <t>State Bank of India</t>
  </si>
  <si>
    <t>INE018A01030</t>
  </si>
  <si>
    <t>Larsen &amp; Toubro Ltd.</t>
  </si>
  <si>
    <t>Construction Project</t>
  </si>
  <si>
    <t>INE397D01024</t>
  </si>
  <si>
    <t>Bharti Airtel Ltd.</t>
  </si>
  <si>
    <t>Telecom - Services</t>
  </si>
  <si>
    <t>INE237A01028</t>
  </si>
  <si>
    <t>Kotak Mahindra Bank Ltd.</t>
  </si>
  <si>
    <t>INE752E01010</t>
  </si>
  <si>
    <t>Power Grid Corp. of India Ltd.</t>
  </si>
  <si>
    <t>Power</t>
  </si>
  <si>
    <t>INE155A01022</t>
  </si>
  <si>
    <t>Tata Motors Ltd.</t>
  </si>
  <si>
    <t>INE481G01011</t>
  </si>
  <si>
    <t>UltraTech Cement Ltd.</t>
  </si>
  <si>
    <t>Cement</t>
  </si>
  <si>
    <t>INE002A01018</t>
  </si>
  <si>
    <t>Reliance Industries Ltd.</t>
  </si>
  <si>
    <t>Petroleum Products</t>
  </si>
  <si>
    <t>INE029A01011</t>
  </si>
  <si>
    <t>Bharat Petroleum Corp. Ltd.</t>
  </si>
  <si>
    <t>INE685A01028</t>
  </si>
  <si>
    <t>Torrent Pharmaceuticals Ltd.</t>
  </si>
  <si>
    <t>Pharmaceuticals</t>
  </si>
  <si>
    <t>INE089A01023</t>
  </si>
  <si>
    <t>Dr. Reddy's Laboratories Ltd.</t>
  </si>
  <si>
    <t>INE069A01017</t>
  </si>
  <si>
    <t>Aditya Birla Nuvo Ltd.</t>
  </si>
  <si>
    <t>Services</t>
  </si>
  <si>
    <t>INE158A01026</t>
  </si>
  <si>
    <t>Hero Motocorp Ltd.</t>
  </si>
  <si>
    <t>INE021A01026</t>
  </si>
  <si>
    <t>Asian Paints Ltd.</t>
  </si>
  <si>
    <t>Consumer Non Durables</t>
  </si>
  <si>
    <t>INE494B01023</t>
  </si>
  <si>
    <t>TVS Motor Co. Ltd.</t>
  </si>
  <si>
    <t>INE860A01027</t>
  </si>
  <si>
    <t>HCL Technologies Ltd.</t>
  </si>
  <si>
    <t>INE044A01036</t>
  </si>
  <si>
    <t>Sun Pharmaceutical Industries Ltd.</t>
  </si>
  <si>
    <t>INE010B01027</t>
  </si>
  <si>
    <t>Cadila Healthcare Ltd.</t>
  </si>
  <si>
    <t>INE298A01020</t>
  </si>
  <si>
    <t>Cummins India Ltd.</t>
  </si>
  <si>
    <t>Industrial Products</t>
  </si>
  <si>
    <t>INE047A01013</t>
  </si>
  <si>
    <t>Grasim Industries Ltd.</t>
  </si>
  <si>
    <t>INE585B01010</t>
  </si>
  <si>
    <t>Maruti Suzuki India Ltd.</t>
  </si>
  <si>
    <t>INE885A01032</t>
  </si>
  <si>
    <t>Amara Raja Batteries Ltd.</t>
  </si>
  <si>
    <t>Auto Ancillaries</t>
  </si>
  <si>
    <t>INE274J01014</t>
  </si>
  <si>
    <t>Oil India Ltd.</t>
  </si>
  <si>
    <t>Oil</t>
  </si>
  <si>
    <t>INE151A01013</t>
  </si>
  <si>
    <t>Tata Communications Ltd.</t>
  </si>
  <si>
    <t>INE196A01026</t>
  </si>
  <si>
    <t>Marico Ltd.</t>
  </si>
  <si>
    <t>INE517F01014</t>
  </si>
  <si>
    <t>Gujarat Pipavav Port Ltd.</t>
  </si>
  <si>
    <t>Transportation</t>
  </si>
  <si>
    <t>INE226A01021</t>
  </si>
  <si>
    <t>Voltas Ltd.</t>
  </si>
  <si>
    <t>INE318A01026</t>
  </si>
  <si>
    <t>Pidilite Industries Ltd.</t>
  </si>
  <si>
    <t>Chemicals</t>
  </si>
  <si>
    <t>INE036D01010</t>
  </si>
  <si>
    <t>Karur Vysya Bank Ltd.</t>
  </si>
  <si>
    <t>INE199G01027</t>
  </si>
  <si>
    <t>Jagran Prakashan Ltd.</t>
  </si>
  <si>
    <t>Media &amp; Entertainment</t>
  </si>
  <si>
    <t>INE647O01011</t>
  </si>
  <si>
    <t>Aditya Birla Fashion and Retail Ltd.</t>
  </si>
  <si>
    <t>Retailing</t>
  </si>
  <si>
    <t>INE246F01010</t>
  </si>
  <si>
    <t>Gujarat State Petronet Ltd.</t>
  </si>
  <si>
    <t>Gas</t>
  </si>
  <si>
    <t>INE686F01025</t>
  </si>
  <si>
    <t>United Breweries Ltd.</t>
  </si>
  <si>
    <t>INE154A01025</t>
  </si>
  <si>
    <t>ITC Ltd.</t>
  </si>
  <si>
    <t>INE034A01011</t>
  </si>
  <si>
    <t>Arvind Ltd.</t>
  </si>
  <si>
    <t>Textile Products</t>
  </si>
  <si>
    <t>INE787D01026</t>
  </si>
  <si>
    <t>Balkrishna Industries Ltd.</t>
  </si>
  <si>
    <t>INE522F01014</t>
  </si>
  <si>
    <t>Coal India Ltd.</t>
  </si>
  <si>
    <t>Minerals/mining</t>
  </si>
  <si>
    <t>INE852F01015</t>
  </si>
  <si>
    <t>Gateway Distriparks Ltd.</t>
  </si>
  <si>
    <t>INE224A01026</t>
  </si>
  <si>
    <t>Greaves Cotton Ltd.</t>
  </si>
  <si>
    <t>INE017A01032</t>
  </si>
  <si>
    <t>Great Eastern Shipping Co. Ltd.</t>
  </si>
  <si>
    <t>INE002S01010</t>
  </si>
  <si>
    <t>Mahanagar Gas Ltd.</t>
  </si>
  <si>
    <t>INE671B01018</t>
  </si>
  <si>
    <t>Globsyn Technologies Ltd.</t>
  </si>
  <si>
    <t>DBXXNUIL01EQ</t>
  </si>
  <si>
    <t>Numero Uno International Ltd.</t>
  </si>
  <si>
    <t>Total</t>
  </si>
  <si>
    <t>Government Securities</t>
  </si>
  <si>
    <t>IN0020150069</t>
  </si>
  <si>
    <t>7.59% GOI 2029, 20-Mar-2029</t>
  </si>
  <si>
    <t>SOVEREIGN</t>
  </si>
  <si>
    <t/>
  </si>
  <si>
    <t>7.61% GOI 2030, 19-Dec-2034</t>
  </si>
  <si>
    <t>IN0020150028</t>
  </si>
  <si>
    <t>7.88% GOI 2030, 19-Mar-2030</t>
  </si>
  <si>
    <t>8.13% GOI 2045, 22-Jun-2045</t>
  </si>
  <si>
    <t>7.68% GOI 2023, 15-Dec-2023</t>
  </si>
  <si>
    <t>7.73% GOI 2034, 09-May-2030</t>
  </si>
  <si>
    <t>Call, Cash &amp; Other Assets</t>
  </si>
  <si>
    <t>Net Asset</t>
  </si>
  <si>
    <t>*</t>
  </si>
  <si>
    <t>* Less Than 0.01 %</t>
  </si>
  <si>
    <t>Note</t>
  </si>
  <si>
    <t>a) NAV at the beginning and at the end of the Half-year ended 29Jul2016</t>
  </si>
  <si>
    <t>NAV as on 29-Jan-2016</t>
  </si>
  <si>
    <t>NAV as on 29-Jul-2016</t>
  </si>
  <si>
    <t>b) Dividends declared during the Half - year ended 29-Jul-2016</t>
  </si>
  <si>
    <t>Nil</t>
  </si>
  <si>
    <t>c) Average Maturity as on 29-Jul-2016</t>
  </si>
  <si>
    <t>Years</t>
  </si>
  <si>
    <t>Rating</t>
  </si>
  <si>
    <t>Debt Instruments</t>
  </si>
  <si>
    <t>INE556F09593</t>
  </si>
  <si>
    <t>CARE AAA</t>
  </si>
  <si>
    <t>INE053T07026</t>
  </si>
  <si>
    <t>IND AAA</t>
  </si>
  <si>
    <t>INE557F08EV3</t>
  </si>
  <si>
    <t>CRISIL AAA</t>
  </si>
  <si>
    <t>INE481G07158</t>
  </si>
  <si>
    <t>INE261F08519</t>
  </si>
  <si>
    <t>INE020B07HX2</t>
  </si>
  <si>
    <t>INE848E07799</t>
  </si>
  <si>
    <t>INE752E07ME4</t>
  </si>
  <si>
    <t>INE121A07LB8</t>
  </si>
  <si>
    <t>ICRA AA</t>
  </si>
  <si>
    <t>INE752E07MM7</t>
  </si>
  <si>
    <t>INE020B08955</t>
  </si>
  <si>
    <t>INE848E07674</t>
  </si>
  <si>
    <t>INE134E08GX5</t>
  </si>
  <si>
    <t>INE733E07KB4</t>
  </si>
  <si>
    <t>INE733E07EP7</t>
  </si>
  <si>
    <t>INE134E08HQ7</t>
  </si>
  <si>
    <t>INE134E08ID3</t>
  </si>
  <si>
    <t>INE916DA7KU1</t>
  </si>
  <si>
    <t>Money Market Instruments</t>
  </si>
  <si>
    <t>Certificate of Deposit</t>
  </si>
  <si>
    <t>INE238A16N02</t>
  </si>
  <si>
    <t>CRISIL A1+</t>
  </si>
  <si>
    <t>INE090A165A4</t>
  </si>
  <si>
    <t>** Non - Traded / Thinly Traded Scrips</t>
  </si>
  <si>
    <r>
      <t>Franklin India Banking &amp; PSU Debt Fund As of -29Ju</t>
    </r>
    <r>
      <rPr>
        <b/>
        <sz val="8"/>
        <color theme="1"/>
        <rFont val="Arial"/>
        <family val="2"/>
      </rPr>
      <t>l2016</t>
    </r>
  </si>
  <si>
    <t>Franklin India Savings Plus Fund As of -29Jul2016</t>
  </si>
  <si>
    <t>INE001A07LU2</t>
  </si>
  <si>
    <t>INE020B07IX0</t>
  </si>
  <si>
    <t>INE228N08017</t>
  </si>
  <si>
    <t>CARE AA(SO)</t>
  </si>
  <si>
    <t>INE516L07029</t>
  </si>
  <si>
    <t>INE037E08052</t>
  </si>
  <si>
    <t>CARE A</t>
  </si>
  <si>
    <t>INE017A08151</t>
  </si>
  <si>
    <t>INE245A08059</t>
  </si>
  <si>
    <t>INE692Q07019</t>
  </si>
  <si>
    <t>(b) Privately Placed / Unlisted</t>
  </si>
  <si>
    <t>INE895D07362</t>
  </si>
  <si>
    <t>INE476A16QS0</t>
  </si>
  <si>
    <t>INE649A16FX5</t>
  </si>
  <si>
    <t>ICRA A1+</t>
  </si>
  <si>
    <t>INE237A16M20</t>
  </si>
  <si>
    <t>INE237A16M38</t>
  </si>
  <si>
    <t>Commercial Paper</t>
  </si>
  <si>
    <t>INE267A14069</t>
  </si>
  <si>
    <t>INE053T14386</t>
  </si>
  <si>
    <t>INE020E14GF1</t>
  </si>
  <si>
    <t>INE514E14KZ3</t>
  </si>
  <si>
    <t>8.17% GOI 2044, 01-Dec-2044</t>
  </si>
  <si>
    <t>7.72% GOI 2055, 26-Oct-2055</t>
  </si>
  <si>
    <r>
      <t>Franklin India Government Securities Long Term Por</t>
    </r>
    <r>
      <rPr>
        <b/>
        <sz val="8"/>
        <color theme="1"/>
        <rFont val="Arial"/>
        <family val="2"/>
      </rPr>
      <t>tfolio As of -29Jul2016</t>
    </r>
  </si>
  <si>
    <r>
      <t>Franklin India Government Securities Fund As of -2</t>
    </r>
    <r>
      <rPr>
        <b/>
        <sz val="8"/>
        <color theme="1"/>
        <rFont val="Arial"/>
        <family val="2"/>
      </rPr>
      <t>9Jul2016</t>
    </r>
  </si>
  <si>
    <t>INE036A07484</t>
  </si>
  <si>
    <t>IND AA-(SO)</t>
  </si>
  <si>
    <t>INE110L07054</t>
  </si>
  <si>
    <t>INE623B07107</t>
  </si>
  <si>
    <t>CARE AA-</t>
  </si>
  <si>
    <t>INE623B07099</t>
  </si>
  <si>
    <t>INE271C07137</t>
  </si>
  <si>
    <t>ICRA A</t>
  </si>
  <si>
    <t>INE271C07111</t>
  </si>
  <si>
    <t>INE019A07357</t>
  </si>
  <si>
    <t>INE146O08043</t>
  </si>
  <si>
    <t>IND A+</t>
  </si>
  <si>
    <t>INE880J07049</t>
  </si>
  <si>
    <t>CARE A+</t>
  </si>
  <si>
    <t>INE949L07287</t>
  </si>
  <si>
    <t>INE245A08067</t>
  </si>
  <si>
    <t>INE081A08199</t>
  </si>
  <si>
    <t>CARE AA+</t>
  </si>
  <si>
    <t>INE423R07025</t>
  </si>
  <si>
    <t>BWR A+ (SO)</t>
  </si>
  <si>
    <t>INE285T07099</t>
  </si>
  <si>
    <t>INE840S07044</t>
  </si>
  <si>
    <t>CARE A+(SO)</t>
  </si>
  <si>
    <t>INE840S07085</t>
  </si>
  <si>
    <t>INE445K07049</t>
  </si>
  <si>
    <t>CARE AAA(SO)</t>
  </si>
  <si>
    <t>INE445K07031</t>
  </si>
  <si>
    <t>INE445K07023</t>
  </si>
  <si>
    <t>INE946S07098</t>
  </si>
  <si>
    <t>INE423R07041</t>
  </si>
  <si>
    <t>INE392R08020</t>
  </si>
  <si>
    <t>BWR A-(SO)</t>
  </si>
  <si>
    <t>INE069R07018</t>
  </si>
  <si>
    <t>INE082T07033</t>
  </si>
  <si>
    <t>ICRA A(SO)</t>
  </si>
  <si>
    <t>INE960S07065</t>
  </si>
  <si>
    <t>BWR AA- (SO)</t>
  </si>
  <si>
    <t>INE720G08082</t>
  </si>
  <si>
    <t>ICRA A-</t>
  </si>
  <si>
    <t>INE507R08015</t>
  </si>
  <si>
    <t>BWR BBB-(SO)</t>
  </si>
  <si>
    <t>INE082T07017</t>
  </si>
  <si>
    <t>8.27% GOI 2020, 09-Jun-2020</t>
  </si>
  <si>
    <t>7.72% GOI 2025, 25-May-2025</t>
  </si>
  <si>
    <r>
      <t>Franklin India Income Builder Account As of -29Jul</t>
    </r>
    <r>
      <rPr>
        <b/>
        <sz val="8"/>
        <color theme="1"/>
        <rFont val="Arial"/>
        <family val="2"/>
      </rPr>
      <t>2016</t>
    </r>
  </si>
  <si>
    <t>INE237A16R25</t>
  </si>
  <si>
    <t>INE134E14741</t>
  </si>
  <si>
    <t>INE013A14YE0</t>
  </si>
  <si>
    <t>INE110L14AC5</t>
  </si>
  <si>
    <t>CARE A1+</t>
  </si>
  <si>
    <t>INE950O14558</t>
  </si>
  <si>
    <t>IND A1+</t>
  </si>
  <si>
    <t>INE657N14FU2</t>
  </si>
  <si>
    <t>IN002016X132</t>
  </si>
  <si>
    <t>91 DTB (29SEP2016), 29-Sep-2016</t>
  </si>
  <si>
    <r>
      <t>Franklin India Cash Management Account As of -29Ju</t>
    </r>
    <r>
      <rPr>
        <b/>
        <sz val="8"/>
        <color theme="1"/>
        <rFont val="Arial"/>
        <family val="2"/>
      </rPr>
      <t>l2016</t>
    </r>
  </si>
  <si>
    <t>Franklin India Low Duration Fund As of -29Jul2016</t>
  </si>
  <si>
    <t>INE019A07274</t>
  </si>
  <si>
    <t>INE623B07123</t>
  </si>
  <si>
    <t>INE155A08274</t>
  </si>
  <si>
    <t>INE036A07450</t>
  </si>
  <si>
    <t>INE015L07352</t>
  </si>
  <si>
    <t>ICRA AA(SO)</t>
  </si>
  <si>
    <t>INE949L07329</t>
  </si>
  <si>
    <t>INE607M08014</t>
  </si>
  <si>
    <t>INE252T07016</t>
  </si>
  <si>
    <t>INE658R08115</t>
  </si>
  <si>
    <t>ICRA AA-</t>
  </si>
  <si>
    <t>INE482A07043</t>
  </si>
  <si>
    <t>INE063P07031</t>
  </si>
  <si>
    <t>IND A-</t>
  </si>
  <si>
    <t>INE063P07122</t>
  </si>
  <si>
    <t>INE511C07169</t>
  </si>
  <si>
    <t>INE949L07337</t>
  </si>
  <si>
    <t>INE840S07036</t>
  </si>
  <si>
    <t>INE285T07024</t>
  </si>
  <si>
    <t>INE842R07026</t>
  </si>
  <si>
    <t>INE285T07016</t>
  </si>
  <si>
    <t>INE946S07031</t>
  </si>
  <si>
    <t>INE946S07023</t>
  </si>
  <si>
    <t>INE192L08092</t>
  </si>
  <si>
    <t>BWR A(SO)</t>
  </si>
  <si>
    <t>INE069R07026</t>
  </si>
  <si>
    <t>INE514E16AL9</t>
  </si>
  <si>
    <t>INE238A16M03</t>
  </si>
  <si>
    <t>INE090A163I2</t>
  </si>
  <si>
    <t>INE434A16MP4</t>
  </si>
  <si>
    <t>INE261F14970</t>
  </si>
  <si>
    <t>INE001A14OQ0</t>
  </si>
  <si>
    <t>INE261F14AQ8</t>
  </si>
  <si>
    <t>INE523H14UX1</t>
  </si>
  <si>
    <t>INE134E08HV7</t>
  </si>
  <si>
    <t>INE020B08823</t>
  </si>
  <si>
    <t>ICRA AAA</t>
  </si>
  <si>
    <t>INE752E07LT4</t>
  </si>
  <si>
    <t>INE115A07BV9</t>
  </si>
  <si>
    <r>
      <t>Franklin India Monthly Income Plan As of -29Jul201</t>
    </r>
    <r>
      <rPr>
        <b/>
        <sz val="8"/>
        <color theme="1"/>
        <rFont val="Arial"/>
        <family val="2"/>
      </rPr>
      <t>6</t>
    </r>
  </si>
  <si>
    <t>Franklin India Pension Plan As of -29Jul2016</t>
  </si>
  <si>
    <t>INE271C07129</t>
  </si>
  <si>
    <t>INE146O07086</t>
  </si>
  <si>
    <t>INE081A08207</t>
  </si>
  <si>
    <t>INE146O07078</t>
  </si>
  <si>
    <t>INE804I07HU0</t>
  </si>
  <si>
    <t>CRISIL AA-</t>
  </si>
  <si>
    <t>INE121E07254</t>
  </si>
  <si>
    <t>INE528S07045</t>
  </si>
  <si>
    <t>INE528S07052</t>
  </si>
  <si>
    <t>INE011S07018</t>
  </si>
  <si>
    <t>ICRA A+</t>
  </si>
  <si>
    <t>INE271C07160</t>
  </si>
  <si>
    <t>INE271C07145</t>
  </si>
  <si>
    <t>INE037E08060</t>
  </si>
  <si>
    <t>INE121E07312</t>
  </si>
  <si>
    <t>INE063P07130</t>
  </si>
  <si>
    <t>INE036A07468</t>
  </si>
  <si>
    <t>INE271C07152</t>
  </si>
  <si>
    <t>INE146O08050</t>
  </si>
  <si>
    <t>INE623B07115</t>
  </si>
  <si>
    <t>INE623B07131</t>
  </si>
  <si>
    <t>INE146O07011</t>
  </si>
  <si>
    <t>INE146O08084</t>
  </si>
  <si>
    <t>INE220J07014</t>
  </si>
  <si>
    <t>INE146O08068</t>
  </si>
  <si>
    <t>INE038A07258</t>
  </si>
  <si>
    <t>CARE AA</t>
  </si>
  <si>
    <t>INE657N07183</t>
  </si>
  <si>
    <t>INE063P07148</t>
  </si>
  <si>
    <t>INE121E07239</t>
  </si>
  <si>
    <t>INE038A07266</t>
  </si>
  <si>
    <t>INE896L07207</t>
  </si>
  <si>
    <t>INE255A07514</t>
  </si>
  <si>
    <t>INE896L07215</t>
  </si>
  <si>
    <t>INE155A08118</t>
  </si>
  <si>
    <t>INE146O08027</t>
  </si>
  <si>
    <t>INE949L08020</t>
  </si>
  <si>
    <t>CRISIL A</t>
  </si>
  <si>
    <t>INE623B07198</t>
  </si>
  <si>
    <t>INE688I07154</t>
  </si>
  <si>
    <t>INE245A07325</t>
  </si>
  <si>
    <t>INE001A08312</t>
  </si>
  <si>
    <t>INE517B08034</t>
  </si>
  <si>
    <t>INE003S07122</t>
  </si>
  <si>
    <t>INE148R07010</t>
  </si>
  <si>
    <t>BWR AA+(SO)</t>
  </si>
  <si>
    <t>INE445K07106</t>
  </si>
  <si>
    <t>INE445K07098</t>
  </si>
  <si>
    <t>INE445K07080</t>
  </si>
  <si>
    <t>INE080T07029</t>
  </si>
  <si>
    <t>INE285T07065</t>
  </si>
  <si>
    <t>INE285T07040</t>
  </si>
  <si>
    <t>INE003S07072</t>
  </si>
  <si>
    <t>INE311S08036</t>
  </si>
  <si>
    <t>INE285T07032</t>
  </si>
  <si>
    <t>INE680R08010</t>
  </si>
  <si>
    <t>ICRA A+(SO)</t>
  </si>
  <si>
    <t>INE285T07057</t>
  </si>
  <si>
    <t>INE081T08025</t>
  </si>
  <si>
    <t>INE999J07013</t>
  </si>
  <si>
    <t>BWR A+</t>
  </si>
  <si>
    <t>INE266N07076</t>
  </si>
  <si>
    <t>INE532S07013</t>
  </si>
  <si>
    <t>CRISIL A-</t>
  </si>
  <si>
    <t>INE266N07084</t>
  </si>
  <si>
    <t>INE069R07034</t>
  </si>
  <si>
    <t>INE720G08074</t>
  </si>
  <si>
    <t>INE082T07025</t>
  </si>
  <si>
    <t>INE498F07071</t>
  </si>
  <si>
    <t>INE729R08015</t>
  </si>
  <si>
    <t>ICRA AA-(SO)</t>
  </si>
  <si>
    <t>INE960S07024</t>
  </si>
  <si>
    <t>INE960S07032</t>
  </si>
  <si>
    <t>INE960S07057</t>
  </si>
  <si>
    <t>INE587O14012</t>
  </si>
  <si>
    <r>
      <t>Franklin India Short Term Income Plan As of -29Jul</t>
    </r>
    <r>
      <rPr>
        <b/>
        <sz val="8"/>
        <color theme="1"/>
        <rFont val="Arial"/>
        <family val="2"/>
      </rPr>
      <t>2016</t>
    </r>
  </si>
  <si>
    <t>INE247U07014</t>
  </si>
  <si>
    <t>INE949L08152</t>
  </si>
  <si>
    <t>INE220J07022</t>
  </si>
  <si>
    <t>INE036A07492</t>
  </si>
  <si>
    <t>INE271C07178</t>
  </si>
  <si>
    <t>INE850M07079</t>
  </si>
  <si>
    <t>INE850M08010</t>
  </si>
  <si>
    <t>INE949L08137</t>
  </si>
  <si>
    <t>INE003S07106</t>
  </si>
  <si>
    <t>INE080T07037</t>
  </si>
  <si>
    <t>INE946S07056</t>
  </si>
  <si>
    <t>INE840S07093</t>
  </si>
  <si>
    <t>INE003S07130</t>
  </si>
  <si>
    <t>INE498F07063</t>
  </si>
  <si>
    <r>
      <t>Franklin India Dynamic Accrual Fund As of -29Jul20</t>
    </r>
    <r>
      <rPr>
        <b/>
        <sz val="8"/>
        <color theme="1"/>
        <rFont val="Arial"/>
        <family val="2"/>
      </rPr>
      <t>16</t>
    </r>
  </si>
  <si>
    <t>INE121E07205</t>
  </si>
  <si>
    <t>INE121E07080</t>
  </si>
  <si>
    <t>INE216P07027</t>
  </si>
  <si>
    <t>INE036A07476</t>
  </si>
  <si>
    <t>INE216P07019</t>
  </si>
  <si>
    <t>INE146O08035</t>
  </si>
  <si>
    <t>INE146O07029</t>
  </si>
  <si>
    <t>INE146O07052</t>
  </si>
  <si>
    <t>INE146O07037</t>
  </si>
  <si>
    <t>INE252T07024</t>
  </si>
  <si>
    <t>INE657N07175</t>
  </si>
  <si>
    <t>INE949L07097</t>
  </si>
  <si>
    <t>INE949L07089</t>
  </si>
  <si>
    <t>INE949L07196</t>
  </si>
  <si>
    <t>INE949L07188</t>
  </si>
  <si>
    <t>INE949L07170</t>
  </si>
  <si>
    <t>INE949L07162</t>
  </si>
  <si>
    <t>INE949L07154</t>
  </si>
  <si>
    <t>INE511C08811</t>
  </si>
  <si>
    <t>INE623B07180</t>
  </si>
  <si>
    <t>INE517B08026</t>
  </si>
  <si>
    <t>INE946S07080</t>
  </si>
  <si>
    <t>INE285T07081</t>
  </si>
  <si>
    <t>INE946S07064</t>
  </si>
  <si>
    <t>INE840S07077</t>
  </si>
  <si>
    <t>INE003S07114</t>
  </si>
  <si>
    <t>INE946S07049</t>
  </si>
  <si>
    <t>INE840S07069</t>
  </si>
  <si>
    <t>INE285T07073</t>
  </si>
  <si>
    <t>INE080T07011</t>
  </si>
  <si>
    <t>INE532S07021</t>
  </si>
  <si>
    <t>INE960S07016</t>
  </si>
  <si>
    <t>INE960S07040</t>
  </si>
  <si>
    <r>
      <t>Franklin India Corporate Bond Opportunities Fund A</t>
    </r>
    <r>
      <rPr>
        <b/>
        <sz val="8"/>
        <color theme="1"/>
        <rFont val="Arial"/>
        <family val="2"/>
      </rPr>
      <t>s of -29Jul2016</t>
    </r>
  </si>
  <si>
    <t>INE121E07304</t>
  </si>
  <si>
    <t>INE003S07098</t>
  </si>
  <si>
    <t>INE946S07072</t>
  </si>
  <si>
    <t>INE840S07051</t>
  </si>
  <si>
    <t>INE003S07080</t>
  </si>
  <si>
    <t>INE720G08066</t>
  </si>
  <si>
    <t>INE960S07073</t>
  </si>
  <si>
    <t>INE960S07081</t>
  </si>
  <si>
    <r>
      <t>Franklin India Income Opportunities Fund As of -29</t>
    </r>
    <r>
      <rPr>
        <b/>
        <sz val="8"/>
        <color theme="1"/>
        <rFont val="Arial"/>
        <family val="2"/>
      </rPr>
      <t>Jul2016</t>
    </r>
  </si>
  <si>
    <t>INE121E07197</t>
  </si>
  <si>
    <t>INE949L07071</t>
  </si>
  <si>
    <t>INE949L07147</t>
  </si>
  <si>
    <t>INE611O07048</t>
  </si>
  <si>
    <t>INE237A16R17</t>
  </si>
  <si>
    <t>INE607M14012</t>
  </si>
  <si>
    <t>CRISIL A1+(SO)</t>
  </si>
  <si>
    <t>INE909H14JE5</t>
  </si>
  <si>
    <t>INE178A14AL6</t>
  </si>
  <si>
    <t>INE891K14AZ3</t>
  </si>
  <si>
    <t>INE110L14977</t>
  </si>
  <si>
    <t>INE660N14654</t>
  </si>
  <si>
    <t>INE202B14HR4</t>
  </si>
  <si>
    <t>INE053T14360</t>
  </si>
  <si>
    <t>INE094O14753</t>
  </si>
  <si>
    <t>INE033L14EA5</t>
  </si>
  <si>
    <t>INE202B14HK9</t>
  </si>
  <si>
    <t>INE660N14662</t>
  </si>
  <si>
    <t>INE155A14JS0</t>
  </si>
  <si>
    <t>INE763G14DF8</t>
  </si>
  <si>
    <t>INE657N14GH7</t>
  </si>
  <si>
    <t>INE651J14420</t>
  </si>
  <si>
    <t>INE063P14045</t>
  </si>
  <si>
    <t>INE523H14VG4</t>
  </si>
  <si>
    <t>INE780C14448</t>
  </si>
  <si>
    <t>INE001A14OX6</t>
  </si>
  <si>
    <t>INE580B14FT3</t>
  </si>
  <si>
    <t>INE780C14455</t>
  </si>
  <si>
    <t>INE404K14BK5</t>
  </si>
  <si>
    <t>IN002016X165</t>
  </si>
  <si>
    <t>IN002016X157</t>
  </si>
  <si>
    <r>
      <t>Franklin India Treasury Management Account As of -</t>
    </r>
    <r>
      <rPr>
        <b/>
        <sz val="8"/>
        <color theme="1"/>
        <rFont val="Arial"/>
        <family val="2"/>
      </rPr>
      <t>29Jul2016</t>
    </r>
  </si>
  <si>
    <t>INE271C07103</t>
  </si>
  <si>
    <t>INE528S07029</t>
  </si>
  <si>
    <t>INE121E07221</t>
  </si>
  <si>
    <t>INE121E07247</t>
  </si>
  <si>
    <t>INE121E07262</t>
  </si>
  <si>
    <t>INE528S07037</t>
  </si>
  <si>
    <t>INE813A07056</t>
  </si>
  <si>
    <t>INE036A07443</t>
  </si>
  <si>
    <t>INE752E07HR6</t>
  </si>
  <si>
    <t>INE896L07223</t>
  </si>
  <si>
    <t>INE674N07022</t>
  </si>
  <si>
    <t>CRISIL A+</t>
  </si>
  <si>
    <t>INE840S07028</t>
  </si>
  <si>
    <t>INE192L08084</t>
  </si>
  <si>
    <t>INE432R07042</t>
  </si>
  <si>
    <t>IND AA</t>
  </si>
  <si>
    <t>INE228N07019</t>
  </si>
  <si>
    <t>INE261F16181</t>
  </si>
  <si>
    <t>INE514E16AN5</t>
  </si>
  <si>
    <t>INE404K14BR0</t>
  </si>
  <si>
    <t>INE915T14030</t>
  </si>
  <si>
    <t>INE660N14670</t>
  </si>
  <si>
    <t>CARE A1+(SO)</t>
  </si>
  <si>
    <t>INE660N14688</t>
  </si>
  <si>
    <t>INE523H14VW1</t>
  </si>
  <si>
    <t>INE063P14052</t>
  </si>
  <si>
    <t>INE523H14VR1</t>
  </si>
  <si>
    <r>
      <t>Franklin India Ultra Short Bond Fund As of -29Jul2</t>
    </r>
    <r>
      <rPr>
        <b/>
        <sz val="8"/>
        <color theme="1"/>
        <rFont val="Arial"/>
        <family val="2"/>
      </rPr>
      <t>016</t>
    </r>
  </si>
  <si>
    <t>Privately Rated $</t>
  </si>
  <si>
    <t>Retail Plan Growth Option</t>
  </si>
  <si>
    <t>Institutional Plan Growth Option</t>
  </si>
  <si>
    <t>Retail Plan Daily Dividend Option</t>
  </si>
  <si>
    <t>Direct Super Institutional Plan Weekly Dividend Option</t>
  </si>
  <si>
    <t>Direct Super Institutional Plan Daily Dividend Reinvestment Option</t>
  </si>
  <si>
    <t>Direct Super Institutional Plan Growth Option</t>
  </si>
  <si>
    <t>Retail Plan Weekly Dividend Option</t>
  </si>
  <si>
    <t>Institutional Plan Daily Dividend Reinvestment Option</t>
  </si>
  <si>
    <t>Super Institutional Plan Growth Option</t>
  </si>
  <si>
    <t>Super Institutional Plan Weekly Dividend Option</t>
  </si>
  <si>
    <t>Super Institutional Plan Daily Dividend Reinvestment Option</t>
  </si>
  <si>
    <t>Direct Super Institutional Plan Daily Divdend Reinvestment Option</t>
  </si>
  <si>
    <t>Institutional Plan Weekly Dividend Option</t>
  </si>
  <si>
    <t>Regular Plan Growth Option</t>
  </si>
  <si>
    <t>Regular Plan Weekly Dividend Option</t>
  </si>
  <si>
    <t>Regular Plan Daily Divdend Reinvestment Option</t>
  </si>
  <si>
    <t>Growth Plan</t>
  </si>
  <si>
    <t>Direct Dividend Plan</t>
  </si>
  <si>
    <t>Direct Growth Plan</t>
  </si>
  <si>
    <t>Dividend Plan</t>
  </si>
  <si>
    <t>Direct Retail Plan Monthly Dividend Option</t>
  </si>
  <si>
    <t>Direct Retail Plan Quarterly Dividend Option</t>
  </si>
  <si>
    <t>Direct Retail Plan Weekly Dividend Option</t>
  </si>
  <si>
    <t>Institutional Plan Monthly Dividend Option</t>
  </si>
  <si>
    <t>Direct Retail Plan Growth Option</t>
  </si>
  <si>
    <t>Retail Plan Monthly Dividend Option</t>
  </si>
  <si>
    <t>Retail Plan Quarterly Dividend Option</t>
  </si>
  <si>
    <t>Direct Monthly Dividend Plan</t>
  </si>
  <si>
    <t>Monthly Dividend Plan</t>
  </si>
  <si>
    <t>Quarterly Dividend Plan</t>
  </si>
  <si>
    <t>Direct Quarterly Dividend Plan</t>
  </si>
  <si>
    <t>Direct Half Yearly Dividend Plan</t>
  </si>
  <si>
    <t>Annual Dividend Plan</t>
  </si>
  <si>
    <t>Half Yearly Dividend Plan</t>
  </si>
  <si>
    <t>Direct Annual Dividend Plan</t>
  </si>
  <si>
    <t>PF Plan Dividend Option</t>
  </si>
  <si>
    <t>Composite Plan Growth Option</t>
  </si>
  <si>
    <t>Composite Plan Dividend Option</t>
  </si>
  <si>
    <t>PF Plan Growth Option</t>
  </si>
  <si>
    <t>PF Direct Growth</t>
  </si>
  <si>
    <t>Direct Composite Plan Growth Option</t>
  </si>
  <si>
    <t>Direct Composite Plan Dividend Option</t>
  </si>
  <si>
    <t>Growth Option</t>
  </si>
  <si>
    <t>Direct Growth Option</t>
  </si>
  <si>
    <t>Quarterly Dividend Option</t>
  </si>
  <si>
    <t>Direct Quarterly Dividend Option</t>
  </si>
  <si>
    <t>Direct Retail Plan Daily Dividend Option</t>
  </si>
  <si>
    <t>Institutional Plan Dividend Option</t>
  </si>
  <si>
    <t>Dividend Option</t>
  </si>
  <si>
    <t>Direct Dividend Option</t>
  </si>
  <si>
    <t>Plan Name</t>
  </si>
  <si>
    <t xml:space="preserve">Dividend per unit </t>
  </si>
  <si>
    <t>Individual/HUF</t>
  </si>
  <si>
    <t>Others</t>
  </si>
  <si>
    <t>INE514E08DD7</t>
  </si>
  <si>
    <t>9.00% Edelweiss Commodities Services Ltd (19-Apr-2017) **</t>
  </si>
  <si>
    <t>12.25% DLF Ltd, Series I (11-Aug-2017) **</t>
  </si>
  <si>
    <t>10.286% Albrecht Builder Private Limited (17-Mar-2017) **</t>
  </si>
  <si>
    <t>Aspire Home Finance Corp Ltd (SBI BR+ 69 Bps) (07/21/23) **</t>
  </si>
  <si>
    <t>9.00% Edelweiss Retail Finance Limited (17-Feb-2017) **</t>
  </si>
  <si>
    <t>9.32% Tata Power Co Ltd (17-Nov-2017) **</t>
  </si>
  <si>
    <t>AU Financiers India Pvt Ltd (SBI + 15Bps) (26-Jun-2020) **</t>
  </si>
  <si>
    <t>CEAT Ltd (SBI + 10 Bps)(31-Jul-2025) **</t>
  </si>
  <si>
    <t>10.75% Tata Bluescope (27-Sep-2019) **</t>
  </si>
  <si>
    <t>10.55% JSW Steel Ltd (10-Feb-2017) **</t>
  </si>
  <si>
    <t>Hinduja Leyland Finance Ltd (SBI + 35 Bps) (29-Apr-2020) **</t>
  </si>
  <si>
    <t>9.60% JSW Energy Ltd (31-Mar-2018) **</t>
  </si>
  <si>
    <t>9.60% JSW Energy Ltd (31-Mar-2019) **</t>
  </si>
  <si>
    <t>9.60% JSW Energy Ltd (31-Mar-2020) **</t>
  </si>
  <si>
    <t>9.00% Edelweiss Retail Finance Limited (18-Aug-2017) **</t>
  </si>
  <si>
    <t>9.43% Tata Power Renewable Energy Ltd (22-Jan-2025) **</t>
  </si>
  <si>
    <t>8% Mahindra Lifespace Developers Ltd (04-Apr-2017) **</t>
  </si>
  <si>
    <t>Hinduja Leyland Finance Ltd (SBI + 20 Bps) (15-May-2020) **</t>
  </si>
  <si>
    <t>Reliance Infrastructure Ltd (IBL+10Bps) (25-Mar-2017) **</t>
  </si>
  <si>
    <t>8.84% Power Grid Corp Of India Ltd (21-Oct-2017) **</t>
  </si>
  <si>
    <t>11.50% Indostar Capital Finance Pvt Ltd (11-Sep-2019) **</t>
  </si>
  <si>
    <t>11.5% Magma Fincorp Ltd (14-Dec-2016) **</t>
  </si>
  <si>
    <t>9.40% Capital First Ltd (27-Dec-2016) **</t>
  </si>
  <si>
    <t>9.45% Toyota Financial Services India Ltd (01-Sep-2016) **</t>
  </si>
  <si>
    <t>10% AU Financiers India Pvt Ltd (23-Dec-2016) **</t>
  </si>
  <si>
    <t>11.50% Indostar Capital Finance Pvt Ltd (11-Aug-2019) **</t>
  </si>
  <si>
    <t>ATC Telecom Infrastructure Ltd (SBI + 60Bps) (28-Apr-2020) **</t>
  </si>
  <si>
    <t>10% Mahindra World City Jaipur Ltd (13-Jul-2017) **</t>
  </si>
  <si>
    <t>0.00% JSW Techno Projects Management Ltd (09-Jun-2018) **</t>
  </si>
  <si>
    <t>0.00% Sprit Textiles Private Limited (25-Jul-2019) **</t>
  </si>
  <si>
    <t>Shriram Housing Finance Ltd (KBR + 20Bps) (01-Dec-2017) **</t>
  </si>
  <si>
    <t>11.90% Legitimate Asset Operators Pvt Ltd (30-Nov-2016) **</t>
  </si>
  <si>
    <t>0.00% Trent Hypermarket Ltd (13-Mar-2017) **</t>
  </si>
  <si>
    <t>0.00% Essel Corporate Resources Pvt. Ltd., Series II, (09-Aug-2019) **</t>
  </si>
  <si>
    <t>0.00% JSW Techno Projects Management Ltd (09-Dec-2018) **</t>
  </si>
  <si>
    <t>Axis Bank Ltd (29-May-2017) **</t>
  </si>
  <si>
    <t>ICICI Bank Ltd (07-Jul-2017)</t>
  </si>
  <si>
    <t>Andhra Bank (21-Dec-2016) **</t>
  </si>
  <si>
    <t>National Bank For Agriculture And Rural Development (16-Feb-2017) **</t>
  </si>
  <si>
    <t>Export-Import Bank Of India (10-Feb-2017) **</t>
  </si>
  <si>
    <t>Export-Import Bank Of India (15-Feb-2017) **</t>
  </si>
  <si>
    <t>Kotak Mahindra Bank Ltd (02-Dec-2016) **</t>
  </si>
  <si>
    <t>Kotak Mahindra Bank Ltd (01-Dec-2016) **</t>
  </si>
  <si>
    <t>ICICI Bank Ltd (04-Aug-2016) **</t>
  </si>
  <si>
    <t>Hindustan Zinc Ltd (29-Nov-2016) **</t>
  </si>
  <si>
    <t>National Bank For Agriculture And Rural Development (15-Dec-2016) **</t>
  </si>
  <si>
    <t>Shapoorji Pallonji &amp; Co Ltd (07-Feb-2017) **</t>
  </si>
  <si>
    <t>Sun Pharma Laboratories Ltd (30-Dec-2016) **</t>
  </si>
  <si>
    <t>S D Corporation Private Ltd (16-Dec-2016) **</t>
  </si>
  <si>
    <t>National Bank For Agriculture And Rural Development (31-Jan-2017)</t>
  </si>
  <si>
    <t>Housing Development Finance Corp Ltd (06-Feb-2017) **</t>
  </si>
  <si>
    <t>S D Corporation Private Ltd (20-Dec-2016) **</t>
  </si>
  <si>
    <t>Dewan Housing Finance Corp Ltd (08-Sep-2016) **</t>
  </si>
  <si>
    <t>JM Financial Products Ltd (08-Dec-2016) **</t>
  </si>
  <si>
    <t>Equitas Finance Pvt Ltd (23-Dec-2016) **</t>
  </si>
  <si>
    <t>JM Financial Products Ltd (22-Nov-2016) **</t>
  </si>
  <si>
    <t>JM Financial Products Ltd (07-Sep-2016) **</t>
  </si>
  <si>
    <t>STCI Finance Ltd (21-Sep-2016) **</t>
  </si>
  <si>
    <t>JM Financial Credit Solutions Ltd (14-Sep-2016) **</t>
  </si>
  <si>
    <t>91 DTB  (29 Sep 2016)</t>
  </si>
  <si>
    <t>9.60% JSW Energy Ltd (30-Sep-2016) **</t>
  </si>
  <si>
    <t>12.25% AU Financiers India Pvt Ltd (04-Sep-2016) **</t>
  </si>
  <si>
    <t>11.95% AU Financiers India Pvt Ltd (24-Sep-2016) **</t>
  </si>
  <si>
    <t>11.25% Mahindra Bebanco Developers Ltd (09-Sep-2016) **</t>
  </si>
  <si>
    <t>Kotak Mahindra Bank Ltd (01-Aug-2016) **</t>
  </si>
  <si>
    <t>Kotak Mahindra Bank Ltd (02-Aug-2016) **</t>
  </si>
  <si>
    <t>Tata Power Renewable Energy Ltd (09-Sep-2016) **</t>
  </si>
  <si>
    <t>Reliance Jio Infocomm Limited (16-Aug-2016) **</t>
  </si>
  <si>
    <t>Power Finance Corp Ltd (16-Aug-2016) **</t>
  </si>
  <si>
    <t>Export-Import Bank Of India (01-Aug-2016) **</t>
  </si>
  <si>
    <t>ONGC Mangalore Petrochemicals Limited (19-Sep-2016) **</t>
  </si>
  <si>
    <t>Tata Motors Finance Ltd (07-Sep-2016) **</t>
  </si>
  <si>
    <t>Chennai Petroleum Corp Ltd (19-Sep-2016) **</t>
  </si>
  <si>
    <t>Axis Finance Ltd (20-Sep-2016) **</t>
  </si>
  <si>
    <t>Edelweiss Commodities Services Ltd (08-Aug-2016) **</t>
  </si>
  <si>
    <t>Reliance Jio Infocomm Limited (01-Aug-2016) **</t>
  </si>
  <si>
    <t>S D Corporation Private Ltd (26-Aug-2016) **</t>
  </si>
  <si>
    <t>ONGC Mangalore Petrochemicals Limited (15-Sep-2016) **</t>
  </si>
  <si>
    <t>Daimler Financial Services India Pvt Ltd (29-Sep-2016)</t>
  </si>
  <si>
    <t>Reliance Capital Ltd (09-Aug-2016) **</t>
  </si>
  <si>
    <t>Mahindra Rural Housing Finance Ltd (25-Aug-2016) **</t>
  </si>
  <si>
    <t>Tata Capital Housing Finance Ltd (03-Aug-2016) **</t>
  </si>
  <si>
    <t>Dewan Housing Finance Corp Ltd (22-Aug-2016) **</t>
  </si>
  <si>
    <t>S D Corporation Private Ltd (24-Aug-2016) **</t>
  </si>
  <si>
    <t>Tata Motors Ltd (01-Sep-2016) **</t>
  </si>
  <si>
    <t>ICICI Securities Limited (30-Sep-2016) **</t>
  </si>
  <si>
    <t>Edelweiss Commodities Services Ltd (22-Aug-2016) **</t>
  </si>
  <si>
    <t>Equitas Finance Pvt Ltd (14-Sep-2016) **</t>
  </si>
  <si>
    <t>JM Financial Products Ltd (29-Aug-2016) **</t>
  </si>
  <si>
    <t>JM Financial Ltd (29-Aug-2016) **</t>
  </si>
  <si>
    <t>Housing Development Finance Corp Ltd (02-Sep-2016) **</t>
  </si>
  <si>
    <t>Gruh Finance Ltd (22-Sep-2016) **</t>
  </si>
  <si>
    <t>JM Financial Ltd (30-Sep-2016) **</t>
  </si>
  <si>
    <t>Shapoorji Pallonji &amp; Co Ltd (06-Oct-2016) **</t>
  </si>
  <si>
    <t>91 DTB (20 Oct 2016) **</t>
  </si>
  <si>
    <t>91 DTB (13 Oct 2016) **</t>
  </si>
  <si>
    <t>8.1% Reliance Jio Infocomm Limited (29-Apr-2019) **</t>
  </si>
  <si>
    <t>10.50% Hinduja Leyland Finance Ltd (30-May-2017) **</t>
  </si>
  <si>
    <t>10.10% Future Retail Ltd, Series IX-D, (17-Apr-2020) **</t>
  </si>
  <si>
    <t>10.10% Future Retail Ltd, Series IX-E (17-Apr-2020) **</t>
  </si>
  <si>
    <t>10.25% Future Retail Ltd, Series A (06-Apr-2020) **</t>
  </si>
  <si>
    <t>12.25% DLF Ltd., Tranche II Series IV, (11-Aug-2020) **</t>
  </si>
  <si>
    <t>12.4% Hinduja Leyland Finance Ltd (03-Nov-2019) **</t>
  </si>
  <si>
    <t>10.60% JSW Steel Ltd (19-Aug-2019) **</t>
  </si>
  <si>
    <t>9.60% JSW Energy Ltd (30-Sep-2018) **</t>
  </si>
  <si>
    <t>11.00% Tata Teleservices Ltd (28-Jun-2017) **</t>
  </si>
  <si>
    <t>9.75% JSW Energy Ltd (31-Mar-2022) **</t>
  </si>
  <si>
    <t>8.00% ECL Finance Ltd (26-Sep-2017) **</t>
  </si>
  <si>
    <t>Reliance Infrastructure Ltd (IBL+10Bps) (25-Sep-2018) **</t>
  </si>
  <si>
    <t>11.90% JSW Infrastructure Ltd (07-Mar-2019) **</t>
  </si>
  <si>
    <t>11.66% Equitas Finance Pvt Ltd (14-Aug-2020) **</t>
  </si>
  <si>
    <t>12.25% DLF Ltd, Series IV (11-Aug-2020) **</t>
  </si>
  <si>
    <t>12.25% DLF Ltd, Series III (09-Aug-2019) **</t>
  </si>
  <si>
    <t>9.48% Tata Power Co Ltd (16-Nov-2019) **</t>
  </si>
  <si>
    <t>11.95% Future Consumer Enterprise Ltd (17-Mar-2018) **</t>
  </si>
  <si>
    <t>9.15% Tata Steel Ltd (24-Jan-2019) **</t>
  </si>
  <si>
    <t>9.75% JSW Energy Ltd (20-Jul-2020) **</t>
  </si>
  <si>
    <t>0.00% AU Housing Finance Ltd (18-Jul-2017) **</t>
  </si>
  <si>
    <t>11.50% Hinduja Leyland Finance Ltd (31-May-2021) **</t>
  </si>
  <si>
    <t>11.15% IFMR Capital Finance Pvt Ltd (13-Mar-2018) **</t>
  </si>
  <si>
    <t>10.70% Hinduja Leyland Finance Ltd (23-Sep-2017) **</t>
  </si>
  <si>
    <t>9.60% JSW Energy Ltd (30-Sep-2019) **</t>
  </si>
  <si>
    <t>Jindal Power Limited  (SBI+100 Bps) (21-Dec-2018) **</t>
  </si>
  <si>
    <t>12.33% Reliance Communications Enterprises Pvt Ltd (22-Dec-2017) **</t>
  </si>
  <si>
    <t>0.00% OPJ Trading Private Ltd (20-Oct-2017) **</t>
  </si>
  <si>
    <t>12.68% Renew Power Ventures Pvt. Ltd., Series III, (23-Mar-2020) **</t>
  </si>
  <si>
    <t>12.33% Reliance Project Ventures And Management Pvt Ltd (22-Dec-2017) **</t>
  </si>
  <si>
    <t>12.52% Reliance Project Ventures And Management Pvt Ltd (10-Oct-2017) **</t>
  </si>
  <si>
    <t>0.00% Essel Corporate Resources Pvt. Ltd., Series I, (09-Aug-2019) **</t>
  </si>
  <si>
    <t>12.35% Reliance Inceptum Pvt Ltd (05-Aug-2017) **</t>
  </si>
  <si>
    <t>12.15% Nufuture Digital (India) Ltd (31-May-2019) **</t>
  </si>
  <si>
    <t>11.50% MA Multi-Trade Private Limited (26-Mar-2018) **</t>
  </si>
  <si>
    <t>11.90% Legitimate Asset Operators Pvt Ltd (31-May-2018) **</t>
  </si>
  <si>
    <t>12.68% Renew Power Ventures Pvt. Ltd., Series II, (23-Mar-2020) **</t>
  </si>
  <si>
    <t>0.00% SBK Properties Pvt Ltd (09-Jan-2020) **</t>
  </si>
  <si>
    <t>Jindal Power Limited  (SBI+100 Bps) (20-Dec-2019) **</t>
  </si>
  <si>
    <t>11.90% Bhavna Asset Operators Private Ltd (31-Aug-2019) **</t>
  </si>
  <si>
    <t>0.00% JSW Logistics Infrastructure Pvt Ltd (13-Dec-2019) **</t>
  </si>
  <si>
    <t>0.00% JSW Logistics Infrastructure Pvt Ltd (13-Mar-2020) **</t>
  </si>
  <si>
    <t>11.90% Legitimate Asset Operators Pvt Ltd (30-Nov-2018) **</t>
  </si>
  <si>
    <t>12.75% Future Ideas Company Ltd (31-Jan-2018) **</t>
  </si>
  <si>
    <t>12.3% Piramal Realty Private Limited (22-Dec-2017) **</t>
  </si>
  <si>
    <t>0.00% Pri-Media Services Pvt. Ltd. Series C (30-Jun-2020) **</t>
  </si>
  <si>
    <t>0% Dolvi Minerals And Metals Limited (22-Oct-2019) **</t>
  </si>
  <si>
    <t>11.00% Renew Power Ventures Pvt Ltd (09-Sep-2020) **</t>
  </si>
  <si>
    <t>11.30% Tata Teleservices Maharashtra Ltd (22-May-2018) **</t>
  </si>
  <si>
    <t>0.00% Essel Infraprojects Ltd, Series I (22-May-2020) **</t>
  </si>
  <si>
    <t>0.00% Essel Infraprojects Ltd, Series II (22-May-2020) **</t>
  </si>
  <si>
    <t>0.00% Sprit Textiles Private Limited (20-Jul-2019) **</t>
  </si>
  <si>
    <t>0.00% Dish Infra Services Private Limited (28-May-2018) **</t>
  </si>
  <si>
    <t>12.15% Nufuture Digital (India) Ltd (30-Nov-2019) **</t>
  </si>
  <si>
    <t>11.90% Bhavna Asset Operators Private Ltd (29-Feb-2020)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</si>
  <si>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</si>
  <si>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</si>
  <si>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</si>
  <si>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11.90% Legitimate Asset Operators Pvt Ltd (11-May-2020) **</t>
  </si>
  <si>
    <t>12.15% Nufuture Digital (India) Ltd (30-Nov-2017) **</t>
  </si>
  <si>
    <t>12.75% Future Ideas Company Ltd (30-Jun-2020) **</t>
  </si>
  <si>
    <t>0.00% JSW Logistics Infrastructure Pvt Ltd (15-Jun-2018) **</t>
  </si>
  <si>
    <t>11.90% Legitimate Asset Operators Pvt Ltd (30-Nov-2019) **</t>
  </si>
  <si>
    <t>12.15% Nufuture Digital (India) Ltd (02-Jun-2020) **</t>
  </si>
  <si>
    <t>0.00% JSW Logistics Infrastructure Pvt Ltd (15-Mar-2019) **</t>
  </si>
  <si>
    <t>12.15% Nufuture Digital (India) Ltd (31-May-2018) **</t>
  </si>
  <si>
    <t>11.80% Aasan Developers &amp; Constructions Pvt Ltd (29-Jun-2018) **</t>
  </si>
  <si>
    <t>13.01% Renew Power Ventures Pvt. Ltd., Series VI, (23-Mar-2020) **</t>
  </si>
  <si>
    <t>9.00% Edelweiss Commodities Services Ltd (17-Apr-2020) **</t>
  </si>
  <si>
    <t>10.75% Edelweiss Asset Reconstruction Co Ltd (15-Jul-2019) **</t>
  </si>
  <si>
    <t>9.70% JSW Energy Ltd (31-Mar-2017) **</t>
  </si>
  <si>
    <t>12.25% DLF Ltd, Series II (10-Aug-2018) **</t>
  </si>
  <si>
    <t>AU Financiers India Pvt Ltd (SBI + 15 Bps) (21-May-2020) **</t>
  </si>
  <si>
    <t>10.25% Future Retail Ltd, Series B (06-Apr-2020) **</t>
  </si>
  <si>
    <t>12.4% Hinduja Leyland Finance Ltd (03-Apr-2020) **</t>
  </si>
  <si>
    <t>11.57% AU Housing Finance Ltd (11-Sep-2017) **</t>
  </si>
  <si>
    <t>11.75% AU Financiers India Pvt Ltd (04-May-2021) **</t>
  </si>
  <si>
    <t>9.15% Tata Steel Ltd (25-Jan-2021) **</t>
  </si>
  <si>
    <t>12.25% DLF Ltd,Trache II Series II  (10-Aug-2018) **</t>
  </si>
  <si>
    <t>Reliance Infrastructure Ltd (IBL+10Bps) (25-Mar-2019) **</t>
  </si>
  <si>
    <t>10.65% Hinduja Leyland Finance Ltd (16-Feb-2020) **</t>
  </si>
  <si>
    <t>10.65% Hinduja Leyland Finance Ltd (16-Feb-2018) **</t>
  </si>
  <si>
    <t>11.5% Xander Finance Pvt Ltd (03-Aug-2018) **</t>
  </si>
  <si>
    <t>12.25% AU Financiers India Pvt Ltd (04-Jan-2017) **</t>
  </si>
  <si>
    <t>12.25% AU Financiers India Pvt Ltd (04-Nov-2016) **</t>
  </si>
  <si>
    <t>11.30% Hinduja Leyland Finance Ltd (21-Jul-2021) **</t>
  </si>
  <si>
    <t>10.10% Future Enterprises Ltd (29-Apr-2021) **</t>
  </si>
  <si>
    <t>11.95% AU Financiers India Pvt Ltd (24-Jul-2017) **</t>
  </si>
  <si>
    <t>11.95% AU Financiers India Pvt Ltd (24-May-2017) **</t>
  </si>
  <si>
    <t>11.95% AU Financiers India Pvt Ltd (24-Mar-2017) **</t>
  </si>
  <si>
    <t>11.95% AU Financiers India Pvt Ltd (24-Jan-2017) **</t>
  </si>
  <si>
    <t>11.95% AU Financiers India Pvt Ltd (24-Nov-2016) **</t>
  </si>
  <si>
    <t>11.50% Magma Fincorp Ltd (06-Jun-2018) **</t>
  </si>
  <si>
    <t>10.10% Future Enterprises Ltd (29-Apr-2020) **</t>
  </si>
  <si>
    <t>7.75% Trent Hypermarket Ltd (18-Jun-2017) **</t>
  </si>
  <si>
    <t>9.56% LIC Housing Finance Ltd (19-Jan-2017) **</t>
  </si>
  <si>
    <t>10.25% Future Retail Ltd, Series C (06-Apr-2020) **</t>
  </si>
  <si>
    <t>11.19% Equitas Housing Finance Ltd (08-Jan-2021) **</t>
  </si>
  <si>
    <t>11% Tata Teleservices Ltd (28-Jun-2018) **</t>
  </si>
  <si>
    <t>9.55% Hindalco Industries Ltd (25-Apr-2022)</t>
  </si>
  <si>
    <t>11.45% Essel Propack Ltd (25-Apr-2021) **</t>
  </si>
  <si>
    <t>Reliance Infrastructure Ltd (IBL+10Bps) (25-Sep-2019) **</t>
  </si>
  <si>
    <t>14.50% IFMR Capital Finance Pvt Ltd (18-Dec-2018) **</t>
  </si>
  <si>
    <t>13% AU Financiers India Pvt Ltd (19-Sep-2019) **</t>
  </si>
  <si>
    <t>11.30% Tata Teleservices Maharashtra Ltd (22-May-2019) **</t>
  </si>
  <si>
    <t>13.01% Renew Power Ventures Pvt. Ltd., Series IV, (23-Mar-2020) **</t>
  </si>
  <si>
    <t>0.00% Dish Infra Services Private Limited (30-Sep-2017) **</t>
  </si>
  <si>
    <t>Jindal Power Limited  (SBI+100 Bps) (22-Dec-2020) **</t>
  </si>
  <si>
    <t>9.50% Reliance Broadcast Network Ltd (13-May-2020) **</t>
  </si>
  <si>
    <t>9.50% Reliance Broadcast Network Ltd (13-May-2019) **</t>
  </si>
  <si>
    <t>9.50% Reliance Broadcast Network Ltd (14-May-2018) **</t>
  </si>
  <si>
    <t>11.90% Bhavna Asset Operators Private Ltd (07-Aug-2020) **</t>
  </si>
  <si>
    <t>11.90% Bhavna Asset Operators Private Ltd (31-Aug-2018) **</t>
  </si>
  <si>
    <t>11.90% Legitimate Asset Operators Pvt Ltd (30-Nov-2017) **</t>
  </si>
  <si>
    <t>Altico Capital India Pvt Ltd (07-Jun-2017) **</t>
  </si>
  <si>
    <t>8.25% Tata Motors Ltd (28-Jan-2019) **</t>
  </si>
  <si>
    <t>9.00%  Edelweiss Retail Finance Limited Option II (19-Aug-2020) **</t>
  </si>
  <si>
    <t>9.00%  Edelweiss Retail Finance Limited Option IV (19-Aug-2020) **</t>
  </si>
  <si>
    <t>12.25% DLF Ltd, Tranche II Series III (09-Aug-2019) **</t>
  </si>
  <si>
    <t>12.25% DLF Ltd, Trache II Series I (11-Aug-2017) **</t>
  </si>
  <si>
    <t>12.13% Equitas Finance Pvt Ltd (26-Feb-2020) **</t>
  </si>
  <si>
    <t>9.75% JSW Energy Ltd (01-Nov-2022) **</t>
  </si>
  <si>
    <t>11.66% Equitas Finance Pvt Ltd (28-Jul-2020) **</t>
  </si>
  <si>
    <t>Reliance Infrastructure Ltd (IBL+10Bps) (24-Mar-2018) **</t>
  </si>
  <si>
    <t>12.4% Hinduja Leyland Finance Ltd (26-Apr-2020) **</t>
  </si>
  <si>
    <t>11.95% Future Consumer Enterprise Ltd (17-Mar-2017) **</t>
  </si>
  <si>
    <t>9.55% Hindalco Industries Ltd (27-Jun-2022) **</t>
  </si>
  <si>
    <t>11.50% Indostar Capital Finance Pvt Ltd (11-Jul-2019) **</t>
  </si>
  <si>
    <t>9.63% Tata Motors Ltd (29-Mar-2019) **</t>
  </si>
  <si>
    <t>8.87% Rural Electrification Corp Ltd (08-Mar-2020) **</t>
  </si>
  <si>
    <t>12.00% Hinduja Leyland Finance Ltd (28-Mar-2021) **</t>
  </si>
  <si>
    <t>14% AU Financiers India Pvt Ltd (28-Nov-2016) **</t>
  </si>
  <si>
    <t>9.15% Tata Power Co Ltd (17-Sep-2016) **</t>
  </si>
  <si>
    <t>9.25% Housing Development Finance Corporation Ltd (24-Nov-2016) **</t>
  </si>
  <si>
    <t>0.00% Pri-Media Services Pvt. Ltd. Series B (30-Jun-2020) **</t>
  </si>
  <si>
    <t>9.50% Reliance Broadcast Network Ltd (20-Jul-2020) **</t>
  </si>
  <si>
    <t>9.50% Reliance Broadcast Network Ltd (20-Jul-2019) **</t>
  </si>
  <si>
    <t>9.50% Reliance Broadcast Network Ltd (20-Jul-2018) **</t>
  </si>
  <si>
    <t>12.75% Future Ideas Company Ltd (31-Jul-2019) **</t>
  </si>
  <si>
    <t>11.90% Bhavna Asset Operators Private Ltd (28-Feb-2019) **</t>
  </si>
  <si>
    <t>11.90% Bhavna Asset Operators Private Ltd (28-Feb-2018) **</t>
  </si>
  <si>
    <t>12.68% Renew Power Ventures Pvt. Ltd., Series I, (23-Mar-2020) **</t>
  </si>
  <si>
    <t>11.90% Bhavna Asset Operators Private Ltd (31-Aug-2017) **</t>
  </si>
  <si>
    <t>0.00% Pri-Media Services Pvt. Ltd. Series A (30-Jun-2020) **</t>
  </si>
  <si>
    <t>0.00% JSW Logistics Infrastructure Pvt Ltd (14-Sep-2018) **</t>
  </si>
  <si>
    <t>0.00% JSW Logistics Infrastructure Pvt Ltd (14-Dec-2018) **</t>
  </si>
  <si>
    <t>0.00% JSW Logistics Infrastructure Pvt Ltd (14-Jun-2019) **</t>
  </si>
  <si>
    <t>8.40% Power Grid Corp Of India Ltd (27-May-2020) **</t>
  </si>
  <si>
    <t>8.36% Power Finance Corp Ltd (04-Sep-2020) **</t>
  </si>
  <si>
    <t>8.93% Power Grid Corp Of India Ltd (20-Oct-2019) **</t>
  </si>
  <si>
    <t>8.05% Power Finance Corp Ltd (27-Apr-2021) **</t>
  </si>
  <si>
    <t>8.% NTPC Ltd (19-Jan-2021) **</t>
  </si>
  <si>
    <t>8.45% Power Finance Corp Ltd (10-Aug-2020)</t>
  </si>
  <si>
    <t>Reliance Infrastructure Ltd (IBL+10Bps) (25-Sep-2017) **</t>
  </si>
  <si>
    <t>11.5% Xander Finance Pvt Ltd (03-Feb-2018) **</t>
  </si>
  <si>
    <t>0.00% Equitas Finance Pvt Ltd (30-Aug-2016) **</t>
  </si>
  <si>
    <t>11.90% Legitimate Asset Operators Pvt Ltd (31-May-2017) **</t>
  </si>
  <si>
    <t>11.90% Bhavna Asset Operators Private Ltd (28-Feb-2017) **</t>
  </si>
  <si>
    <t>11.90% Bhavna Asset Operators Private Ltd (30-Sep-2016) **</t>
  </si>
  <si>
    <t>12.15% Nufuture Digital (India) Ltd (31-May-2017) **</t>
  </si>
  <si>
    <t>12.15% Nufuture Digital (India) Ltd (30-Nov-2016) **</t>
  </si>
  <si>
    <t>Axis Bank Ltd (13-Jul-2017)</t>
  </si>
  <si>
    <t>8.90% Cholamandalam Investment And Finance Co Ltd (20-Nov-2017) **</t>
  </si>
  <si>
    <t>0.00% JSW Logistics Infrastructure Pvt Ltd (13-Sep-2019) **</t>
  </si>
  <si>
    <t>9.75% Housing Development Finance Corp Ltd (10-Oct-2016) **</t>
  </si>
  <si>
    <t>9.27% Rural Electrification Corp Ltd (08-Aug-2016) **</t>
  </si>
  <si>
    <t>8.47%% Kotak Mahindra Prime Ltd (08-Jun-2018) **</t>
  </si>
  <si>
    <t>9.4% Great Eastern Shipping Co Ltd/The (06-Jan-2018) **</t>
  </si>
  <si>
    <t>8.30% National Bank For Agriculture And Rural Development (12-Jun-2018) **</t>
  </si>
  <si>
    <t>9.71% Tata Sons Ltd (13-Dec-2016) **</t>
  </si>
  <si>
    <t>Canara Bank Ltd (02-Sep-2016) **</t>
  </si>
  <si>
    <t>State Bank Of Hyderabad (27-Sep-2016) **</t>
  </si>
  <si>
    <t>8.06% Small Industries Development Bank Of India (28-Mar-2019) **</t>
  </si>
  <si>
    <t>8.% ONGC Mangalore Petrochemicals Ltd (10-Jun-2019) **</t>
  </si>
  <si>
    <t>8.20% National Housing Bank (19-Feb-2018) **</t>
  </si>
  <si>
    <t>7.85% Ultratech Cement Ltd (18-Dec-2018) **</t>
  </si>
  <si>
    <t>9.24% Rural Electrification Corp Ltd (17-Oct-2018)</t>
  </si>
  <si>
    <t>8.50% NHPC Ltd (13-Jul-2019) **</t>
  </si>
  <si>
    <t>8.20% Power Grid Corp Of India Ltd (23-Jan-2020) **</t>
  </si>
  <si>
    <t>9.70% Export-Import Bank Of India (21-Nov-2018) **</t>
  </si>
  <si>
    <t>8.36% Rural Electrification Corp Ltd (22-Sep-2020) **</t>
  </si>
  <si>
    <t>8.% NHPC Ltd (26-Nov-2018) **</t>
  </si>
  <si>
    <t>8.36% Power Finance Corp Ltd (26-Feb-2020) **</t>
  </si>
  <si>
    <t>8.10%% NTPC Ltd (27-May-2021) **</t>
  </si>
  <si>
    <t>$ Rated by SEBI registered agency</t>
  </si>
  <si>
    <t>IN0020150051</t>
  </si>
  <si>
    <t>IN0020150044</t>
  </si>
  <si>
    <t>IN0020150010</t>
  </si>
  <si>
    <t>IN0020160019</t>
  </si>
  <si>
    <t>IN0020140029</t>
  </si>
  <si>
    <t>IN0020150036</t>
  </si>
  <si>
    <t>IN0020150077</t>
  </si>
  <si>
    <t>IN0020140078</t>
  </si>
  <si>
    <t>(b)Unlisted</t>
  </si>
  <si>
    <t>Miscellaneous</t>
  </si>
  <si>
    <t>Franklin India Taxshield As of Date -  29Jul2016</t>
  </si>
  <si>
    <t>Industry Classification</t>
  </si>
  <si>
    <t xml:space="preserve"> Non - Traded / Thinly Traded Scrips</t>
  </si>
  <si>
    <t>INE669C01036</t>
  </si>
  <si>
    <t>Tech Mahindra Ltd.</t>
  </si>
  <si>
    <t>INE176B01034</t>
  </si>
  <si>
    <t>Havell's India Ltd.</t>
  </si>
  <si>
    <t>Consumer Durables</t>
  </si>
  <si>
    <t>INE302A01020</t>
  </si>
  <si>
    <t>Exide Industries Ltd.</t>
  </si>
  <si>
    <t>INE012A01025</t>
  </si>
  <si>
    <t>ACC Ltd.</t>
  </si>
  <si>
    <t>INE640A01023</t>
  </si>
  <si>
    <t>SKF India Ltd.</t>
  </si>
  <si>
    <t>INE467B01029</t>
  </si>
  <si>
    <t>Tata Consultancy Services Ltd.</t>
  </si>
  <si>
    <t>INE438A01022</t>
  </si>
  <si>
    <t>Apollo Tyres Ltd.</t>
  </si>
  <si>
    <t>INE752H01013</t>
  </si>
  <si>
    <t>Credit Analysis and Research Ltd.</t>
  </si>
  <si>
    <t>Finance</t>
  </si>
  <si>
    <t>INE171A01029</t>
  </si>
  <si>
    <t>Federal Bank Ltd.</t>
  </si>
  <si>
    <t>INE131A01031</t>
  </si>
  <si>
    <t>Gujarat Mineral Development Corp. Ltd.</t>
  </si>
  <si>
    <t>INE696201123</t>
  </si>
  <si>
    <t>Quantum Information Services</t>
  </si>
  <si>
    <t>Direct Dividend</t>
  </si>
  <si>
    <t>Direct Growth</t>
  </si>
  <si>
    <t>Dividend</t>
  </si>
  <si>
    <t>Growth</t>
  </si>
  <si>
    <t>NIL</t>
  </si>
  <si>
    <t>c) Portfolio Turnover Ratio during the Half - year 29-Jul-2016</t>
  </si>
  <si>
    <r>
      <t>Templeton India Growth Fund As of Date -  29Jul201</t>
    </r>
    <r>
      <rPr>
        <b/>
        <sz val="8"/>
        <color theme="1"/>
        <rFont val="Arial"/>
        <family val="2"/>
      </rPr>
      <t>6</t>
    </r>
  </si>
  <si>
    <t>INE092A01019</t>
  </si>
  <si>
    <t>Tata Chemicals Ltd.</t>
  </si>
  <si>
    <t>INE118A01012</t>
  </si>
  <si>
    <t>Bajaj Holdings &amp; Investment Ltd.</t>
  </si>
  <si>
    <t>INE672A01018</t>
  </si>
  <si>
    <t>Tata Investment Corp. Ltd.</t>
  </si>
  <si>
    <t>IN9155A01020</t>
  </si>
  <si>
    <t>Tata Motors Ltd., A</t>
  </si>
  <si>
    <t>INE823G01014</t>
  </si>
  <si>
    <t>JK Cement Ltd.</t>
  </si>
  <si>
    <t>INE213A01029</t>
  </si>
  <si>
    <t>Oil &amp; Natural Gas Corp. Ltd.</t>
  </si>
  <si>
    <t>INE988K01017</t>
  </si>
  <si>
    <t>Equitas Holdings Ltd.</t>
  </si>
  <si>
    <t>INE825A01012</t>
  </si>
  <si>
    <t>Vardhman Textiles Ltd.</t>
  </si>
  <si>
    <t>Textiles - Cotton</t>
  </si>
  <si>
    <t>INE910H01017</t>
  </si>
  <si>
    <t>Cairn India Ltd.</t>
  </si>
  <si>
    <t>INE891D01026</t>
  </si>
  <si>
    <t>Redington India Ltd.</t>
  </si>
  <si>
    <t>Trading</t>
  </si>
  <si>
    <t>INE576I01022</t>
  </si>
  <si>
    <t>J. Kumar Infraprojects Ltd.</t>
  </si>
  <si>
    <t>Construction</t>
  </si>
  <si>
    <t>INE540L01014</t>
  </si>
  <si>
    <t>Alkem Laboratories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</si>
  <si>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29Jul2016</t>
    </r>
  </si>
  <si>
    <t>INE235A01022</t>
  </si>
  <si>
    <t>Finolex Cables Ltd.</t>
  </si>
  <si>
    <t>INE738I01010</t>
  </si>
  <si>
    <t>Eclerx Services Ltd.</t>
  </si>
  <si>
    <t>INE612J01015</t>
  </si>
  <si>
    <t>Repco Home Finance Ltd.</t>
  </si>
  <si>
    <t>INE513A01014</t>
  </si>
  <si>
    <t>FAG Bearings (India) Ltd.</t>
  </si>
  <si>
    <t>INE288B01029</t>
  </si>
  <si>
    <t>Deepak Nitrite Ltd.</t>
  </si>
  <si>
    <t>INE183A01016</t>
  </si>
  <si>
    <t>Finolex Industries Ltd.</t>
  </si>
  <si>
    <t>INE100A01010</t>
  </si>
  <si>
    <t>Atul Ltd.</t>
  </si>
  <si>
    <t>INE331A01037</t>
  </si>
  <si>
    <t>Ramco Cements Ltd.</t>
  </si>
  <si>
    <t>INE635Q01029</t>
  </si>
  <si>
    <t>Gulf Oil Lubricants India Ltd.</t>
  </si>
  <si>
    <t>INE269B01029</t>
  </si>
  <si>
    <t>Lakshmi Machine Works Ltd.</t>
  </si>
  <si>
    <t>Industrial Capital Goods</t>
  </si>
  <si>
    <t>INE786A01032</t>
  </si>
  <si>
    <t>JK Lakshmi Cement Ltd.</t>
  </si>
  <si>
    <t>INE491A01021</t>
  </si>
  <si>
    <t>City Union Bank Ltd.</t>
  </si>
  <si>
    <t>INE463A01038</t>
  </si>
  <si>
    <t>Berger Paints India Ltd.</t>
  </si>
  <si>
    <t>INE668F01031</t>
  </si>
  <si>
    <t>Jyothy Laboratories Ltd.</t>
  </si>
  <si>
    <t>INE366I01010</t>
  </si>
  <si>
    <t>VRL Logistics Ltd.</t>
  </si>
  <si>
    <t>INE038F01029</t>
  </si>
  <si>
    <t>TV Today Network Ltd.</t>
  </si>
  <si>
    <t>INE060A01024</t>
  </si>
  <si>
    <t>Navneet Education Ltd.</t>
  </si>
  <si>
    <t>INE572A01028</t>
  </si>
  <si>
    <t>J.B. Chemicals &amp; Pharmaceuticals Ltd.</t>
  </si>
  <si>
    <t>INE338I01027</t>
  </si>
  <si>
    <t>Motilal Oswal Financial Services Ltd.</t>
  </si>
  <si>
    <t>INE049A01027</t>
  </si>
  <si>
    <t>Himatsingka Seide Ltd.</t>
  </si>
  <si>
    <t>INE325A01013</t>
  </si>
  <si>
    <t>Timken India Ltd.</t>
  </si>
  <si>
    <t>INE671H01015</t>
  </si>
  <si>
    <t>Sobha Ltd.</t>
  </si>
  <si>
    <t>INE591G01017</t>
  </si>
  <si>
    <t>NIIT Technologies Ltd.</t>
  </si>
  <si>
    <t>INE501G01024</t>
  </si>
  <si>
    <t>HT Media Ltd.</t>
  </si>
  <si>
    <t>INE120A01034</t>
  </si>
  <si>
    <t>Carborundum Universal Ltd.</t>
  </si>
  <si>
    <t>INE152M01016</t>
  </si>
  <si>
    <t>Triveni Turbine Ltd.</t>
  </si>
  <si>
    <t>INE317F01027</t>
  </si>
  <si>
    <t>Nesco Ltd.</t>
  </si>
  <si>
    <t>Commercial Services</t>
  </si>
  <si>
    <t>INE758C01029</t>
  </si>
  <si>
    <t>Ahluwalia Contracts India Ltd.</t>
  </si>
  <si>
    <t>INE136B01020</t>
  </si>
  <si>
    <t>Cyient Ltd.</t>
  </si>
  <si>
    <t>INE018I01017</t>
  </si>
  <si>
    <t>Mindtree Ltd.</t>
  </si>
  <si>
    <t>INE782A01015</t>
  </si>
  <si>
    <t>Hitachi Home &amp; Life Solutions India Ltd.</t>
  </si>
  <si>
    <t>INE227C01017</t>
  </si>
  <si>
    <t>M.M. Forgings Ltd.</t>
  </si>
  <si>
    <t>INE603J01030</t>
  </si>
  <si>
    <t>PI Industries Ltd.</t>
  </si>
  <si>
    <t>Pesticides</t>
  </si>
  <si>
    <t>INE472A01039</t>
  </si>
  <si>
    <t>Blue Star Ltd.</t>
  </si>
  <si>
    <t>INE578A01017</t>
  </si>
  <si>
    <t>Heidelbergcement India Ltd.</t>
  </si>
  <si>
    <t>INE791I01019</t>
  </si>
  <si>
    <t>Brigade Enterprises Ltd.</t>
  </si>
  <si>
    <t>INE634I01011</t>
  </si>
  <si>
    <t>KNR Constructions Ltd.</t>
  </si>
  <si>
    <t>INE213C01025</t>
  </si>
  <si>
    <t>Banco Products India Ltd.</t>
  </si>
  <si>
    <t>INE265F01028</t>
  </si>
  <si>
    <t>Entertainment Network India Ltd.</t>
  </si>
  <si>
    <t>INE337A01034</t>
  </si>
  <si>
    <t>L.G. Balakrishnan &amp; Brothers Ltd.</t>
  </si>
  <si>
    <t>INE932A01024</t>
  </si>
  <si>
    <t>Pennar Industries Ltd.</t>
  </si>
  <si>
    <t>Ferrous Metals</t>
  </si>
  <si>
    <t>INE348B01021</t>
  </si>
  <si>
    <t>Century Plyboards India Ltd.</t>
  </si>
  <si>
    <t>INE007B01023</t>
  </si>
  <si>
    <t>Geojit BNP Paribas Financial Services Ltd.</t>
  </si>
  <si>
    <t>INE278M01019</t>
  </si>
  <si>
    <t>Navkar Corp. Ltd.</t>
  </si>
  <si>
    <t>INE277A01016</t>
  </si>
  <si>
    <t>Swaraj Engines Ltd.</t>
  </si>
  <si>
    <t>INE536A01023</t>
  </si>
  <si>
    <t>Grindwell Norton Ltd.</t>
  </si>
  <si>
    <t>INE255A01020</t>
  </si>
  <si>
    <t>Essel Propack Ltd.</t>
  </si>
  <si>
    <t>INE540H01012</t>
  </si>
  <si>
    <t>Voltamp Transformers Ltd.</t>
  </si>
  <si>
    <t>INE054A01027</t>
  </si>
  <si>
    <t>VIP Industries Ltd.</t>
  </si>
  <si>
    <t>INE571A01020</t>
  </si>
  <si>
    <t>IPCA Laboratories Ltd.</t>
  </si>
  <si>
    <t>INE455I01029</t>
  </si>
  <si>
    <t>Kaveri Seed Co. Ltd.</t>
  </si>
  <si>
    <t>INE739E01017</t>
  </si>
  <si>
    <t>Cera Sanitaryware Ltd.</t>
  </si>
  <si>
    <t>INE075I01017</t>
  </si>
  <si>
    <t>Healthcare Global Enterprises Ltd.</t>
  </si>
  <si>
    <t>Healthcare Services</t>
  </si>
  <si>
    <t>INE908D01010</t>
  </si>
  <si>
    <t>Shakti Pumps India Ltd.</t>
  </si>
  <si>
    <t>INE429I01024</t>
  </si>
  <si>
    <t>Consolidated Construction Consortium Ltd.</t>
  </si>
  <si>
    <t>Dividend Per Unit</t>
  </si>
  <si>
    <t>Franklin India Prima Fund As of Date -  29Jul2016</t>
  </si>
  <si>
    <t>INE660A01013</t>
  </si>
  <si>
    <t>Sundaram Finance Ltd.</t>
  </si>
  <si>
    <t>INE169A01031</t>
  </si>
  <si>
    <t>Coromandel International Ltd.</t>
  </si>
  <si>
    <t>Fertilisers</t>
  </si>
  <si>
    <t>INE347G01014</t>
  </si>
  <si>
    <t>Petronet LNG Ltd.</t>
  </si>
  <si>
    <t>INE176A01028</t>
  </si>
  <si>
    <t>Bata India Ltd.</t>
  </si>
  <si>
    <t>INE462A01022</t>
  </si>
  <si>
    <t>Bayer Cropscience Ltd.</t>
  </si>
  <si>
    <t>INE716A01013</t>
  </si>
  <si>
    <t>Whirlpool of India Ltd.</t>
  </si>
  <si>
    <t>INE299U01018</t>
  </si>
  <si>
    <t>Crompton Greaves Consumer Electricals Ltd.</t>
  </si>
  <si>
    <t>INE669E01016</t>
  </si>
  <si>
    <t>Idea Cellular Ltd.</t>
  </si>
  <si>
    <t>INE058A01010</t>
  </si>
  <si>
    <t>Sanofi India Ltd.</t>
  </si>
  <si>
    <t>INE531A01024</t>
  </si>
  <si>
    <t>Kansai Nerolac Paints Ltd.</t>
  </si>
  <si>
    <t>INE115A01026</t>
  </si>
  <si>
    <t>LIC Housing Finance Ltd.</t>
  </si>
  <si>
    <t>INE067A01029</t>
  </si>
  <si>
    <t>Crompton Greaves Ltd.</t>
  </si>
  <si>
    <t>DBXXHTFL01EQ</t>
  </si>
  <si>
    <t>Him Techno</t>
  </si>
  <si>
    <t>Franklin Infotech Fund As of Date -  29Jul2016</t>
  </si>
  <si>
    <t>INE075A01022</t>
  </si>
  <si>
    <t>Wipro Ltd.</t>
  </si>
  <si>
    <t>INE881D01027</t>
  </si>
  <si>
    <t>Oracle Financial Services Software Ltd.</t>
  </si>
  <si>
    <t>INE093A01033</t>
  </si>
  <si>
    <t>Hexaware Technologies Ltd.</t>
  </si>
  <si>
    <t>Brillio Technologies Pvt. Ltd.</t>
  </si>
  <si>
    <t>Foreign Equity Securities</t>
  </si>
  <si>
    <t>LU0626261944</t>
  </si>
  <si>
    <t>Franklin Technology Fund, Class J</t>
  </si>
  <si>
    <t>US1924461023</t>
  </si>
  <si>
    <t>Cognizant Technology Solutions Corp., A</t>
  </si>
  <si>
    <t>MU0295S00016</t>
  </si>
  <si>
    <t>MakeMyTrip Ltd.</t>
  </si>
  <si>
    <r>
      <t>Franklin India Opportunities Fund As of Date -  29</t>
    </r>
    <r>
      <rPr>
        <b/>
        <sz val="8"/>
        <color theme="1"/>
        <rFont val="Arial"/>
        <family val="2"/>
      </rPr>
      <t>Jul2016</t>
    </r>
  </si>
  <si>
    <t>INE182A01018</t>
  </si>
  <si>
    <t>Pfizer Ltd.</t>
  </si>
  <si>
    <t>INE280A01028</t>
  </si>
  <si>
    <t>Titan Co. Ltd.</t>
  </si>
  <si>
    <t>INE663F01024</t>
  </si>
  <si>
    <t>Info Edge India Ltd.</t>
  </si>
  <si>
    <t>INE267A01025</t>
  </si>
  <si>
    <t>Hindustan Zinc Ltd.</t>
  </si>
  <si>
    <t>Non - Ferrous Metals</t>
  </si>
  <si>
    <t>DBXXCIBS01EQ</t>
  </si>
  <si>
    <t>Chennai Interactive Business Services Pvt Ltd.</t>
  </si>
  <si>
    <r>
      <t>Templeton India Equity Income Fund As of Date -  2</t>
    </r>
    <r>
      <rPr>
        <b/>
        <sz val="8"/>
        <color theme="1"/>
        <rFont val="Arial"/>
        <family val="2"/>
      </rPr>
      <t>9Jul2016</t>
    </r>
  </si>
  <si>
    <t>BMG2442N1048</t>
  </si>
  <si>
    <t>COSCO Pacific Ltd.</t>
  </si>
  <si>
    <t>CLP3697U1089</t>
  </si>
  <si>
    <t>Embotelladora Andina SA, pfd., A</t>
  </si>
  <si>
    <t>CNE1000004J3</t>
  </si>
  <si>
    <t>TravelSky Technology Ltd., H</t>
  </si>
  <si>
    <t>CNE1000009W5</t>
  </si>
  <si>
    <t>Chongqing Machinery &amp; Electric Co. Ltd., H</t>
  </si>
  <si>
    <t>TW0001216000</t>
  </si>
  <si>
    <t>Uni-President Enterprises Corp.</t>
  </si>
  <si>
    <t>TW0003034005</t>
  </si>
  <si>
    <t>Novatek Microelectronics Corp. Ltd.</t>
  </si>
  <si>
    <t>Semiconductors</t>
  </si>
  <si>
    <r>
      <t>Franklin India High Growth Companies Fund As of Da</t>
    </r>
    <r>
      <rPr>
        <b/>
        <sz val="8"/>
        <color theme="1"/>
        <rFont val="Arial"/>
        <family val="2"/>
      </rPr>
      <t>te -  29Jul2016</t>
    </r>
  </si>
  <si>
    <t>INE242A01010</t>
  </si>
  <si>
    <t>Indian Oil Corp. Ltd.</t>
  </si>
  <si>
    <t>INE028A01039</t>
  </si>
  <si>
    <t>Bank of Baroda</t>
  </si>
  <si>
    <t>INE876N01018</t>
  </si>
  <si>
    <t>Orient Cement Ltd.</t>
  </si>
  <si>
    <t>INE160A01022</t>
  </si>
  <si>
    <t>Punjab National Bank Ltd.</t>
  </si>
  <si>
    <t>INE917I01010</t>
  </si>
  <si>
    <t>Bajaj Auto Ltd.</t>
  </si>
  <si>
    <t>INE230A01023</t>
  </si>
  <si>
    <t>EIH Ltd.</t>
  </si>
  <si>
    <t>Hotels/resorts &amp; Other Recreational Acti</t>
  </si>
  <si>
    <t>INE878B01027</t>
  </si>
  <si>
    <t>KEI Industries Ltd.</t>
  </si>
  <si>
    <t>INE129A01019</t>
  </si>
  <si>
    <t>GAIL India Ltd.</t>
  </si>
  <si>
    <t>INE686A01026</t>
  </si>
  <si>
    <t>ITD Cementation India Ltd.</t>
  </si>
  <si>
    <r>
      <t>Franklin India Index Fund - NSE Nifty Plan As of D</t>
    </r>
    <r>
      <rPr>
        <b/>
        <sz val="8"/>
        <color theme="1"/>
        <rFont val="Arial"/>
        <family val="2"/>
      </rPr>
      <t>ate -  29Jul2016</t>
    </r>
  </si>
  <si>
    <t>INE001A01036</t>
  </si>
  <si>
    <t>Housing Development Finance Corp. Ltd.</t>
  </si>
  <si>
    <t>INE030A01027</t>
  </si>
  <si>
    <t>Hindustan Unilever Ltd.</t>
  </si>
  <si>
    <t>INE326A01037</t>
  </si>
  <si>
    <t>Lupin Ltd.</t>
  </si>
  <si>
    <t>INE733E01010</t>
  </si>
  <si>
    <t>NTPC Ltd.</t>
  </si>
  <si>
    <t>INE066A01013</t>
  </si>
  <si>
    <t>Eicher Motors Ltd.</t>
  </si>
  <si>
    <t>INE256A01028</t>
  </si>
  <si>
    <t>Zee Entertainment Enterprises Ltd.</t>
  </si>
  <si>
    <t>INE059A01026</t>
  </si>
  <si>
    <t>Cipla Ltd.</t>
  </si>
  <si>
    <t>INE081A01012</t>
  </si>
  <si>
    <t>Tata Steel Ltd.</t>
  </si>
  <si>
    <t>INE323A01026</t>
  </si>
  <si>
    <t>Bosch Ltd.</t>
  </si>
  <si>
    <t>INE406A01037</t>
  </si>
  <si>
    <t>Aurobindo Pharma Ltd.</t>
  </si>
  <si>
    <t>INE742F01042</t>
  </si>
  <si>
    <t>Adani Ports And Special Economic Zone Ltd.</t>
  </si>
  <si>
    <t>INE079A01024</t>
  </si>
  <si>
    <t>Ambuja Cements Ltd.</t>
  </si>
  <si>
    <t>INE121J01017</t>
  </si>
  <si>
    <t>Bharti Infratel Ltd.</t>
  </si>
  <si>
    <t>Telecom -  Equipment &amp; Accessories</t>
  </si>
  <si>
    <t>INE038A01020</t>
  </si>
  <si>
    <t>Hindalco Industries Ltd.</t>
  </si>
  <si>
    <t>INE257A01026</t>
  </si>
  <si>
    <t>Bharat Heavy Electricals Ltd.</t>
  </si>
  <si>
    <t>INE245A01021</t>
  </si>
  <si>
    <t>Tata Power Co.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</si>
  <si>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29Jul2016</t>
    </r>
  </si>
  <si>
    <t>(b)Mutual Funds</t>
  </si>
  <si>
    <t>LU0195948665</t>
  </si>
  <si>
    <t>Franklin U.S. Opportunities Fund, Class I (Acc)</t>
  </si>
  <si>
    <r>
      <t>Franklin India Multi-Asset Solution Fund As of Dat</t>
    </r>
    <r>
      <rPr>
        <b/>
        <sz val="8"/>
        <color theme="1"/>
        <rFont val="Arial"/>
        <family val="2"/>
      </rPr>
      <t>e -  29Jul2016</t>
    </r>
  </si>
  <si>
    <t>Mutual Funds/ETF</t>
  </si>
  <si>
    <t>INF090I01GK1</t>
  </si>
  <si>
    <t>Franklin India Short Term Income Plan</t>
  </si>
  <si>
    <t>INF090I01FN7</t>
  </si>
  <si>
    <t>Franklin India Bluechip Fund</t>
  </si>
  <si>
    <t>INF732E01102</t>
  </si>
  <si>
    <t>Goldman Sachs Gold Exchange Traded Scheme-GS Gold BeES</t>
  </si>
  <si>
    <r>
      <t>Franklin India Dynamic PE Ratio Fund of Funds As o</t>
    </r>
    <r>
      <rPr>
        <b/>
        <sz val="8"/>
        <color theme="1"/>
        <rFont val="Arial"/>
        <family val="2"/>
      </rPr>
      <t>f Date -  29Jul2016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</si>
  <si>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29Jul2016</t>
    </r>
  </si>
  <si>
    <t>LU0195949390</t>
  </si>
  <si>
    <t>Franklin European Growth Fund, Class I (Acc)</t>
  </si>
  <si>
    <r>
      <t>Franklin India Flexi Cap Fund As of Date -  29Jul2</t>
    </r>
    <r>
      <rPr>
        <b/>
        <sz val="8"/>
        <color theme="1"/>
        <rFont val="Arial"/>
        <family val="2"/>
      </rPr>
      <t>016</t>
    </r>
  </si>
  <si>
    <t>INE264A01014</t>
  </si>
  <si>
    <t>GlaxoSmithKline Consumer Healthcare Ltd.</t>
  </si>
  <si>
    <t>INE854D01016</t>
  </si>
  <si>
    <t>United Spirits Ltd.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</si>
  <si>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29Jul2016</t>
    </r>
  </si>
  <si>
    <t>INF090I01GV8</t>
  </si>
  <si>
    <t>Franklin India Savings Plus Fund</t>
  </si>
  <si>
    <t>INF090I01GY2</t>
  </si>
  <si>
    <t>Templeton India Growth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</si>
  <si>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29Jul2016</t>
    </r>
  </si>
  <si>
    <t>INF090I01HB8</t>
  </si>
  <si>
    <t>Franklin India Dynamic Accrual Fund</t>
  </si>
  <si>
    <t>INF090I01FW8</t>
  </si>
  <si>
    <t>Franklin India Income Builder Account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</si>
  <si>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29Jul2016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</si>
  <si>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</si>
  <si>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</si>
  <si>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29Jul2016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</si>
  <si>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29Jul2016</t>
    </r>
  </si>
  <si>
    <r>
      <t>Franklin India BlueChip Fund As of Date -  29Jul20</t>
    </r>
    <r>
      <rPr>
        <b/>
        <sz val="8"/>
        <color theme="1"/>
        <rFont val="Arial"/>
        <family val="2"/>
      </rPr>
      <t>16</t>
    </r>
  </si>
  <si>
    <t>Franklin Build India Fund As of Date -  29Jul2016</t>
  </si>
  <si>
    <t>INE439A01020</t>
  </si>
  <si>
    <t>Asahi India Glass Ltd.</t>
  </si>
  <si>
    <t>INE094A01015</t>
  </si>
  <si>
    <t>Hindustan Petroleum Corp. Ltd.</t>
  </si>
  <si>
    <t>INE592A01026</t>
  </si>
  <si>
    <t>Orient Paper &amp; Industries Ltd.</t>
  </si>
  <si>
    <t>Franklin Asian Equity Fund As of Date -  29Jul2016</t>
  </si>
  <si>
    <t>INE774D01024</t>
  </si>
  <si>
    <t>Mahindra &amp; Mahindra Financial Services Ltd.</t>
  </si>
  <si>
    <t>INE053A01029</t>
  </si>
  <si>
    <t>Indian Hotels Co. Ltd.</t>
  </si>
  <si>
    <t>INE465A01025</t>
  </si>
  <si>
    <t>Bharat Forge Ltd.</t>
  </si>
  <si>
    <t>INE191H01014</t>
  </si>
  <si>
    <t>PVR Ltd.</t>
  </si>
  <si>
    <t>INE849A01012</t>
  </si>
  <si>
    <t>Trent Ltd.</t>
  </si>
  <si>
    <t>INE761H01022</t>
  </si>
  <si>
    <t>Page Industries Ltd.</t>
  </si>
  <si>
    <t>TW0002330008</t>
  </si>
  <si>
    <t>Taiwan Semiconductor Manufacturing Co. Ltd.</t>
  </si>
  <si>
    <t>Hardware</t>
  </si>
  <si>
    <t>KR7005930003</t>
  </si>
  <si>
    <t>Samsung Electronics Co. Ltd.</t>
  </si>
  <si>
    <t>KYG875721634</t>
  </si>
  <si>
    <t>Tencent Holdings Ltd.</t>
  </si>
  <si>
    <t>HK0000069689</t>
  </si>
  <si>
    <t>AIA Group Ltd.</t>
  </si>
  <si>
    <t>US01609W1027</t>
  </si>
  <si>
    <t>Alibaba Group Holding Ltd., ADR</t>
  </si>
  <si>
    <t>KR7035420009</t>
  </si>
  <si>
    <t>Naver Corp.</t>
  </si>
  <si>
    <t>US0567521085</t>
  </si>
  <si>
    <t>Baidu Inc., ADR</t>
  </si>
  <si>
    <t>TH0016010017</t>
  </si>
  <si>
    <t>Kasikornbank PCL, fgn.</t>
  </si>
  <si>
    <t>KR7000060004</t>
  </si>
  <si>
    <t>Meritz Fire &amp; Marine Insurance Co. Ltd.</t>
  </si>
  <si>
    <t>US22943F1003</t>
  </si>
  <si>
    <t>Ctrip.com International Ltd., ADR</t>
  </si>
  <si>
    <t>KR7055550008</t>
  </si>
  <si>
    <t>Shinhan Financial Group Co. Ltd.</t>
  </si>
  <si>
    <t>LU0501835309</t>
  </si>
  <si>
    <t>L'Occitane International SA</t>
  </si>
  <si>
    <t>ID1000125305</t>
  </si>
  <si>
    <t>Surya Citra Media Tbk PT</t>
  </si>
  <si>
    <t>TH0003010Z12</t>
  </si>
  <si>
    <t>The Siam Cement PCL, fgn.</t>
  </si>
  <si>
    <t>KYG8190F1028</t>
  </si>
  <si>
    <t>Silergy Corp.</t>
  </si>
  <si>
    <t>TW0002891009</t>
  </si>
  <si>
    <t>CTBC Financial Holding Co. Ltd.</t>
  </si>
  <si>
    <t>ID1000109507</t>
  </si>
  <si>
    <t>Bank Central Asia Tbk PT</t>
  </si>
  <si>
    <t>HK0669013440</t>
  </si>
  <si>
    <t>Techtronic Industries Co. Ltd.</t>
  </si>
  <si>
    <t>SG1J26887955</t>
  </si>
  <si>
    <t>Singapore Exchange Ltd.</t>
  </si>
  <si>
    <t>SG1L01001701</t>
  </si>
  <si>
    <t>DBS Group Holdings Ltd.</t>
  </si>
  <si>
    <t>TH0737010Y16</t>
  </si>
  <si>
    <t>CP ALL PCL, fgn.</t>
  </si>
  <si>
    <t>PHY7571C1000</t>
  </si>
  <si>
    <t>Security Bank Corp.</t>
  </si>
  <si>
    <t>LU0633102719</t>
  </si>
  <si>
    <t>Samsonite International SA</t>
  </si>
  <si>
    <t>KR7005380001</t>
  </si>
  <si>
    <t>Hyundai Motor Co.</t>
  </si>
  <si>
    <t>TW0006414006</t>
  </si>
  <si>
    <t>Ennoconn Corp.</t>
  </si>
  <si>
    <t>ID1000113301</t>
  </si>
  <si>
    <t>Matahari Department Store Tbk PT</t>
  </si>
  <si>
    <t>TH0671010Z16</t>
  </si>
  <si>
    <t>Major Cineplex Group PCL, fgn.</t>
  </si>
  <si>
    <t>TW0003008009</t>
  </si>
  <si>
    <t>Largan Precision Co. Ltd.</t>
  </si>
  <si>
    <t>HK0688002218</t>
  </si>
  <si>
    <t>China Overseas Land &amp; Investment Ltd.</t>
  </si>
  <si>
    <t>US8740801043</t>
  </si>
  <si>
    <t>TAL Education Group, ADR</t>
  </si>
  <si>
    <t>Diversified Consumer Service</t>
  </si>
  <si>
    <t>KR7051900009</t>
  </si>
  <si>
    <t>LG Household &amp; Health Care Ltd.</t>
  </si>
  <si>
    <t>MYL4707OO005</t>
  </si>
  <si>
    <t>Nestle (Malaysia) Bhd.</t>
  </si>
  <si>
    <t>CNE1000003X6</t>
  </si>
  <si>
    <t>Ping An Insurance (Group) Co. of China Ltd.</t>
  </si>
  <si>
    <t>PHY9297P1004</t>
  </si>
  <si>
    <t>Universal Robina Corp.</t>
  </si>
  <si>
    <t>LK0128N00005</t>
  </si>
  <si>
    <t>Nestle Lanka PLC</t>
  </si>
  <si>
    <t>TW0005904007</t>
  </si>
  <si>
    <t>Poya International Co. Ltd.</t>
  </si>
  <si>
    <t>TW0009921007</t>
  </si>
  <si>
    <t>Giant Manufacturing Co. Ltd.</t>
  </si>
  <si>
    <t>KYG476341030</t>
  </si>
  <si>
    <t>IMAX China Holding Inc.</t>
  </si>
  <si>
    <t>TH0592010Z14</t>
  </si>
  <si>
    <t>BEC World PCL, fgn.</t>
  </si>
  <si>
    <t>Franklin India Prima Plus As of Date -  29Jul2016</t>
  </si>
  <si>
    <t>INE797F01012</t>
  </si>
  <si>
    <t>Jubilant Foodworks Ltd.</t>
  </si>
  <si>
    <t>Quantum Information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</si>
</sst>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0.0000"/>
    <numFmt numFmtId="166" formatCode="_(* #,##0.0000_);_(* \(#,##0.0000\);_(* &quot;-&quot;??_);_(@_)"/>
    <numFmt numFmtId="167" formatCode="#,##0.0000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" fillId="0" borderId="4" xfId="0" applyFont="1" applyBorder="1"/>
    <xf numFmtId="0" fontId="3" fillId="0" borderId="5" xfId="0" applyFont="1" applyBorder="1" applyAlignment="1"/>
    <xf numFmtId="0" fontId="1" fillId="0" borderId="6" xfId="0" applyFont="1" applyBorder="1" applyAlignment="1">
      <alignment horizontal="center"/>
    </xf>
    <xf numFmtId="166" fontId="4" fillId="0" borderId="3" xfId="1" applyNumberFormat="1" applyBorder="1"/>
    <xf numFmtId="0" fontId="4" fillId="0" borderId="0" xfId="1" applyFill="1" applyBorder="1"/>
    <xf numFmtId="0" fontId="4" fillId="0" borderId="0" xfId="1" applyFont="1" applyBorder="1" applyAlignment="1">
      <alignment horizontal="left" vertical="center"/>
    </xf>
    <xf numFmtId="166" fontId="4" fillId="0" borderId="0" xfId="1" applyNumberFormat="1" applyBorder="1"/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166" fontId="4" fillId="0" borderId="3" xfId="1" applyNumberForma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1" fillId="0" borderId="6" xfId="0" applyNumberFormat="1" applyFont="1" applyBorder="1"/>
    <xf numFmtId="2" fontId="1" fillId="0" borderId="6" xfId="0" applyNumberFormat="1" applyFont="1" applyBorder="1" applyAlignment="1">
      <alignment horizontal="center"/>
    </xf>
    <xf numFmtId="0" fontId="4" fillId="0" borderId="6" xfId="1" applyFill="1" applyBorder="1"/>
    <xf numFmtId="4" fontId="3" fillId="0" borderId="0" xfId="0" applyNumberFormat="1" applyFont="1"/>
    <xf numFmtId="167" fontId="3" fillId="0" borderId="0" xfId="0" applyNumberFormat="1" applyFont="1"/>
    <xf numFmtId="10" fontId="3" fillId="0" borderId="0" xfId="2" applyNumberFormat="1" applyFont="1" applyAlignment="1"/>
    <xf numFmtId="2" fontId="1" fillId="0" borderId="4" xfId="0" applyNumberFormat="1" applyFont="1" applyBorder="1" applyAlignment="1">
      <alignment horizontal="centerContinuous"/>
    </xf>
    <xf numFmtId="2" fontId="1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2" fontId="3" fillId="0" borderId="6" xfId="0" applyNumberFormat="1" applyFont="1" applyBorder="1"/>
    <xf numFmtId="165" fontId="3" fillId="0" borderId="6" xfId="0" applyNumberFormat="1" applyFont="1" applyBorder="1"/>
    <xf numFmtId="2" fontId="3" fillId="0" borderId="0" xfId="0" applyNumberFormat="1" applyFont="1" applyBorder="1"/>
    <xf numFmtId="165" fontId="3" fillId="0" borderId="0" xfId="0" applyNumberFormat="1" applyFont="1" applyBorder="1"/>
    <xf numFmtId="4" fontId="3" fillId="0" borderId="2" xfId="0" applyNumberFormat="1" applyFont="1" applyBorder="1"/>
    <xf numFmtId="0" fontId="4" fillId="0" borderId="4" xfId="1" applyFill="1" applyBorder="1" applyAlignment="1">
      <alignment horizontal="left" vertical="top"/>
    </xf>
    <xf numFmtId="0" fontId="4" fillId="0" borderId="5" xfId="1" applyFill="1" applyBorder="1" applyAlignment="1">
      <alignment horizontal="left" vertical="top"/>
    </xf>
    <xf numFmtId="0" fontId="2" fillId="2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4" fillId="0" borderId="4" xfId="1" applyFill="1" applyBorder="1" applyAlignment="1">
      <alignment horizontal="left"/>
    </xf>
    <xf numFmtId="0" fontId="4" fillId="0" borderId="5" xfId="1" applyFill="1" applyBorder="1" applyAlignment="1">
      <alignment horizontal="left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showGridLines="0" tabSelected="1" zoomScaleNormal="100" workbookViewId="0"/>
  </sheetViews>
  <sheetFormatPr defaultRowHeight="11.25" x14ac:dyDescent="0.2"/>
  <cols>
    <col min="1" max="1" width="38" style="3" customWidth="1"/>
    <col min="2" max="2" width="56.140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503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411</v>
      </c>
      <c r="B8" s="9" t="s">
        <v>560</v>
      </c>
      <c r="C8" s="9" t="s">
        <v>168</v>
      </c>
      <c r="D8" s="9">
        <v>3000</v>
      </c>
      <c r="E8" s="10">
        <v>30465.24</v>
      </c>
      <c r="F8" s="10">
        <v>5.3595519827703599</v>
      </c>
    </row>
    <row r="9" spans="1:6" x14ac:dyDescent="0.2">
      <c r="A9" s="9" t="s">
        <v>476</v>
      </c>
      <c r="B9" s="9" t="s">
        <v>561</v>
      </c>
      <c r="C9" s="9" t="s">
        <v>219</v>
      </c>
      <c r="D9" s="9">
        <v>50</v>
      </c>
      <c r="E9" s="10">
        <v>25094.2</v>
      </c>
      <c r="F9" s="10">
        <v>4.41465976851112</v>
      </c>
    </row>
    <row r="10" spans="1:6" x14ac:dyDescent="0.2">
      <c r="A10" s="9" t="s">
        <v>319</v>
      </c>
      <c r="B10" s="9" t="s">
        <v>562</v>
      </c>
      <c r="C10" s="9" t="s">
        <v>320</v>
      </c>
      <c r="D10" s="9">
        <v>2300</v>
      </c>
      <c r="E10" s="10">
        <v>23191.544000000002</v>
      </c>
      <c r="F10" s="10">
        <v>4.0799378448587902</v>
      </c>
    </row>
    <row r="11" spans="1:6" x14ac:dyDescent="0.2">
      <c r="A11" s="9" t="s">
        <v>278</v>
      </c>
      <c r="B11" s="9" t="s">
        <v>563</v>
      </c>
      <c r="C11" s="9" t="s">
        <v>279</v>
      </c>
      <c r="D11" s="9">
        <v>2100</v>
      </c>
      <c r="E11" s="10">
        <v>21008.337</v>
      </c>
      <c r="F11" s="10">
        <v>3.6958604042855998</v>
      </c>
    </row>
    <row r="12" spans="1:6" x14ac:dyDescent="0.2">
      <c r="A12" s="9" t="s">
        <v>477</v>
      </c>
      <c r="B12" s="9" t="s">
        <v>564</v>
      </c>
      <c r="C12" s="9" t="s">
        <v>168</v>
      </c>
      <c r="D12" s="9">
        <v>2000</v>
      </c>
      <c r="E12" s="10">
        <v>20335.98</v>
      </c>
      <c r="F12" s="10">
        <v>3.5775770002330001</v>
      </c>
    </row>
    <row r="13" spans="1:6" x14ac:dyDescent="0.2">
      <c r="A13" s="9" t="s">
        <v>194</v>
      </c>
      <c r="B13" s="9" t="s">
        <v>565</v>
      </c>
      <c r="C13" s="9" t="s">
        <v>168</v>
      </c>
      <c r="D13" s="9">
        <v>1950</v>
      </c>
      <c r="E13" s="10">
        <v>19744.919999999998</v>
      </c>
      <c r="F13" s="10">
        <v>3.4735956498501901</v>
      </c>
    </row>
    <row r="14" spans="1:6" x14ac:dyDescent="0.2">
      <c r="A14" s="9" t="s">
        <v>285</v>
      </c>
      <c r="B14" s="9" t="s">
        <v>566</v>
      </c>
      <c r="C14" s="9" t="s">
        <v>223</v>
      </c>
      <c r="D14" s="9">
        <v>1750</v>
      </c>
      <c r="E14" s="10">
        <v>17498.5825</v>
      </c>
      <c r="F14" s="10">
        <v>3.0784120700688899</v>
      </c>
    </row>
    <row r="15" spans="1:6" x14ac:dyDescent="0.2">
      <c r="A15" s="9" t="s">
        <v>280</v>
      </c>
      <c r="B15" s="9" t="s">
        <v>567</v>
      </c>
      <c r="C15" s="9" t="s">
        <v>216</v>
      </c>
      <c r="D15" s="9">
        <v>1730</v>
      </c>
      <c r="E15" s="10">
        <v>17303.7022</v>
      </c>
      <c r="F15" s="10">
        <v>3.0441280434776701</v>
      </c>
    </row>
    <row r="16" spans="1:6" x14ac:dyDescent="0.2">
      <c r="A16" s="9" t="s">
        <v>190</v>
      </c>
      <c r="B16" s="9" t="s">
        <v>568</v>
      </c>
      <c r="C16" s="9" t="s">
        <v>189</v>
      </c>
      <c r="D16" s="9">
        <v>1502</v>
      </c>
      <c r="E16" s="10">
        <v>15930.8128</v>
      </c>
      <c r="F16" s="10">
        <v>2.80260452008201</v>
      </c>
    </row>
    <row r="17" spans="1:6" x14ac:dyDescent="0.2">
      <c r="A17" s="9" t="s">
        <v>269</v>
      </c>
      <c r="B17" s="9" t="s">
        <v>569</v>
      </c>
      <c r="C17" s="9" t="s">
        <v>216</v>
      </c>
      <c r="D17" s="9">
        <v>1200</v>
      </c>
      <c r="E17" s="10">
        <v>12134.7</v>
      </c>
      <c r="F17" s="10">
        <v>2.1347790283392998</v>
      </c>
    </row>
    <row r="18" spans="1:6" x14ac:dyDescent="0.2">
      <c r="A18" s="9" t="s">
        <v>313</v>
      </c>
      <c r="B18" s="9" t="s">
        <v>570</v>
      </c>
      <c r="C18" s="9" t="s">
        <v>225</v>
      </c>
      <c r="D18" s="9">
        <v>1200</v>
      </c>
      <c r="E18" s="10">
        <v>12031.763999999999</v>
      </c>
      <c r="F18" s="10">
        <v>2.1166701658160201</v>
      </c>
    </row>
    <row r="19" spans="1:6" x14ac:dyDescent="0.2">
      <c r="A19" s="9" t="s">
        <v>478</v>
      </c>
      <c r="B19" s="9" t="s">
        <v>571</v>
      </c>
      <c r="C19" s="9" t="s">
        <v>216</v>
      </c>
      <c r="D19" s="9">
        <v>1200</v>
      </c>
      <c r="E19" s="10">
        <v>12013.968000000001</v>
      </c>
      <c r="F19" s="10">
        <v>2.1135394310151399</v>
      </c>
    </row>
    <row r="20" spans="1:6" x14ac:dyDescent="0.2">
      <c r="A20" s="9" t="s">
        <v>479</v>
      </c>
      <c r="B20" s="9" t="s">
        <v>572</v>
      </c>
      <c r="C20" s="9" t="s">
        <v>216</v>
      </c>
      <c r="D20" s="9">
        <v>1200</v>
      </c>
      <c r="E20" s="10">
        <v>12013.968000000001</v>
      </c>
      <c r="F20" s="10">
        <v>2.1135394310151399</v>
      </c>
    </row>
    <row r="21" spans="1:6" x14ac:dyDescent="0.2">
      <c r="A21" s="9" t="s">
        <v>480</v>
      </c>
      <c r="B21" s="9" t="s">
        <v>573</v>
      </c>
      <c r="C21" s="9" t="s">
        <v>216</v>
      </c>
      <c r="D21" s="9">
        <v>1200</v>
      </c>
      <c r="E21" s="10">
        <v>12013.968000000001</v>
      </c>
      <c r="F21" s="10">
        <v>2.1135394310151399</v>
      </c>
    </row>
    <row r="22" spans="1:6" x14ac:dyDescent="0.2">
      <c r="A22" s="9" t="s">
        <v>481</v>
      </c>
      <c r="B22" s="9" t="s">
        <v>574</v>
      </c>
      <c r="C22" s="9" t="s">
        <v>168</v>
      </c>
      <c r="D22" s="9">
        <v>750</v>
      </c>
      <c r="E22" s="10">
        <v>7620.4875000000002</v>
      </c>
      <c r="F22" s="10">
        <v>1.34062291615959</v>
      </c>
    </row>
    <row r="23" spans="1:6" x14ac:dyDescent="0.2">
      <c r="A23" s="9" t="s">
        <v>276</v>
      </c>
      <c r="B23" s="9" t="s">
        <v>575</v>
      </c>
      <c r="C23" s="9" t="s">
        <v>189</v>
      </c>
      <c r="D23" s="9">
        <v>750</v>
      </c>
      <c r="E23" s="10">
        <v>7596.6450000000004</v>
      </c>
      <c r="F23" s="10">
        <v>1.33642845984973</v>
      </c>
    </row>
    <row r="24" spans="1:6" x14ac:dyDescent="0.2">
      <c r="A24" s="9" t="s">
        <v>482</v>
      </c>
      <c r="B24" s="9" t="s">
        <v>576</v>
      </c>
      <c r="C24" s="9" t="s">
        <v>315</v>
      </c>
      <c r="D24" s="9">
        <v>650</v>
      </c>
      <c r="E24" s="10">
        <v>7258.5174999999999</v>
      </c>
      <c r="F24" s="10">
        <v>1.2769438829005899</v>
      </c>
    </row>
    <row r="25" spans="1:6" x14ac:dyDescent="0.2">
      <c r="A25" s="9" t="s">
        <v>311</v>
      </c>
      <c r="B25" s="9" t="s">
        <v>577</v>
      </c>
      <c r="C25" s="9" t="s">
        <v>225</v>
      </c>
      <c r="D25" s="9">
        <v>700</v>
      </c>
      <c r="E25" s="10">
        <v>7012.2849999999999</v>
      </c>
      <c r="F25" s="10">
        <v>1.2336257969902999</v>
      </c>
    </row>
    <row r="26" spans="1:6" x14ac:dyDescent="0.2">
      <c r="A26" s="9" t="s">
        <v>483</v>
      </c>
      <c r="B26" s="9" t="s">
        <v>578</v>
      </c>
      <c r="C26" s="9" t="s">
        <v>213</v>
      </c>
      <c r="D26" s="9">
        <v>800</v>
      </c>
      <c r="E26" s="10">
        <v>5341.1040000000003</v>
      </c>
      <c r="F26" s="10">
        <v>0.93962576803539599</v>
      </c>
    </row>
    <row r="27" spans="1:6" x14ac:dyDescent="0.2">
      <c r="A27" s="9" t="s">
        <v>484</v>
      </c>
      <c r="B27" s="9" t="s">
        <v>579</v>
      </c>
      <c r="C27" s="9" t="s">
        <v>161</v>
      </c>
      <c r="D27" s="9">
        <v>400</v>
      </c>
      <c r="E27" s="10">
        <v>5085.96</v>
      </c>
      <c r="F27" s="10">
        <v>0.89473993975726795</v>
      </c>
    </row>
    <row r="28" spans="1:6" x14ac:dyDescent="0.2">
      <c r="A28" s="9" t="s">
        <v>485</v>
      </c>
      <c r="B28" s="9" t="s">
        <v>580</v>
      </c>
      <c r="C28" s="9" t="s">
        <v>216</v>
      </c>
      <c r="D28" s="9">
        <v>400</v>
      </c>
      <c r="E28" s="10">
        <v>4073.1559999999999</v>
      </c>
      <c r="F28" s="10">
        <v>0.71656390417186799</v>
      </c>
    </row>
    <row r="29" spans="1:6" x14ac:dyDescent="0.2">
      <c r="A29" s="9" t="s">
        <v>284</v>
      </c>
      <c r="B29" s="9" t="s">
        <v>581</v>
      </c>
      <c r="C29" s="9" t="s">
        <v>216</v>
      </c>
      <c r="D29" s="9">
        <v>390</v>
      </c>
      <c r="E29" s="10">
        <v>3933.2982000000002</v>
      </c>
      <c r="F29" s="10">
        <v>0.69195962896195995</v>
      </c>
    </row>
    <row r="30" spans="1:6" x14ac:dyDescent="0.2">
      <c r="A30" s="9" t="s">
        <v>349</v>
      </c>
      <c r="B30" s="9" t="s">
        <v>582</v>
      </c>
      <c r="C30" s="9" t="s">
        <v>229</v>
      </c>
      <c r="D30" s="9">
        <v>250</v>
      </c>
      <c r="E30" s="10">
        <v>2516.3525</v>
      </c>
      <c r="F30" s="10">
        <v>0.44268556659078201</v>
      </c>
    </row>
    <row r="31" spans="1:6" x14ac:dyDescent="0.2">
      <c r="A31" s="9" t="s">
        <v>195</v>
      </c>
      <c r="B31" s="9" t="s">
        <v>583</v>
      </c>
      <c r="C31" s="9" t="s">
        <v>161</v>
      </c>
      <c r="D31" s="9">
        <v>150</v>
      </c>
      <c r="E31" s="10">
        <v>1501.1351999999999</v>
      </c>
      <c r="F31" s="10">
        <v>0.26408497479640303</v>
      </c>
    </row>
    <row r="32" spans="1:6" x14ac:dyDescent="0.2">
      <c r="A32" s="9" t="s">
        <v>226</v>
      </c>
      <c r="B32" s="9" t="s">
        <v>584</v>
      </c>
      <c r="C32" s="9" t="s">
        <v>223</v>
      </c>
      <c r="D32" s="9">
        <v>90</v>
      </c>
      <c r="E32" s="10">
        <v>906.5367</v>
      </c>
      <c r="F32" s="10">
        <v>0.15948111907009699</v>
      </c>
    </row>
    <row r="33" spans="1:6" x14ac:dyDescent="0.2">
      <c r="A33" s="9" t="s">
        <v>343</v>
      </c>
      <c r="B33" s="9" t="s">
        <v>585</v>
      </c>
      <c r="C33" s="9" t="s">
        <v>216</v>
      </c>
      <c r="D33" s="9">
        <v>40</v>
      </c>
      <c r="E33" s="10">
        <v>406.9144</v>
      </c>
      <c r="F33" s="10">
        <v>7.1585809904593206E-2</v>
      </c>
    </row>
    <row r="34" spans="1:6" x14ac:dyDescent="0.2">
      <c r="A34" s="8" t="s">
        <v>130</v>
      </c>
      <c r="B34" s="9"/>
      <c r="C34" s="9"/>
      <c r="D34" s="9"/>
      <c r="E34" s="12">
        <f>SUM(E8:E33)</f>
        <v>304034.0785</v>
      </c>
      <c r="F34" s="12">
        <f>SUM(F8:F33)</f>
        <v>53.486742538526947</v>
      </c>
    </row>
    <row r="35" spans="1:6" x14ac:dyDescent="0.2">
      <c r="A35" s="9"/>
      <c r="B35" s="9"/>
      <c r="C35" s="9"/>
      <c r="D35" s="9"/>
      <c r="E35" s="10"/>
      <c r="F35" s="10"/>
    </row>
    <row r="36" spans="1:6" x14ac:dyDescent="0.2">
      <c r="A36" s="8" t="s">
        <v>196</v>
      </c>
      <c r="B36" s="9"/>
      <c r="C36" s="9"/>
      <c r="D36" s="9"/>
      <c r="E36" s="10"/>
      <c r="F36" s="10"/>
    </row>
    <row r="37" spans="1:6" x14ac:dyDescent="0.2">
      <c r="A37" s="9" t="s">
        <v>369</v>
      </c>
      <c r="B37" s="9" t="s">
        <v>586</v>
      </c>
      <c r="C37" s="9" t="s">
        <v>370</v>
      </c>
      <c r="D37" s="9">
        <v>4080</v>
      </c>
      <c r="E37" s="10">
        <v>20462.362799999999</v>
      </c>
      <c r="F37" s="10">
        <v>3.5998107061328399</v>
      </c>
    </row>
    <row r="38" spans="1:6" x14ac:dyDescent="0.2">
      <c r="A38" s="9" t="s">
        <v>486</v>
      </c>
      <c r="B38" s="9" t="s">
        <v>587</v>
      </c>
      <c r="C38" s="9" t="s">
        <v>487</v>
      </c>
      <c r="D38" s="9">
        <v>1000</v>
      </c>
      <c r="E38" s="10">
        <v>11448.22</v>
      </c>
      <c r="F38" s="10">
        <v>2.0140110565415301</v>
      </c>
    </row>
    <row r="39" spans="1:6" x14ac:dyDescent="0.2">
      <c r="A39" s="9" t="s">
        <v>489</v>
      </c>
      <c r="B39" s="9" t="s">
        <v>588</v>
      </c>
      <c r="C39" s="9" t="s">
        <v>293</v>
      </c>
      <c r="D39" s="9">
        <v>100</v>
      </c>
      <c r="E39" s="10">
        <v>11239.26</v>
      </c>
      <c r="F39" s="10">
        <v>1.97725007969317</v>
      </c>
    </row>
    <row r="40" spans="1:6" x14ac:dyDescent="0.2">
      <c r="A40" s="9" t="s">
        <v>375</v>
      </c>
      <c r="B40" s="9" t="s">
        <v>589</v>
      </c>
      <c r="C40" s="9" t="s">
        <v>231</v>
      </c>
      <c r="D40" s="9">
        <v>50</v>
      </c>
      <c r="E40" s="10">
        <v>6460.74</v>
      </c>
      <c r="F40" s="10">
        <v>1.13659606414273</v>
      </c>
    </row>
    <row r="41" spans="1:6" x14ac:dyDescent="0.2">
      <c r="A41" s="9" t="s">
        <v>490</v>
      </c>
      <c r="B41" s="9" t="s">
        <v>590</v>
      </c>
      <c r="C41" s="9" t="s">
        <v>491</v>
      </c>
      <c r="D41" s="9">
        <v>500</v>
      </c>
      <c r="E41" s="10">
        <v>5007.665</v>
      </c>
      <c r="F41" s="10">
        <v>0.88096600846734496</v>
      </c>
    </row>
    <row r="42" spans="1:6" x14ac:dyDescent="0.2">
      <c r="A42" s="9" t="s">
        <v>488</v>
      </c>
      <c r="B42" s="9" t="s">
        <v>591</v>
      </c>
      <c r="C42" s="9" t="s">
        <v>234</v>
      </c>
      <c r="D42" s="9">
        <v>406</v>
      </c>
      <c r="E42" s="10">
        <v>4068.9157599999999</v>
      </c>
      <c r="F42" s="10">
        <v>0.71581794626379303</v>
      </c>
    </row>
    <row r="43" spans="1:6" x14ac:dyDescent="0.2">
      <c r="A43" s="9" t="s">
        <v>492</v>
      </c>
      <c r="B43" s="9" t="s">
        <v>592</v>
      </c>
      <c r="C43" s="9" t="s">
        <v>189</v>
      </c>
      <c r="D43" s="9">
        <v>250</v>
      </c>
      <c r="E43" s="10">
        <v>4006.87</v>
      </c>
      <c r="F43" s="10">
        <v>0.70490263832495803</v>
      </c>
    </row>
    <row r="44" spans="1:6" x14ac:dyDescent="0.2">
      <c r="A44" s="9" t="s">
        <v>374</v>
      </c>
      <c r="B44" s="9" t="s">
        <v>593</v>
      </c>
      <c r="C44" s="9" t="s">
        <v>504</v>
      </c>
      <c r="D44" s="9">
        <v>30</v>
      </c>
      <c r="E44" s="10">
        <v>3872.4720000000002</v>
      </c>
      <c r="F44" s="10">
        <v>0.68125887030014198</v>
      </c>
    </row>
    <row r="45" spans="1:6" x14ac:dyDescent="0.2">
      <c r="A45" s="9" t="s">
        <v>292</v>
      </c>
      <c r="B45" s="9" t="s">
        <v>594</v>
      </c>
      <c r="C45" s="9" t="s">
        <v>293</v>
      </c>
      <c r="D45" s="9">
        <v>5</v>
      </c>
      <c r="E45" s="10">
        <v>561.98749999999995</v>
      </c>
      <c r="F45" s="10">
        <v>9.8866814110676798E-2</v>
      </c>
    </row>
    <row r="46" spans="1:6" x14ac:dyDescent="0.2">
      <c r="A46" s="8" t="s">
        <v>130</v>
      </c>
      <c r="B46" s="9"/>
      <c r="C46" s="9"/>
      <c r="D46" s="9"/>
      <c r="E46" s="12">
        <f>SUM(E37:E45)</f>
        <v>67128.493060000008</v>
      </c>
      <c r="F46" s="12">
        <f>SUM(F37:F45)</f>
        <v>11.809480183977184</v>
      </c>
    </row>
    <row r="47" spans="1:6" x14ac:dyDescent="0.2">
      <c r="A47" s="9"/>
      <c r="B47" s="9"/>
      <c r="C47" s="9"/>
      <c r="D47" s="9"/>
      <c r="E47" s="10"/>
      <c r="F47" s="10"/>
    </row>
    <row r="48" spans="1:6" x14ac:dyDescent="0.2">
      <c r="A48" s="8" t="s">
        <v>178</v>
      </c>
      <c r="B48" s="9"/>
      <c r="C48" s="9"/>
      <c r="D48" s="9"/>
      <c r="E48" s="10"/>
      <c r="F48" s="10"/>
    </row>
    <row r="49" spans="1:6" x14ac:dyDescent="0.2">
      <c r="A49" s="8" t="s">
        <v>179</v>
      </c>
      <c r="B49" s="9"/>
      <c r="C49" s="9"/>
      <c r="D49" s="9"/>
      <c r="E49" s="10"/>
      <c r="F49" s="10"/>
    </row>
    <row r="50" spans="1:6" x14ac:dyDescent="0.2">
      <c r="A50" s="9" t="s">
        <v>296</v>
      </c>
      <c r="B50" s="9" t="s">
        <v>595</v>
      </c>
      <c r="C50" s="9" t="s">
        <v>181</v>
      </c>
      <c r="D50" s="9">
        <v>20000</v>
      </c>
      <c r="E50" s="10">
        <v>18872.759999999998</v>
      </c>
      <c r="F50" s="10">
        <v>3.3201622005390101</v>
      </c>
    </row>
    <row r="51" spans="1:6" x14ac:dyDescent="0.2">
      <c r="A51" s="9" t="s">
        <v>297</v>
      </c>
      <c r="B51" s="9" t="s">
        <v>596</v>
      </c>
      <c r="C51" s="9" t="s">
        <v>200</v>
      </c>
      <c r="D51" s="9">
        <v>20000</v>
      </c>
      <c r="E51" s="10">
        <v>18724.5</v>
      </c>
      <c r="F51" s="10">
        <v>3.2940797808053901</v>
      </c>
    </row>
    <row r="52" spans="1:6" x14ac:dyDescent="0.2">
      <c r="A52" s="9" t="s">
        <v>298</v>
      </c>
      <c r="B52" s="9" t="s">
        <v>597</v>
      </c>
      <c r="C52" s="9" t="s">
        <v>261</v>
      </c>
      <c r="D52" s="9">
        <v>10000</v>
      </c>
      <c r="E52" s="10">
        <v>9743.42</v>
      </c>
      <c r="F52" s="10">
        <v>1.7140966550719601</v>
      </c>
    </row>
    <row r="53" spans="1:6" x14ac:dyDescent="0.2">
      <c r="A53" s="9" t="s">
        <v>493</v>
      </c>
      <c r="B53" s="9" t="s">
        <v>598</v>
      </c>
      <c r="C53" s="9" t="s">
        <v>181</v>
      </c>
      <c r="D53" s="9">
        <v>10000</v>
      </c>
      <c r="E53" s="10">
        <v>9632.0499999999993</v>
      </c>
      <c r="F53" s="10">
        <v>1.6945040536573199</v>
      </c>
    </row>
    <row r="54" spans="1:6" x14ac:dyDescent="0.2">
      <c r="A54" s="9" t="s">
        <v>295</v>
      </c>
      <c r="B54" s="9" t="s">
        <v>599</v>
      </c>
      <c r="C54" s="9" t="s">
        <v>181</v>
      </c>
      <c r="D54" s="9">
        <v>5000</v>
      </c>
      <c r="E54" s="10">
        <v>4821.3249999999998</v>
      </c>
      <c r="F54" s="10">
        <v>0.84818442143670203</v>
      </c>
    </row>
    <row r="55" spans="1:6" x14ac:dyDescent="0.2">
      <c r="A55" s="9" t="s">
        <v>494</v>
      </c>
      <c r="B55" s="9" t="s">
        <v>600</v>
      </c>
      <c r="C55" s="9" t="s">
        <v>181</v>
      </c>
      <c r="D55" s="9">
        <v>5000</v>
      </c>
      <c r="E55" s="10">
        <v>4816.91</v>
      </c>
      <c r="F55" s="10">
        <v>0.847407719135853</v>
      </c>
    </row>
    <row r="56" spans="1:6" x14ac:dyDescent="0.2">
      <c r="A56" s="9" t="s">
        <v>202</v>
      </c>
      <c r="B56" s="9" t="s">
        <v>601</v>
      </c>
      <c r="C56" s="9" t="s">
        <v>181</v>
      </c>
      <c r="D56" s="9">
        <v>2200</v>
      </c>
      <c r="E56" s="10">
        <v>2150.5088000000001</v>
      </c>
      <c r="F56" s="10">
        <v>0.37832505842741099</v>
      </c>
    </row>
    <row r="57" spans="1:6" x14ac:dyDescent="0.2">
      <c r="A57" s="9" t="s">
        <v>201</v>
      </c>
      <c r="B57" s="9" t="s">
        <v>602</v>
      </c>
      <c r="C57" s="9" t="s">
        <v>181</v>
      </c>
      <c r="D57" s="9">
        <v>1500</v>
      </c>
      <c r="E57" s="10">
        <v>1466.52</v>
      </c>
      <c r="F57" s="10">
        <v>0.25799534728012602</v>
      </c>
    </row>
    <row r="58" spans="1:6" x14ac:dyDescent="0.2">
      <c r="A58" s="9" t="s">
        <v>182</v>
      </c>
      <c r="B58" s="9" t="s">
        <v>603</v>
      </c>
      <c r="C58" s="9" t="s">
        <v>181</v>
      </c>
      <c r="D58" s="9">
        <v>200</v>
      </c>
      <c r="E58" s="10">
        <v>199.8252</v>
      </c>
      <c r="F58" s="10">
        <v>3.5153950760521899E-2</v>
      </c>
    </row>
    <row r="59" spans="1:6" x14ac:dyDescent="0.2">
      <c r="A59" s="8" t="s">
        <v>130</v>
      </c>
      <c r="B59" s="9"/>
      <c r="C59" s="9"/>
      <c r="D59" s="9"/>
      <c r="E59" s="12">
        <f>SUM(E50:E58)</f>
        <v>70427.819000000003</v>
      </c>
      <c r="F59" s="12">
        <f>SUM(F50:F58)</f>
        <v>12.389909187114295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203</v>
      </c>
      <c r="B61" s="9"/>
      <c r="C61" s="9"/>
      <c r="D61" s="9"/>
      <c r="E61" s="10"/>
      <c r="F61" s="10"/>
    </row>
    <row r="62" spans="1:6" x14ac:dyDescent="0.2">
      <c r="A62" s="9" t="s">
        <v>204</v>
      </c>
      <c r="B62" s="9" t="s">
        <v>604</v>
      </c>
      <c r="C62" s="9" t="s">
        <v>181</v>
      </c>
      <c r="D62" s="9">
        <v>5900</v>
      </c>
      <c r="E62" s="10">
        <v>28839.701499999999</v>
      </c>
      <c r="F62" s="10">
        <v>5.0735815426640398</v>
      </c>
    </row>
    <row r="63" spans="1:6" x14ac:dyDescent="0.2">
      <c r="A63" s="9" t="s">
        <v>299</v>
      </c>
      <c r="B63" s="9" t="s">
        <v>605</v>
      </c>
      <c r="C63" s="9" t="s">
        <v>181</v>
      </c>
      <c r="D63" s="9">
        <v>3500</v>
      </c>
      <c r="E63" s="10">
        <v>17067.645</v>
      </c>
      <c r="F63" s="10">
        <v>3.0026000320683699</v>
      </c>
    </row>
    <row r="64" spans="1:6" x14ac:dyDescent="0.2">
      <c r="A64" s="9" t="s">
        <v>495</v>
      </c>
      <c r="B64" s="9" t="s">
        <v>606</v>
      </c>
      <c r="C64" s="9" t="s">
        <v>200</v>
      </c>
      <c r="D64" s="9">
        <v>2500</v>
      </c>
      <c r="E64" s="10">
        <v>11985.5375</v>
      </c>
      <c r="F64" s="10">
        <v>2.1085378376370398</v>
      </c>
    </row>
    <row r="65" spans="1:6" x14ac:dyDescent="0.2">
      <c r="A65" s="9" t="s">
        <v>496</v>
      </c>
      <c r="B65" s="9" t="s">
        <v>607</v>
      </c>
      <c r="C65" s="9" t="s">
        <v>200</v>
      </c>
      <c r="D65" s="9">
        <v>2000</v>
      </c>
      <c r="E65" s="10">
        <v>9717.51</v>
      </c>
      <c r="F65" s="10">
        <v>1.70953847690321</v>
      </c>
    </row>
    <row r="66" spans="1:6" x14ac:dyDescent="0.2">
      <c r="A66" s="9" t="s">
        <v>497</v>
      </c>
      <c r="B66" s="9" t="s">
        <v>608</v>
      </c>
      <c r="C66" s="9" t="s">
        <v>498</v>
      </c>
      <c r="D66" s="9">
        <v>2000</v>
      </c>
      <c r="E66" s="10">
        <v>9683.24</v>
      </c>
      <c r="F66" s="10">
        <v>1.7035095781829099</v>
      </c>
    </row>
    <row r="67" spans="1:6" x14ac:dyDescent="0.2">
      <c r="A67" s="9" t="s">
        <v>301</v>
      </c>
      <c r="B67" s="9" t="s">
        <v>609</v>
      </c>
      <c r="C67" s="9" t="s">
        <v>181</v>
      </c>
      <c r="D67" s="9">
        <v>1500</v>
      </c>
      <c r="E67" s="10">
        <v>7245.8625000000002</v>
      </c>
      <c r="F67" s="10">
        <v>1.2747175708695</v>
      </c>
    </row>
    <row r="68" spans="1:6" x14ac:dyDescent="0.2">
      <c r="A68" s="9" t="s">
        <v>300</v>
      </c>
      <c r="B68" s="9" t="s">
        <v>610</v>
      </c>
      <c r="C68" s="9" t="s">
        <v>181</v>
      </c>
      <c r="D68" s="9">
        <v>1500</v>
      </c>
      <c r="E68" s="10">
        <v>7216.59</v>
      </c>
      <c r="F68" s="10">
        <v>1.2695678498951799</v>
      </c>
    </row>
    <row r="69" spans="1:6" x14ac:dyDescent="0.2">
      <c r="A69" s="9" t="s">
        <v>499</v>
      </c>
      <c r="B69" s="9" t="s">
        <v>611</v>
      </c>
      <c r="C69" s="9" t="s">
        <v>498</v>
      </c>
      <c r="D69" s="9">
        <v>1200</v>
      </c>
      <c r="E69" s="10">
        <v>5804.652</v>
      </c>
      <c r="F69" s="10">
        <v>1.02117475968979</v>
      </c>
    </row>
    <row r="70" spans="1:6" x14ac:dyDescent="0.2">
      <c r="A70" s="9" t="s">
        <v>456</v>
      </c>
      <c r="B70" s="9" t="s">
        <v>612</v>
      </c>
      <c r="C70" s="9" t="s">
        <v>181</v>
      </c>
      <c r="D70" s="9">
        <v>1000</v>
      </c>
      <c r="E70" s="10">
        <v>4958.16</v>
      </c>
      <c r="F70" s="10">
        <v>0.87225691505770697</v>
      </c>
    </row>
    <row r="71" spans="1:6" x14ac:dyDescent="0.2">
      <c r="A71" s="9" t="s">
        <v>500</v>
      </c>
      <c r="B71" s="9" t="s">
        <v>613</v>
      </c>
      <c r="C71" s="9" t="s">
        <v>200</v>
      </c>
      <c r="D71" s="9">
        <v>1000</v>
      </c>
      <c r="E71" s="10">
        <v>4864.5249999999996</v>
      </c>
      <c r="F71" s="10">
        <v>0.85578431710979297</v>
      </c>
    </row>
    <row r="72" spans="1:6" x14ac:dyDescent="0.2">
      <c r="A72" s="9" t="s">
        <v>501</v>
      </c>
      <c r="B72" s="9" t="s">
        <v>614</v>
      </c>
      <c r="C72" s="9" t="s">
        <v>181</v>
      </c>
      <c r="D72" s="9">
        <v>600</v>
      </c>
      <c r="E72" s="10">
        <v>2895.1950000000002</v>
      </c>
      <c r="F72" s="10">
        <v>0.50933286928830401</v>
      </c>
    </row>
    <row r="73" spans="1:6" x14ac:dyDescent="0.2">
      <c r="A73" s="9" t="s">
        <v>502</v>
      </c>
      <c r="B73" s="9" t="s">
        <v>615</v>
      </c>
      <c r="C73" s="9" t="s">
        <v>200</v>
      </c>
      <c r="D73" s="9">
        <v>500</v>
      </c>
      <c r="E73" s="10">
        <v>2440.2624999999998</v>
      </c>
      <c r="F73" s="10">
        <v>0.42929954664250602</v>
      </c>
    </row>
    <row r="74" spans="1:6" x14ac:dyDescent="0.2">
      <c r="A74" s="9" t="s">
        <v>302</v>
      </c>
      <c r="B74" s="9" t="s">
        <v>616</v>
      </c>
      <c r="C74" s="9" t="s">
        <v>200</v>
      </c>
      <c r="D74" s="9">
        <v>280</v>
      </c>
      <c r="E74" s="10">
        <v>1388.4038</v>
      </c>
      <c r="F74" s="10">
        <v>0.24425287111396099</v>
      </c>
    </row>
    <row r="75" spans="1:6" x14ac:dyDescent="0.2">
      <c r="A75" s="9" t="s">
        <v>206</v>
      </c>
      <c r="B75" s="9" t="s">
        <v>617</v>
      </c>
      <c r="C75" s="9" t="s">
        <v>181</v>
      </c>
      <c r="D75" s="9">
        <v>260</v>
      </c>
      <c r="E75" s="10">
        <v>1286.0952</v>
      </c>
      <c r="F75" s="10">
        <v>0.226254383001461</v>
      </c>
    </row>
    <row r="76" spans="1:6" x14ac:dyDescent="0.2">
      <c r="A76" s="9" t="s">
        <v>465</v>
      </c>
      <c r="B76" s="9" t="s">
        <v>618</v>
      </c>
      <c r="C76" s="9" t="s">
        <v>200</v>
      </c>
      <c r="D76" s="9">
        <v>100</v>
      </c>
      <c r="E76" s="10">
        <v>495.38299999999998</v>
      </c>
      <c r="F76" s="10">
        <v>8.7149516625528903E-2</v>
      </c>
    </row>
    <row r="77" spans="1:6" x14ac:dyDescent="0.2">
      <c r="A77" s="8" t="s">
        <v>130</v>
      </c>
      <c r="B77" s="9"/>
      <c r="C77" s="9"/>
      <c r="D77" s="9"/>
      <c r="E77" s="12">
        <f>SUM(E62:E76)</f>
        <v>115888.76300000001</v>
      </c>
      <c r="F77" s="12">
        <f>SUM(F62:F76)</f>
        <v>20.387558066749303</v>
      </c>
    </row>
    <row r="78" spans="1:6" x14ac:dyDescent="0.2">
      <c r="A78" s="9"/>
      <c r="B78" s="9"/>
      <c r="C78" s="9"/>
      <c r="D78" s="9"/>
      <c r="E78" s="10"/>
      <c r="F78" s="10"/>
    </row>
    <row r="79" spans="1:6" x14ac:dyDescent="0.2">
      <c r="A79" s="8" t="s">
        <v>131</v>
      </c>
      <c r="B79" s="9"/>
      <c r="C79" s="9"/>
      <c r="D79" s="9"/>
      <c r="E79" s="10"/>
      <c r="F79" s="10"/>
    </row>
    <row r="80" spans="1:6" x14ac:dyDescent="0.2">
      <c r="A80" s="9" t="s">
        <v>265</v>
      </c>
      <c r="B80" s="9" t="s">
        <v>619</v>
      </c>
      <c r="C80" s="9" t="s">
        <v>134</v>
      </c>
      <c r="D80" s="9">
        <v>1000000</v>
      </c>
      <c r="E80" s="10">
        <v>989.33600000000001</v>
      </c>
      <c r="F80" s="10">
        <v>0.174047462630398</v>
      </c>
    </row>
    <row r="81" spans="1:6" x14ac:dyDescent="0.2">
      <c r="A81" s="8" t="s">
        <v>130</v>
      </c>
      <c r="B81" s="9"/>
      <c r="C81" s="9"/>
      <c r="D81" s="9"/>
      <c r="E81" s="12">
        <f>SUM(E80:E80)</f>
        <v>989.33600000000001</v>
      </c>
      <c r="F81" s="12">
        <f>SUM(F80:F80)</f>
        <v>0.174047462630398</v>
      </c>
    </row>
    <row r="82" spans="1:6" x14ac:dyDescent="0.2">
      <c r="A82" s="9"/>
      <c r="B82" s="9"/>
      <c r="C82" s="9"/>
      <c r="D82" s="9"/>
      <c r="E82" s="10"/>
      <c r="F82" s="10"/>
    </row>
    <row r="83" spans="1:6" x14ac:dyDescent="0.2">
      <c r="A83" s="8" t="s">
        <v>130</v>
      </c>
      <c r="B83" s="9"/>
      <c r="C83" s="9"/>
      <c r="D83" s="9"/>
      <c r="E83" s="12">
        <v>558468.48956000002</v>
      </c>
      <c r="F83" s="12">
        <v>98.247737438998115</v>
      </c>
    </row>
    <row r="84" spans="1:6" x14ac:dyDescent="0.2">
      <c r="A84" s="9"/>
      <c r="B84" s="9"/>
      <c r="C84" s="9"/>
      <c r="D84" s="9"/>
      <c r="E84" s="10"/>
      <c r="F84" s="10"/>
    </row>
    <row r="85" spans="1:6" x14ac:dyDescent="0.2">
      <c r="A85" s="8" t="s">
        <v>142</v>
      </c>
      <c r="B85" s="9"/>
      <c r="C85" s="9"/>
      <c r="D85" s="9"/>
      <c r="E85" s="12">
        <v>9960.3655823000008</v>
      </c>
      <c r="F85" s="12">
        <v>1.75</v>
      </c>
    </row>
    <row r="86" spans="1:6" x14ac:dyDescent="0.2">
      <c r="A86" s="9"/>
      <c r="B86" s="9"/>
      <c r="C86" s="9"/>
      <c r="D86" s="9"/>
      <c r="E86" s="10"/>
      <c r="F86" s="10"/>
    </row>
    <row r="87" spans="1:6" x14ac:dyDescent="0.2">
      <c r="A87" s="13" t="s">
        <v>143</v>
      </c>
      <c r="B87" s="6"/>
      <c r="C87" s="6"/>
      <c r="D87" s="6"/>
      <c r="E87" s="14">
        <v>568428.85558229999</v>
      </c>
      <c r="F87" s="14">
        <f xml:space="preserve"> ROUND(SUM(F83:F86),2)</f>
        <v>100</v>
      </c>
    </row>
    <row r="88" spans="1:6" x14ac:dyDescent="0.2">
      <c r="A88" s="1" t="s">
        <v>183</v>
      </c>
    </row>
    <row r="89" spans="1:6" x14ac:dyDescent="0.2">
      <c r="A89" s="1" t="s">
        <v>841</v>
      </c>
    </row>
    <row r="90" spans="1:6" x14ac:dyDescent="0.2">
      <c r="A90" s="1" t="s">
        <v>146</v>
      </c>
    </row>
    <row r="91" spans="1:6" x14ac:dyDescent="0.2">
      <c r="A91" s="1" t="s">
        <v>147</v>
      </c>
    </row>
    <row r="92" spans="1:6" x14ac:dyDescent="0.2">
      <c r="A92" s="1" t="s">
        <v>148</v>
      </c>
    </row>
    <row r="93" spans="1:6" x14ac:dyDescent="0.2">
      <c r="A93" s="3" t="s">
        <v>509</v>
      </c>
      <c r="D93" s="16">
        <v>10.059799999999999</v>
      </c>
    </row>
    <row r="94" spans="1:6" x14ac:dyDescent="0.2">
      <c r="A94" s="3" t="s">
        <v>510</v>
      </c>
      <c r="D94" s="16">
        <v>20.020499999999998</v>
      </c>
    </row>
    <row r="95" spans="1:6" x14ac:dyDescent="0.2">
      <c r="A95" s="3" t="s">
        <v>508</v>
      </c>
      <c r="D95" s="16">
        <v>10.102</v>
      </c>
    </row>
    <row r="96" spans="1:6" x14ac:dyDescent="0.2">
      <c r="A96" s="3" t="s">
        <v>512</v>
      </c>
      <c r="D96" s="16">
        <v>10.0015</v>
      </c>
    </row>
    <row r="97" spans="1:4" x14ac:dyDescent="0.2">
      <c r="A97" s="3" t="s">
        <v>506</v>
      </c>
      <c r="D97" s="16">
        <v>19.555900000000001</v>
      </c>
    </row>
    <row r="98" spans="1:4" x14ac:dyDescent="0.2">
      <c r="A98" s="3" t="s">
        <v>507</v>
      </c>
      <c r="D98" s="16">
        <v>10.0511</v>
      </c>
    </row>
    <row r="99" spans="1:4" x14ac:dyDescent="0.2">
      <c r="A99" s="3" t="s">
        <v>505</v>
      </c>
      <c r="D99" s="16">
        <v>19.2408</v>
      </c>
    </row>
    <row r="100" spans="1:4" x14ac:dyDescent="0.2">
      <c r="A100" s="3" t="s">
        <v>511</v>
      </c>
      <c r="D100" s="16">
        <v>10.1167</v>
      </c>
    </row>
    <row r="101" spans="1:4" x14ac:dyDescent="0.2">
      <c r="A101" s="3" t="s">
        <v>515</v>
      </c>
      <c r="D101" s="16">
        <v>10.0762</v>
      </c>
    </row>
    <row r="102" spans="1:4" x14ac:dyDescent="0.2">
      <c r="A102" s="3" t="s">
        <v>513</v>
      </c>
      <c r="D102" s="16">
        <v>19.980699999999999</v>
      </c>
    </row>
    <row r="103" spans="1:4" x14ac:dyDescent="0.2">
      <c r="A103" s="3" t="s">
        <v>514</v>
      </c>
      <c r="D103" s="16">
        <v>10.087400000000001</v>
      </c>
    </row>
    <row r="105" spans="1:4" x14ac:dyDescent="0.2">
      <c r="A105" s="1" t="s">
        <v>149</v>
      </c>
    </row>
    <row r="106" spans="1:4" x14ac:dyDescent="0.2">
      <c r="A106" s="3" t="s">
        <v>509</v>
      </c>
      <c r="D106" s="16">
        <v>10.0595</v>
      </c>
    </row>
    <row r="107" spans="1:4" x14ac:dyDescent="0.2">
      <c r="A107" s="3" t="s">
        <v>510</v>
      </c>
      <c r="D107" s="16">
        <v>21.021899999999999</v>
      </c>
    </row>
    <row r="108" spans="1:4" x14ac:dyDescent="0.2">
      <c r="A108" s="3" t="s">
        <v>508</v>
      </c>
      <c r="D108" s="16">
        <v>10.1089</v>
      </c>
    </row>
    <row r="109" spans="1:4" x14ac:dyDescent="0.2">
      <c r="A109" s="3" t="s">
        <v>512</v>
      </c>
      <c r="D109" s="16">
        <v>10.001099999999999</v>
      </c>
    </row>
    <row r="110" spans="1:4" x14ac:dyDescent="0.2">
      <c r="A110" s="3" t="s">
        <v>506</v>
      </c>
      <c r="D110" s="16">
        <v>20.488199999999999</v>
      </c>
    </row>
    <row r="111" spans="1:4" x14ac:dyDescent="0.2">
      <c r="A111" s="3" t="s">
        <v>507</v>
      </c>
      <c r="D111" s="16">
        <v>10.050700000000001</v>
      </c>
    </row>
    <row r="112" spans="1:4" x14ac:dyDescent="0.2">
      <c r="A112" s="3" t="s">
        <v>505</v>
      </c>
      <c r="D112" s="16">
        <v>20.138000000000002</v>
      </c>
    </row>
    <row r="113" spans="1:4" x14ac:dyDescent="0.2">
      <c r="A113" s="3" t="s">
        <v>511</v>
      </c>
      <c r="D113" s="16">
        <v>10.1236</v>
      </c>
    </row>
    <row r="114" spans="1:4" x14ac:dyDescent="0.2">
      <c r="A114" s="3" t="s">
        <v>515</v>
      </c>
      <c r="D114" s="16">
        <v>10.075900000000001</v>
      </c>
    </row>
    <row r="115" spans="1:4" x14ac:dyDescent="0.2">
      <c r="A115" s="3" t="s">
        <v>513</v>
      </c>
      <c r="D115" s="16">
        <v>20.970700000000001</v>
      </c>
    </row>
    <row r="116" spans="1:4" x14ac:dyDescent="0.2">
      <c r="A116" s="3" t="s">
        <v>514</v>
      </c>
      <c r="D116" s="16">
        <v>10.0944</v>
      </c>
    </row>
    <row r="118" spans="1:4" x14ac:dyDescent="0.2">
      <c r="A118" s="1" t="s">
        <v>150</v>
      </c>
      <c r="D118" s="17"/>
    </row>
    <row r="119" spans="1:4" x14ac:dyDescent="0.2">
      <c r="A119" s="1"/>
      <c r="D119" s="17"/>
    </row>
    <row r="120" spans="1:4" x14ac:dyDescent="0.2">
      <c r="A120" s="19" t="s">
        <v>555</v>
      </c>
      <c r="B120" s="20"/>
      <c r="C120" s="51" t="s">
        <v>556</v>
      </c>
      <c r="D120" s="52"/>
    </row>
    <row r="121" spans="1:4" ht="12.75" x14ac:dyDescent="0.2">
      <c r="A121" s="53"/>
      <c r="B121" s="54"/>
      <c r="C121" s="21" t="s">
        <v>557</v>
      </c>
      <c r="D121" s="21" t="s">
        <v>558</v>
      </c>
    </row>
    <row r="122" spans="1:4" ht="12.75" x14ac:dyDescent="0.2">
      <c r="A122" s="48" t="s">
        <v>509</v>
      </c>
      <c r="B122" s="49"/>
      <c r="C122" s="22">
        <v>0.3542042379</v>
      </c>
      <c r="D122" s="22">
        <v>0.32816352730000004</v>
      </c>
    </row>
    <row r="123" spans="1:4" ht="12.75" x14ac:dyDescent="0.2">
      <c r="A123" s="48" t="s">
        <v>508</v>
      </c>
      <c r="B123" s="49"/>
      <c r="C123" s="22">
        <v>0.35549884290000006</v>
      </c>
      <c r="D123" s="22">
        <v>0.32936295409999994</v>
      </c>
    </row>
    <row r="124" spans="1:4" ht="12.75" x14ac:dyDescent="0.2">
      <c r="A124" s="48" t="s">
        <v>512</v>
      </c>
      <c r="B124" s="49"/>
      <c r="C124" s="22">
        <v>0.33677141820000017</v>
      </c>
      <c r="D124" s="22">
        <v>0.31201234900000008</v>
      </c>
    </row>
    <row r="125" spans="1:4" ht="12.75" x14ac:dyDescent="0.2">
      <c r="A125" s="48" t="s">
        <v>507</v>
      </c>
      <c r="B125" s="49"/>
      <c r="C125" s="22">
        <v>0.33124292729999993</v>
      </c>
      <c r="D125" s="22">
        <v>0.30689030699999997</v>
      </c>
    </row>
    <row r="126" spans="1:4" ht="12.75" x14ac:dyDescent="0.2">
      <c r="A126" s="48" t="s">
        <v>511</v>
      </c>
      <c r="B126" s="49"/>
      <c r="C126" s="22">
        <v>0.33318085379999995</v>
      </c>
      <c r="D126" s="22">
        <v>0.3086857595000001</v>
      </c>
    </row>
    <row r="127" spans="1:4" ht="12.75" x14ac:dyDescent="0.2">
      <c r="A127" s="48" t="s">
        <v>515</v>
      </c>
      <c r="B127" s="49"/>
      <c r="C127" s="22">
        <v>0.3522627048000001</v>
      </c>
      <c r="D127" s="22">
        <v>0.32636473290000012</v>
      </c>
    </row>
    <row r="128" spans="1:4" ht="12.75" x14ac:dyDescent="0.2">
      <c r="A128" s="48" t="s">
        <v>514</v>
      </c>
      <c r="B128" s="49"/>
      <c r="C128" s="22">
        <v>0.35253755619999994</v>
      </c>
      <c r="D128" s="22">
        <v>0.32661937790000001</v>
      </c>
    </row>
    <row r="131" spans="1:5" x14ac:dyDescent="0.2">
      <c r="A131" s="1" t="s">
        <v>152</v>
      </c>
      <c r="D131" s="18">
        <v>0.76788271728903479</v>
      </c>
      <c r="E131" s="2" t="s">
        <v>153</v>
      </c>
    </row>
  </sheetData>
  <sortState ref="A121:D128">
    <sortCondition ref="A121"/>
  </sortState>
  <mergeCells count="10">
    <mergeCell ref="A126:B126"/>
    <mergeCell ref="A127:B127"/>
    <mergeCell ref="A128:B128"/>
    <mergeCell ref="B1:E1"/>
    <mergeCell ref="C120:D120"/>
    <mergeCell ref="A122:B122"/>
    <mergeCell ref="A123:B123"/>
    <mergeCell ref="A124:B124"/>
    <mergeCell ref="A121:B121"/>
    <mergeCell ref="A125:B1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/>
  </sheetViews>
  <sheetFormatPr defaultRowHeight="11.25" x14ac:dyDescent="0.2"/>
  <cols>
    <col min="1" max="1" width="38" style="3" customWidth="1"/>
    <col min="2" max="2" width="44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50" t="s">
        <v>267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178</v>
      </c>
      <c r="B5" s="9"/>
      <c r="C5" s="9"/>
      <c r="D5" s="9"/>
      <c r="E5" s="10"/>
      <c r="F5" s="10"/>
    </row>
    <row r="6" spans="1:6" x14ac:dyDescent="0.2">
      <c r="A6" s="8" t="s">
        <v>179</v>
      </c>
      <c r="B6" s="9"/>
      <c r="C6" s="9"/>
      <c r="D6" s="9"/>
      <c r="E6" s="10"/>
      <c r="F6" s="10"/>
    </row>
    <row r="7" spans="1:6" x14ac:dyDescent="0.2">
      <c r="A7" s="9" t="s">
        <v>257</v>
      </c>
      <c r="B7" s="9" t="s">
        <v>625</v>
      </c>
      <c r="C7" s="9" t="s">
        <v>181</v>
      </c>
      <c r="D7" s="9">
        <v>600</v>
      </c>
      <c r="E7" s="10">
        <v>599.64660000000003</v>
      </c>
      <c r="F7" s="10">
        <v>6.5362510985450601</v>
      </c>
    </row>
    <row r="8" spans="1:6" x14ac:dyDescent="0.2">
      <c r="A8" s="9" t="s">
        <v>182</v>
      </c>
      <c r="B8" s="9" t="s">
        <v>603</v>
      </c>
      <c r="C8" s="9" t="s">
        <v>181</v>
      </c>
      <c r="D8" s="9">
        <v>300</v>
      </c>
      <c r="E8" s="10">
        <v>299.73779999999999</v>
      </c>
      <c r="F8" s="10">
        <v>3.2671935845637701</v>
      </c>
    </row>
    <row r="9" spans="1:6" x14ac:dyDescent="0.2">
      <c r="A9" s="8" t="s">
        <v>130</v>
      </c>
      <c r="B9" s="9"/>
      <c r="C9" s="9"/>
      <c r="D9" s="9"/>
      <c r="E9" s="12">
        <f>SUM(E7:E8)</f>
        <v>899.38440000000003</v>
      </c>
      <c r="F9" s="12">
        <f>SUM(F7:F8)</f>
        <v>9.8034446831088307</v>
      </c>
    </row>
    <row r="10" spans="1:6" x14ac:dyDescent="0.2">
      <c r="A10" s="9"/>
      <c r="B10" s="9"/>
      <c r="C10" s="9"/>
      <c r="D10" s="9"/>
      <c r="E10" s="10"/>
      <c r="F10" s="10"/>
    </row>
    <row r="11" spans="1:6" x14ac:dyDescent="0.2">
      <c r="A11" s="8" t="s">
        <v>203</v>
      </c>
      <c r="B11" s="9"/>
      <c r="C11" s="9"/>
      <c r="D11" s="9"/>
      <c r="E11" s="10"/>
      <c r="F11" s="10"/>
    </row>
    <row r="12" spans="1:6" x14ac:dyDescent="0.2">
      <c r="A12" s="9" t="s">
        <v>205</v>
      </c>
      <c r="B12" s="9" t="s">
        <v>630</v>
      </c>
      <c r="C12" s="9" t="s">
        <v>200</v>
      </c>
      <c r="D12" s="9">
        <v>140</v>
      </c>
      <c r="E12" s="10">
        <v>693.55089999999996</v>
      </c>
      <c r="F12" s="10">
        <v>7.55982412311171</v>
      </c>
    </row>
    <row r="13" spans="1:6" x14ac:dyDescent="0.2">
      <c r="A13" s="9" t="s">
        <v>258</v>
      </c>
      <c r="B13" s="9" t="s">
        <v>628</v>
      </c>
      <c r="C13" s="9" t="s">
        <v>181</v>
      </c>
      <c r="D13" s="9">
        <v>120</v>
      </c>
      <c r="E13" s="10">
        <v>598.1748</v>
      </c>
      <c r="F13" s="10">
        <v>6.5202082253480196</v>
      </c>
    </row>
    <row r="14" spans="1:6" x14ac:dyDescent="0.2">
      <c r="A14" s="9" t="s">
        <v>259</v>
      </c>
      <c r="B14" s="9" t="s">
        <v>639</v>
      </c>
      <c r="C14" s="9" t="s">
        <v>200</v>
      </c>
      <c r="D14" s="9">
        <v>100</v>
      </c>
      <c r="E14" s="10">
        <v>498.90300000000002</v>
      </c>
      <c r="F14" s="10">
        <v>5.4381285273983497</v>
      </c>
    </row>
    <row r="15" spans="1:6" x14ac:dyDescent="0.2">
      <c r="A15" s="9" t="s">
        <v>260</v>
      </c>
      <c r="B15" s="9" t="s">
        <v>627</v>
      </c>
      <c r="C15" s="9" t="s">
        <v>261</v>
      </c>
      <c r="D15" s="9">
        <v>100</v>
      </c>
      <c r="E15" s="10">
        <v>498.37299999999999</v>
      </c>
      <c r="F15" s="10">
        <v>5.4323514362212597</v>
      </c>
    </row>
    <row r="16" spans="1:6" x14ac:dyDescent="0.2">
      <c r="A16" s="9" t="s">
        <v>262</v>
      </c>
      <c r="B16" s="9" t="s">
        <v>640</v>
      </c>
      <c r="C16" s="9" t="s">
        <v>263</v>
      </c>
      <c r="D16" s="9">
        <v>100</v>
      </c>
      <c r="E16" s="10">
        <v>497.3605</v>
      </c>
      <c r="F16" s="10">
        <v>5.4213150120386304</v>
      </c>
    </row>
    <row r="17" spans="1:6" x14ac:dyDescent="0.2">
      <c r="A17" s="9" t="s">
        <v>264</v>
      </c>
      <c r="B17" s="9" t="s">
        <v>634</v>
      </c>
      <c r="C17" s="9" t="s">
        <v>181</v>
      </c>
      <c r="D17" s="9">
        <v>60</v>
      </c>
      <c r="E17" s="10">
        <v>299.37630000000001</v>
      </c>
      <c r="F17" s="10">
        <v>3.26325317237412</v>
      </c>
    </row>
    <row r="18" spans="1:6" x14ac:dyDescent="0.2">
      <c r="A18" s="8" t="s">
        <v>130</v>
      </c>
      <c r="B18" s="9"/>
      <c r="C18" s="9"/>
      <c r="D18" s="9"/>
      <c r="E18" s="12">
        <f>SUM(E12:E17)</f>
        <v>3085.7384999999995</v>
      </c>
      <c r="F18" s="12">
        <f>SUM(F12:F17)</f>
        <v>33.635080496492087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131</v>
      </c>
      <c r="B20" s="9"/>
      <c r="C20" s="9"/>
      <c r="D20" s="9"/>
      <c r="E20" s="10"/>
      <c r="F20" s="10"/>
    </row>
    <row r="21" spans="1:6" x14ac:dyDescent="0.2">
      <c r="A21" s="9" t="s">
        <v>265</v>
      </c>
      <c r="B21" s="9" t="s">
        <v>266</v>
      </c>
      <c r="C21" s="9" t="s">
        <v>134</v>
      </c>
      <c r="D21" s="9">
        <v>4000000</v>
      </c>
      <c r="E21" s="10">
        <v>3957.3440000000001</v>
      </c>
      <c r="F21" s="10">
        <v>43.1357303907347</v>
      </c>
    </row>
    <row r="22" spans="1:6" x14ac:dyDescent="0.2">
      <c r="A22" s="8" t="s">
        <v>130</v>
      </c>
      <c r="B22" s="9"/>
      <c r="C22" s="9"/>
      <c r="D22" s="9"/>
      <c r="E22" s="12">
        <f>SUM(E21:E21)</f>
        <v>3957.3440000000001</v>
      </c>
      <c r="F22" s="12">
        <f>SUM(F21:F21)</f>
        <v>43.1357303907347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130</v>
      </c>
      <c r="B24" s="9"/>
      <c r="C24" s="9"/>
      <c r="D24" s="9"/>
      <c r="E24" s="12">
        <v>7942.4668999999994</v>
      </c>
      <c r="F24" s="12">
        <v>86.574255570335623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142</v>
      </c>
      <c r="B26" s="9"/>
      <c r="C26" s="9"/>
      <c r="D26" s="9"/>
      <c r="E26" s="12">
        <v>1231.6971328</v>
      </c>
      <c r="F26" s="12">
        <v>13.43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13" t="s">
        <v>143</v>
      </c>
      <c r="B28" s="6"/>
      <c r="C28" s="6"/>
      <c r="D28" s="6"/>
      <c r="E28" s="14">
        <v>9174.1671327999993</v>
      </c>
      <c r="F28" s="14">
        <f xml:space="preserve"> ROUND(SUM(F24:F27),2)</f>
        <v>100</v>
      </c>
    </row>
    <row r="29" spans="1:6" x14ac:dyDescent="0.2">
      <c r="A29" s="1" t="s">
        <v>183</v>
      </c>
    </row>
    <row r="31" spans="1:6" x14ac:dyDescent="0.2">
      <c r="A31" s="1" t="s">
        <v>146</v>
      </c>
    </row>
    <row r="32" spans="1:6" x14ac:dyDescent="0.2">
      <c r="A32" s="1" t="s">
        <v>147</v>
      </c>
    </row>
    <row r="33" spans="1:4" x14ac:dyDescent="0.2">
      <c r="A33" s="1" t="s">
        <v>148</v>
      </c>
    </row>
    <row r="34" spans="1:4" x14ac:dyDescent="0.2">
      <c r="A34" s="3" t="s">
        <v>522</v>
      </c>
      <c r="D34" s="16">
        <v>10.009499999999999</v>
      </c>
    </row>
    <row r="35" spans="1:4" x14ac:dyDescent="0.2">
      <c r="A35" s="3" t="s">
        <v>524</v>
      </c>
      <c r="D35" s="16">
        <v>10.0085</v>
      </c>
    </row>
    <row r="36" spans="1:4" x14ac:dyDescent="0.2">
      <c r="A36" s="3" t="s">
        <v>523</v>
      </c>
      <c r="D36" s="16">
        <v>23.5062</v>
      </c>
    </row>
    <row r="37" spans="1:4" x14ac:dyDescent="0.2">
      <c r="A37" s="3" t="s">
        <v>521</v>
      </c>
      <c r="D37" s="16">
        <v>22.896899999999999</v>
      </c>
    </row>
    <row r="39" spans="1:4" x14ac:dyDescent="0.2">
      <c r="A39" s="1" t="s">
        <v>149</v>
      </c>
    </row>
    <row r="40" spans="1:4" x14ac:dyDescent="0.2">
      <c r="A40" s="3" t="s">
        <v>522</v>
      </c>
      <c r="D40" s="16">
        <v>10.010199999999999</v>
      </c>
    </row>
    <row r="41" spans="1:4" x14ac:dyDescent="0.2">
      <c r="A41" s="3" t="s">
        <v>523</v>
      </c>
      <c r="D41" s="16">
        <v>24.377500000000001</v>
      </c>
    </row>
    <row r="42" spans="1:4" x14ac:dyDescent="0.2">
      <c r="A42" s="3" t="s">
        <v>524</v>
      </c>
      <c r="D42" s="16">
        <v>10.012700000000001</v>
      </c>
    </row>
    <row r="43" spans="1:4" x14ac:dyDescent="0.2">
      <c r="A43" s="3" t="s">
        <v>521</v>
      </c>
      <c r="D43" s="16">
        <v>23.6602</v>
      </c>
    </row>
    <row r="45" spans="1:4" x14ac:dyDescent="0.2">
      <c r="A45" s="1" t="s">
        <v>150</v>
      </c>
      <c r="D45" s="17"/>
    </row>
    <row r="47" spans="1:4" ht="12" customHeight="1" x14ac:dyDescent="0.2">
      <c r="A47" s="19" t="s">
        <v>555</v>
      </c>
      <c r="B47" s="20"/>
      <c r="C47" s="51" t="s">
        <v>556</v>
      </c>
      <c r="D47" s="52"/>
    </row>
    <row r="48" spans="1:4" ht="12.75" x14ac:dyDescent="0.2">
      <c r="A48" s="53"/>
      <c r="B48" s="54"/>
      <c r="C48" s="21" t="s">
        <v>557</v>
      </c>
      <c r="D48" s="21" t="s">
        <v>558</v>
      </c>
    </row>
    <row r="49" spans="1:5" ht="12.75" x14ac:dyDescent="0.2">
      <c r="A49" s="53" t="s">
        <v>522</v>
      </c>
      <c r="B49" s="54"/>
      <c r="C49" s="22">
        <v>0.25718722270000005</v>
      </c>
      <c r="D49" s="22">
        <v>0.23827909730000005</v>
      </c>
    </row>
    <row r="50" spans="1:5" ht="12.75" x14ac:dyDescent="0.2">
      <c r="A50" s="53" t="s">
        <v>524</v>
      </c>
      <c r="B50" s="54"/>
      <c r="C50" s="22">
        <v>0.23183301590000002</v>
      </c>
      <c r="D50" s="22">
        <v>0.21478890420000013</v>
      </c>
    </row>
    <row r="52" spans="1:5" x14ac:dyDescent="0.2">
      <c r="A52" s="1" t="s">
        <v>152</v>
      </c>
      <c r="D52" s="18">
        <v>9.7732850265200205E-2</v>
      </c>
      <c r="E52" s="2" t="s">
        <v>153</v>
      </c>
    </row>
  </sheetData>
  <sortState ref="A49:D50">
    <sortCondition ref="A49"/>
  </sortState>
  <mergeCells count="5">
    <mergeCell ref="B1:E1"/>
    <mergeCell ref="C47:D47"/>
    <mergeCell ref="A48:B48"/>
    <mergeCell ref="A49:B49"/>
    <mergeCell ref="A50:B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showGridLines="0" workbookViewId="0"/>
  </sheetViews>
  <sheetFormatPr defaultRowHeight="11.25" x14ac:dyDescent="0.2"/>
  <cols>
    <col min="1" max="1" width="38" style="3" customWidth="1"/>
    <col min="2" max="2" width="41.140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256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212</v>
      </c>
      <c r="B8" s="9" t="s">
        <v>736</v>
      </c>
      <c r="C8" s="9" t="s">
        <v>213</v>
      </c>
      <c r="D8" s="9">
        <v>500</v>
      </c>
      <c r="E8" s="10">
        <v>4977.71</v>
      </c>
      <c r="F8" s="10">
        <v>4.7646296703855997</v>
      </c>
    </row>
    <row r="9" spans="1:6" x14ac:dyDescent="0.2">
      <c r="A9" s="9" t="s">
        <v>214</v>
      </c>
      <c r="B9" s="9" t="s">
        <v>656</v>
      </c>
      <c r="C9" s="9" t="s">
        <v>161</v>
      </c>
      <c r="D9" s="9">
        <v>470</v>
      </c>
      <c r="E9" s="10">
        <v>4725.9299000000001</v>
      </c>
      <c r="F9" s="10">
        <v>4.5236274957163998</v>
      </c>
    </row>
    <row r="10" spans="1:6" x14ac:dyDescent="0.2">
      <c r="A10" s="9" t="s">
        <v>215</v>
      </c>
      <c r="B10" s="9" t="s">
        <v>730</v>
      </c>
      <c r="C10" s="9" t="s">
        <v>216</v>
      </c>
      <c r="D10" s="9">
        <v>350</v>
      </c>
      <c r="E10" s="10">
        <v>3597.5520000000001</v>
      </c>
      <c r="F10" s="10">
        <v>3.44355195460464</v>
      </c>
    </row>
    <row r="11" spans="1:6" x14ac:dyDescent="0.2">
      <c r="A11" s="9" t="s">
        <v>217</v>
      </c>
      <c r="B11" s="9" t="s">
        <v>660</v>
      </c>
      <c r="C11" s="9" t="s">
        <v>216</v>
      </c>
      <c r="D11" s="9">
        <v>350</v>
      </c>
      <c r="E11" s="10">
        <v>3571.5295000000001</v>
      </c>
      <c r="F11" s="10">
        <v>3.41864339713592</v>
      </c>
    </row>
    <row r="12" spans="1:6" x14ac:dyDescent="0.2">
      <c r="A12" s="9" t="s">
        <v>218</v>
      </c>
      <c r="B12" s="9" t="s">
        <v>671</v>
      </c>
      <c r="C12" s="9" t="s">
        <v>219</v>
      </c>
      <c r="D12" s="9">
        <v>7</v>
      </c>
      <c r="E12" s="10">
        <v>3533.9989999999998</v>
      </c>
      <c r="F12" s="10">
        <v>3.3827194614618099</v>
      </c>
    </row>
    <row r="13" spans="1:6" x14ac:dyDescent="0.2">
      <c r="A13" s="9" t="s">
        <v>220</v>
      </c>
      <c r="B13" s="9" t="s">
        <v>728</v>
      </c>
      <c r="C13" s="9" t="s">
        <v>219</v>
      </c>
      <c r="D13" s="9">
        <v>7</v>
      </c>
      <c r="E13" s="10">
        <v>3523.7755000000002</v>
      </c>
      <c r="F13" s="10">
        <v>3.3729335977945398</v>
      </c>
    </row>
    <row r="14" spans="1:6" x14ac:dyDescent="0.2">
      <c r="A14" s="9" t="s">
        <v>221</v>
      </c>
      <c r="B14" s="9" t="s">
        <v>663</v>
      </c>
      <c r="C14" s="9" t="s">
        <v>216</v>
      </c>
      <c r="D14" s="9">
        <v>300</v>
      </c>
      <c r="E14" s="10">
        <v>3092.9189999999999</v>
      </c>
      <c r="F14" s="10">
        <v>2.9605207285075599</v>
      </c>
    </row>
    <row r="15" spans="1:6" x14ac:dyDescent="0.2">
      <c r="A15" s="9" t="s">
        <v>222</v>
      </c>
      <c r="B15" s="9" t="s">
        <v>731</v>
      </c>
      <c r="C15" s="9" t="s">
        <v>223</v>
      </c>
      <c r="D15" s="9">
        <v>250</v>
      </c>
      <c r="E15" s="10">
        <v>2623.085</v>
      </c>
      <c r="F15" s="10">
        <v>2.5107988651294302</v>
      </c>
    </row>
    <row r="16" spans="1:6" x14ac:dyDescent="0.2">
      <c r="A16" s="9" t="s">
        <v>224</v>
      </c>
      <c r="B16" s="9" t="s">
        <v>669</v>
      </c>
      <c r="C16" s="9" t="s">
        <v>225</v>
      </c>
      <c r="D16" s="9">
        <v>300</v>
      </c>
      <c r="E16" s="10">
        <v>2129.5500000000002</v>
      </c>
      <c r="F16" s="10">
        <v>2.0383905680663701</v>
      </c>
    </row>
    <row r="17" spans="1:6" x14ac:dyDescent="0.2">
      <c r="A17" s="9" t="s">
        <v>226</v>
      </c>
      <c r="B17" s="9" t="s">
        <v>584</v>
      </c>
      <c r="C17" s="9" t="s">
        <v>223</v>
      </c>
      <c r="D17" s="9">
        <v>150</v>
      </c>
      <c r="E17" s="10">
        <v>1510.8945000000001</v>
      </c>
      <c r="F17" s="10">
        <v>1.44621779161952</v>
      </c>
    </row>
    <row r="18" spans="1:6" x14ac:dyDescent="0.2">
      <c r="A18" s="9" t="s">
        <v>167</v>
      </c>
      <c r="B18" s="9" t="s">
        <v>819</v>
      </c>
      <c r="C18" s="9" t="s">
        <v>168</v>
      </c>
      <c r="D18" s="9">
        <v>45</v>
      </c>
      <c r="E18" s="10">
        <v>450.738</v>
      </c>
      <c r="F18" s="10">
        <v>0.431443303922942</v>
      </c>
    </row>
    <row r="19" spans="1:6" x14ac:dyDescent="0.2">
      <c r="A19" s="9" t="s">
        <v>227</v>
      </c>
      <c r="B19" s="9" t="s">
        <v>673</v>
      </c>
      <c r="C19" s="9" t="s">
        <v>168</v>
      </c>
      <c r="D19" s="9">
        <v>40</v>
      </c>
      <c r="E19" s="10">
        <v>410.94240000000002</v>
      </c>
      <c r="F19" s="10">
        <v>0.39335123015592899</v>
      </c>
    </row>
    <row r="20" spans="1:6" x14ac:dyDescent="0.2">
      <c r="A20" s="9" t="s">
        <v>228</v>
      </c>
      <c r="B20" s="9" t="s">
        <v>675</v>
      </c>
      <c r="C20" s="9" t="s">
        <v>229</v>
      </c>
      <c r="D20" s="9">
        <v>30</v>
      </c>
      <c r="E20" s="10">
        <v>305.50319999999999</v>
      </c>
      <c r="F20" s="10">
        <v>0.29242555534929698</v>
      </c>
    </row>
    <row r="21" spans="1:6" x14ac:dyDescent="0.2">
      <c r="A21" s="8" t="s">
        <v>130</v>
      </c>
      <c r="B21" s="9"/>
      <c r="C21" s="9"/>
      <c r="D21" s="9"/>
      <c r="E21" s="12">
        <f>SUM(E8:E20)</f>
        <v>34454.12799999999</v>
      </c>
      <c r="F21" s="12">
        <f>SUM(F8:F20)</f>
        <v>32.979253619849956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196</v>
      </c>
      <c r="B23" s="9"/>
      <c r="C23" s="9"/>
      <c r="D23" s="9"/>
      <c r="E23" s="10"/>
      <c r="F23" s="10"/>
    </row>
    <row r="24" spans="1:6" x14ac:dyDescent="0.2">
      <c r="A24" s="9" t="s">
        <v>242</v>
      </c>
      <c r="B24" s="9" t="s">
        <v>703</v>
      </c>
      <c r="C24" s="9" t="s">
        <v>243</v>
      </c>
      <c r="D24" s="9">
        <v>580</v>
      </c>
      <c r="E24" s="10">
        <v>7450.6220000000003</v>
      </c>
      <c r="F24" s="10">
        <v>7.1316839759704198</v>
      </c>
    </row>
    <row r="25" spans="1:6" x14ac:dyDescent="0.2">
      <c r="A25" s="9" t="s">
        <v>244</v>
      </c>
      <c r="B25" s="9" t="s">
        <v>708</v>
      </c>
      <c r="C25" s="9" t="s">
        <v>231</v>
      </c>
      <c r="D25" s="9">
        <v>50</v>
      </c>
      <c r="E25" s="10">
        <v>6471.38</v>
      </c>
      <c r="F25" s="10">
        <v>6.1943602894383103</v>
      </c>
    </row>
    <row r="26" spans="1:6" x14ac:dyDescent="0.2">
      <c r="A26" s="9" t="s">
        <v>230</v>
      </c>
      <c r="B26" s="9" t="s">
        <v>687</v>
      </c>
      <c r="C26" s="9" t="s">
        <v>231</v>
      </c>
      <c r="D26" s="9">
        <v>550</v>
      </c>
      <c r="E26" s="10">
        <v>5559.9335000000001</v>
      </c>
      <c r="F26" s="10">
        <v>5.3219299877796997</v>
      </c>
    </row>
    <row r="27" spans="1:6" x14ac:dyDescent="0.2">
      <c r="A27" s="9" t="s">
        <v>232</v>
      </c>
      <c r="B27" s="9" t="s">
        <v>768</v>
      </c>
      <c r="C27" s="9" t="s">
        <v>231</v>
      </c>
      <c r="D27" s="9">
        <v>394</v>
      </c>
      <c r="E27" s="10">
        <v>4010.5141800000001</v>
      </c>
      <c r="F27" s="10">
        <v>3.8388365042419501</v>
      </c>
    </row>
    <row r="28" spans="1:6" x14ac:dyDescent="0.2">
      <c r="A28" s="9" t="s">
        <v>245</v>
      </c>
      <c r="B28" s="9" t="s">
        <v>702</v>
      </c>
      <c r="C28" s="9" t="s">
        <v>246</v>
      </c>
      <c r="D28" s="9">
        <v>29</v>
      </c>
      <c r="E28" s="10">
        <v>3372.5230999999999</v>
      </c>
      <c r="F28" s="10">
        <v>3.2281558440167899</v>
      </c>
    </row>
    <row r="29" spans="1:6" x14ac:dyDescent="0.2">
      <c r="A29" s="9" t="s">
        <v>233</v>
      </c>
      <c r="B29" s="9" t="s">
        <v>770</v>
      </c>
      <c r="C29" s="9" t="s">
        <v>234</v>
      </c>
      <c r="D29" s="9">
        <v>325</v>
      </c>
      <c r="E29" s="10">
        <v>3276.4940000000001</v>
      </c>
      <c r="F29" s="10">
        <v>3.1362374520091398</v>
      </c>
    </row>
    <row r="30" spans="1:6" x14ac:dyDescent="0.2">
      <c r="A30" s="9" t="s">
        <v>235</v>
      </c>
      <c r="B30" s="9" t="s">
        <v>719</v>
      </c>
      <c r="C30" s="9" t="s">
        <v>234</v>
      </c>
      <c r="D30" s="9">
        <v>320</v>
      </c>
      <c r="E30" s="10">
        <v>3257.7312000000002</v>
      </c>
      <c r="F30" s="10">
        <v>3.11827782929518</v>
      </c>
    </row>
    <row r="31" spans="1:6" x14ac:dyDescent="0.2">
      <c r="A31" s="9" t="s">
        <v>247</v>
      </c>
      <c r="B31" s="9" t="s">
        <v>820</v>
      </c>
      <c r="C31" s="9" t="s">
        <v>248</v>
      </c>
      <c r="D31" s="9">
        <v>270</v>
      </c>
      <c r="E31" s="10">
        <v>3079.9845</v>
      </c>
      <c r="F31" s="10">
        <v>2.9481399143437002</v>
      </c>
    </row>
    <row r="32" spans="1:6" x14ac:dyDescent="0.2">
      <c r="A32" s="9" t="s">
        <v>236</v>
      </c>
      <c r="B32" s="9" t="s">
        <v>765</v>
      </c>
      <c r="C32" s="9" t="s">
        <v>237</v>
      </c>
      <c r="D32" s="9">
        <v>250</v>
      </c>
      <c r="E32" s="10">
        <v>2618.5749999999998</v>
      </c>
      <c r="F32" s="10">
        <v>2.5064819242442802</v>
      </c>
    </row>
    <row r="33" spans="1:6" x14ac:dyDescent="0.2">
      <c r="A33" s="9" t="s">
        <v>238</v>
      </c>
      <c r="B33" s="9" t="s">
        <v>766</v>
      </c>
      <c r="C33" s="9" t="s">
        <v>237</v>
      </c>
      <c r="D33" s="9">
        <v>250</v>
      </c>
      <c r="E33" s="10">
        <v>2598.7849999999999</v>
      </c>
      <c r="F33" s="10">
        <v>2.4875390727770501</v>
      </c>
    </row>
    <row r="34" spans="1:6" x14ac:dyDescent="0.2">
      <c r="A34" s="9" t="s">
        <v>239</v>
      </c>
      <c r="B34" s="9" t="s">
        <v>767</v>
      </c>
      <c r="C34" s="9" t="s">
        <v>237</v>
      </c>
      <c r="D34" s="9">
        <v>250</v>
      </c>
      <c r="E34" s="10">
        <v>2584.3425000000002</v>
      </c>
      <c r="F34" s="10">
        <v>2.473714811417</v>
      </c>
    </row>
    <row r="35" spans="1:6" x14ac:dyDescent="0.2">
      <c r="A35" s="9" t="s">
        <v>249</v>
      </c>
      <c r="B35" s="9" t="s">
        <v>764</v>
      </c>
      <c r="C35" s="9" t="s">
        <v>250</v>
      </c>
      <c r="D35" s="9">
        <v>250</v>
      </c>
      <c r="E35" s="10">
        <v>2275.5475000000001</v>
      </c>
      <c r="F35" s="10">
        <v>2.1781383678180899</v>
      </c>
    </row>
    <row r="36" spans="1:6" x14ac:dyDescent="0.2">
      <c r="A36" s="9" t="s">
        <v>251</v>
      </c>
      <c r="B36" s="9" t="s">
        <v>684</v>
      </c>
      <c r="C36" s="9" t="s">
        <v>252</v>
      </c>
      <c r="D36" s="9">
        <v>192</v>
      </c>
      <c r="E36" s="10">
        <v>2246.8147199999999</v>
      </c>
      <c r="F36" s="10">
        <v>2.1506355490318101</v>
      </c>
    </row>
    <row r="37" spans="1:6" x14ac:dyDescent="0.2">
      <c r="A37" s="9" t="s">
        <v>240</v>
      </c>
      <c r="B37" s="9" t="s">
        <v>720</v>
      </c>
      <c r="C37" s="9" t="s">
        <v>231</v>
      </c>
      <c r="D37" s="9">
        <v>200</v>
      </c>
      <c r="E37" s="10">
        <v>2042.3240000000001</v>
      </c>
      <c r="F37" s="10">
        <v>1.9548984426454299</v>
      </c>
    </row>
    <row r="38" spans="1:6" x14ac:dyDescent="0.2">
      <c r="A38" s="9" t="s">
        <v>253</v>
      </c>
      <c r="B38" s="9" t="s">
        <v>800</v>
      </c>
      <c r="C38" s="9" t="s">
        <v>246</v>
      </c>
      <c r="D38" s="9">
        <v>16</v>
      </c>
      <c r="E38" s="10">
        <v>1833.2655999999999</v>
      </c>
      <c r="F38" s="10">
        <v>1.7547891844758501</v>
      </c>
    </row>
    <row r="39" spans="1:6" x14ac:dyDescent="0.2">
      <c r="A39" s="9" t="s">
        <v>241</v>
      </c>
      <c r="B39" s="9" t="s">
        <v>686</v>
      </c>
      <c r="C39" s="9" t="s">
        <v>231</v>
      </c>
      <c r="D39" s="9">
        <v>75</v>
      </c>
      <c r="E39" s="10">
        <v>756.21074999999996</v>
      </c>
      <c r="F39" s="10">
        <v>0.72383971274231496</v>
      </c>
    </row>
    <row r="40" spans="1:6" x14ac:dyDescent="0.2">
      <c r="A40" s="8" t="s">
        <v>130</v>
      </c>
      <c r="B40" s="9"/>
      <c r="C40" s="9"/>
      <c r="D40" s="9"/>
      <c r="E40" s="12">
        <f>SUM(E24:E39)</f>
        <v>53435.047549999988</v>
      </c>
      <c r="F40" s="12">
        <f>SUM(F24:F39)</f>
        <v>51.147658862247027</v>
      </c>
    </row>
    <row r="41" spans="1:6" x14ac:dyDescent="0.2">
      <c r="A41" s="9"/>
      <c r="B41" s="9"/>
      <c r="C41" s="9"/>
      <c r="D41" s="9"/>
      <c r="E41" s="10"/>
      <c r="F41" s="10"/>
    </row>
    <row r="42" spans="1:6" x14ac:dyDescent="0.2">
      <c r="A42" s="8" t="s">
        <v>131</v>
      </c>
      <c r="B42" s="9"/>
      <c r="C42" s="9"/>
      <c r="D42" s="9"/>
      <c r="E42" s="10"/>
      <c r="F42" s="10"/>
    </row>
    <row r="43" spans="1:6" x14ac:dyDescent="0.2">
      <c r="A43" s="9" t="s">
        <v>846</v>
      </c>
      <c r="B43" s="9" t="s">
        <v>254</v>
      </c>
      <c r="C43" s="9" t="s">
        <v>134</v>
      </c>
      <c r="D43" s="9">
        <v>6500000</v>
      </c>
      <c r="E43" s="10">
        <v>6775.7884999999997</v>
      </c>
      <c r="F43" s="10">
        <v>6.4857380055000302</v>
      </c>
    </row>
    <row r="44" spans="1:6" x14ac:dyDescent="0.2">
      <c r="A44" s="9" t="s">
        <v>847</v>
      </c>
      <c r="B44" s="9" t="s">
        <v>255</v>
      </c>
      <c r="C44" s="9" t="s">
        <v>134</v>
      </c>
      <c r="D44" s="9">
        <v>6500000</v>
      </c>
      <c r="E44" s="10">
        <v>6708.3834999999999</v>
      </c>
      <c r="F44" s="10">
        <v>6.4212184045324499</v>
      </c>
    </row>
    <row r="45" spans="1:6" x14ac:dyDescent="0.2">
      <c r="A45" s="8" t="s">
        <v>130</v>
      </c>
      <c r="B45" s="9"/>
      <c r="C45" s="9"/>
      <c r="D45" s="9"/>
      <c r="E45" s="12">
        <f>SUM(E43:E44)</f>
        <v>13484.171999999999</v>
      </c>
      <c r="F45" s="12">
        <f>SUM(F43:F44)</f>
        <v>12.90695641003248</v>
      </c>
    </row>
    <row r="46" spans="1:6" x14ac:dyDescent="0.2">
      <c r="A46" s="9"/>
      <c r="B46" s="9"/>
      <c r="C46" s="9"/>
      <c r="D46" s="9"/>
      <c r="E46" s="10"/>
      <c r="F46" s="10"/>
    </row>
    <row r="47" spans="1:6" x14ac:dyDescent="0.2">
      <c r="A47" s="8" t="s">
        <v>130</v>
      </c>
      <c r="B47" s="9"/>
      <c r="C47" s="9"/>
      <c r="D47" s="9"/>
      <c r="E47" s="12">
        <v>101373.34754999998</v>
      </c>
      <c r="F47" s="12">
        <v>97.033868892129448</v>
      </c>
    </row>
    <row r="48" spans="1:6" x14ac:dyDescent="0.2">
      <c r="A48" s="9"/>
      <c r="B48" s="9"/>
      <c r="C48" s="9"/>
      <c r="D48" s="9"/>
      <c r="E48" s="10"/>
      <c r="F48" s="10"/>
    </row>
    <row r="49" spans="1:6" x14ac:dyDescent="0.2">
      <c r="A49" s="8" t="s">
        <v>142</v>
      </c>
      <c r="B49" s="9"/>
      <c r="C49" s="9"/>
      <c r="D49" s="9"/>
      <c r="E49" s="12">
        <v>3098.7778327000001</v>
      </c>
      <c r="F49" s="12">
        <v>2.97</v>
      </c>
    </row>
    <row r="50" spans="1:6" x14ac:dyDescent="0.2">
      <c r="A50" s="9"/>
      <c r="B50" s="9"/>
      <c r="C50" s="9"/>
      <c r="D50" s="9"/>
      <c r="E50" s="10"/>
      <c r="F50" s="10"/>
    </row>
    <row r="51" spans="1:6" x14ac:dyDescent="0.2">
      <c r="A51" s="13" t="s">
        <v>143</v>
      </c>
      <c r="B51" s="6"/>
      <c r="C51" s="6"/>
      <c r="D51" s="6"/>
      <c r="E51" s="14">
        <v>104472.1278327</v>
      </c>
      <c r="F51" s="14">
        <f xml:space="preserve"> ROUND(SUM(F47:F50),2)</f>
        <v>100</v>
      </c>
    </row>
    <row r="52" spans="1:6" x14ac:dyDescent="0.2">
      <c r="A52" s="1" t="s">
        <v>183</v>
      </c>
    </row>
    <row r="53" spans="1:6" x14ac:dyDescent="0.2">
      <c r="A53" s="1" t="s">
        <v>146</v>
      </c>
    </row>
    <row r="54" spans="1:6" x14ac:dyDescent="0.2">
      <c r="A54" s="1" t="s">
        <v>147</v>
      </c>
    </row>
    <row r="55" spans="1:6" x14ac:dyDescent="0.2">
      <c r="A55" s="1" t="s">
        <v>148</v>
      </c>
    </row>
    <row r="56" spans="1:6" x14ac:dyDescent="0.2">
      <c r="A56" s="3" t="s">
        <v>537</v>
      </c>
      <c r="D56" s="16">
        <v>17.668700000000001</v>
      </c>
    </row>
    <row r="57" spans="1:6" x14ac:dyDescent="0.2">
      <c r="A57" s="3" t="s">
        <v>539</v>
      </c>
      <c r="D57" s="16">
        <v>18.1904</v>
      </c>
    </row>
    <row r="58" spans="1:6" x14ac:dyDescent="0.2">
      <c r="A58" s="3" t="s">
        <v>523</v>
      </c>
      <c r="D58" s="16">
        <v>52.627299999999998</v>
      </c>
    </row>
    <row r="59" spans="1:6" x14ac:dyDescent="0.2">
      <c r="A59" s="3" t="s">
        <v>536</v>
      </c>
      <c r="D59" s="16">
        <v>14.5905</v>
      </c>
    </row>
    <row r="60" spans="1:6" x14ac:dyDescent="0.2">
      <c r="A60" s="3" t="s">
        <v>532</v>
      </c>
      <c r="D60" s="16">
        <v>16.190300000000001</v>
      </c>
    </row>
    <row r="61" spans="1:6" x14ac:dyDescent="0.2">
      <c r="A61" s="3" t="s">
        <v>535</v>
      </c>
      <c r="D61" s="16">
        <v>13.9033</v>
      </c>
    </row>
    <row r="62" spans="1:6" x14ac:dyDescent="0.2">
      <c r="A62" s="3" t="s">
        <v>521</v>
      </c>
      <c r="D62" s="16">
        <v>51.275100000000002</v>
      </c>
    </row>
    <row r="63" spans="1:6" x14ac:dyDescent="0.2">
      <c r="A63" s="3" t="s">
        <v>538</v>
      </c>
      <c r="D63" s="16">
        <v>14.009499999999999</v>
      </c>
    </row>
    <row r="64" spans="1:6" x14ac:dyDescent="0.2">
      <c r="A64" s="3" t="s">
        <v>533</v>
      </c>
      <c r="D64" s="16">
        <v>15.7148</v>
      </c>
    </row>
    <row r="65" spans="1:4" x14ac:dyDescent="0.2">
      <c r="A65" s="3" t="s">
        <v>534</v>
      </c>
      <c r="D65" s="16">
        <v>13.4872</v>
      </c>
    </row>
    <row r="67" spans="1:4" x14ac:dyDescent="0.2">
      <c r="A67" s="1" t="s">
        <v>149</v>
      </c>
    </row>
    <row r="68" spans="1:4" x14ac:dyDescent="0.2">
      <c r="A68" s="3" t="s">
        <v>537</v>
      </c>
      <c r="D68" s="16">
        <v>17.3553</v>
      </c>
    </row>
    <row r="69" spans="1:4" x14ac:dyDescent="0.2">
      <c r="A69" s="3" t="s">
        <v>539</v>
      </c>
      <c r="D69" s="16">
        <v>17.967099999999999</v>
      </c>
    </row>
    <row r="70" spans="1:4" x14ac:dyDescent="0.2">
      <c r="A70" s="3" t="s">
        <v>523</v>
      </c>
      <c r="D70" s="16">
        <v>54.978700000000003</v>
      </c>
    </row>
    <row r="71" spans="1:4" x14ac:dyDescent="0.2">
      <c r="A71" s="3" t="s">
        <v>536</v>
      </c>
      <c r="D71" s="16">
        <v>14.7012</v>
      </c>
    </row>
    <row r="72" spans="1:4" x14ac:dyDescent="0.2">
      <c r="A72" s="3" t="s">
        <v>532</v>
      </c>
      <c r="D72" s="16">
        <v>16.296500000000002</v>
      </c>
    </row>
    <row r="73" spans="1:4" x14ac:dyDescent="0.2">
      <c r="A73" s="3" t="s">
        <v>535</v>
      </c>
      <c r="D73" s="16">
        <v>13.9579</v>
      </c>
    </row>
    <row r="74" spans="1:4" x14ac:dyDescent="0.2">
      <c r="A74" s="3" t="s">
        <v>521</v>
      </c>
      <c r="D74" s="16">
        <v>53.393500000000003</v>
      </c>
    </row>
    <row r="75" spans="1:4" x14ac:dyDescent="0.2">
      <c r="A75" s="3" t="s">
        <v>538</v>
      </c>
      <c r="D75" s="16">
        <v>14.0406</v>
      </c>
    </row>
    <row r="76" spans="1:4" x14ac:dyDescent="0.2">
      <c r="A76" s="3" t="s">
        <v>533</v>
      </c>
      <c r="D76" s="16">
        <v>15.746600000000001</v>
      </c>
    </row>
    <row r="77" spans="1:4" x14ac:dyDescent="0.2">
      <c r="A77" s="3" t="s">
        <v>534</v>
      </c>
      <c r="D77" s="16">
        <v>13.4773</v>
      </c>
    </row>
    <row r="79" spans="1:4" x14ac:dyDescent="0.2">
      <c r="A79" s="1" t="s">
        <v>150</v>
      </c>
      <c r="D79" s="17"/>
    </row>
    <row r="81" spans="1:5" x14ac:dyDescent="0.2">
      <c r="A81" s="19" t="s">
        <v>555</v>
      </c>
      <c r="B81" s="20"/>
      <c r="C81" s="51" t="s">
        <v>556</v>
      </c>
      <c r="D81" s="52"/>
    </row>
    <row r="82" spans="1:5" ht="12.75" x14ac:dyDescent="0.2">
      <c r="A82" s="53"/>
      <c r="B82" s="54"/>
      <c r="C82" s="21" t="s">
        <v>557</v>
      </c>
      <c r="D82" s="21" t="s">
        <v>558</v>
      </c>
    </row>
    <row r="83" spans="1:5" ht="12.75" x14ac:dyDescent="0.2">
      <c r="A83" s="53" t="s">
        <v>537</v>
      </c>
      <c r="B83" s="54"/>
      <c r="C83" s="22">
        <v>0.72226502000000004</v>
      </c>
      <c r="D83" s="22">
        <v>0.66916488000000007</v>
      </c>
    </row>
    <row r="84" spans="1:5" ht="12.75" x14ac:dyDescent="0.2">
      <c r="A84" s="53" t="s">
        <v>539</v>
      </c>
      <c r="B84" s="54"/>
      <c r="C84" s="22">
        <v>0.72226502000000004</v>
      </c>
      <c r="D84" s="22">
        <v>0.66916488000000007</v>
      </c>
    </row>
    <row r="85" spans="1:5" ht="12.75" x14ac:dyDescent="0.2">
      <c r="A85" s="53" t="s">
        <v>536</v>
      </c>
      <c r="B85" s="54"/>
      <c r="C85" s="22">
        <v>0.3791891355</v>
      </c>
      <c r="D85" s="22">
        <v>0.35131156200000002</v>
      </c>
    </row>
    <row r="86" spans="1:5" ht="12.75" x14ac:dyDescent="0.2">
      <c r="A86" s="53" t="s">
        <v>532</v>
      </c>
      <c r="B86" s="54"/>
      <c r="C86" s="22">
        <v>0.43335901200000004</v>
      </c>
      <c r="D86" s="22">
        <v>0.40149892799999998</v>
      </c>
    </row>
    <row r="87" spans="1:5" ht="12.75" x14ac:dyDescent="0.2">
      <c r="A87" s="53" t="s">
        <v>535</v>
      </c>
      <c r="B87" s="54"/>
      <c r="C87" s="22">
        <v>0.39724576100000003</v>
      </c>
      <c r="D87" s="22">
        <v>0.36804068400000001</v>
      </c>
    </row>
    <row r="88" spans="1:5" ht="12.75" x14ac:dyDescent="0.2">
      <c r="A88" s="53" t="s">
        <v>538</v>
      </c>
      <c r="B88" s="54"/>
      <c r="C88" s="22">
        <v>0.3791891355</v>
      </c>
      <c r="D88" s="22">
        <v>0.35131156200000002</v>
      </c>
    </row>
    <row r="89" spans="1:5" ht="12.75" x14ac:dyDescent="0.2">
      <c r="A89" s="53" t="s">
        <v>533</v>
      </c>
      <c r="B89" s="54"/>
      <c r="C89" s="22">
        <v>0.43335901200000004</v>
      </c>
      <c r="D89" s="22">
        <v>0.40149892799999998</v>
      </c>
    </row>
    <row r="90" spans="1:5" ht="12.75" x14ac:dyDescent="0.2">
      <c r="A90" s="53" t="s">
        <v>534</v>
      </c>
      <c r="B90" s="54"/>
      <c r="C90" s="22">
        <v>0.39724576100000003</v>
      </c>
      <c r="D90" s="22">
        <v>0.36804068400000001</v>
      </c>
    </row>
    <row r="92" spans="1:5" x14ac:dyDescent="0.2">
      <c r="A92" s="1" t="s">
        <v>152</v>
      </c>
      <c r="D92" s="18">
        <v>3.0162191723722791</v>
      </c>
      <c r="E92" s="2" t="s">
        <v>153</v>
      </c>
    </row>
  </sheetData>
  <sortState ref="A83:D90">
    <sortCondition ref="A83"/>
  </sortState>
  <mergeCells count="11">
    <mergeCell ref="A90:B90"/>
    <mergeCell ref="A85:B85"/>
    <mergeCell ref="A86:B86"/>
    <mergeCell ref="A87:B87"/>
    <mergeCell ref="A88:B88"/>
    <mergeCell ref="A89:B89"/>
    <mergeCell ref="B1:E1"/>
    <mergeCell ref="C81:D81"/>
    <mergeCell ref="A82:B82"/>
    <mergeCell ref="A83:B83"/>
    <mergeCell ref="A84:B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/>
  </sheetViews>
  <sheetFormatPr defaultRowHeight="11.25" x14ac:dyDescent="0.2"/>
  <cols>
    <col min="1" max="1" width="38" style="3" customWidth="1"/>
    <col min="2" max="2" width="22.7109375" style="3" bestFit="1" customWidth="1"/>
    <col min="3" max="3" width="9.42578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50" t="s">
        <v>211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131</v>
      </c>
      <c r="B5" s="9"/>
      <c r="C5" s="9"/>
      <c r="D5" s="9"/>
      <c r="E5" s="10"/>
      <c r="F5" s="10"/>
    </row>
    <row r="6" spans="1:6" x14ac:dyDescent="0.2">
      <c r="A6" s="9" t="s">
        <v>843</v>
      </c>
      <c r="B6" s="9" t="s">
        <v>139</v>
      </c>
      <c r="C6" s="9" t="s">
        <v>134</v>
      </c>
      <c r="D6" s="9">
        <v>1800000</v>
      </c>
      <c r="E6" s="10">
        <v>1960.2144000000001</v>
      </c>
      <c r="F6" s="10">
        <v>28.639757337444198</v>
      </c>
    </row>
    <row r="7" spans="1:6" x14ac:dyDescent="0.2">
      <c r="A7" s="9" t="s">
        <v>842</v>
      </c>
      <c r="B7" s="9" t="s">
        <v>136</v>
      </c>
      <c r="C7" s="9" t="s">
        <v>134</v>
      </c>
      <c r="D7" s="9">
        <v>1500000</v>
      </c>
      <c r="E7" s="10">
        <v>1550.1044999999999</v>
      </c>
      <c r="F7" s="10">
        <v>22.647837260903898</v>
      </c>
    </row>
    <row r="8" spans="1:6" x14ac:dyDescent="0.2">
      <c r="A8" s="9" t="s">
        <v>849</v>
      </c>
      <c r="B8" s="9" t="s">
        <v>208</v>
      </c>
      <c r="C8" s="9" t="s">
        <v>134</v>
      </c>
      <c r="D8" s="9">
        <v>775000</v>
      </c>
      <c r="E8" s="10">
        <v>844.75464999999997</v>
      </c>
      <c r="F8" s="10">
        <v>12.3423071403198</v>
      </c>
    </row>
    <row r="9" spans="1:6" x14ac:dyDescent="0.2">
      <c r="A9" s="9" t="s">
        <v>137</v>
      </c>
      <c r="B9" s="9" t="s">
        <v>138</v>
      </c>
      <c r="C9" s="9" t="s">
        <v>134</v>
      </c>
      <c r="D9" s="9">
        <v>765000</v>
      </c>
      <c r="E9" s="10">
        <v>805.47155999999995</v>
      </c>
      <c r="F9" s="10">
        <v>11.768360655146999</v>
      </c>
    </row>
    <row r="10" spans="1:6" x14ac:dyDescent="0.2">
      <c r="A10" s="9" t="s">
        <v>848</v>
      </c>
      <c r="B10" s="9" t="s">
        <v>209</v>
      </c>
      <c r="C10" s="9" t="s">
        <v>134</v>
      </c>
      <c r="D10" s="9">
        <v>600000</v>
      </c>
      <c r="E10" s="10">
        <v>628.20060000000001</v>
      </c>
      <c r="F10" s="10">
        <v>9.1783392384204898</v>
      </c>
    </row>
    <row r="11" spans="1:6" x14ac:dyDescent="0.2">
      <c r="A11" s="9" t="s">
        <v>845</v>
      </c>
      <c r="B11" s="9" t="s">
        <v>141</v>
      </c>
      <c r="C11" s="9" t="s">
        <v>134</v>
      </c>
      <c r="D11" s="9">
        <v>550000</v>
      </c>
      <c r="E11" s="10">
        <v>571.42525000000001</v>
      </c>
      <c r="F11" s="10">
        <v>8.3488216883257298</v>
      </c>
    </row>
    <row r="12" spans="1:6" x14ac:dyDescent="0.2">
      <c r="A12" s="9" t="s">
        <v>132</v>
      </c>
      <c r="B12" s="9" t="s">
        <v>133</v>
      </c>
      <c r="C12" s="9" t="s">
        <v>134</v>
      </c>
      <c r="D12" s="9">
        <v>100000</v>
      </c>
      <c r="E12" s="10">
        <v>102.6853</v>
      </c>
      <c r="F12" s="10">
        <v>1.50028592490835</v>
      </c>
    </row>
    <row r="13" spans="1:6" x14ac:dyDescent="0.2">
      <c r="A13" s="8" t="s">
        <v>130</v>
      </c>
      <c r="B13" s="9"/>
      <c r="C13" s="9"/>
      <c r="D13" s="9"/>
      <c r="E13" s="12">
        <f>SUM(E6:E12)</f>
        <v>6462.8562600000005</v>
      </c>
      <c r="F13" s="12">
        <f>SUM(F6:F12)</f>
        <v>94.425709245469463</v>
      </c>
    </row>
    <row r="14" spans="1:6" x14ac:dyDescent="0.2">
      <c r="A14" s="9"/>
      <c r="B14" s="9"/>
      <c r="C14" s="9"/>
      <c r="D14" s="9"/>
      <c r="E14" s="10"/>
      <c r="F14" s="10"/>
    </row>
    <row r="15" spans="1:6" x14ac:dyDescent="0.2">
      <c r="A15" s="8" t="s">
        <v>130</v>
      </c>
      <c r="B15" s="9"/>
      <c r="C15" s="9"/>
      <c r="D15" s="9"/>
      <c r="E15" s="12">
        <v>6462.8562600000005</v>
      </c>
      <c r="F15" s="12">
        <v>94.425709245469463</v>
      </c>
    </row>
    <row r="16" spans="1:6" x14ac:dyDescent="0.2">
      <c r="A16" s="9"/>
      <c r="B16" s="9"/>
      <c r="C16" s="9"/>
      <c r="D16" s="9"/>
      <c r="E16" s="10"/>
      <c r="F16" s="10"/>
    </row>
    <row r="17" spans="1:6" x14ac:dyDescent="0.2">
      <c r="A17" s="8" t="s">
        <v>142</v>
      </c>
      <c r="B17" s="9"/>
      <c r="C17" s="9"/>
      <c r="D17" s="9"/>
      <c r="E17" s="12">
        <v>381.52201380000002</v>
      </c>
      <c r="F17" s="12">
        <v>5.57</v>
      </c>
    </row>
    <row r="18" spans="1:6" x14ac:dyDescent="0.2">
      <c r="A18" s="9"/>
      <c r="B18" s="9"/>
      <c r="C18" s="9"/>
      <c r="D18" s="9"/>
      <c r="E18" s="10"/>
      <c r="F18" s="10"/>
    </row>
    <row r="19" spans="1:6" x14ac:dyDescent="0.2">
      <c r="A19" s="13" t="s">
        <v>143</v>
      </c>
      <c r="B19" s="6"/>
      <c r="C19" s="6"/>
      <c r="D19" s="6"/>
      <c r="E19" s="14">
        <v>6844.3820138000001</v>
      </c>
      <c r="F19" s="14">
        <f xml:space="preserve"> ROUND(SUM(F15:F18),2)</f>
        <v>100</v>
      </c>
    </row>
    <row r="21" spans="1:6" x14ac:dyDescent="0.2">
      <c r="A21" s="1" t="s">
        <v>146</v>
      </c>
    </row>
    <row r="22" spans="1:6" x14ac:dyDescent="0.2">
      <c r="A22" s="1" t="s">
        <v>147</v>
      </c>
    </row>
    <row r="23" spans="1:6" x14ac:dyDescent="0.2">
      <c r="A23" s="1" t="s">
        <v>148</v>
      </c>
    </row>
    <row r="24" spans="1:6" x14ac:dyDescent="0.2">
      <c r="A24" s="3" t="s">
        <v>542</v>
      </c>
      <c r="D24" s="16">
        <v>11.0502</v>
      </c>
    </row>
    <row r="25" spans="1:6" x14ac:dyDescent="0.2">
      <c r="A25" s="3" t="s">
        <v>541</v>
      </c>
      <c r="D25" s="16">
        <v>47.817500000000003</v>
      </c>
    </row>
    <row r="26" spans="1:6" x14ac:dyDescent="0.2">
      <c r="A26" s="3" t="s">
        <v>546</v>
      </c>
      <c r="D26" s="16">
        <v>11.381600000000001</v>
      </c>
    </row>
    <row r="27" spans="1:6" x14ac:dyDescent="0.2">
      <c r="A27" s="3" t="s">
        <v>545</v>
      </c>
      <c r="D27" s="16">
        <v>48.792200000000001</v>
      </c>
    </row>
    <row r="28" spans="1:6" x14ac:dyDescent="0.2">
      <c r="A28" s="3" t="s">
        <v>544</v>
      </c>
      <c r="D28" s="16">
        <v>21.180399999999999</v>
      </c>
    </row>
    <row r="29" spans="1:6" x14ac:dyDescent="0.2">
      <c r="A29" s="3" t="s">
        <v>540</v>
      </c>
      <c r="D29" s="16">
        <v>21.002600000000001</v>
      </c>
    </row>
    <row r="30" spans="1:6" x14ac:dyDescent="0.2">
      <c r="A30" s="3" t="s">
        <v>543</v>
      </c>
      <c r="D30" s="16">
        <v>21.002600000000001</v>
      </c>
    </row>
    <row r="32" spans="1:6" x14ac:dyDescent="0.2">
      <c r="A32" s="1" t="s">
        <v>149</v>
      </c>
    </row>
    <row r="33" spans="1:5" x14ac:dyDescent="0.2">
      <c r="A33" s="3" t="s">
        <v>542</v>
      </c>
      <c r="D33" s="16">
        <v>11.780799999999999</v>
      </c>
    </row>
    <row r="34" spans="1:5" x14ac:dyDescent="0.2">
      <c r="A34" s="3" t="s">
        <v>541</v>
      </c>
      <c r="D34" s="16">
        <v>53.048499999999997</v>
      </c>
    </row>
    <row r="35" spans="1:5" x14ac:dyDescent="0.2">
      <c r="A35" s="3" t="s">
        <v>546</v>
      </c>
      <c r="D35" s="16">
        <v>12.222</v>
      </c>
    </row>
    <row r="36" spans="1:5" x14ac:dyDescent="0.2">
      <c r="A36" s="3" t="s">
        <v>545</v>
      </c>
      <c r="D36" s="16">
        <v>54.430799999999998</v>
      </c>
    </row>
    <row r="37" spans="1:5" x14ac:dyDescent="0.2">
      <c r="A37" s="3" t="s">
        <v>544</v>
      </c>
      <c r="D37" s="16">
        <v>23.624199999999998</v>
      </c>
    </row>
    <row r="38" spans="1:5" x14ac:dyDescent="0.2">
      <c r="A38" s="3" t="s">
        <v>540</v>
      </c>
      <c r="D38" s="16">
        <v>23.3002</v>
      </c>
    </row>
    <row r="39" spans="1:5" x14ac:dyDescent="0.2">
      <c r="A39" s="3" t="s">
        <v>543</v>
      </c>
      <c r="D39" s="16">
        <v>23.3002</v>
      </c>
    </row>
    <row r="41" spans="1:5" x14ac:dyDescent="0.2">
      <c r="A41" s="1" t="s">
        <v>150</v>
      </c>
      <c r="D41" s="17"/>
    </row>
    <row r="43" spans="1:5" x14ac:dyDescent="0.2">
      <c r="A43" s="19" t="s">
        <v>555</v>
      </c>
      <c r="B43" s="20"/>
      <c r="C43" s="51" t="s">
        <v>556</v>
      </c>
      <c r="D43" s="52"/>
    </row>
    <row r="44" spans="1:5" ht="12.75" x14ac:dyDescent="0.2">
      <c r="A44" s="53"/>
      <c r="B44" s="54"/>
      <c r="C44" s="28" t="s">
        <v>557</v>
      </c>
      <c r="D44" s="28" t="s">
        <v>558</v>
      </c>
    </row>
    <row r="45" spans="1:5" ht="12.75" x14ac:dyDescent="0.2">
      <c r="A45" s="53" t="s">
        <v>542</v>
      </c>
      <c r="B45" s="54"/>
      <c r="C45" s="29">
        <v>0.325019259</v>
      </c>
      <c r="D45" s="29">
        <v>0.30112419600000001</v>
      </c>
    </row>
    <row r="46" spans="1:5" ht="12.75" x14ac:dyDescent="0.2">
      <c r="A46" s="53" t="s">
        <v>546</v>
      </c>
      <c r="B46" s="54"/>
      <c r="C46" s="29">
        <v>0.325019259</v>
      </c>
      <c r="D46" s="29">
        <v>0.30112419600000001</v>
      </c>
    </row>
    <row r="48" spans="1:5" x14ac:dyDescent="0.2">
      <c r="A48" s="1" t="s">
        <v>152</v>
      </c>
      <c r="D48" s="18">
        <v>22.500899654750601</v>
      </c>
      <c r="E48" s="2" t="s">
        <v>153</v>
      </c>
    </row>
  </sheetData>
  <sortState ref="A45:D46">
    <sortCondition ref="A45"/>
  </sortState>
  <mergeCells count="5">
    <mergeCell ref="B1:E1"/>
    <mergeCell ref="C43:D43"/>
    <mergeCell ref="A44:B44"/>
    <mergeCell ref="A45:B45"/>
    <mergeCell ref="A46:B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workbookViewId="0"/>
  </sheetViews>
  <sheetFormatPr defaultRowHeight="11.25" x14ac:dyDescent="0.2"/>
  <cols>
    <col min="1" max="1" width="38" style="3" customWidth="1"/>
    <col min="2" max="2" width="22.7109375" style="3" bestFit="1" customWidth="1"/>
    <col min="3" max="3" width="9.42578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50" t="s">
        <v>210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131</v>
      </c>
      <c r="B5" s="9"/>
      <c r="C5" s="9"/>
      <c r="D5" s="9"/>
      <c r="E5" s="10"/>
      <c r="F5" s="10"/>
    </row>
    <row r="6" spans="1:6" x14ac:dyDescent="0.2">
      <c r="A6" s="9" t="s">
        <v>843</v>
      </c>
      <c r="B6" s="9" t="s">
        <v>139</v>
      </c>
      <c r="C6" s="9" t="s">
        <v>134</v>
      </c>
      <c r="D6" s="9">
        <v>9750000</v>
      </c>
      <c r="E6" s="10">
        <v>10617.828</v>
      </c>
      <c r="F6" s="10">
        <v>26.031106800369201</v>
      </c>
    </row>
    <row r="7" spans="1:6" x14ac:dyDescent="0.2">
      <c r="A7" s="9" t="s">
        <v>849</v>
      </c>
      <c r="B7" s="9" t="s">
        <v>208</v>
      </c>
      <c r="C7" s="9" t="s">
        <v>134</v>
      </c>
      <c r="D7" s="9">
        <v>8725000</v>
      </c>
      <c r="E7" s="10">
        <v>9510.3023499999999</v>
      </c>
      <c r="F7" s="10">
        <v>23.3158510550983</v>
      </c>
    </row>
    <row r="8" spans="1:6" x14ac:dyDescent="0.2">
      <c r="A8" s="9" t="s">
        <v>842</v>
      </c>
      <c r="B8" s="9" t="s">
        <v>136</v>
      </c>
      <c r="C8" s="9" t="s">
        <v>134</v>
      </c>
      <c r="D8" s="9">
        <v>8100000</v>
      </c>
      <c r="E8" s="10">
        <v>8370.5643</v>
      </c>
      <c r="F8" s="10">
        <v>20.521622056098298</v>
      </c>
    </row>
    <row r="9" spans="1:6" x14ac:dyDescent="0.2">
      <c r="A9" s="9" t="s">
        <v>845</v>
      </c>
      <c r="B9" s="9" t="s">
        <v>141</v>
      </c>
      <c r="C9" s="9" t="s">
        <v>134</v>
      </c>
      <c r="D9" s="9">
        <v>6050000</v>
      </c>
      <c r="E9" s="10">
        <v>6285.6777499999998</v>
      </c>
      <c r="F9" s="10">
        <v>15.410227856672201</v>
      </c>
    </row>
    <row r="10" spans="1:6" x14ac:dyDescent="0.2">
      <c r="A10" s="9" t="s">
        <v>137</v>
      </c>
      <c r="B10" s="9" t="s">
        <v>138</v>
      </c>
      <c r="C10" s="9" t="s">
        <v>134</v>
      </c>
      <c r="D10" s="9">
        <v>2360000</v>
      </c>
      <c r="E10" s="10">
        <v>2484.8534399999999</v>
      </c>
      <c r="F10" s="10">
        <v>6.0919695892516703</v>
      </c>
    </row>
    <row r="11" spans="1:6" x14ac:dyDescent="0.2">
      <c r="A11" s="9" t="s">
        <v>848</v>
      </c>
      <c r="B11" s="9" t="s">
        <v>209</v>
      </c>
      <c r="C11" s="9" t="s">
        <v>134</v>
      </c>
      <c r="D11" s="9">
        <v>1400000</v>
      </c>
      <c r="E11" s="10">
        <v>1465.8014000000001</v>
      </c>
      <c r="F11" s="10">
        <v>3.5936194098765499</v>
      </c>
    </row>
    <row r="12" spans="1:6" x14ac:dyDescent="0.2">
      <c r="A12" s="9" t="s">
        <v>132</v>
      </c>
      <c r="B12" s="9" t="s">
        <v>133</v>
      </c>
      <c r="C12" s="9" t="s">
        <v>134</v>
      </c>
      <c r="D12" s="9">
        <v>850000</v>
      </c>
      <c r="E12" s="10">
        <v>872.82505000000003</v>
      </c>
      <c r="F12" s="10">
        <v>2.1398540355511102</v>
      </c>
    </row>
    <row r="13" spans="1:6" x14ac:dyDescent="0.2">
      <c r="A13" s="9" t="s">
        <v>844</v>
      </c>
      <c r="B13" s="9" t="s">
        <v>140</v>
      </c>
      <c r="C13" s="9" t="s">
        <v>134</v>
      </c>
      <c r="D13" s="9">
        <v>100000</v>
      </c>
      <c r="E13" s="10">
        <v>102.941</v>
      </c>
      <c r="F13" s="10">
        <v>0.25237441830257601</v>
      </c>
    </row>
    <row r="14" spans="1:6" x14ac:dyDescent="0.2">
      <c r="A14" s="8" t="s">
        <v>130</v>
      </c>
      <c r="B14" s="9"/>
      <c r="C14" s="9"/>
      <c r="D14" s="9"/>
      <c r="E14" s="12">
        <f>SUM(E6:E13)</f>
        <v>39710.793289999994</v>
      </c>
      <c r="F14" s="12">
        <f>SUM(F6:F13)</f>
        <v>97.356625221219929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8" t="s">
        <v>130</v>
      </c>
      <c r="B16" s="9"/>
      <c r="C16" s="9"/>
      <c r="D16" s="9"/>
      <c r="E16" s="12">
        <v>39710.793289999994</v>
      </c>
      <c r="F16" s="12">
        <v>97.356625221219929</v>
      </c>
    </row>
    <row r="17" spans="1:6" x14ac:dyDescent="0.2">
      <c r="A17" s="9"/>
      <c r="B17" s="9"/>
      <c r="C17" s="9"/>
      <c r="D17" s="9"/>
      <c r="E17" s="10"/>
      <c r="F17" s="10"/>
    </row>
    <row r="18" spans="1:6" x14ac:dyDescent="0.2">
      <c r="A18" s="8" t="s">
        <v>142</v>
      </c>
      <c r="B18" s="9"/>
      <c r="C18" s="9"/>
      <c r="D18" s="9"/>
      <c r="E18" s="12">
        <v>1078.209413</v>
      </c>
      <c r="F18" s="12">
        <v>2.64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13" t="s">
        <v>143</v>
      </c>
      <c r="B20" s="6"/>
      <c r="C20" s="6"/>
      <c r="D20" s="6"/>
      <c r="E20" s="14">
        <v>40788.999412999998</v>
      </c>
      <c r="F20" s="14">
        <f xml:space="preserve"> ROUND(SUM(F16:F19),2)</f>
        <v>100</v>
      </c>
    </row>
    <row r="22" spans="1:6" x14ac:dyDescent="0.2">
      <c r="A22" s="1" t="s">
        <v>146</v>
      </c>
    </row>
    <row r="23" spans="1:6" x14ac:dyDescent="0.2">
      <c r="A23" s="1" t="s">
        <v>147</v>
      </c>
    </row>
    <row r="24" spans="1:6" x14ac:dyDescent="0.2">
      <c r="A24" s="1" t="s">
        <v>148</v>
      </c>
    </row>
    <row r="25" spans="1:6" x14ac:dyDescent="0.2">
      <c r="A25" s="3" t="s">
        <v>548</v>
      </c>
      <c r="D25" s="16">
        <v>34.4878</v>
      </c>
    </row>
    <row r="26" spans="1:6" x14ac:dyDescent="0.2">
      <c r="A26" s="3" t="s">
        <v>550</v>
      </c>
      <c r="D26" s="16">
        <v>11.507099999999999</v>
      </c>
    </row>
    <row r="27" spans="1:6" x14ac:dyDescent="0.2">
      <c r="A27" s="3" t="s">
        <v>547</v>
      </c>
      <c r="D27" s="16">
        <v>33.448999999999998</v>
      </c>
    </row>
    <row r="28" spans="1:6" x14ac:dyDescent="0.2">
      <c r="A28" s="3" t="s">
        <v>549</v>
      </c>
      <c r="D28" s="16">
        <v>11.1252</v>
      </c>
    </row>
    <row r="30" spans="1:6" x14ac:dyDescent="0.2">
      <c r="A30" s="1" t="s">
        <v>149</v>
      </c>
    </row>
    <row r="31" spans="1:6" x14ac:dyDescent="0.2">
      <c r="A31" s="3" t="s">
        <v>548</v>
      </c>
      <c r="D31" s="16">
        <v>38.571300000000001</v>
      </c>
    </row>
    <row r="32" spans="1:6" x14ac:dyDescent="0.2">
      <c r="A32" s="3" t="s">
        <v>550</v>
      </c>
      <c r="D32" s="16">
        <v>12.3887</v>
      </c>
    </row>
    <row r="33" spans="1:5" x14ac:dyDescent="0.2">
      <c r="A33" s="3" t="s">
        <v>547</v>
      </c>
      <c r="D33" s="16">
        <v>37.230400000000003</v>
      </c>
    </row>
    <row r="34" spans="1:5" x14ac:dyDescent="0.2">
      <c r="A34" s="3" t="s">
        <v>549</v>
      </c>
      <c r="D34" s="16">
        <v>11.904400000000001</v>
      </c>
    </row>
    <row r="36" spans="1:5" x14ac:dyDescent="0.2">
      <c r="A36" s="1" t="s">
        <v>150</v>
      </c>
      <c r="D36" s="17"/>
    </row>
    <row r="38" spans="1:5" x14ac:dyDescent="0.2">
      <c r="A38" s="19" t="s">
        <v>555</v>
      </c>
      <c r="B38" s="20"/>
      <c r="C38" s="51" t="s">
        <v>556</v>
      </c>
      <c r="D38" s="52"/>
    </row>
    <row r="39" spans="1:5" ht="12.75" x14ac:dyDescent="0.2">
      <c r="A39" s="53"/>
      <c r="B39" s="54"/>
      <c r="C39" s="28" t="s">
        <v>557</v>
      </c>
      <c r="D39" s="28" t="s">
        <v>558</v>
      </c>
    </row>
    <row r="40" spans="1:5" ht="12.75" x14ac:dyDescent="0.2">
      <c r="A40" s="53" t="s">
        <v>550</v>
      </c>
      <c r="B40" s="54"/>
      <c r="C40" s="29">
        <v>0.325019259</v>
      </c>
      <c r="D40" s="29">
        <v>0.30112419600000001</v>
      </c>
    </row>
    <row r="41" spans="1:5" ht="12.75" x14ac:dyDescent="0.2">
      <c r="A41" s="53" t="s">
        <v>549</v>
      </c>
      <c r="B41" s="54"/>
      <c r="C41" s="29">
        <v>0.325019259</v>
      </c>
      <c r="D41" s="29">
        <v>0.30112419600000001</v>
      </c>
    </row>
    <row r="43" spans="1:5" x14ac:dyDescent="0.2">
      <c r="A43" s="1" t="s">
        <v>152</v>
      </c>
      <c r="D43" s="18">
        <v>22.573240014638898</v>
      </c>
      <c r="E43" s="2" t="s">
        <v>153</v>
      </c>
    </row>
  </sheetData>
  <sortState ref="A40:D41">
    <sortCondition ref="A40"/>
  </sortState>
  <mergeCells count="5">
    <mergeCell ref="B1:E1"/>
    <mergeCell ref="C38:D38"/>
    <mergeCell ref="A39:B39"/>
    <mergeCell ref="A40:B40"/>
    <mergeCell ref="A41:B4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showGridLines="0" workbookViewId="0"/>
  </sheetViews>
  <sheetFormatPr defaultRowHeight="11.25" x14ac:dyDescent="0.2"/>
  <cols>
    <col min="1" max="1" width="38" style="3" customWidth="1"/>
    <col min="2" max="2" width="44.7109375" style="3" bestFit="1" customWidth="1"/>
    <col min="3" max="3" width="14.140625" style="3" customWidth="1"/>
    <col min="4" max="4" width="10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185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186</v>
      </c>
      <c r="B8" s="9" t="s">
        <v>821</v>
      </c>
      <c r="C8" s="9" t="s">
        <v>161</v>
      </c>
      <c r="D8" s="9">
        <v>250</v>
      </c>
      <c r="E8" s="10">
        <v>2509.395</v>
      </c>
      <c r="F8" s="10">
        <v>7.8503253325599198</v>
      </c>
    </row>
    <row r="9" spans="1:6" x14ac:dyDescent="0.2">
      <c r="A9" s="9" t="s">
        <v>187</v>
      </c>
      <c r="B9" s="9" t="s">
        <v>822</v>
      </c>
      <c r="C9" s="9" t="s">
        <v>161</v>
      </c>
      <c r="D9" s="9">
        <v>250</v>
      </c>
      <c r="E9" s="10">
        <v>2500.9678749999998</v>
      </c>
      <c r="F9" s="10">
        <v>7.82396213630419</v>
      </c>
    </row>
    <row r="10" spans="1:6" x14ac:dyDescent="0.2">
      <c r="A10" s="9" t="s">
        <v>177</v>
      </c>
      <c r="B10" s="9" t="s">
        <v>823</v>
      </c>
      <c r="C10" s="9" t="s">
        <v>161</v>
      </c>
      <c r="D10" s="9">
        <v>230</v>
      </c>
      <c r="E10" s="10">
        <v>2306.7482</v>
      </c>
      <c r="F10" s="10">
        <v>7.2163704121100896</v>
      </c>
    </row>
    <row r="11" spans="1:6" x14ac:dyDescent="0.2">
      <c r="A11" s="9" t="s">
        <v>188</v>
      </c>
      <c r="B11" s="9" t="s">
        <v>751</v>
      </c>
      <c r="C11" s="9" t="s">
        <v>189</v>
      </c>
      <c r="D11" s="9">
        <v>195</v>
      </c>
      <c r="E11" s="10">
        <v>1390.4085</v>
      </c>
      <c r="F11" s="10">
        <v>4.3497173901106203</v>
      </c>
    </row>
    <row r="12" spans="1:6" x14ac:dyDescent="0.2">
      <c r="A12" s="9" t="s">
        <v>190</v>
      </c>
      <c r="B12" s="9" t="s">
        <v>568</v>
      </c>
      <c r="C12" s="9" t="s">
        <v>189</v>
      </c>
      <c r="D12" s="9">
        <v>130</v>
      </c>
      <c r="E12" s="10">
        <v>1378.8320000000001</v>
      </c>
      <c r="F12" s="10">
        <v>4.3135017719188298</v>
      </c>
    </row>
    <row r="13" spans="1:6" x14ac:dyDescent="0.2">
      <c r="A13" s="9" t="s">
        <v>191</v>
      </c>
      <c r="B13" s="9" t="s">
        <v>665</v>
      </c>
      <c r="C13" s="9" t="s">
        <v>192</v>
      </c>
      <c r="D13" s="9">
        <v>130</v>
      </c>
      <c r="E13" s="10">
        <v>1310.6002000000001</v>
      </c>
      <c r="F13" s="10">
        <v>4.1000472029784403</v>
      </c>
    </row>
    <row r="14" spans="1:6" x14ac:dyDescent="0.2">
      <c r="A14" s="9" t="s">
        <v>167</v>
      </c>
      <c r="B14" s="9" t="s">
        <v>819</v>
      </c>
      <c r="C14" s="9" t="s">
        <v>168</v>
      </c>
      <c r="D14" s="9">
        <v>125</v>
      </c>
      <c r="E14" s="10">
        <v>1252.05</v>
      </c>
      <c r="F14" s="10">
        <v>3.9168802968969199</v>
      </c>
    </row>
    <row r="15" spans="1:6" x14ac:dyDescent="0.2">
      <c r="A15" s="9" t="s">
        <v>193</v>
      </c>
      <c r="B15" s="9" t="s">
        <v>824</v>
      </c>
      <c r="C15" s="9" t="s">
        <v>157</v>
      </c>
      <c r="D15" s="9">
        <v>100</v>
      </c>
      <c r="E15" s="10">
        <v>1014.492</v>
      </c>
      <c r="F15" s="10">
        <v>3.1737100963695899</v>
      </c>
    </row>
    <row r="16" spans="1:6" x14ac:dyDescent="0.2">
      <c r="A16" s="9" t="s">
        <v>194</v>
      </c>
      <c r="B16" s="9" t="s">
        <v>565</v>
      </c>
      <c r="C16" s="9" t="s">
        <v>168</v>
      </c>
      <c r="D16" s="9">
        <v>100</v>
      </c>
      <c r="E16" s="10">
        <v>1012.56</v>
      </c>
      <c r="F16" s="10">
        <v>3.1676660783722199</v>
      </c>
    </row>
    <row r="17" spans="1:6" x14ac:dyDescent="0.2">
      <c r="A17" s="9" t="s">
        <v>195</v>
      </c>
      <c r="B17" s="9" t="s">
        <v>583</v>
      </c>
      <c r="C17" s="9" t="s">
        <v>161</v>
      </c>
      <c r="D17" s="9">
        <v>100</v>
      </c>
      <c r="E17" s="10">
        <v>1000.7568</v>
      </c>
      <c r="F17" s="10">
        <v>3.1307412578616001</v>
      </c>
    </row>
    <row r="18" spans="1:6" x14ac:dyDescent="0.2">
      <c r="A18" s="9" t="s">
        <v>163</v>
      </c>
      <c r="B18" s="9" t="s">
        <v>825</v>
      </c>
      <c r="C18" s="9" t="s">
        <v>161</v>
      </c>
      <c r="D18" s="9">
        <v>10</v>
      </c>
      <c r="E18" s="10">
        <v>101.5038</v>
      </c>
      <c r="F18" s="10">
        <v>0.317541818841233</v>
      </c>
    </row>
    <row r="19" spans="1:6" x14ac:dyDescent="0.2">
      <c r="A19" s="8" t="s">
        <v>130</v>
      </c>
      <c r="B19" s="9"/>
      <c r="C19" s="9"/>
      <c r="D19" s="9"/>
      <c r="E19" s="12">
        <f>SUM(E8:E18)</f>
        <v>15778.314375</v>
      </c>
      <c r="F19" s="12">
        <f>SUM(F8:F18)</f>
        <v>49.360463794323657</v>
      </c>
    </row>
    <row r="20" spans="1:6" x14ac:dyDescent="0.2">
      <c r="A20" s="9"/>
      <c r="B20" s="9"/>
      <c r="C20" s="9"/>
      <c r="D20" s="9"/>
      <c r="E20" s="10"/>
      <c r="F20" s="10"/>
    </row>
    <row r="21" spans="1:6" x14ac:dyDescent="0.2">
      <c r="A21" s="8" t="s">
        <v>196</v>
      </c>
      <c r="B21" s="9"/>
      <c r="C21" s="9"/>
      <c r="D21" s="9"/>
      <c r="E21" s="10"/>
      <c r="F21" s="10"/>
    </row>
    <row r="22" spans="1:6" x14ac:dyDescent="0.2">
      <c r="A22" s="9" t="s">
        <v>197</v>
      </c>
      <c r="B22" s="9" t="s">
        <v>826</v>
      </c>
      <c r="C22" s="9" t="s">
        <v>161</v>
      </c>
      <c r="D22" s="9">
        <v>50</v>
      </c>
      <c r="E22" s="10">
        <v>502.97649999999999</v>
      </c>
      <c r="F22" s="10">
        <v>1.5734984566528301</v>
      </c>
    </row>
    <row r="23" spans="1:6" x14ac:dyDescent="0.2">
      <c r="A23" s="8" t="s">
        <v>130</v>
      </c>
      <c r="B23" s="9"/>
      <c r="C23" s="9"/>
      <c r="D23" s="9"/>
      <c r="E23" s="12">
        <f>SUM(E22:E22)</f>
        <v>502.97649999999999</v>
      </c>
      <c r="F23" s="12">
        <f>SUM(F22:F22)</f>
        <v>1.5734984566528301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178</v>
      </c>
      <c r="B25" s="9"/>
      <c r="C25" s="9"/>
      <c r="D25" s="9"/>
      <c r="E25" s="10"/>
      <c r="F25" s="10"/>
    </row>
    <row r="26" spans="1:6" x14ac:dyDescent="0.2">
      <c r="A26" s="8" t="s">
        <v>179</v>
      </c>
      <c r="B26" s="9"/>
      <c r="C26" s="9"/>
      <c r="D26" s="9"/>
      <c r="E26" s="10"/>
      <c r="F26" s="10"/>
    </row>
    <row r="27" spans="1:6" x14ac:dyDescent="0.2">
      <c r="A27" s="9" t="s">
        <v>198</v>
      </c>
      <c r="B27" s="9" t="s">
        <v>827</v>
      </c>
      <c r="C27" s="9" t="s">
        <v>181</v>
      </c>
      <c r="D27" s="9">
        <v>2500</v>
      </c>
      <c r="E27" s="10">
        <v>2484.7575000000002</v>
      </c>
      <c r="F27" s="10">
        <v>7.7732500254117998</v>
      </c>
    </row>
    <row r="28" spans="1:6" x14ac:dyDescent="0.2">
      <c r="A28" s="9" t="s">
        <v>199</v>
      </c>
      <c r="B28" s="9" t="s">
        <v>828</v>
      </c>
      <c r="C28" s="9" t="s">
        <v>200</v>
      </c>
      <c r="D28" s="9">
        <v>2500</v>
      </c>
      <c r="E28" s="10">
        <v>2474.105</v>
      </c>
      <c r="F28" s="10">
        <v>7.7399250245231004</v>
      </c>
    </row>
    <row r="29" spans="1:6" x14ac:dyDescent="0.2">
      <c r="A29" s="9" t="s">
        <v>182</v>
      </c>
      <c r="B29" s="9" t="s">
        <v>603</v>
      </c>
      <c r="C29" s="9" t="s">
        <v>181</v>
      </c>
      <c r="D29" s="9">
        <v>1900</v>
      </c>
      <c r="E29" s="10">
        <v>1898.3394000000001</v>
      </c>
      <c r="F29" s="10">
        <v>5.9387150614457296</v>
      </c>
    </row>
    <row r="30" spans="1:6" x14ac:dyDescent="0.2">
      <c r="A30" s="9" t="s">
        <v>201</v>
      </c>
      <c r="B30" s="9" t="s">
        <v>602</v>
      </c>
      <c r="C30" s="9" t="s">
        <v>181</v>
      </c>
      <c r="D30" s="9">
        <v>1000</v>
      </c>
      <c r="E30" s="10">
        <v>977.68</v>
      </c>
      <c r="F30" s="10">
        <v>3.05854840355431</v>
      </c>
    </row>
    <row r="31" spans="1:6" x14ac:dyDescent="0.2">
      <c r="A31" s="9" t="s">
        <v>202</v>
      </c>
      <c r="B31" s="9" t="s">
        <v>601</v>
      </c>
      <c r="C31" s="9" t="s">
        <v>181</v>
      </c>
      <c r="D31" s="9">
        <v>300</v>
      </c>
      <c r="E31" s="10">
        <v>293.25119999999998</v>
      </c>
      <c r="F31" s="10">
        <v>0.91739934293468905</v>
      </c>
    </row>
    <row r="32" spans="1:6" x14ac:dyDescent="0.2">
      <c r="A32" s="8" t="s">
        <v>130</v>
      </c>
      <c r="B32" s="9"/>
      <c r="C32" s="9"/>
      <c r="D32" s="9"/>
      <c r="E32" s="12">
        <f>SUM(E27:E31)</f>
        <v>8128.1331</v>
      </c>
      <c r="F32" s="12">
        <f>SUM(F27:F31)</f>
        <v>25.42783785786963</v>
      </c>
    </row>
    <row r="33" spans="1:6" x14ac:dyDescent="0.2">
      <c r="A33" s="9"/>
      <c r="B33" s="9"/>
      <c r="C33" s="9"/>
      <c r="D33" s="9"/>
      <c r="E33" s="10"/>
      <c r="F33" s="10"/>
    </row>
    <row r="34" spans="1:6" x14ac:dyDescent="0.2">
      <c r="A34" s="8" t="s">
        <v>203</v>
      </c>
      <c r="B34" s="9"/>
      <c r="C34" s="9"/>
      <c r="D34" s="9"/>
      <c r="E34" s="10"/>
      <c r="F34" s="10"/>
    </row>
    <row r="35" spans="1:6" x14ac:dyDescent="0.2">
      <c r="A35" s="9" t="s">
        <v>204</v>
      </c>
      <c r="B35" s="9" t="s">
        <v>604</v>
      </c>
      <c r="C35" s="9" t="s">
        <v>181</v>
      </c>
      <c r="D35" s="9">
        <v>500</v>
      </c>
      <c r="E35" s="10">
        <v>2444.0425</v>
      </c>
      <c r="F35" s="10">
        <v>7.6458782900273103</v>
      </c>
    </row>
    <row r="36" spans="1:6" x14ac:dyDescent="0.2">
      <c r="A36" s="9" t="s">
        <v>205</v>
      </c>
      <c r="B36" s="9" t="s">
        <v>630</v>
      </c>
      <c r="C36" s="9" t="s">
        <v>200</v>
      </c>
      <c r="D36" s="9">
        <v>360</v>
      </c>
      <c r="E36" s="10">
        <v>1783.4166</v>
      </c>
      <c r="F36" s="10">
        <v>5.5791935958619003</v>
      </c>
    </row>
    <row r="37" spans="1:6" x14ac:dyDescent="0.2">
      <c r="A37" s="9" t="s">
        <v>206</v>
      </c>
      <c r="B37" s="9" t="s">
        <v>617</v>
      </c>
      <c r="C37" s="9" t="s">
        <v>181</v>
      </c>
      <c r="D37" s="9">
        <v>240</v>
      </c>
      <c r="E37" s="10">
        <v>1187.1648</v>
      </c>
      <c r="F37" s="10">
        <v>3.7138951433964902</v>
      </c>
    </row>
    <row r="38" spans="1:6" x14ac:dyDescent="0.2">
      <c r="A38" s="9" t="s">
        <v>207</v>
      </c>
      <c r="B38" s="9" t="s">
        <v>629</v>
      </c>
      <c r="C38" s="9" t="s">
        <v>181</v>
      </c>
      <c r="D38" s="9">
        <v>160</v>
      </c>
      <c r="E38" s="10">
        <v>799.71759999999995</v>
      </c>
      <c r="F38" s="10">
        <v>2.5018155109793501</v>
      </c>
    </row>
    <row r="39" spans="1:6" x14ac:dyDescent="0.2">
      <c r="A39" s="8" t="s">
        <v>130</v>
      </c>
      <c r="B39" s="9"/>
      <c r="C39" s="9"/>
      <c r="D39" s="9"/>
      <c r="E39" s="12">
        <f>SUM(E35:E38)</f>
        <v>6214.3415000000005</v>
      </c>
      <c r="F39" s="12">
        <f>SUM(F35:F38)</f>
        <v>19.440782540265047</v>
      </c>
    </row>
    <row r="40" spans="1:6" x14ac:dyDescent="0.2">
      <c r="A40" s="9"/>
      <c r="B40" s="9"/>
      <c r="C40" s="9"/>
      <c r="D40" s="9"/>
      <c r="E40" s="10"/>
      <c r="F40" s="10"/>
    </row>
    <row r="41" spans="1:6" x14ac:dyDescent="0.2">
      <c r="A41" s="8" t="s">
        <v>130</v>
      </c>
      <c r="B41" s="9"/>
      <c r="C41" s="9"/>
      <c r="D41" s="9"/>
      <c r="E41" s="12">
        <v>30623.765475</v>
      </c>
      <c r="F41" s="12">
        <v>95.802582649111159</v>
      </c>
    </row>
    <row r="42" spans="1:6" x14ac:dyDescent="0.2">
      <c r="A42" s="9"/>
      <c r="B42" s="9"/>
      <c r="C42" s="9"/>
      <c r="D42" s="9"/>
      <c r="E42" s="10"/>
      <c r="F42" s="10"/>
    </row>
    <row r="43" spans="1:6" x14ac:dyDescent="0.2">
      <c r="A43" s="8" t="s">
        <v>142</v>
      </c>
      <c r="B43" s="9"/>
      <c r="C43" s="9"/>
      <c r="D43" s="9"/>
      <c r="E43" s="12">
        <v>1341.7205203999999</v>
      </c>
      <c r="F43" s="12">
        <v>4.2</v>
      </c>
    </row>
    <row r="44" spans="1:6" x14ac:dyDescent="0.2">
      <c r="A44" s="9"/>
      <c r="B44" s="9"/>
      <c r="C44" s="9"/>
      <c r="D44" s="9"/>
      <c r="E44" s="10"/>
      <c r="F44" s="10"/>
    </row>
    <row r="45" spans="1:6" x14ac:dyDescent="0.2">
      <c r="A45" s="13" t="s">
        <v>143</v>
      </c>
      <c r="B45" s="6"/>
      <c r="C45" s="6"/>
      <c r="D45" s="6"/>
      <c r="E45" s="14">
        <v>31965.490520399999</v>
      </c>
      <c r="F45" s="14">
        <f xml:space="preserve"> ROUND(SUM(F41:F44),2)</f>
        <v>100</v>
      </c>
    </row>
    <row r="46" spans="1:6" x14ac:dyDescent="0.2">
      <c r="A46" s="1" t="s">
        <v>183</v>
      </c>
    </row>
    <row r="48" spans="1:6" x14ac:dyDescent="0.2">
      <c r="A48" s="1" t="s">
        <v>146</v>
      </c>
    </row>
    <row r="49" spans="1:4" x14ac:dyDescent="0.2">
      <c r="A49" s="1" t="s">
        <v>147</v>
      </c>
    </row>
    <row r="50" spans="1:4" x14ac:dyDescent="0.2">
      <c r="A50" s="1" t="s">
        <v>148</v>
      </c>
    </row>
    <row r="51" spans="1:4" x14ac:dyDescent="0.2">
      <c r="A51" s="3" t="s">
        <v>551</v>
      </c>
      <c r="D51" s="16">
        <v>10</v>
      </c>
    </row>
    <row r="52" spans="1:4" x14ac:dyDescent="0.2">
      <c r="A52" s="3" t="s">
        <v>529</v>
      </c>
      <c r="D52" s="16">
        <v>27.520600000000002</v>
      </c>
    </row>
    <row r="53" spans="1:4" x14ac:dyDescent="0.2">
      <c r="A53" s="3" t="s">
        <v>525</v>
      </c>
      <c r="D53" s="16">
        <v>10.3352</v>
      </c>
    </row>
    <row r="54" spans="1:4" x14ac:dyDescent="0.2">
      <c r="A54" s="3" t="s">
        <v>526</v>
      </c>
      <c r="D54" s="16">
        <v>11.290900000000001</v>
      </c>
    </row>
    <row r="55" spans="1:4" x14ac:dyDescent="0.2">
      <c r="A55" s="3" t="s">
        <v>552</v>
      </c>
      <c r="D55" s="16">
        <v>10.376899999999999</v>
      </c>
    </row>
    <row r="56" spans="1:4" x14ac:dyDescent="0.2">
      <c r="A56" s="3" t="s">
        <v>507</v>
      </c>
      <c r="D56" s="16">
        <v>10.056900000000001</v>
      </c>
    </row>
    <row r="57" spans="1:4" x14ac:dyDescent="0.2">
      <c r="A57" s="3" t="s">
        <v>505</v>
      </c>
      <c r="D57" s="16">
        <v>27.094100000000001</v>
      </c>
    </row>
    <row r="58" spans="1:4" x14ac:dyDescent="0.2">
      <c r="A58" s="3" t="s">
        <v>530</v>
      </c>
      <c r="D58" s="16">
        <v>10.186199999999999</v>
      </c>
    </row>
    <row r="59" spans="1:4" x14ac:dyDescent="0.2">
      <c r="A59" s="3" t="s">
        <v>531</v>
      </c>
      <c r="D59" s="16">
        <v>11.111700000000001</v>
      </c>
    </row>
    <row r="61" spans="1:4" x14ac:dyDescent="0.2">
      <c r="A61" s="1" t="s">
        <v>149</v>
      </c>
    </row>
    <row r="62" spans="1:4" x14ac:dyDescent="0.2">
      <c r="A62" s="3" t="s">
        <v>551</v>
      </c>
      <c r="D62" s="16">
        <v>10</v>
      </c>
    </row>
    <row r="63" spans="1:4" x14ac:dyDescent="0.2">
      <c r="A63" s="3" t="s">
        <v>529</v>
      </c>
      <c r="D63" s="16">
        <v>28.773399999999999</v>
      </c>
    </row>
    <row r="64" spans="1:4" x14ac:dyDescent="0.2">
      <c r="A64" s="3" t="s">
        <v>525</v>
      </c>
      <c r="D64" s="16">
        <v>10.404299999999999</v>
      </c>
    </row>
    <row r="65" spans="1:4" x14ac:dyDescent="0.2">
      <c r="A65" s="3" t="s">
        <v>526</v>
      </c>
      <c r="D65" s="16">
        <v>11.3537</v>
      </c>
    </row>
    <row r="66" spans="1:4" x14ac:dyDescent="0.2">
      <c r="A66" s="3" t="s">
        <v>552</v>
      </c>
      <c r="D66" s="16">
        <v>10.3811</v>
      </c>
    </row>
    <row r="67" spans="1:4" x14ac:dyDescent="0.2">
      <c r="A67" s="3" t="s">
        <v>507</v>
      </c>
      <c r="D67" s="16">
        <v>10.0562</v>
      </c>
    </row>
    <row r="68" spans="1:4" x14ac:dyDescent="0.2">
      <c r="A68" s="3" t="s">
        <v>505</v>
      </c>
      <c r="D68" s="16">
        <v>28.2561</v>
      </c>
    </row>
    <row r="69" spans="1:4" x14ac:dyDescent="0.2">
      <c r="A69" s="3" t="s">
        <v>530</v>
      </c>
      <c r="D69" s="16">
        <v>10.220499999999999</v>
      </c>
    </row>
    <row r="70" spans="1:4" x14ac:dyDescent="0.2">
      <c r="A70" s="3" t="s">
        <v>531</v>
      </c>
      <c r="D70" s="16">
        <v>11.1394</v>
      </c>
    </row>
    <row r="72" spans="1:4" x14ac:dyDescent="0.2">
      <c r="A72" s="1" t="s">
        <v>150</v>
      </c>
      <c r="D72" s="17"/>
    </row>
    <row r="74" spans="1:4" x14ac:dyDescent="0.2">
      <c r="A74" s="19" t="s">
        <v>555</v>
      </c>
      <c r="B74" s="20"/>
      <c r="C74" s="51" t="s">
        <v>556</v>
      </c>
      <c r="D74" s="52"/>
    </row>
    <row r="75" spans="1:4" ht="12.75" x14ac:dyDescent="0.2">
      <c r="A75" s="53"/>
      <c r="B75" s="54"/>
      <c r="C75" s="27" t="s">
        <v>557</v>
      </c>
      <c r="D75" s="27" t="s">
        <v>558</v>
      </c>
    </row>
    <row r="76" spans="1:4" ht="12.75" x14ac:dyDescent="0.2">
      <c r="A76" s="53" t="s">
        <v>551</v>
      </c>
      <c r="B76" s="54"/>
      <c r="C76" s="22">
        <v>0.32038628890000015</v>
      </c>
      <c r="D76" s="22">
        <v>0.29683183660000007</v>
      </c>
    </row>
    <row r="77" spans="1:4" ht="12.75" x14ac:dyDescent="0.2">
      <c r="A77" s="53" t="s">
        <v>525</v>
      </c>
      <c r="B77" s="54"/>
      <c r="C77" s="22">
        <v>0.28529468289999999</v>
      </c>
      <c r="D77" s="22">
        <v>0.26432012760000001</v>
      </c>
    </row>
    <row r="78" spans="1:4" ht="12.75" x14ac:dyDescent="0.2">
      <c r="A78" s="53" t="s">
        <v>526</v>
      </c>
      <c r="B78" s="54"/>
      <c r="C78" s="22">
        <v>0.31779660879999999</v>
      </c>
      <c r="D78" s="22">
        <v>0.29443254720000001</v>
      </c>
    </row>
    <row r="79" spans="1:4" ht="12.75" x14ac:dyDescent="0.2">
      <c r="A79" s="53" t="s">
        <v>552</v>
      </c>
      <c r="B79" s="54"/>
      <c r="C79" s="22">
        <v>0.30862384340000004</v>
      </c>
      <c r="D79" s="22">
        <v>0.28593415340000006</v>
      </c>
    </row>
    <row r="80" spans="1:4" ht="12.75" x14ac:dyDescent="0.2">
      <c r="A80" s="53" t="s">
        <v>507</v>
      </c>
      <c r="B80" s="54"/>
      <c r="C80" s="22">
        <v>0.30566382169999984</v>
      </c>
      <c r="D80" s="22">
        <v>0.28319174920000001</v>
      </c>
    </row>
    <row r="81" spans="1:5" ht="12.75" x14ac:dyDescent="0.2">
      <c r="A81" s="53" t="s">
        <v>530</v>
      </c>
      <c r="B81" s="54"/>
      <c r="C81" s="22">
        <v>0.28529468289999999</v>
      </c>
      <c r="D81" s="22">
        <v>0.26432012760000001</v>
      </c>
    </row>
    <row r="82" spans="1:5" ht="12.75" x14ac:dyDescent="0.2">
      <c r="A82" s="53" t="s">
        <v>531</v>
      </c>
      <c r="B82" s="54"/>
      <c r="C82" s="22">
        <v>0.31779660879999999</v>
      </c>
      <c r="D82" s="22">
        <v>0.29443254720000001</v>
      </c>
    </row>
    <row r="84" spans="1:5" x14ac:dyDescent="0.2">
      <c r="A84" s="1" t="s">
        <v>152</v>
      </c>
      <c r="D84" s="18">
        <v>0.59213502140006402</v>
      </c>
      <c r="E84" s="2" t="s">
        <v>153</v>
      </c>
    </row>
  </sheetData>
  <sortState ref="A76:D82">
    <sortCondition ref="A76"/>
  </sortState>
  <mergeCells count="10">
    <mergeCell ref="A78:B78"/>
    <mergeCell ref="A79:B79"/>
    <mergeCell ref="A80:B80"/>
    <mergeCell ref="A81:B81"/>
    <mergeCell ref="A82:B82"/>
    <mergeCell ref="B1:E1"/>
    <mergeCell ref="C74:D74"/>
    <mergeCell ref="A75:B75"/>
    <mergeCell ref="A76:B76"/>
    <mergeCell ref="A77:B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GridLines="0" workbookViewId="0"/>
  </sheetViews>
  <sheetFormatPr defaultRowHeight="11.25" x14ac:dyDescent="0.2"/>
  <cols>
    <col min="1" max="1" width="38" style="3" customWidth="1"/>
    <col min="2" max="2" width="37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184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156</v>
      </c>
      <c r="B8" s="9" t="s">
        <v>829</v>
      </c>
      <c r="C8" s="9" t="s">
        <v>157</v>
      </c>
      <c r="D8" s="9">
        <v>150</v>
      </c>
      <c r="E8" s="10">
        <v>1522.7114999999999</v>
      </c>
      <c r="F8" s="10">
        <v>8.47842332399029</v>
      </c>
    </row>
    <row r="9" spans="1:6" x14ac:dyDescent="0.2">
      <c r="A9" s="9" t="s">
        <v>158</v>
      </c>
      <c r="B9" s="9" t="s">
        <v>830</v>
      </c>
      <c r="C9" s="9" t="s">
        <v>159</v>
      </c>
      <c r="D9" s="9">
        <v>150</v>
      </c>
      <c r="E9" s="10">
        <v>1517.856</v>
      </c>
      <c r="F9" s="10">
        <v>8.4513880093889195</v>
      </c>
    </row>
    <row r="10" spans="1:6" x14ac:dyDescent="0.2">
      <c r="A10" s="9" t="s">
        <v>160</v>
      </c>
      <c r="B10" s="9" t="s">
        <v>831</v>
      </c>
      <c r="C10" s="9" t="s">
        <v>161</v>
      </c>
      <c r="D10" s="9">
        <v>150</v>
      </c>
      <c r="E10" s="10">
        <v>1517.0340000000001</v>
      </c>
      <c r="F10" s="10">
        <v>8.4468111319092891</v>
      </c>
    </row>
    <row r="11" spans="1:6" x14ac:dyDescent="0.2">
      <c r="A11" s="9" t="s">
        <v>162</v>
      </c>
      <c r="B11" s="9" t="s">
        <v>832</v>
      </c>
      <c r="C11" s="9" t="s">
        <v>161</v>
      </c>
      <c r="D11" s="9">
        <v>150</v>
      </c>
      <c r="E11" s="10">
        <v>1512.5925</v>
      </c>
      <c r="F11" s="10">
        <v>8.4220809599801303</v>
      </c>
    </row>
    <row r="12" spans="1:6" x14ac:dyDescent="0.2">
      <c r="A12" s="9" t="s">
        <v>163</v>
      </c>
      <c r="B12" s="9" t="s">
        <v>825</v>
      </c>
      <c r="C12" s="9" t="s">
        <v>161</v>
      </c>
      <c r="D12" s="9">
        <v>140</v>
      </c>
      <c r="E12" s="10">
        <v>1421.0532000000001</v>
      </c>
      <c r="F12" s="10">
        <v>7.9123922000398901</v>
      </c>
    </row>
    <row r="13" spans="1:6" x14ac:dyDescent="0.2">
      <c r="A13" s="9" t="s">
        <v>164</v>
      </c>
      <c r="B13" s="9" t="s">
        <v>833</v>
      </c>
      <c r="C13" s="9" t="s">
        <v>161</v>
      </c>
      <c r="D13" s="9">
        <v>100</v>
      </c>
      <c r="E13" s="10">
        <v>1034.742</v>
      </c>
      <c r="F13" s="10">
        <v>5.7614201423660099</v>
      </c>
    </row>
    <row r="14" spans="1:6" x14ac:dyDescent="0.2">
      <c r="A14" s="9" t="s">
        <v>165</v>
      </c>
      <c r="B14" s="9" t="s">
        <v>834</v>
      </c>
      <c r="C14" s="9" t="s">
        <v>157</v>
      </c>
      <c r="D14" s="9">
        <v>1000</v>
      </c>
      <c r="E14" s="10">
        <v>1029.838</v>
      </c>
      <c r="F14" s="10">
        <v>5.7341147808573796</v>
      </c>
    </row>
    <row r="15" spans="1:6" x14ac:dyDescent="0.2">
      <c r="A15" s="9" t="s">
        <v>166</v>
      </c>
      <c r="B15" s="9" t="s">
        <v>835</v>
      </c>
      <c r="C15" s="9" t="s">
        <v>161</v>
      </c>
      <c r="D15" s="9">
        <v>100</v>
      </c>
      <c r="E15" s="10">
        <v>1021.061</v>
      </c>
      <c r="F15" s="10">
        <v>5.6852446426108001</v>
      </c>
    </row>
    <row r="16" spans="1:6" x14ac:dyDescent="0.2">
      <c r="A16" s="9" t="s">
        <v>167</v>
      </c>
      <c r="B16" s="9" t="s">
        <v>819</v>
      </c>
      <c r="C16" s="9" t="s">
        <v>168</v>
      </c>
      <c r="D16" s="9">
        <v>80</v>
      </c>
      <c r="E16" s="10">
        <v>801.31200000000001</v>
      </c>
      <c r="F16" s="10">
        <v>4.4616871617462097</v>
      </c>
    </row>
    <row r="17" spans="1:6" x14ac:dyDescent="0.2">
      <c r="A17" s="9" t="s">
        <v>559</v>
      </c>
      <c r="B17" s="9" t="s">
        <v>836</v>
      </c>
      <c r="C17" s="9" t="s">
        <v>161</v>
      </c>
      <c r="D17" s="9">
        <v>50</v>
      </c>
      <c r="E17" s="10">
        <v>523.31849999999997</v>
      </c>
      <c r="F17" s="10">
        <v>2.91382561718068</v>
      </c>
    </row>
    <row r="18" spans="1:6" x14ac:dyDescent="0.2">
      <c r="A18" s="9" t="s">
        <v>169</v>
      </c>
      <c r="B18" s="9" t="s">
        <v>804</v>
      </c>
      <c r="C18" s="9" t="s">
        <v>161</v>
      </c>
      <c r="D18" s="9">
        <v>50</v>
      </c>
      <c r="E18" s="10">
        <v>514.81500000000005</v>
      </c>
      <c r="F18" s="10">
        <v>2.8664783207719</v>
      </c>
    </row>
    <row r="19" spans="1:6" x14ac:dyDescent="0.2">
      <c r="A19" s="9" t="s">
        <v>170</v>
      </c>
      <c r="B19" s="9" t="s">
        <v>837</v>
      </c>
      <c r="C19" s="9" t="s">
        <v>161</v>
      </c>
      <c r="D19" s="9">
        <v>50</v>
      </c>
      <c r="E19" s="10">
        <v>513.95000000000005</v>
      </c>
      <c r="F19" s="10">
        <v>2.8616620202610998</v>
      </c>
    </row>
    <row r="20" spans="1:6" x14ac:dyDescent="0.2">
      <c r="A20" s="9" t="s">
        <v>171</v>
      </c>
      <c r="B20" s="9" t="s">
        <v>838</v>
      </c>
      <c r="C20" s="9" t="s">
        <v>159</v>
      </c>
      <c r="D20" s="9">
        <v>500</v>
      </c>
      <c r="E20" s="10">
        <v>511.9205</v>
      </c>
      <c r="F20" s="10">
        <v>2.8503618099874899</v>
      </c>
    </row>
    <row r="21" spans="1:6" x14ac:dyDescent="0.2">
      <c r="A21" s="9" t="s">
        <v>172</v>
      </c>
      <c r="B21" s="9" t="s">
        <v>839</v>
      </c>
      <c r="C21" s="9" t="s">
        <v>161</v>
      </c>
      <c r="D21" s="9">
        <v>50</v>
      </c>
      <c r="E21" s="10">
        <v>511.42099999999999</v>
      </c>
      <c r="F21" s="10">
        <v>2.8475806052416601</v>
      </c>
    </row>
    <row r="22" spans="1:6" x14ac:dyDescent="0.2">
      <c r="A22" s="9" t="s">
        <v>173</v>
      </c>
      <c r="B22" s="9" t="s">
        <v>840</v>
      </c>
      <c r="C22" s="9" t="s">
        <v>161</v>
      </c>
      <c r="D22" s="9">
        <v>50</v>
      </c>
      <c r="E22" s="10">
        <v>511.03149999999999</v>
      </c>
      <c r="F22" s="10">
        <v>2.84541187801744</v>
      </c>
    </row>
    <row r="23" spans="1:6" x14ac:dyDescent="0.2">
      <c r="A23" s="9" t="s">
        <v>174</v>
      </c>
      <c r="B23" s="9" t="s">
        <v>808</v>
      </c>
      <c r="C23" s="9" t="s">
        <v>161</v>
      </c>
      <c r="D23" s="9">
        <v>40</v>
      </c>
      <c r="E23" s="10">
        <v>420.86279999999999</v>
      </c>
      <c r="F23" s="10">
        <v>2.34335458799639</v>
      </c>
    </row>
    <row r="24" spans="1:6" x14ac:dyDescent="0.2">
      <c r="A24" s="9" t="s">
        <v>175</v>
      </c>
      <c r="B24" s="9" t="s">
        <v>809</v>
      </c>
      <c r="C24" s="9" t="s">
        <v>161</v>
      </c>
      <c r="D24" s="9">
        <v>40</v>
      </c>
      <c r="E24" s="10">
        <v>410.71679999999998</v>
      </c>
      <c r="F24" s="10">
        <v>2.2868618885945602</v>
      </c>
    </row>
    <row r="25" spans="1:6" x14ac:dyDescent="0.2">
      <c r="A25" s="9" t="s">
        <v>176</v>
      </c>
      <c r="B25" s="9" t="s">
        <v>807</v>
      </c>
      <c r="C25" s="9" t="s">
        <v>161</v>
      </c>
      <c r="D25" s="9">
        <v>30</v>
      </c>
      <c r="E25" s="10">
        <v>304.60410000000002</v>
      </c>
      <c r="F25" s="10">
        <v>1.6960287658056501</v>
      </c>
    </row>
    <row r="26" spans="1:6" x14ac:dyDescent="0.2">
      <c r="A26" s="9" t="s">
        <v>177</v>
      </c>
      <c r="B26" s="9" t="s">
        <v>823</v>
      </c>
      <c r="C26" s="9" t="s">
        <v>161</v>
      </c>
      <c r="D26" s="9">
        <v>20</v>
      </c>
      <c r="E26" s="10">
        <v>200.58680000000001</v>
      </c>
      <c r="F26" s="10">
        <v>1.11686278300556</v>
      </c>
    </row>
    <row r="27" spans="1:6" x14ac:dyDescent="0.2">
      <c r="A27" s="8" t="s">
        <v>130</v>
      </c>
      <c r="B27" s="9"/>
      <c r="C27" s="9"/>
      <c r="D27" s="9"/>
      <c r="E27" s="12">
        <f>SUM(E8:E26)</f>
        <v>15801.4272</v>
      </c>
      <c r="F27" s="12">
        <f>SUM(F8:F26)</f>
        <v>87.981990629751337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178</v>
      </c>
      <c r="B29" s="9"/>
      <c r="C29" s="9"/>
      <c r="D29" s="9"/>
      <c r="E29" s="10"/>
      <c r="F29" s="10"/>
    </row>
    <row r="30" spans="1:6" x14ac:dyDescent="0.2">
      <c r="A30" s="8" t="s">
        <v>179</v>
      </c>
      <c r="B30" s="9"/>
      <c r="C30" s="9"/>
      <c r="D30" s="9"/>
      <c r="E30" s="10"/>
      <c r="F30" s="10"/>
    </row>
    <row r="31" spans="1:6" x14ac:dyDescent="0.2">
      <c r="A31" s="9" t="s">
        <v>180</v>
      </c>
      <c r="B31" s="9" t="s">
        <v>818</v>
      </c>
      <c r="C31" s="9" t="s">
        <v>181</v>
      </c>
      <c r="D31" s="9">
        <v>1800</v>
      </c>
      <c r="E31" s="10">
        <v>1683.3222000000001</v>
      </c>
      <c r="F31" s="10">
        <v>9.3727000828920293</v>
      </c>
    </row>
    <row r="32" spans="1:6" x14ac:dyDescent="0.2">
      <c r="A32" s="9" t="s">
        <v>182</v>
      </c>
      <c r="B32" s="9" t="s">
        <v>603</v>
      </c>
      <c r="C32" s="9" t="s">
        <v>181</v>
      </c>
      <c r="D32" s="9">
        <v>100</v>
      </c>
      <c r="E32" s="10">
        <v>99.912599999999998</v>
      </c>
      <c r="F32" s="10">
        <v>0.55631110568253594</v>
      </c>
    </row>
    <row r="33" spans="1:6" x14ac:dyDescent="0.2">
      <c r="A33" s="8" t="s">
        <v>130</v>
      </c>
      <c r="B33" s="9"/>
      <c r="C33" s="9"/>
      <c r="D33" s="9"/>
      <c r="E33" s="12">
        <f>SUM(E31:E32)</f>
        <v>1783.2348000000002</v>
      </c>
      <c r="F33" s="12">
        <f>SUM(F31:F32)</f>
        <v>9.9290111885745649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8" t="s">
        <v>130</v>
      </c>
      <c r="B35" s="9"/>
      <c r="C35" s="9"/>
      <c r="D35" s="9"/>
      <c r="E35" s="12">
        <v>17584.662</v>
      </c>
      <c r="F35" s="12">
        <v>97.9110018183259</v>
      </c>
    </row>
    <row r="36" spans="1:6" x14ac:dyDescent="0.2">
      <c r="A36" s="9"/>
      <c r="B36" s="9"/>
      <c r="C36" s="9"/>
      <c r="D36" s="9"/>
      <c r="E36" s="10"/>
      <c r="F36" s="10"/>
    </row>
    <row r="37" spans="1:6" x14ac:dyDescent="0.2">
      <c r="A37" s="8" t="s">
        <v>142</v>
      </c>
      <c r="B37" s="9"/>
      <c r="C37" s="9"/>
      <c r="D37" s="9"/>
      <c r="E37" s="12">
        <v>375.18278930000002</v>
      </c>
      <c r="F37" s="12">
        <v>2.09</v>
      </c>
    </row>
    <row r="38" spans="1:6" x14ac:dyDescent="0.2">
      <c r="A38" s="9"/>
      <c r="B38" s="9"/>
      <c r="C38" s="9"/>
      <c r="D38" s="9"/>
      <c r="E38" s="10"/>
      <c r="F38" s="10"/>
    </row>
    <row r="39" spans="1:6" x14ac:dyDescent="0.2">
      <c r="A39" s="13" t="s">
        <v>143</v>
      </c>
      <c r="B39" s="6"/>
      <c r="C39" s="6"/>
      <c r="D39" s="6"/>
      <c r="E39" s="14">
        <v>17959.842789300001</v>
      </c>
      <c r="F39" s="14">
        <f xml:space="preserve"> ROUND(SUM(F35:F38),2)</f>
        <v>100</v>
      </c>
    </row>
    <row r="40" spans="1:6" x14ac:dyDescent="0.2">
      <c r="A40" s="1" t="s">
        <v>183</v>
      </c>
    </row>
    <row r="42" spans="1:6" x14ac:dyDescent="0.2">
      <c r="A42" s="1" t="s">
        <v>146</v>
      </c>
    </row>
    <row r="43" spans="1:6" x14ac:dyDescent="0.2">
      <c r="A43" s="1" t="s">
        <v>147</v>
      </c>
    </row>
    <row r="44" spans="1:6" x14ac:dyDescent="0.2">
      <c r="A44" s="1" t="s">
        <v>148</v>
      </c>
    </row>
    <row r="45" spans="1:6" x14ac:dyDescent="0.2">
      <c r="A45" s="3" t="s">
        <v>554</v>
      </c>
      <c r="D45" s="16">
        <v>10.5913</v>
      </c>
    </row>
    <row r="46" spans="1:6" x14ac:dyDescent="0.2">
      <c r="A46" s="3" t="s">
        <v>548</v>
      </c>
      <c r="D46" s="16">
        <v>11.753500000000001</v>
      </c>
    </row>
    <row r="47" spans="1:6" x14ac:dyDescent="0.2">
      <c r="A47" s="3" t="s">
        <v>553</v>
      </c>
      <c r="D47" s="16">
        <v>10.4892</v>
      </c>
    </row>
    <row r="48" spans="1:6" x14ac:dyDescent="0.2">
      <c r="A48" s="3" t="s">
        <v>547</v>
      </c>
      <c r="D48" s="16">
        <v>11.6333</v>
      </c>
    </row>
    <row r="50" spans="1:5" x14ac:dyDescent="0.2">
      <c r="A50" s="1" t="s">
        <v>149</v>
      </c>
    </row>
    <row r="51" spans="1:5" x14ac:dyDescent="0.2">
      <c r="A51" s="3" t="s">
        <v>554</v>
      </c>
      <c r="D51" s="16">
        <v>10.7545</v>
      </c>
    </row>
    <row r="52" spans="1:5" x14ac:dyDescent="0.2">
      <c r="A52" s="3" t="s">
        <v>548</v>
      </c>
      <c r="D52" s="16">
        <v>12.393599999999999</v>
      </c>
    </row>
    <row r="53" spans="1:5" x14ac:dyDescent="0.2">
      <c r="A53" s="3" t="s">
        <v>553</v>
      </c>
      <c r="D53" s="16">
        <v>10.6214</v>
      </c>
    </row>
    <row r="54" spans="1:5" x14ac:dyDescent="0.2">
      <c r="A54" s="3" t="s">
        <v>547</v>
      </c>
      <c r="D54" s="16">
        <v>12.2362</v>
      </c>
    </row>
    <row r="56" spans="1:5" x14ac:dyDescent="0.2">
      <c r="A56" s="1" t="s">
        <v>150</v>
      </c>
      <c r="D56" s="17"/>
    </row>
    <row r="58" spans="1:5" x14ac:dyDescent="0.2">
      <c r="A58" s="19" t="s">
        <v>555</v>
      </c>
      <c r="B58" s="20"/>
      <c r="C58" s="51" t="s">
        <v>556</v>
      </c>
      <c r="D58" s="52"/>
    </row>
    <row r="59" spans="1:5" ht="12.75" x14ac:dyDescent="0.2">
      <c r="A59" s="53"/>
      <c r="B59" s="54"/>
      <c r="C59" s="28" t="s">
        <v>557</v>
      </c>
      <c r="D59" s="28" t="s">
        <v>558</v>
      </c>
    </row>
    <row r="60" spans="1:5" ht="12.75" x14ac:dyDescent="0.2">
      <c r="A60" s="53" t="s">
        <v>554</v>
      </c>
      <c r="B60" s="54"/>
      <c r="C60" s="22">
        <v>0.28890600799999999</v>
      </c>
      <c r="D60" s="22">
        <v>0.26766595199999998</v>
      </c>
    </row>
    <row r="61" spans="1:5" ht="12.75" x14ac:dyDescent="0.2">
      <c r="A61" s="53" t="s">
        <v>553</v>
      </c>
      <c r="B61" s="54"/>
      <c r="C61" s="22">
        <v>0.28890600799999999</v>
      </c>
      <c r="D61" s="22">
        <v>0.26766595199999998</v>
      </c>
    </row>
    <row r="63" spans="1:5" x14ac:dyDescent="0.2">
      <c r="A63" s="1" t="s">
        <v>152</v>
      </c>
      <c r="D63" s="18">
        <v>2.4935112447849699</v>
      </c>
      <c r="E63" s="2" t="s">
        <v>153</v>
      </c>
    </row>
  </sheetData>
  <sortState ref="A60:D61">
    <sortCondition ref="A60"/>
  </sortState>
  <mergeCells count="5">
    <mergeCell ref="B1:E1"/>
    <mergeCell ref="C58:D58"/>
    <mergeCell ref="A59:B59"/>
    <mergeCell ref="A60:B60"/>
    <mergeCell ref="A61:B6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workbookViewId="0"/>
  </sheetViews>
  <sheetFormatPr defaultRowHeight="11.25" x14ac:dyDescent="0.2"/>
  <cols>
    <col min="1" max="1" width="38" style="3" customWidth="1"/>
    <col min="2" max="2" width="25.28515625" style="3" bestFit="1" customWidth="1"/>
    <col min="3" max="3" width="18" style="3" bestFit="1" customWidth="1"/>
    <col min="4" max="4" width="7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50" t="s">
        <v>0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525000</v>
      </c>
      <c r="E7" s="10">
        <v>6542.55</v>
      </c>
      <c r="F7" s="10">
        <v>5.1068851383044196</v>
      </c>
    </row>
    <row r="8" spans="1:6" x14ac:dyDescent="0.2">
      <c r="A8" s="9" t="s">
        <v>12</v>
      </c>
      <c r="B8" s="9" t="s">
        <v>13</v>
      </c>
      <c r="C8" s="9" t="s">
        <v>11</v>
      </c>
      <c r="D8" s="9">
        <v>1085000</v>
      </c>
      <c r="E8" s="10">
        <v>5925.7275</v>
      </c>
      <c r="F8" s="10">
        <v>4.6254151215339299</v>
      </c>
    </row>
    <row r="9" spans="1:6" x14ac:dyDescent="0.2">
      <c r="A9" s="9" t="s">
        <v>14</v>
      </c>
      <c r="B9" s="9" t="s">
        <v>15</v>
      </c>
      <c r="C9" s="9" t="s">
        <v>16</v>
      </c>
      <c r="D9" s="9">
        <v>542000</v>
      </c>
      <c r="E9" s="10">
        <v>5820.2669999999998</v>
      </c>
      <c r="F9" s="10">
        <v>4.5430963528385204</v>
      </c>
    </row>
    <row r="10" spans="1:6" x14ac:dyDescent="0.2">
      <c r="A10" s="9" t="s">
        <v>17</v>
      </c>
      <c r="B10" s="9" t="s">
        <v>18</v>
      </c>
      <c r="C10" s="9" t="s">
        <v>19</v>
      </c>
      <c r="D10" s="9">
        <v>270000</v>
      </c>
      <c r="E10" s="10">
        <v>3960.2249999999999</v>
      </c>
      <c r="F10" s="10">
        <v>3.0912127835234902</v>
      </c>
    </row>
    <row r="11" spans="1:6" x14ac:dyDescent="0.2">
      <c r="A11" s="9" t="s">
        <v>20</v>
      </c>
      <c r="B11" s="9" t="s">
        <v>21</v>
      </c>
      <c r="C11" s="9" t="s">
        <v>11</v>
      </c>
      <c r="D11" s="9">
        <v>265000</v>
      </c>
      <c r="E11" s="10">
        <v>3115.4724999999999</v>
      </c>
      <c r="F11" s="10">
        <v>2.4318286003234402</v>
      </c>
    </row>
    <row r="12" spans="1:6" x14ac:dyDescent="0.2">
      <c r="A12" s="9" t="s">
        <v>22</v>
      </c>
      <c r="B12" s="9" t="s">
        <v>23</v>
      </c>
      <c r="C12" s="9" t="s">
        <v>11</v>
      </c>
      <c r="D12" s="9">
        <v>255000</v>
      </c>
      <c r="E12" s="10">
        <v>3103.2224999999999</v>
      </c>
      <c r="F12" s="10">
        <v>2.4222666798269601</v>
      </c>
    </row>
    <row r="13" spans="1:6" x14ac:dyDescent="0.2">
      <c r="A13" s="9" t="s">
        <v>24</v>
      </c>
      <c r="B13" s="9" t="s">
        <v>25</v>
      </c>
      <c r="C13" s="9" t="s">
        <v>11</v>
      </c>
      <c r="D13" s="9">
        <v>1150000</v>
      </c>
      <c r="E13" s="10">
        <v>3023.35</v>
      </c>
      <c r="F13" s="10">
        <v>2.3599210067775802</v>
      </c>
    </row>
    <row r="14" spans="1:6" x14ac:dyDescent="0.2">
      <c r="A14" s="9" t="s">
        <v>26</v>
      </c>
      <c r="B14" s="9" t="s">
        <v>27</v>
      </c>
      <c r="C14" s="9" t="s">
        <v>11</v>
      </c>
      <c r="D14" s="9">
        <v>1270000</v>
      </c>
      <c r="E14" s="10">
        <v>2913.38</v>
      </c>
      <c r="F14" s="10">
        <v>2.2740822804920602</v>
      </c>
    </row>
    <row r="15" spans="1:6" x14ac:dyDescent="0.2">
      <c r="A15" s="9" t="s">
        <v>28</v>
      </c>
      <c r="B15" s="9" t="s">
        <v>29</v>
      </c>
      <c r="C15" s="9" t="s">
        <v>30</v>
      </c>
      <c r="D15" s="9">
        <v>180000</v>
      </c>
      <c r="E15" s="10">
        <v>2805.93</v>
      </c>
      <c r="F15" s="10">
        <v>2.1902105778515302</v>
      </c>
    </row>
    <row r="16" spans="1:6" x14ac:dyDescent="0.2">
      <c r="A16" s="9" t="s">
        <v>31</v>
      </c>
      <c r="B16" s="9" t="s">
        <v>32</v>
      </c>
      <c r="C16" s="9" t="s">
        <v>33</v>
      </c>
      <c r="D16" s="9">
        <v>730000</v>
      </c>
      <c r="E16" s="10">
        <v>2642.9650000000001</v>
      </c>
      <c r="F16" s="10">
        <v>2.0630058126508399</v>
      </c>
    </row>
    <row r="17" spans="1:6" x14ac:dyDescent="0.2">
      <c r="A17" s="9" t="s">
        <v>34</v>
      </c>
      <c r="B17" s="9" t="s">
        <v>35</v>
      </c>
      <c r="C17" s="9" t="s">
        <v>11</v>
      </c>
      <c r="D17" s="9">
        <v>345000</v>
      </c>
      <c r="E17" s="10">
        <v>2634.0749999999998</v>
      </c>
      <c r="F17" s="10">
        <v>2.05606659034768</v>
      </c>
    </row>
    <row r="18" spans="1:6" x14ac:dyDescent="0.2">
      <c r="A18" s="9" t="s">
        <v>36</v>
      </c>
      <c r="B18" s="9" t="s">
        <v>37</v>
      </c>
      <c r="C18" s="9" t="s">
        <v>38</v>
      </c>
      <c r="D18" s="9">
        <v>1400000</v>
      </c>
      <c r="E18" s="10">
        <v>2464</v>
      </c>
      <c r="F18" s="10">
        <v>1.92331200843434</v>
      </c>
    </row>
    <row r="19" spans="1:6" x14ac:dyDescent="0.2">
      <c r="A19" s="9" t="s">
        <v>39</v>
      </c>
      <c r="B19" s="9" t="s">
        <v>40</v>
      </c>
      <c r="C19" s="9" t="s">
        <v>19</v>
      </c>
      <c r="D19" s="9">
        <v>420000</v>
      </c>
      <c r="E19" s="10">
        <v>2113.44</v>
      </c>
      <c r="F19" s="10">
        <v>1.6496771635980001</v>
      </c>
    </row>
    <row r="20" spans="1:6" x14ac:dyDescent="0.2">
      <c r="A20" s="9" t="s">
        <v>41</v>
      </c>
      <c r="B20" s="9" t="s">
        <v>42</v>
      </c>
      <c r="C20" s="9" t="s">
        <v>43</v>
      </c>
      <c r="D20" s="9">
        <v>56000</v>
      </c>
      <c r="E20" s="10">
        <v>2082.192</v>
      </c>
      <c r="F20" s="10">
        <v>1.62528607040013</v>
      </c>
    </row>
    <row r="21" spans="1:6" x14ac:dyDescent="0.2">
      <c r="A21" s="9" t="s">
        <v>44</v>
      </c>
      <c r="B21" s="9" t="s">
        <v>45</v>
      </c>
      <c r="C21" s="9" t="s">
        <v>46</v>
      </c>
      <c r="D21" s="9">
        <v>195000</v>
      </c>
      <c r="E21" s="10">
        <v>1979.0550000000001</v>
      </c>
      <c r="F21" s="10">
        <v>1.5447809443392999</v>
      </c>
    </row>
    <row r="22" spans="1:6" x14ac:dyDescent="0.2">
      <c r="A22" s="9" t="s">
        <v>47</v>
      </c>
      <c r="B22" s="9" t="s">
        <v>48</v>
      </c>
      <c r="C22" s="9" t="s">
        <v>46</v>
      </c>
      <c r="D22" s="9">
        <v>300000</v>
      </c>
      <c r="E22" s="10">
        <v>1777.95</v>
      </c>
      <c r="F22" s="10">
        <v>1.38780543238467</v>
      </c>
    </row>
    <row r="23" spans="1:6" x14ac:dyDescent="0.2">
      <c r="A23" s="9" t="s">
        <v>49</v>
      </c>
      <c r="B23" s="9" t="s">
        <v>50</v>
      </c>
      <c r="C23" s="9" t="s">
        <v>51</v>
      </c>
      <c r="D23" s="9">
        <v>121996</v>
      </c>
      <c r="E23" s="10">
        <v>1757.2913820000001</v>
      </c>
      <c r="F23" s="10">
        <v>1.3716800394962601</v>
      </c>
    </row>
    <row r="24" spans="1:6" x14ac:dyDescent="0.2">
      <c r="A24" s="9" t="s">
        <v>52</v>
      </c>
      <c r="B24" s="9" t="s">
        <v>53</v>
      </c>
      <c r="C24" s="9" t="s">
        <v>51</v>
      </c>
      <c r="D24" s="9">
        <v>58000</v>
      </c>
      <c r="E24" s="10">
        <v>1702.5029999999999</v>
      </c>
      <c r="F24" s="10">
        <v>1.3289141494705701</v>
      </c>
    </row>
    <row r="25" spans="1:6" x14ac:dyDescent="0.2">
      <c r="A25" s="9" t="s">
        <v>54</v>
      </c>
      <c r="B25" s="9" t="s">
        <v>55</v>
      </c>
      <c r="C25" s="9" t="s">
        <v>56</v>
      </c>
      <c r="D25" s="9">
        <v>110000</v>
      </c>
      <c r="E25" s="10">
        <v>1558.7</v>
      </c>
      <c r="F25" s="10">
        <v>1.21666656962119</v>
      </c>
    </row>
    <row r="26" spans="1:6" x14ac:dyDescent="0.2">
      <c r="A26" s="9" t="s">
        <v>57</v>
      </c>
      <c r="B26" s="9" t="s">
        <v>58</v>
      </c>
      <c r="C26" s="9" t="s">
        <v>19</v>
      </c>
      <c r="D26" s="9">
        <v>47500</v>
      </c>
      <c r="E26" s="10">
        <v>1521.4962499999999</v>
      </c>
      <c r="F26" s="10">
        <v>1.1876266267909199</v>
      </c>
    </row>
    <row r="27" spans="1:6" x14ac:dyDescent="0.2">
      <c r="A27" s="9" t="s">
        <v>59</v>
      </c>
      <c r="B27" s="9" t="s">
        <v>60</v>
      </c>
      <c r="C27" s="9" t="s">
        <v>61</v>
      </c>
      <c r="D27" s="9">
        <v>135000</v>
      </c>
      <c r="E27" s="10">
        <v>1504.1025</v>
      </c>
      <c r="F27" s="10">
        <v>1.1740496753920899</v>
      </c>
    </row>
    <row r="28" spans="1:6" x14ac:dyDescent="0.2">
      <c r="A28" s="9" t="s">
        <v>62</v>
      </c>
      <c r="B28" s="9" t="s">
        <v>63</v>
      </c>
      <c r="C28" s="9" t="s">
        <v>19</v>
      </c>
      <c r="D28" s="9">
        <v>500000</v>
      </c>
      <c r="E28" s="10">
        <v>1458.75</v>
      </c>
      <c r="F28" s="10">
        <v>1.1386491040193201</v>
      </c>
    </row>
    <row r="29" spans="1:6" x14ac:dyDescent="0.2">
      <c r="A29" s="9" t="s">
        <v>64</v>
      </c>
      <c r="B29" s="9" t="s">
        <v>65</v>
      </c>
      <c r="C29" s="9" t="s">
        <v>16</v>
      </c>
      <c r="D29" s="9">
        <v>185000</v>
      </c>
      <c r="E29" s="10">
        <v>1392.9575</v>
      </c>
      <c r="F29" s="10">
        <v>1.08729378530385</v>
      </c>
    </row>
    <row r="30" spans="1:6" x14ac:dyDescent="0.2">
      <c r="A30" s="9" t="s">
        <v>66</v>
      </c>
      <c r="B30" s="9" t="s">
        <v>67</v>
      </c>
      <c r="C30" s="9" t="s">
        <v>51</v>
      </c>
      <c r="D30" s="9">
        <v>167000</v>
      </c>
      <c r="E30" s="10">
        <v>1386.0165</v>
      </c>
      <c r="F30" s="10">
        <v>1.0818758840658</v>
      </c>
    </row>
    <row r="31" spans="1:6" x14ac:dyDescent="0.2">
      <c r="A31" s="9" t="s">
        <v>68</v>
      </c>
      <c r="B31" s="9" t="s">
        <v>69</v>
      </c>
      <c r="C31" s="9" t="s">
        <v>51</v>
      </c>
      <c r="D31" s="9">
        <v>375000</v>
      </c>
      <c r="E31" s="10">
        <v>1375.875</v>
      </c>
      <c r="F31" s="10">
        <v>1.0739597847421301</v>
      </c>
    </row>
    <row r="32" spans="1:6" x14ac:dyDescent="0.2">
      <c r="A32" s="9" t="s">
        <v>70</v>
      </c>
      <c r="B32" s="9" t="s">
        <v>71</v>
      </c>
      <c r="C32" s="9" t="s">
        <v>72</v>
      </c>
      <c r="D32" s="9">
        <v>142000</v>
      </c>
      <c r="E32" s="10">
        <v>1236.252</v>
      </c>
      <c r="F32" s="10">
        <v>0.96497496633562097</v>
      </c>
    </row>
    <row r="33" spans="1:6" x14ac:dyDescent="0.2">
      <c r="A33" s="9" t="s">
        <v>73</v>
      </c>
      <c r="B33" s="9" t="s">
        <v>74</v>
      </c>
      <c r="C33" s="9" t="s">
        <v>43</v>
      </c>
      <c r="D33" s="9">
        <v>25000</v>
      </c>
      <c r="E33" s="10">
        <v>1223.625</v>
      </c>
      <c r="F33" s="10">
        <v>0.95511877285733304</v>
      </c>
    </row>
    <row r="34" spans="1:6" x14ac:dyDescent="0.2">
      <c r="A34" s="9" t="s">
        <v>75</v>
      </c>
      <c r="B34" s="9" t="s">
        <v>76</v>
      </c>
      <c r="C34" s="9" t="s">
        <v>19</v>
      </c>
      <c r="D34" s="9">
        <v>25000</v>
      </c>
      <c r="E34" s="10">
        <v>1189.4000000000001</v>
      </c>
      <c r="F34" s="10">
        <v>0.92840393783758302</v>
      </c>
    </row>
    <row r="35" spans="1:6" x14ac:dyDescent="0.2">
      <c r="A35" s="9" t="s">
        <v>77</v>
      </c>
      <c r="B35" s="9" t="s">
        <v>78</v>
      </c>
      <c r="C35" s="9" t="s">
        <v>79</v>
      </c>
      <c r="D35" s="9">
        <v>120000</v>
      </c>
      <c r="E35" s="10">
        <v>1124.52</v>
      </c>
      <c r="F35" s="10">
        <v>0.87776088462848401</v>
      </c>
    </row>
    <row r="36" spans="1:6" x14ac:dyDescent="0.2">
      <c r="A36" s="9" t="s">
        <v>80</v>
      </c>
      <c r="B36" s="9" t="s">
        <v>81</v>
      </c>
      <c r="C36" s="9" t="s">
        <v>82</v>
      </c>
      <c r="D36" s="9">
        <v>300000</v>
      </c>
      <c r="E36" s="10">
        <v>1105.6500000000001</v>
      </c>
      <c r="F36" s="10">
        <v>0.86303162423921598</v>
      </c>
    </row>
    <row r="37" spans="1:6" x14ac:dyDescent="0.2">
      <c r="A37" s="9" t="s">
        <v>83</v>
      </c>
      <c r="B37" s="9" t="s">
        <v>84</v>
      </c>
      <c r="C37" s="9" t="s">
        <v>33</v>
      </c>
      <c r="D37" s="9">
        <v>245000</v>
      </c>
      <c r="E37" s="10">
        <v>1079.47</v>
      </c>
      <c r="F37" s="10">
        <v>0.84259643414960095</v>
      </c>
    </row>
    <row r="38" spans="1:6" x14ac:dyDescent="0.2">
      <c r="A38" s="9" t="s">
        <v>85</v>
      </c>
      <c r="B38" s="9" t="s">
        <v>86</v>
      </c>
      <c r="C38" s="9" t="s">
        <v>61</v>
      </c>
      <c r="D38" s="9">
        <v>349402</v>
      </c>
      <c r="E38" s="10">
        <v>993.17518500000006</v>
      </c>
      <c r="F38" s="10">
        <v>0.775237727187296</v>
      </c>
    </row>
    <row r="39" spans="1:6" x14ac:dyDescent="0.2">
      <c r="A39" s="9" t="s">
        <v>87</v>
      </c>
      <c r="B39" s="9" t="s">
        <v>88</v>
      </c>
      <c r="C39" s="9" t="s">
        <v>89</v>
      </c>
      <c r="D39" s="9">
        <v>555000</v>
      </c>
      <c r="E39" s="10">
        <v>957.09749999999997</v>
      </c>
      <c r="F39" s="10">
        <v>0.74707675121448303</v>
      </c>
    </row>
    <row r="40" spans="1:6" x14ac:dyDescent="0.2">
      <c r="A40" s="9" t="s">
        <v>90</v>
      </c>
      <c r="B40" s="9" t="s">
        <v>91</v>
      </c>
      <c r="C40" s="9" t="s">
        <v>30</v>
      </c>
      <c r="D40" s="9">
        <v>250000</v>
      </c>
      <c r="E40" s="10">
        <v>873.875</v>
      </c>
      <c r="F40" s="10">
        <v>0.68211618562116805</v>
      </c>
    </row>
    <row r="41" spans="1:6" x14ac:dyDescent="0.2">
      <c r="A41" s="9" t="s">
        <v>92</v>
      </c>
      <c r="B41" s="9" t="s">
        <v>93</v>
      </c>
      <c r="C41" s="9" t="s">
        <v>94</v>
      </c>
      <c r="D41" s="9">
        <v>115550</v>
      </c>
      <c r="E41" s="10">
        <v>844.43939999999998</v>
      </c>
      <c r="F41" s="10">
        <v>0.65913978831781195</v>
      </c>
    </row>
    <row r="42" spans="1:6" x14ac:dyDescent="0.2">
      <c r="A42" s="9" t="s">
        <v>95</v>
      </c>
      <c r="B42" s="9" t="s">
        <v>96</v>
      </c>
      <c r="C42" s="9" t="s">
        <v>11</v>
      </c>
      <c r="D42" s="9">
        <v>160000</v>
      </c>
      <c r="E42" s="10">
        <v>768.48</v>
      </c>
      <c r="F42" s="10">
        <v>0.59984854392923004</v>
      </c>
    </row>
    <row r="43" spans="1:6" x14ac:dyDescent="0.2">
      <c r="A43" s="9" t="s">
        <v>97</v>
      </c>
      <c r="B43" s="9" t="s">
        <v>98</v>
      </c>
      <c r="C43" s="9" t="s">
        <v>99</v>
      </c>
      <c r="D43" s="9">
        <v>420000</v>
      </c>
      <c r="E43" s="10">
        <v>750.96</v>
      </c>
      <c r="F43" s="10">
        <v>0.58617304620692001</v>
      </c>
    </row>
    <row r="44" spans="1:6" x14ac:dyDescent="0.2">
      <c r="A44" s="9" t="s">
        <v>100</v>
      </c>
      <c r="B44" s="9" t="s">
        <v>101</v>
      </c>
      <c r="C44" s="9" t="s">
        <v>102</v>
      </c>
      <c r="D44" s="9">
        <v>518000</v>
      </c>
      <c r="E44" s="10">
        <v>750.06399999999996</v>
      </c>
      <c r="F44" s="10">
        <v>0.58547366002203505</v>
      </c>
    </row>
    <row r="45" spans="1:6" x14ac:dyDescent="0.2">
      <c r="A45" s="9" t="s">
        <v>103</v>
      </c>
      <c r="B45" s="9" t="s">
        <v>104</v>
      </c>
      <c r="C45" s="9" t="s">
        <v>105</v>
      </c>
      <c r="D45" s="9">
        <v>540000</v>
      </c>
      <c r="E45" s="10">
        <v>716.04</v>
      </c>
      <c r="F45" s="10">
        <v>0.55891571855492095</v>
      </c>
    </row>
    <row r="46" spans="1:6" x14ac:dyDescent="0.2">
      <c r="A46" s="9" t="s">
        <v>106</v>
      </c>
      <c r="B46" s="9" t="s">
        <v>107</v>
      </c>
      <c r="C46" s="9" t="s">
        <v>61</v>
      </c>
      <c r="D46" s="9">
        <v>85000</v>
      </c>
      <c r="E46" s="10">
        <v>690.32749999999999</v>
      </c>
      <c r="F46" s="10">
        <v>0.53884544257404898</v>
      </c>
    </row>
    <row r="47" spans="1:6" x14ac:dyDescent="0.2">
      <c r="A47" s="9" t="s">
        <v>108</v>
      </c>
      <c r="B47" s="9" t="s">
        <v>109</v>
      </c>
      <c r="C47" s="9" t="s">
        <v>61</v>
      </c>
      <c r="D47" s="9">
        <v>273000</v>
      </c>
      <c r="E47" s="10">
        <v>689.18849999999998</v>
      </c>
      <c r="F47" s="10">
        <v>0.53795637910911098</v>
      </c>
    </row>
    <row r="48" spans="1:6" x14ac:dyDescent="0.2">
      <c r="A48" s="9" t="s">
        <v>110</v>
      </c>
      <c r="B48" s="9" t="s">
        <v>111</v>
      </c>
      <c r="C48" s="9" t="s">
        <v>112</v>
      </c>
      <c r="D48" s="9">
        <v>220000</v>
      </c>
      <c r="E48" s="10">
        <v>670.56</v>
      </c>
      <c r="F48" s="10">
        <v>0.52341562515248796</v>
      </c>
    </row>
    <row r="49" spans="1:6" x14ac:dyDescent="0.2">
      <c r="A49" s="9" t="s">
        <v>113</v>
      </c>
      <c r="B49" s="9" t="s">
        <v>114</v>
      </c>
      <c r="C49" s="9" t="s">
        <v>79</v>
      </c>
      <c r="D49" s="9">
        <v>90000</v>
      </c>
      <c r="E49" s="10">
        <v>656.28</v>
      </c>
      <c r="F49" s="10">
        <v>0.51226915783088001</v>
      </c>
    </row>
    <row r="50" spans="1:6" x14ac:dyDescent="0.2">
      <c r="A50" s="9" t="s">
        <v>115</v>
      </c>
      <c r="B50" s="9" t="s">
        <v>116</v>
      </c>
      <c r="C50" s="9" t="s">
        <v>117</v>
      </c>
      <c r="D50" s="9">
        <v>200000</v>
      </c>
      <c r="E50" s="10">
        <v>656</v>
      </c>
      <c r="F50" s="10">
        <v>0.51205059964810395</v>
      </c>
    </row>
    <row r="51" spans="1:6" x14ac:dyDescent="0.2">
      <c r="A51" s="9" t="s">
        <v>118</v>
      </c>
      <c r="B51" s="9" t="s">
        <v>119</v>
      </c>
      <c r="C51" s="9" t="s">
        <v>89</v>
      </c>
      <c r="D51" s="9">
        <v>245000</v>
      </c>
      <c r="E51" s="10">
        <v>645.08500000000004</v>
      </c>
      <c r="F51" s="10">
        <v>0.50353073334450704</v>
      </c>
    </row>
    <row r="52" spans="1:6" x14ac:dyDescent="0.2">
      <c r="A52" s="9" t="s">
        <v>120</v>
      </c>
      <c r="B52" s="9" t="s">
        <v>121</v>
      </c>
      <c r="C52" s="9" t="s">
        <v>72</v>
      </c>
      <c r="D52" s="9">
        <v>222300</v>
      </c>
      <c r="E52" s="10">
        <v>319.8897</v>
      </c>
      <c r="F52" s="10">
        <v>0.249694684003433</v>
      </c>
    </row>
    <row r="53" spans="1:6" x14ac:dyDescent="0.2">
      <c r="A53" s="9" t="s">
        <v>122</v>
      </c>
      <c r="B53" s="9" t="s">
        <v>123</v>
      </c>
      <c r="C53" s="9" t="s">
        <v>89</v>
      </c>
      <c r="D53" s="9">
        <v>91188</v>
      </c>
      <c r="E53" s="10">
        <v>305.66217599999999</v>
      </c>
      <c r="F53" s="10">
        <v>0.23858917760753701</v>
      </c>
    </row>
    <row r="54" spans="1:6" x14ac:dyDescent="0.2">
      <c r="A54" s="9" t="s">
        <v>124</v>
      </c>
      <c r="B54" s="9" t="s">
        <v>125</v>
      </c>
      <c r="C54" s="9" t="s">
        <v>105</v>
      </c>
      <c r="D54" s="9">
        <v>9561</v>
      </c>
      <c r="E54" s="10">
        <v>48.646368000000002</v>
      </c>
      <c r="F54" s="10">
        <v>3.79716492455828E-2</v>
      </c>
    </row>
    <row r="55" spans="1:6" x14ac:dyDescent="0.2">
      <c r="A55" s="12" t="s">
        <v>130</v>
      </c>
      <c r="B55" s="9"/>
      <c r="C55" s="9"/>
      <c r="D55" s="9"/>
      <c r="E55" s="12">
        <f>SUM(E7:E54)</f>
        <v>84856.180960999991</v>
      </c>
      <c r="F55" s="12">
        <f>SUM(F7:F54)</f>
        <v>66.235759672146415</v>
      </c>
    </row>
    <row r="56" spans="1:6" x14ac:dyDescent="0.2">
      <c r="A56" s="12"/>
      <c r="B56" s="9"/>
      <c r="C56" s="9"/>
      <c r="D56" s="9"/>
      <c r="E56" s="10"/>
      <c r="F56" s="10"/>
    </row>
    <row r="57" spans="1:6" x14ac:dyDescent="0.2">
      <c r="A57" s="12" t="s">
        <v>850</v>
      </c>
      <c r="B57" s="9"/>
      <c r="C57" s="9"/>
      <c r="D57" s="9"/>
      <c r="E57" s="10"/>
      <c r="F57" s="10"/>
    </row>
    <row r="58" spans="1:6" x14ac:dyDescent="0.2">
      <c r="A58" s="9" t="s">
        <v>126</v>
      </c>
      <c r="B58" s="9" t="s">
        <v>127</v>
      </c>
      <c r="C58" s="9" t="s">
        <v>16</v>
      </c>
      <c r="D58" s="9">
        <v>270000</v>
      </c>
      <c r="E58" s="10">
        <v>2.7E-2</v>
      </c>
      <c r="F58" s="11" t="s">
        <v>144</v>
      </c>
    </row>
    <row r="59" spans="1:6" x14ac:dyDescent="0.2">
      <c r="A59" s="9" t="s">
        <v>128</v>
      </c>
      <c r="B59" s="9" t="s">
        <v>129</v>
      </c>
      <c r="C59" s="9" t="s">
        <v>851</v>
      </c>
      <c r="D59" s="9">
        <v>27500</v>
      </c>
      <c r="E59" s="10">
        <v>2.7499999999999998E-3</v>
      </c>
      <c r="F59" s="11" t="s">
        <v>144</v>
      </c>
    </row>
    <row r="60" spans="1:6" x14ac:dyDescent="0.2">
      <c r="A60" s="9"/>
      <c r="B60" s="9"/>
      <c r="C60" s="9"/>
      <c r="D60" s="9"/>
      <c r="E60" s="10"/>
      <c r="F60" s="11"/>
    </row>
    <row r="61" spans="1:6" x14ac:dyDescent="0.2">
      <c r="A61" s="8" t="s">
        <v>130</v>
      </c>
      <c r="B61" s="9"/>
      <c r="C61" s="9"/>
      <c r="D61" s="9"/>
      <c r="E61" s="12">
        <f>+E59+E58</f>
        <v>2.9749999999999999E-2</v>
      </c>
      <c r="F61" s="12">
        <v>0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8" t="s">
        <v>131</v>
      </c>
      <c r="B63" s="9"/>
      <c r="C63" s="9"/>
      <c r="D63" s="9"/>
      <c r="E63" s="10"/>
      <c r="F63" s="10"/>
    </row>
    <row r="64" spans="1:6" x14ac:dyDescent="0.2">
      <c r="A64" s="9" t="s">
        <v>132</v>
      </c>
      <c r="B64" s="9" t="s">
        <v>133</v>
      </c>
      <c r="C64" s="9" t="s">
        <v>134</v>
      </c>
      <c r="D64" s="9">
        <v>12150000</v>
      </c>
      <c r="E64" s="10">
        <v>12476.26395</v>
      </c>
      <c r="F64" s="10">
        <v>9.7385342026913406</v>
      </c>
    </row>
    <row r="65" spans="1:6" x14ac:dyDescent="0.2">
      <c r="A65" s="9" t="s">
        <v>842</v>
      </c>
      <c r="B65" s="9" t="s">
        <v>136</v>
      </c>
      <c r="C65" s="9" t="s">
        <v>134</v>
      </c>
      <c r="D65" s="9">
        <v>8350000</v>
      </c>
      <c r="E65" s="10">
        <v>8628.9150499999996</v>
      </c>
      <c r="F65" s="10">
        <v>6.7354285452211</v>
      </c>
    </row>
    <row r="66" spans="1:6" x14ac:dyDescent="0.2">
      <c r="A66" s="9" t="s">
        <v>137</v>
      </c>
      <c r="B66" s="9" t="s">
        <v>138</v>
      </c>
      <c r="C66" s="9" t="s">
        <v>134</v>
      </c>
      <c r="D66" s="9">
        <v>6140000</v>
      </c>
      <c r="E66" s="10">
        <v>6464.8305600000003</v>
      </c>
      <c r="F66" s="10">
        <v>5.0462200684015004</v>
      </c>
    </row>
    <row r="67" spans="1:6" x14ac:dyDescent="0.2">
      <c r="A67" s="9" t="s">
        <v>843</v>
      </c>
      <c r="B67" s="9" t="s">
        <v>139</v>
      </c>
      <c r="C67" s="9" t="s">
        <v>134</v>
      </c>
      <c r="D67" s="9">
        <v>3415000</v>
      </c>
      <c r="E67" s="10">
        <v>3718.9623200000001</v>
      </c>
      <c r="F67" s="10">
        <v>2.9028915945498501</v>
      </c>
    </row>
    <row r="68" spans="1:6" x14ac:dyDescent="0.2">
      <c r="A68" s="9" t="s">
        <v>844</v>
      </c>
      <c r="B68" s="9" t="s">
        <v>140</v>
      </c>
      <c r="C68" s="9" t="s">
        <v>134</v>
      </c>
      <c r="D68" s="9">
        <v>1175000</v>
      </c>
      <c r="E68" s="10">
        <v>1209.55675</v>
      </c>
      <c r="F68" s="10">
        <v>0.94413759016145005</v>
      </c>
    </row>
    <row r="69" spans="1:6" x14ac:dyDescent="0.2">
      <c r="A69" s="9" t="s">
        <v>845</v>
      </c>
      <c r="B69" s="9" t="s">
        <v>141</v>
      </c>
      <c r="C69" s="9" t="s">
        <v>134</v>
      </c>
      <c r="D69" s="9">
        <v>1000000</v>
      </c>
      <c r="E69" s="10">
        <v>1038.9549999999999</v>
      </c>
      <c r="F69" s="10">
        <v>0.81097184566676095</v>
      </c>
    </row>
    <row r="70" spans="1:6" x14ac:dyDescent="0.2">
      <c r="A70" s="8" t="s">
        <v>130</v>
      </c>
      <c r="B70" s="9"/>
      <c r="C70" s="9"/>
      <c r="D70" s="9"/>
      <c r="E70" s="12">
        <f>SUM(E64:E69)</f>
        <v>33537.483629999995</v>
      </c>
      <c r="F70" s="12">
        <f>SUM(F64:F69)</f>
        <v>26.178183846692001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130</v>
      </c>
      <c r="B72" s="9"/>
      <c r="C72" s="9"/>
      <c r="D72" s="9"/>
      <c r="E72" s="12">
        <f>+E70+E61+E55</f>
        <v>118393.69434099999</v>
      </c>
      <c r="F72" s="12">
        <f>+F70+F61+F55</f>
        <v>92.413943518838408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142</v>
      </c>
      <c r="B74" s="9"/>
      <c r="C74" s="9"/>
      <c r="D74" s="9"/>
      <c r="E74" s="12">
        <v>9718.6489858000004</v>
      </c>
      <c r="F74" s="12">
        <v>7.59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13" t="s">
        <v>143</v>
      </c>
      <c r="B76" s="6"/>
      <c r="C76" s="6"/>
      <c r="D76" s="6"/>
      <c r="E76" s="14">
        <v>128112.3389858</v>
      </c>
      <c r="F76" s="14">
        <f xml:space="preserve"> ROUND(SUM(F72:F75),2)</f>
        <v>100</v>
      </c>
    </row>
    <row r="77" spans="1:6" x14ac:dyDescent="0.2">
      <c r="F77" s="15" t="s">
        <v>145</v>
      </c>
    </row>
    <row r="78" spans="1:6" x14ac:dyDescent="0.2">
      <c r="A78" s="1" t="s">
        <v>146</v>
      </c>
    </row>
    <row r="79" spans="1:6" x14ac:dyDescent="0.2">
      <c r="A79" s="1" t="s">
        <v>147</v>
      </c>
    </row>
    <row r="80" spans="1:6" x14ac:dyDescent="0.2">
      <c r="A80" s="1" t="s">
        <v>148</v>
      </c>
    </row>
    <row r="81" spans="1:4" x14ac:dyDescent="0.2">
      <c r="A81" s="3" t="s">
        <v>522</v>
      </c>
      <c r="D81" s="16">
        <v>21.475200000000001</v>
      </c>
    </row>
    <row r="82" spans="1:4" x14ac:dyDescent="0.2">
      <c r="A82" s="3" t="s">
        <v>523</v>
      </c>
      <c r="D82" s="16">
        <v>89.88</v>
      </c>
    </row>
    <row r="83" spans="1:4" x14ac:dyDescent="0.2">
      <c r="A83" s="3" t="s">
        <v>524</v>
      </c>
      <c r="D83" s="16">
        <v>20.915400000000002</v>
      </c>
    </row>
    <row r="84" spans="1:4" x14ac:dyDescent="0.2">
      <c r="A84" s="3" t="s">
        <v>521</v>
      </c>
      <c r="D84" s="16">
        <v>87.748000000000005</v>
      </c>
    </row>
    <row r="86" spans="1:4" x14ac:dyDescent="0.2">
      <c r="A86" s="1" t="s">
        <v>149</v>
      </c>
    </row>
    <row r="87" spans="1:4" x14ac:dyDescent="0.2">
      <c r="A87" s="3" t="s">
        <v>522</v>
      </c>
      <c r="D87" s="16">
        <v>22.594799999999999</v>
      </c>
    </row>
    <row r="88" spans="1:4" x14ac:dyDescent="0.2">
      <c r="A88" s="3" t="s">
        <v>523</v>
      </c>
      <c r="D88" s="16">
        <v>102.31270000000001</v>
      </c>
    </row>
    <row r="89" spans="1:4" x14ac:dyDescent="0.2">
      <c r="A89" s="3" t="s">
        <v>524</v>
      </c>
      <c r="D89" s="16">
        <v>21.795200000000001</v>
      </c>
    </row>
    <row r="90" spans="1:4" x14ac:dyDescent="0.2">
      <c r="A90" s="3" t="s">
        <v>521</v>
      </c>
      <c r="D90" s="16">
        <v>99.180300000000003</v>
      </c>
    </row>
    <row r="92" spans="1:4" x14ac:dyDescent="0.2">
      <c r="A92" s="1" t="s">
        <v>150</v>
      </c>
      <c r="D92" s="17"/>
    </row>
    <row r="95" spans="1:4" x14ac:dyDescent="0.2">
      <c r="A95" s="19" t="s">
        <v>555</v>
      </c>
      <c r="B95" s="20"/>
      <c r="C95" s="55" t="s">
        <v>556</v>
      </c>
      <c r="D95" s="56"/>
    </row>
    <row r="96" spans="1:4" ht="12.75" x14ac:dyDescent="0.2">
      <c r="A96" s="53"/>
      <c r="B96" s="54"/>
      <c r="C96" s="30" t="s">
        <v>557</v>
      </c>
      <c r="D96" s="30" t="s">
        <v>558</v>
      </c>
    </row>
    <row r="97" spans="1:5" ht="12.75" x14ac:dyDescent="0.2">
      <c r="A97" s="53" t="s">
        <v>522</v>
      </c>
      <c r="B97" s="54"/>
      <c r="C97" s="22">
        <v>1.75</v>
      </c>
      <c r="D97" s="22">
        <v>1.75</v>
      </c>
    </row>
    <row r="98" spans="1:5" ht="12.75" x14ac:dyDescent="0.2">
      <c r="A98" s="53" t="s">
        <v>524</v>
      </c>
      <c r="B98" s="54"/>
      <c r="C98" s="22">
        <v>1.75</v>
      </c>
      <c r="D98" s="22">
        <v>1.75</v>
      </c>
    </row>
    <row r="101" spans="1:5" x14ac:dyDescent="0.2">
      <c r="A101" s="1" t="s">
        <v>152</v>
      </c>
      <c r="D101" s="18">
        <v>12.168425470433499</v>
      </c>
      <c r="E101" s="2" t="s">
        <v>153</v>
      </c>
    </row>
  </sheetData>
  <sortState ref="A77:D80">
    <sortCondition ref="A77"/>
  </sortState>
  <mergeCells count="5">
    <mergeCell ref="B1:E1"/>
    <mergeCell ref="C95:D95"/>
    <mergeCell ref="A96:B96"/>
    <mergeCell ref="A98:B98"/>
    <mergeCell ref="A97:B9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showGridLines="0" zoomScaleNormal="100" workbookViewId="0">
      <selection sqref="A1:E1"/>
    </sheetView>
  </sheetViews>
  <sheetFormatPr defaultRowHeight="11.25" x14ac:dyDescent="0.2"/>
  <cols>
    <col min="1" max="1" width="66.85546875" style="2" customWidth="1"/>
    <col min="2" max="2" width="32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28.28515625" style="3" bestFit="1" customWidth="1"/>
    <col min="8" max="16384" width="9.140625" style="3"/>
  </cols>
  <sheetData>
    <row r="1" spans="1:10" x14ac:dyDescent="0.2">
      <c r="A1" s="57" t="s">
        <v>852</v>
      </c>
      <c r="B1" s="57"/>
      <c r="C1" s="57"/>
      <c r="D1" s="57"/>
      <c r="E1" s="57"/>
    </row>
    <row r="3" spans="1:10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10" x14ac:dyDescent="0.2">
      <c r="A4" s="7"/>
      <c r="B4" s="7"/>
      <c r="C4" s="7"/>
      <c r="D4" s="7"/>
      <c r="E4" s="7"/>
      <c r="F4" s="7"/>
    </row>
    <row r="5" spans="1:10" x14ac:dyDescent="0.2">
      <c r="A5" s="12" t="s">
        <v>7</v>
      </c>
      <c r="B5" s="10"/>
      <c r="C5" s="10"/>
      <c r="D5" s="10"/>
      <c r="E5" s="10"/>
      <c r="F5" s="10"/>
    </row>
    <row r="6" spans="1:10" x14ac:dyDescent="0.2">
      <c r="A6" s="12" t="s">
        <v>8</v>
      </c>
      <c r="B6" s="10"/>
      <c r="C6" s="10"/>
      <c r="D6" s="10"/>
      <c r="E6" s="10"/>
      <c r="F6" s="10"/>
    </row>
    <row r="7" spans="1:10" x14ac:dyDescent="0.2">
      <c r="A7" s="12" t="s">
        <v>854</v>
      </c>
      <c r="B7" s="10"/>
      <c r="C7" s="10"/>
      <c r="D7" s="10"/>
      <c r="E7" s="10"/>
      <c r="F7" s="10"/>
    </row>
    <row r="8" spans="1:10" x14ac:dyDescent="0.2">
      <c r="A8" s="10" t="s">
        <v>9</v>
      </c>
      <c r="B8" s="10" t="s">
        <v>10</v>
      </c>
      <c r="C8" s="10" t="s">
        <v>11</v>
      </c>
      <c r="D8" s="10">
        <v>1670000</v>
      </c>
      <c r="E8" s="10">
        <v>20811.54</v>
      </c>
      <c r="F8" s="10">
        <v>9.0260822635821647</v>
      </c>
      <c r="J8" s="2"/>
    </row>
    <row r="9" spans="1:10" x14ac:dyDescent="0.2">
      <c r="A9" s="10" t="s">
        <v>14</v>
      </c>
      <c r="B9" s="10" t="s">
        <v>15</v>
      </c>
      <c r="C9" s="10" t="s">
        <v>16</v>
      </c>
      <c r="D9" s="10">
        <v>1350000</v>
      </c>
      <c r="E9" s="10">
        <v>14496.975</v>
      </c>
      <c r="F9" s="10">
        <v>6.2874198124258971</v>
      </c>
      <c r="J9" s="2"/>
    </row>
    <row r="10" spans="1:10" x14ac:dyDescent="0.2">
      <c r="A10" s="10" t="s">
        <v>12</v>
      </c>
      <c r="B10" s="10" t="s">
        <v>13</v>
      </c>
      <c r="C10" s="10" t="s">
        <v>11</v>
      </c>
      <c r="D10" s="10">
        <v>2320000</v>
      </c>
      <c r="E10" s="10">
        <v>12670.68</v>
      </c>
      <c r="F10" s="10">
        <v>5.4953453716315694</v>
      </c>
      <c r="J10" s="2"/>
    </row>
    <row r="11" spans="1:10" x14ac:dyDescent="0.2">
      <c r="A11" s="10" t="s">
        <v>20</v>
      </c>
      <c r="B11" s="10" t="s">
        <v>21</v>
      </c>
      <c r="C11" s="10" t="s">
        <v>11</v>
      </c>
      <c r="D11" s="10">
        <v>770000</v>
      </c>
      <c r="E11" s="10">
        <v>9052.5049999999992</v>
      </c>
      <c r="F11" s="10">
        <v>3.9261224696244899</v>
      </c>
      <c r="J11" s="2"/>
    </row>
    <row r="12" spans="1:10" x14ac:dyDescent="0.2">
      <c r="A12" s="10" t="s">
        <v>22</v>
      </c>
      <c r="B12" s="10" t="s">
        <v>23</v>
      </c>
      <c r="C12" s="10" t="s">
        <v>11</v>
      </c>
      <c r="D12" s="10">
        <v>720000</v>
      </c>
      <c r="E12" s="10">
        <v>8762.0400000000009</v>
      </c>
      <c r="F12" s="10">
        <v>3.8001461610624432</v>
      </c>
      <c r="J12" s="2"/>
    </row>
    <row r="13" spans="1:10" x14ac:dyDescent="0.2">
      <c r="A13" s="10" t="s">
        <v>31</v>
      </c>
      <c r="B13" s="10" t="s">
        <v>32</v>
      </c>
      <c r="C13" s="10" t="s">
        <v>33</v>
      </c>
      <c r="D13" s="10">
        <v>2190000</v>
      </c>
      <c r="E13" s="10">
        <v>7928.8950000000004</v>
      </c>
      <c r="F13" s="10">
        <v>3.438806476085158</v>
      </c>
      <c r="J13" s="2"/>
    </row>
    <row r="14" spans="1:10" x14ac:dyDescent="0.2">
      <c r="A14" s="10" t="s">
        <v>17</v>
      </c>
      <c r="B14" s="10" t="s">
        <v>18</v>
      </c>
      <c r="C14" s="10" t="s">
        <v>19</v>
      </c>
      <c r="D14" s="10">
        <v>520000</v>
      </c>
      <c r="E14" s="10">
        <v>7627.1</v>
      </c>
      <c r="F14" s="10">
        <v>3.3079162826281734</v>
      </c>
      <c r="J14" s="2"/>
    </row>
    <row r="15" spans="1:10" x14ac:dyDescent="0.2">
      <c r="A15" s="10" t="s">
        <v>28</v>
      </c>
      <c r="B15" s="10" t="s">
        <v>29</v>
      </c>
      <c r="C15" s="10" t="s">
        <v>30</v>
      </c>
      <c r="D15" s="10">
        <v>425000</v>
      </c>
      <c r="E15" s="10">
        <v>6625.1125000000002</v>
      </c>
      <c r="F15" s="10">
        <v>2.8733486532225148</v>
      </c>
      <c r="J15" s="2"/>
    </row>
    <row r="16" spans="1:10" x14ac:dyDescent="0.2">
      <c r="A16" s="10" t="s">
        <v>39</v>
      </c>
      <c r="B16" s="10" t="s">
        <v>40</v>
      </c>
      <c r="C16" s="10" t="s">
        <v>19</v>
      </c>
      <c r="D16" s="10">
        <v>1100000</v>
      </c>
      <c r="E16" s="10">
        <v>5535.2</v>
      </c>
      <c r="F16" s="10">
        <v>2.400647455468456</v>
      </c>
      <c r="J16" s="2"/>
    </row>
    <row r="17" spans="1:10" x14ac:dyDescent="0.2">
      <c r="A17" s="10" t="s">
        <v>24</v>
      </c>
      <c r="B17" s="10" t="s">
        <v>25</v>
      </c>
      <c r="C17" s="10" t="s">
        <v>11</v>
      </c>
      <c r="D17" s="10">
        <v>2100000</v>
      </c>
      <c r="E17" s="10">
        <v>5520.9</v>
      </c>
      <c r="F17" s="10">
        <v>2.3944454648243605</v>
      </c>
      <c r="J17" s="2"/>
    </row>
    <row r="18" spans="1:10" x14ac:dyDescent="0.2">
      <c r="A18" s="10" t="s">
        <v>34</v>
      </c>
      <c r="B18" s="10" t="s">
        <v>35</v>
      </c>
      <c r="C18" s="10" t="s">
        <v>11</v>
      </c>
      <c r="D18" s="10">
        <v>707155</v>
      </c>
      <c r="E18" s="10">
        <v>5399.1284249999999</v>
      </c>
      <c r="F18" s="10">
        <v>2.3416324460224862</v>
      </c>
      <c r="J18" s="2"/>
    </row>
    <row r="19" spans="1:10" x14ac:dyDescent="0.2">
      <c r="A19" s="10" t="s">
        <v>52</v>
      </c>
      <c r="B19" s="10" t="s">
        <v>53</v>
      </c>
      <c r="C19" s="10" t="s">
        <v>51</v>
      </c>
      <c r="D19" s="10">
        <v>183000</v>
      </c>
      <c r="E19" s="10">
        <v>5371.6904999999997</v>
      </c>
      <c r="F19" s="10">
        <v>2.329732463215255</v>
      </c>
      <c r="J19" s="2"/>
    </row>
    <row r="20" spans="1:10" x14ac:dyDescent="0.2">
      <c r="A20" s="10" t="s">
        <v>47</v>
      </c>
      <c r="B20" s="10" t="s">
        <v>48</v>
      </c>
      <c r="C20" s="10" t="s">
        <v>46</v>
      </c>
      <c r="D20" s="10">
        <v>840000</v>
      </c>
      <c r="E20" s="10">
        <v>4978.26</v>
      </c>
      <c r="F20" s="10">
        <v>2.1590994366347016</v>
      </c>
      <c r="J20" s="2"/>
    </row>
    <row r="21" spans="1:10" x14ac:dyDescent="0.2">
      <c r="A21" s="10" t="s">
        <v>73</v>
      </c>
      <c r="B21" s="10" t="s">
        <v>74</v>
      </c>
      <c r="C21" s="10" t="s">
        <v>43</v>
      </c>
      <c r="D21" s="10">
        <v>100000</v>
      </c>
      <c r="E21" s="10">
        <v>4894.5</v>
      </c>
      <c r="F21" s="10">
        <v>2.1227722522745989</v>
      </c>
      <c r="J21" s="2"/>
    </row>
    <row r="22" spans="1:10" x14ac:dyDescent="0.2">
      <c r="A22" s="10" t="s">
        <v>75</v>
      </c>
      <c r="B22" s="10" t="s">
        <v>76</v>
      </c>
      <c r="C22" s="10" t="s">
        <v>19</v>
      </c>
      <c r="D22" s="10">
        <v>100000</v>
      </c>
      <c r="E22" s="10">
        <v>4757.6000000000004</v>
      </c>
      <c r="F22" s="10">
        <v>2.0633979502342696</v>
      </c>
      <c r="J22" s="2"/>
    </row>
    <row r="23" spans="1:10" x14ac:dyDescent="0.2">
      <c r="A23" s="10" t="s">
        <v>92</v>
      </c>
      <c r="B23" s="10" t="s">
        <v>93</v>
      </c>
      <c r="C23" s="10" t="s">
        <v>94</v>
      </c>
      <c r="D23" s="10">
        <v>650000</v>
      </c>
      <c r="E23" s="10">
        <v>4750.2</v>
      </c>
      <c r="F23" s="10">
        <v>2.0601885285023593</v>
      </c>
      <c r="J23" s="2"/>
    </row>
    <row r="24" spans="1:10" x14ac:dyDescent="0.2">
      <c r="A24" s="10" t="s">
        <v>26</v>
      </c>
      <c r="B24" s="10" t="s">
        <v>27</v>
      </c>
      <c r="C24" s="10" t="s">
        <v>11</v>
      </c>
      <c r="D24" s="10">
        <v>2060000</v>
      </c>
      <c r="E24" s="10">
        <v>4725.6400000000003</v>
      </c>
      <c r="F24" s="10">
        <v>2.049536717997535</v>
      </c>
      <c r="J24" s="2"/>
    </row>
    <row r="25" spans="1:10" x14ac:dyDescent="0.2">
      <c r="A25" s="10" t="s">
        <v>41</v>
      </c>
      <c r="B25" s="10" t="s">
        <v>42</v>
      </c>
      <c r="C25" s="10" t="s">
        <v>43</v>
      </c>
      <c r="D25" s="10">
        <v>123000</v>
      </c>
      <c r="E25" s="10">
        <v>4573.3860000000004</v>
      </c>
      <c r="F25" s="10">
        <v>1.9835032995691326</v>
      </c>
      <c r="J25" s="2"/>
    </row>
    <row r="26" spans="1:10" x14ac:dyDescent="0.2">
      <c r="A26" s="10" t="s">
        <v>68</v>
      </c>
      <c r="B26" s="10" t="s">
        <v>69</v>
      </c>
      <c r="C26" s="10" t="s">
        <v>51</v>
      </c>
      <c r="D26" s="10">
        <v>1080000</v>
      </c>
      <c r="E26" s="10">
        <v>3962.52</v>
      </c>
      <c r="F26" s="10">
        <v>1.7185672704225445</v>
      </c>
      <c r="J26" s="2"/>
    </row>
    <row r="27" spans="1:10" x14ac:dyDescent="0.2">
      <c r="A27" s="10" t="s">
        <v>855</v>
      </c>
      <c r="B27" s="10" t="s">
        <v>856</v>
      </c>
      <c r="C27" s="10" t="s">
        <v>16</v>
      </c>
      <c r="D27" s="10">
        <v>800000</v>
      </c>
      <c r="E27" s="10">
        <v>3903.6</v>
      </c>
      <c r="F27" s="10">
        <v>1.6930133341463121</v>
      </c>
      <c r="J27" s="2"/>
    </row>
    <row r="28" spans="1:10" x14ac:dyDescent="0.2">
      <c r="A28" s="10" t="s">
        <v>49</v>
      </c>
      <c r="B28" s="10" t="s">
        <v>50</v>
      </c>
      <c r="C28" s="10" t="s">
        <v>51</v>
      </c>
      <c r="D28" s="10">
        <v>270000</v>
      </c>
      <c r="E28" s="10">
        <v>3889.2150000000001</v>
      </c>
      <c r="F28" s="10">
        <v>1.6867744785228633</v>
      </c>
      <c r="J28" s="2"/>
    </row>
    <row r="29" spans="1:10" x14ac:dyDescent="0.2">
      <c r="A29" s="10" t="s">
        <v>57</v>
      </c>
      <c r="B29" s="10" t="s">
        <v>58</v>
      </c>
      <c r="C29" s="10" t="s">
        <v>19</v>
      </c>
      <c r="D29" s="10">
        <v>115000</v>
      </c>
      <c r="E29" s="10">
        <v>3683.6224999999999</v>
      </c>
      <c r="F29" s="10">
        <v>1.5976078518448031</v>
      </c>
      <c r="J29" s="2"/>
    </row>
    <row r="30" spans="1:10" x14ac:dyDescent="0.2">
      <c r="A30" s="10" t="s">
        <v>77</v>
      </c>
      <c r="B30" s="10" t="s">
        <v>78</v>
      </c>
      <c r="C30" s="10" t="s">
        <v>79</v>
      </c>
      <c r="D30" s="10">
        <v>370000</v>
      </c>
      <c r="E30" s="10">
        <v>3467.27</v>
      </c>
      <c r="F30" s="10">
        <v>1.5037745524862904</v>
      </c>
      <c r="J30" s="2"/>
    </row>
    <row r="31" spans="1:10" x14ac:dyDescent="0.2">
      <c r="A31" s="10" t="s">
        <v>87</v>
      </c>
      <c r="B31" s="10" t="s">
        <v>88</v>
      </c>
      <c r="C31" s="10" t="s">
        <v>89</v>
      </c>
      <c r="D31" s="10">
        <v>1850000</v>
      </c>
      <c r="E31" s="10">
        <v>3190.3249999999998</v>
      </c>
      <c r="F31" s="10">
        <v>1.3836619441695699</v>
      </c>
      <c r="J31" s="2"/>
    </row>
    <row r="32" spans="1:10" x14ac:dyDescent="0.2">
      <c r="A32" s="10" t="s">
        <v>64</v>
      </c>
      <c r="B32" s="10" t="s">
        <v>65</v>
      </c>
      <c r="C32" s="10" t="s">
        <v>16</v>
      </c>
      <c r="D32" s="10">
        <v>399000</v>
      </c>
      <c r="E32" s="10">
        <v>3004.2705000000001</v>
      </c>
      <c r="F32" s="10">
        <v>1.3029690582750302</v>
      </c>
      <c r="J32" s="2"/>
    </row>
    <row r="33" spans="1:10" x14ac:dyDescent="0.2">
      <c r="A33" s="10" t="s">
        <v>95</v>
      </c>
      <c r="B33" s="10" t="s">
        <v>96</v>
      </c>
      <c r="C33" s="10" t="s">
        <v>11</v>
      </c>
      <c r="D33" s="10">
        <v>615000</v>
      </c>
      <c r="E33" s="10">
        <v>2953.8449999999998</v>
      </c>
      <c r="F33" s="10">
        <v>1.2810992345530825</v>
      </c>
      <c r="J33" s="2"/>
    </row>
    <row r="34" spans="1:10" x14ac:dyDescent="0.2">
      <c r="A34" s="10" t="s">
        <v>66</v>
      </c>
      <c r="B34" s="10" t="s">
        <v>67</v>
      </c>
      <c r="C34" s="10" t="s">
        <v>51</v>
      </c>
      <c r="D34" s="10">
        <v>350000</v>
      </c>
      <c r="E34" s="10">
        <v>2904.8249999999998</v>
      </c>
      <c r="F34" s="10">
        <v>1.259838984107378</v>
      </c>
      <c r="J34" s="2"/>
    </row>
    <row r="35" spans="1:10" x14ac:dyDescent="0.2">
      <c r="A35" s="10" t="s">
        <v>97</v>
      </c>
      <c r="B35" s="10" t="s">
        <v>98</v>
      </c>
      <c r="C35" s="10" t="s">
        <v>99</v>
      </c>
      <c r="D35" s="10">
        <v>1600000</v>
      </c>
      <c r="E35" s="10">
        <v>2860.8</v>
      </c>
      <c r="F35" s="10">
        <v>1.2407450933307127</v>
      </c>
      <c r="J35" s="2"/>
    </row>
    <row r="36" spans="1:10" x14ac:dyDescent="0.2">
      <c r="A36" s="10" t="s">
        <v>106</v>
      </c>
      <c r="B36" s="10" t="s">
        <v>107</v>
      </c>
      <c r="C36" s="10" t="s">
        <v>61</v>
      </c>
      <c r="D36" s="10">
        <v>350000</v>
      </c>
      <c r="E36" s="10">
        <v>2842.5250000000001</v>
      </c>
      <c r="F36" s="10">
        <v>1.232819122769814</v>
      </c>
      <c r="J36" s="2"/>
    </row>
    <row r="37" spans="1:10" x14ac:dyDescent="0.2">
      <c r="A37" s="10" t="s">
        <v>857</v>
      </c>
      <c r="B37" s="10" t="s">
        <v>858</v>
      </c>
      <c r="C37" s="10" t="s">
        <v>859</v>
      </c>
      <c r="D37" s="10">
        <v>700000</v>
      </c>
      <c r="E37" s="10">
        <v>2727.55</v>
      </c>
      <c r="F37" s="10">
        <v>1.1829538168743656</v>
      </c>
      <c r="J37" s="2"/>
    </row>
    <row r="38" spans="1:10" x14ac:dyDescent="0.2">
      <c r="A38" s="10" t="s">
        <v>85</v>
      </c>
      <c r="B38" s="10" t="s">
        <v>86</v>
      </c>
      <c r="C38" s="10" t="s">
        <v>61</v>
      </c>
      <c r="D38" s="10">
        <v>958808</v>
      </c>
      <c r="E38" s="10">
        <v>2725.41174</v>
      </c>
      <c r="F38" s="10">
        <v>1.1820264414537611</v>
      </c>
      <c r="J38" s="2"/>
    </row>
    <row r="39" spans="1:10" x14ac:dyDescent="0.2">
      <c r="A39" s="10" t="s">
        <v>860</v>
      </c>
      <c r="B39" s="10" t="s">
        <v>861</v>
      </c>
      <c r="C39" s="10" t="s">
        <v>79</v>
      </c>
      <c r="D39" s="10">
        <v>1500000</v>
      </c>
      <c r="E39" s="10">
        <v>2686.5</v>
      </c>
      <c r="F39" s="10">
        <v>1.1651502003750556</v>
      </c>
      <c r="J39" s="2"/>
    </row>
    <row r="40" spans="1:10" x14ac:dyDescent="0.2">
      <c r="A40" s="10" t="s">
        <v>90</v>
      </c>
      <c r="B40" s="10" t="s">
        <v>91</v>
      </c>
      <c r="C40" s="10" t="s">
        <v>30</v>
      </c>
      <c r="D40" s="10">
        <v>750000</v>
      </c>
      <c r="E40" s="10">
        <v>2621.625</v>
      </c>
      <c r="F40" s="10">
        <v>1.1370135470159148</v>
      </c>
      <c r="J40" s="2"/>
    </row>
    <row r="41" spans="1:10" x14ac:dyDescent="0.2">
      <c r="A41" s="10" t="s">
        <v>862</v>
      </c>
      <c r="B41" s="10" t="s">
        <v>863</v>
      </c>
      <c r="C41" s="10" t="s">
        <v>43</v>
      </c>
      <c r="D41" s="10">
        <v>155000</v>
      </c>
      <c r="E41" s="10">
        <v>2617.4850000000001</v>
      </c>
      <c r="F41" s="10">
        <v>1.1352180056686032</v>
      </c>
      <c r="J41" s="2"/>
    </row>
    <row r="42" spans="1:10" x14ac:dyDescent="0.2">
      <c r="A42" s="10" t="s">
        <v>120</v>
      </c>
      <c r="B42" s="10" t="s">
        <v>121</v>
      </c>
      <c r="C42" s="10" t="s">
        <v>72</v>
      </c>
      <c r="D42" s="10">
        <v>1715000</v>
      </c>
      <c r="E42" s="10">
        <v>2467.8850000000002</v>
      </c>
      <c r="F42" s="10">
        <v>1.0703356420072938</v>
      </c>
      <c r="J42" s="2"/>
    </row>
    <row r="43" spans="1:10" x14ac:dyDescent="0.2">
      <c r="A43" s="10" t="s">
        <v>864</v>
      </c>
      <c r="B43" s="10" t="s">
        <v>865</v>
      </c>
      <c r="C43" s="10" t="s">
        <v>72</v>
      </c>
      <c r="D43" s="10">
        <v>175000</v>
      </c>
      <c r="E43" s="10">
        <v>2391.375</v>
      </c>
      <c r="F43" s="10">
        <v>1.0371528235331839</v>
      </c>
      <c r="J43" s="2"/>
    </row>
    <row r="44" spans="1:10" x14ac:dyDescent="0.2">
      <c r="A44" s="10" t="s">
        <v>110</v>
      </c>
      <c r="B44" s="10" t="s">
        <v>111</v>
      </c>
      <c r="C44" s="10" t="s">
        <v>112</v>
      </c>
      <c r="D44" s="10">
        <v>750000</v>
      </c>
      <c r="E44" s="10">
        <v>2286</v>
      </c>
      <c r="F44" s="10">
        <v>0.99145109177642932</v>
      </c>
      <c r="J44" s="2"/>
    </row>
    <row r="45" spans="1:10" x14ac:dyDescent="0.2">
      <c r="A45" s="10" t="s">
        <v>59</v>
      </c>
      <c r="B45" s="10" t="s">
        <v>60</v>
      </c>
      <c r="C45" s="10" t="s">
        <v>61</v>
      </c>
      <c r="D45" s="10">
        <v>200000</v>
      </c>
      <c r="E45" s="10">
        <v>2228.3000000000002</v>
      </c>
      <c r="F45" s="10">
        <v>0.96642627638032275</v>
      </c>
      <c r="J45" s="2"/>
    </row>
    <row r="46" spans="1:10" x14ac:dyDescent="0.2">
      <c r="A46" s="10" t="s">
        <v>866</v>
      </c>
      <c r="B46" s="10" t="s">
        <v>867</v>
      </c>
      <c r="C46" s="10" t="s">
        <v>16</v>
      </c>
      <c r="D46" s="10">
        <v>85000</v>
      </c>
      <c r="E46" s="10">
        <v>2226.4050000000002</v>
      </c>
      <c r="F46" s="10">
        <v>0.96560440419357008</v>
      </c>
      <c r="J46" s="2"/>
    </row>
    <row r="47" spans="1:10" x14ac:dyDescent="0.2">
      <c r="A47" s="10" t="s">
        <v>62</v>
      </c>
      <c r="B47" s="10" t="s">
        <v>63</v>
      </c>
      <c r="C47" s="10" t="s">
        <v>19</v>
      </c>
      <c r="D47" s="10">
        <v>750000</v>
      </c>
      <c r="E47" s="10">
        <v>2188.125</v>
      </c>
      <c r="F47" s="10">
        <v>0.94900215231552898</v>
      </c>
      <c r="J47" s="2"/>
    </row>
    <row r="48" spans="1:10" x14ac:dyDescent="0.2">
      <c r="A48" s="10" t="s">
        <v>113</v>
      </c>
      <c r="B48" s="10" t="s">
        <v>114</v>
      </c>
      <c r="C48" s="10" t="s">
        <v>79</v>
      </c>
      <c r="D48" s="10">
        <v>280000</v>
      </c>
      <c r="E48" s="10">
        <v>2041.76</v>
      </c>
      <c r="F48" s="10">
        <v>0.88552282639783131</v>
      </c>
      <c r="J48" s="2"/>
    </row>
    <row r="49" spans="1:10" x14ac:dyDescent="0.2">
      <c r="A49" s="10" t="s">
        <v>100</v>
      </c>
      <c r="B49" s="10" t="s">
        <v>101</v>
      </c>
      <c r="C49" s="10" t="s">
        <v>102</v>
      </c>
      <c r="D49" s="10">
        <v>1332000</v>
      </c>
      <c r="E49" s="10">
        <v>1928.7360000000001</v>
      </c>
      <c r="F49" s="10">
        <v>0.83650368020494448</v>
      </c>
      <c r="J49" s="2"/>
    </row>
    <row r="50" spans="1:10" x14ac:dyDescent="0.2">
      <c r="A50" s="10" t="s">
        <v>868</v>
      </c>
      <c r="B50" s="10" t="s">
        <v>869</v>
      </c>
      <c r="C50" s="10" t="s">
        <v>79</v>
      </c>
      <c r="D50" s="10">
        <v>1100000</v>
      </c>
      <c r="E50" s="10">
        <v>1796.3</v>
      </c>
      <c r="F50" s="10">
        <v>0.77906544013910761</v>
      </c>
      <c r="J50" s="2"/>
    </row>
    <row r="51" spans="1:10" x14ac:dyDescent="0.2">
      <c r="A51" s="10" t="s">
        <v>83</v>
      </c>
      <c r="B51" s="10" t="s">
        <v>84</v>
      </c>
      <c r="C51" s="10" t="s">
        <v>33</v>
      </c>
      <c r="D51" s="10">
        <v>400000</v>
      </c>
      <c r="E51" s="10">
        <v>1762.4</v>
      </c>
      <c r="F51" s="10">
        <v>0.76436281896184555</v>
      </c>
      <c r="J51" s="2"/>
    </row>
    <row r="52" spans="1:10" x14ac:dyDescent="0.2">
      <c r="A52" s="10" t="s">
        <v>870</v>
      </c>
      <c r="B52" s="10" t="s">
        <v>871</v>
      </c>
      <c r="C52" s="10" t="s">
        <v>872</v>
      </c>
      <c r="D52" s="10">
        <v>160000</v>
      </c>
      <c r="E52" s="10">
        <v>1696.32</v>
      </c>
      <c r="F52" s="10">
        <v>0.73570355030717083</v>
      </c>
      <c r="J52" s="2"/>
    </row>
    <row r="53" spans="1:10" x14ac:dyDescent="0.2">
      <c r="A53" s="10" t="s">
        <v>873</v>
      </c>
      <c r="B53" s="10" t="s">
        <v>874</v>
      </c>
      <c r="C53" s="10" t="s">
        <v>11</v>
      </c>
      <c r="D53" s="10">
        <v>2400000</v>
      </c>
      <c r="E53" s="10">
        <v>1551.6</v>
      </c>
      <c r="F53" s="10">
        <v>0.67293767016636374</v>
      </c>
      <c r="J53" s="2"/>
    </row>
    <row r="54" spans="1:10" x14ac:dyDescent="0.2">
      <c r="A54" s="10" t="s">
        <v>103</v>
      </c>
      <c r="B54" s="10" t="s">
        <v>104</v>
      </c>
      <c r="C54" s="10" t="s">
        <v>105</v>
      </c>
      <c r="D54" s="10">
        <v>1000000</v>
      </c>
      <c r="E54" s="10">
        <v>1326</v>
      </c>
      <c r="F54" s="10">
        <v>0.57509367790706267</v>
      </c>
      <c r="J54" s="2"/>
    </row>
    <row r="55" spans="1:10" x14ac:dyDescent="0.2">
      <c r="A55" s="10" t="s">
        <v>118</v>
      </c>
      <c r="B55" s="10" t="s">
        <v>119</v>
      </c>
      <c r="C55" s="10" t="s">
        <v>89</v>
      </c>
      <c r="D55" s="10">
        <v>257957</v>
      </c>
      <c r="E55" s="10">
        <v>679.20078100000001</v>
      </c>
      <c r="F55" s="10">
        <v>0.29457320903668127</v>
      </c>
      <c r="J55" s="2"/>
    </row>
    <row r="56" spans="1:10" x14ac:dyDescent="0.2">
      <c r="A56" s="10" t="s">
        <v>875</v>
      </c>
      <c r="B56" s="10" t="s">
        <v>876</v>
      </c>
      <c r="C56" s="10" t="s">
        <v>117</v>
      </c>
      <c r="D56" s="10">
        <v>235350</v>
      </c>
      <c r="E56" s="10">
        <v>186.750225</v>
      </c>
      <c r="F56" s="10">
        <v>8.09946257505441E-2</v>
      </c>
      <c r="J56" s="2"/>
    </row>
    <row r="57" spans="1:10" x14ac:dyDescent="0.2">
      <c r="A57" s="10" t="s">
        <v>124</v>
      </c>
      <c r="B57" s="10" t="s">
        <v>125</v>
      </c>
      <c r="C57" s="10" t="s">
        <v>105</v>
      </c>
      <c r="D57" s="10">
        <v>19120</v>
      </c>
      <c r="E57" s="10">
        <v>97.282560000000004</v>
      </c>
      <c r="F57" s="10">
        <v>4.219199489186614E-2</v>
      </c>
      <c r="J57" s="2"/>
    </row>
    <row r="58" spans="1:10" x14ac:dyDescent="0.2">
      <c r="A58" s="10" t="s">
        <v>122</v>
      </c>
      <c r="B58" s="10" t="s">
        <v>123</v>
      </c>
      <c r="C58" s="10" t="s">
        <v>89</v>
      </c>
      <c r="D58" s="10">
        <v>3496</v>
      </c>
      <c r="E58" s="10">
        <v>11.718591999999999</v>
      </c>
      <c r="F58" s="10">
        <v>5.0824194367815089E-3</v>
      </c>
      <c r="J58" s="2"/>
    </row>
    <row r="59" spans="1:10" x14ac:dyDescent="0.2">
      <c r="A59" s="12" t="s">
        <v>130</v>
      </c>
      <c r="B59" s="10"/>
      <c r="C59" s="10"/>
      <c r="D59" s="10"/>
      <c r="E59" s="12">
        <f xml:space="preserve"> SUM(E8:E58)</f>
        <v>215388.90032299995</v>
      </c>
      <c r="F59" s="12">
        <f>SUM(F8:F58)</f>
        <v>93.415380744428163</v>
      </c>
      <c r="J59" s="2"/>
    </row>
    <row r="60" spans="1:10" x14ac:dyDescent="0.2">
      <c r="A60" s="10"/>
      <c r="B60" s="10"/>
      <c r="C60" s="10"/>
      <c r="D60" s="10"/>
      <c r="E60" s="10"/>
      <c r="F60" s="10"/>
      <c r="J60" s="2"/>
    </row>
    <row r="61" spans="1:10" x14ac:dyDescent="0.2">
      <c r="A61" s="12" t="s">
        <v>850</v>
      </c>
      <c r="B61" s="10"/>
      <c r="C61" s="10"/>
      <c r="D61" s="10"/>
      <c r="E61" s="10"/>
      <c r="F61" s="10"/>
      <c r="J61" s="2"/>
    </row>
    <row r="62" spans="1:10" x14ac:dyDescent="0.2">
      <c r="A62" s="10" t="s">
        <v>877</v>
      </c>
      <c r="B62" s="10" t="s">
        <v>878</v>
      </c>
      <c r="C62" s="10" t="s">
        <v>872</v>
      </c>
      <c r="D62" s="10">
        <v>3500</v>
      </c>
      <c r="E62" s="10">
        <v>5.5300000000000002E-2</v>
      </c>
      <c r="F62" s="10">
        <v>2.3983921861433307E-5</v>
      </c>
      <c r="J62" s="2"/>
    </row>
    <row r="63" spans="1:10" x14ac:dyDescent="0.2">
      <c r="A63" s="10" t="s">
        <v>126</v>
      </c>
      <c r="B63" s="10" t="s">
        <v>127</v>
      </c>
      <c r="C63" s="10" t="s">
        <v>16</v>
      </c>
      <c r="D63" s="10">
        <v>30000</v>
      </c>
      <c r="E63" s="10">
        <v>3.0000000000000001E-3</v>
      </c>
      <c r="F63" s="10">
        <v>1.3011169183417709E-6</v>
      </c>
      <c r="J63" s="2"/>
    </row>
    <row r="64" spans="1:10" x14ac:dyDescent="0.2">
      <c r="A64" s="10" t="s">
        <v>128</v>
      </c>
      <c r="B64" s="10" t="s">
        <v>129</v>
      </c>
      <c r="C64" s="10" t="s">
        <v>851</v>
      </c>
      <c r="D64" s="10">
        <v>2900</v>
      </c>
      <c r="E64" s="10">
        <v>2.9E-4</v>
      </c>
      <c r="F64" s="10">
        <v>1.2577463543970449E-7</v>
      </c>
      <c r="J64" s="2"/>
    </row>
    <row r="65" spans="1:6" x14ac:dyDescent="0.2">
      <c r="A65" s="12" t="s">
        <v>130</v>
      </c>
      <c r="B65" s="10"/>
      <c r="C65" s="10"/>
      <c r="D65" s="10"/>
      <c r="E65" s="12">
        <f>SUM(E62:E64)</f>
        <v>5.8590000000000003E-2</v>
      </c>
      <c r="F65" s="12">
        <f>SUM(F62:F64)</f>
        <v>2.5410813415214785E-5</v>
      </c>
    </row>
    <row r="66" spans="1:6" x14ac:dyDescent="0.2">
      <c r="A66" s="10"/>
      <c r="B66" s="10"/>
      <c r="C66" s="10"/>
      <c r="D66" s="10"/>
      <c r="E66" s="10"/>
      <c r="F66" s="10"/>
    </row>
    <row r="67" spans="1:6" x14ac:dyDescent="0.2">
      <c r="A67" s="12" t="s">
        <v>130</v>
      </c>
      <c r="B67" s="10"/>
      <c r="C67" s="10"/>
      <c r="D67" s="10"/>
      <c r="E67" s="12">
        <v>215388.95891299995</v>
      </c>
      <c r="F67" s="12">
        <v>93.415406155241584</v>
      </c>
    </row>
    <row r="68" spans="1:6" x14ac:dyDescent="0.2">
      <c r="A68" s="10"/>
      <c r="B68" s="10"/>
      <c r="C68" s="10"/>
      <c r="D68" s="10"/>
      <c r="E68" s="10"/>
      <c r="F68" s="10"/>
    </row>
    <row r="69" spans="1:6" x14ac:dyDescent="0.2">
      <c r="A69" s="12" t="s">
        <v>142</v>
      </c>
      <c r="B69" s="10"/>
      <c r="C69" s="10"/>
      <c r="D69" s="10"/>
      <c r="E69" s="12">
        <v>15182.172528700001</v>
      </c>
      <c r="F69" s="12">
        <v>6.58</v>
      </c>
    </row>
    <row r="70" spans="1:6" x14ac:dyDescent="0.2">
      <c r="A70" s="10"/>
      <c r="B70" s="10"/>
      <c r="C70" s="10"/>
      <c r="D70" s="10"/>
      <c r="E70" s="10"/>
      <c r="F70" s="10"/>
    </row>
    <row r="71" spans="1:6" x14ac:dyDescent="0.2">
      <c r="A71" s="14" t="s">
        <v>143</v>
      </c>
      <c r="B71" s="7"/>
      <c r="C71" s="7"/>
      <c r="D71" s="7"/>
      <c r="E71" s="14">
        <v>230571.13144169995</v>
      </c>
      <c r="F71" s="14">
        <f xml:space="preserve"> ROUND(SUM(F67:F70),2)</f>
        <v>100</v>
      </c>
    </row>
    <row r="73" spans="1:6" x14ac:dyDescent="0.2">
      <c r="A73" s="15" t="s">
        <v>146</v>
      </c>
    </row>
    <row r="74" spans="1:6" x14ac:dyDescent="0.2">
      <c r="A74" s="15" t="s">
        <v>147</v>
      </c>
    </row>
    <row r="75" spans="1:6" x14ac:dyDescent="0.2">
      <c r="A75" s="15" t="s">
        <v>148</v>
      </c>
    </row>
    <row r="76" spans="1:6" x14ac:dyDescent="0.2">
      <c r="A76" s="2" t="s">
        <v>879</v>
      </c>
      <c r="B76" s="16">
        <v>38.777998699999998</v>
      </c>
    </row>
    <row r="77" spans="1:6" x14ac:dyDescent="0.2">
      <c r="A77" s="2" t="s">
        <v>880</v>
      </c>
      <c r="B77" s="16">
        <v>407.5886453</v>
      </c>
    </row>
    <row r="78" spans="1:6" x14ac:dyDescent="0.2">
      <c r="A78" s="2" t="s">
        <v>881</v>
      </c>
      <c r="B78" s="16">
        <v>37.745001100000003</v>
      </c>
    </row>
    <row r="79" spans="1:6" x14ac:dyDescent="0.2">
      <c r="A79" s="2" t="s">
        <v>882</v>
      </c>
      <c r="B79" s="16">
        <v>398.29808789999998</v>
      </c>
    </row>
    <row r="81" spans="1:2" x14ac:dyDescent="0.2">
      <c r="A81" s="15" t="s">
        <v>149</v>
      </c>
    </row>
    <row r="82" spans="1:2" x14ac:dyDescent="0.2">
      <c r="A82" s="2" t="s">
        <v>879</v>
      </c>
      <c r="B82" s="16">
        <v>44.695860500000002</v>
      </c>
    </row>
    <row r="83" spans="1:2" x14ac:dyDescent="0.2">
      <c r="A83" s="2" t="s">
        <v>880</v>
      </c>
      <c r="B83" s="16">
        <v>469.80504389999999</v>
      </c>
    </row>
    <row r="84" spans="1:2" x14ac:dyDescent="0.2">
      <c r="A84" s="2" t="s">
        <v>881</v>
      </c>
      <c r="B84" s="16">
        <v>43.2980442</v>
      </c>
    </row>
    <row r="85" spans="1:2" x14ac:dyDescent="0.2">
      <c r="A85" s="2" t="s">
        <v>882</v>
      </c>
      <c r="B85" s="16">
        <v>456.89563140000001</v>
      </c>
    </row>
    <row r="87" spans="1:2" x14ac:dyDescent="0.2">
      <c r="A87" s="15" t="s">
        <v>150</v>
      </c>
      <c r="B87" s="31" t="s">
        <v>883</v>
      </c>
    </row>
    <row r="88" spans="1:2" x14ac:dyDescent="0.2">
      <c r="A88" s="15"/>
      <c r="B88" s="32"/>
    </row>
    <row r="90" spans="1:2" x14ac:dyDescent="0.2">
      <c r="A90" s="15" t="s">
        <v>884</v>
      </c>
      <c r="B90" s="33">
        <v>0.14967079996786858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27.14062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885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886</v>
      </c>
      <c r="B8" s="10" t="s">
        <v>887</v>
      </c>
      <c r="C8" s="10" t="s">
        <v>94</v>
      </c>
      <c r="D8" s="10">
        <v>1349197</v>
      </c>
      <c r="E8" s="10">
        <v>6402.614364</v>
      </c>
      <c r="F8" s="10">
        <v>12.482524942604392</v>
      </c>
    </row>
    <row r="9" spans="1:6" x14ac:dyDescent="0.2">
      <c r="A9" s="10" t="s">
        <v>888</v>
      </c>
      <c r="B9" s="10" t="s">
        <v>889</v>
      </c>
      <c r="C9" s="10" t="s">
        <v>872</v>
      </c>
      <c r="D9" s="10">
        <v>338730</v>
      </c>
      <c r="E9" s="10">
        <v>6123.2222099999999</v>
      </c>
      <c r="F9" s="10">
        <v>11.937822523748393</v>
      </c>
    </row>
    <row r="10" spans="1:6" x14ac:dyDescent="0.2">
      <c r="A10" s="10" t="s">
        <v>9</v>
      </c>
      <c r="B10" s="10" t="s">
        <v>10</v>
      </c>
      <c r="C10" s="10" t="s">
        <v>11</v>
      </c>
      <c r="D10" s="10">
        <v>350000</v>
      </c>
      <c r="E10" s="10">
        <v>4361.7</v>
      </c>
      <c r="F10" s="10">
        <v>8.5035621305393327</v>
      </c>
    </row>
    <row r="11" spans="1:6" x14ac:dyDescent="0.2">
      <c r="A11" s="10" t="s">
        <v>24</v>
      </c>
      <c r="B11" s="10" t="s">
        <v>25</v>
      </c>
      <c r="C11" s="10" t="s">
        <v>11</v>
      </c>
      <c r="D11" s="10">
        <v>1600000</v>
      </c>
      <c r="E11" s="10">
        <v>4206.3999999999996</v>
      </c>
      <c r="F11" s="10">
        <v>8.2007895421282182</v>
      </c>
    </row>
    <row r="12" spans="1:6" x14ac:dyDescent="0.2">
      <c r="A12" s="10" t="s">
        <v>14</v>
      </c>
      <c r="B12" s="10" t="s">
        <v>15</v>
      </c>
      <c r="C12" s="10" t="s">
        <v>16</v>
      </c>
      <c r="D12" s="10">
        <v>385100</v>
      </c>
      <c r="E12" s="10">
        <v>4135.39635</v>
      </c>
      <c r="F12" s="10">
        <v>8.062360959403577</v>
      </c>
    </row>
    <row r="13" spans="1:6" x14ac:dyDescent="0.2">
      <c r="A13" s="10" t="s">
        <v>44</v>
      </c>
      <c r="B13" s="10" t="s">
        <v>45</v>
      </c>
      <c r="C13" s="10" t="s">
        <v>46</v>
      </c>
      <c r="D13" s="10">
        <v>260000</v>
      </c>
      <c r="E13" s="10">
        <v>2638.74</v>
      </c>
      <c r="F13" s="10">
        <v>5.1444825495424622</v>
      </c>
    </row>
    <row r="14" spans="1:6" x14ac:dyDescent="0.2">
      <c r="A14" s="10" t="s">
        <v>890</v>
      </c>
      <c r="B14" s="10" t="s">
        <v>891</v>
      </c>
      <c r="C14" s="10" t="s">
        <v>872</v>
      </c>
      <c r="D14" s="10">
        <v>525161</v>
      </c>
      <c r="E14" s="10">
        <v>2633.9449960000002</v>
      </c>
      <c r="F14" s="10">
        <v>5.1351342187470888</v>
      </c>
    </row>
    <row r="15" spans="1:6" x14ac:dyDescent="0.2">
      <c r="A15" s="10" t="s">
        <v>73</v>
      </c>
      <c r="B15" s="10" t="s">
        <v>74</v>
      </c>
      <c r="C15" s="10" t="s">
        <v>43</v>
      </c>
      <c r="D15" s="10">
        <v>50000</v>
      </c>
      <c r="E15" s="10">
        <v>2447.25</v>
      </c>
      <c r="F15" s="10">
        <v>4.7711540050811347</v>
      </c>
    </row>
    <row r="16" spans="1:6" x14ac:dyDescent="0.2">
      <c r="A16" s="10" t="s">
        <v>873</v>
      </c>
      <c r="B16" s="10" t="s">
        <v>874</v>
      </c>
      <c r="C16" s="10" t="s">
        <v>11</v>
      </c>
      <c r="D16" s="10">
        <v>3613550</v>
      </c>
      <c r="E16" s="10">
        <v>2336.1600749999998</v>
      </c>
      <c r="F16" s="10">
        <v>4.5545732958818643</v>
      </c>
    </row>
    <row r="17" spans="1:6" x14ac:dyDescent="0.2">
      <c r="A17" s="10" t="s">
        <v>892</v>
      </c>
      <c r="B17" s="10" t="s">
        <v>893</v>
      </c>
      <c r="C17" s="10" t="s">
        <v>19</v>
      </c>
      <c r="D17" s="10">
        <v>578148</v>
      </c>
      <c r="E17" s="10">
        <v>1870.019706</v>
      </c>
      <c r="F17" s="10">
        <v>3.6457869076974339</v>
      </c>
    </row>
    <row r="18" spans="1:6" x14ac:dyDescent="0.2">
      <c r="A18" s="10" t="s">
        <v>894</v>
      </c>
      <c r="B18" s="10" t="s">
        <v>895</v>
      </c>
      <c r="C18" s="10" t="s">
        <v>43</v>
      </c>
      <c r="D18" s="10">
        <v>251563</v>
      </c>
      <c r="E18" s="10">
        <v>1794.5246609999999</v>
      </c>
      <c r="F18" s="10">
        <v>3.4986019097137659</v>
      </c>
    </row>
    <row r="19" spans="1:6" x14ac:dyDescent="0.2">
      <c r="A19" s="10" t="s">
        <v>896</v>
      </c>
      <c r="B19" s="10" t="s">
        <v>897</v>
      </c>
      <c r="C19" s="10" t="s">
        <v>82</v>
      </c>
      <c r="D19" s="10">
        <v>465995</v>
      </c>
      <c r="E19" s="10">
        <v>1025.6549950000001</v>
      </c>
      <c r="F19" s="10">
        <v>1.9996150524979963</v>
      </c>
    </row>
    <row r="20" spans="1:6" x14ac:dyDescent="0.2">
      <c r="A20" s="10" t="s">
        <v>75</v>
      </c>
      <c r="B20" s="10" t="s">
        <v>76</v>
      </c>
      <c r="C20" s="10" t="s">
        <v>19</v>
      </c>
      <c r="D20" s="10">
        <v>20000</v>
      </c>
      <c r="E20" s="10">
        <v>951.52</v>
      </c>
      <c r="F20" s="10">
        <v>1.8550816054407195</v>
      </c>
    </row>
    <row r="21" spans="1:6" x14ac:dyDescent="0.2">
      <c r="A21" s="10" t="s">
        <v>898</v>
      </c>
      <c r="B21" s="10" t="s">
        <v>899</v>
      </c>
      <c r="C21" s="10" t="s">
        <v>872</v>
      </c>
      <c r="D21" s="10">
        <v>431554</v>
      </c>
      <c r="E21" s="10">
        <v>846.49317099999996</v>
      </c>
      <c r="F21" s="10">
        <v>1.6503214968190743</v>
      </c>
    </row>
    <row r="22" spans="1:6" x14ac:dyDescent="0.2">
      <c r="A22" s="10" t="s">
        <v>868</v>
      </c>
      <c r="B22" s="10" t="s">
        <v>869</v>
      </c>
      <c r="C22" s="10" t="s">
        <v>79</v>
      </c>
      <c r="D22" s="10">
        <v>495000</v>
      </c>
      <c r="E22" s="10">
        <v>808.33500000000004</v>
      </c>
      <c r="F22" s="10">
        <v>1.575928398282668</v>
      </c>
    </row>
    <row r="23" spans="1:6" x14ac:dyDescent="0.2">
      <c r="A23" s="10" t="s">
        <v>124</v>
      </c>
      <c r="B23" s="10" t="s">
        <v>125</v>
      </c>
      <c r="C23" s="10" t="s">
        <v>105</v>
      </c>
      <c r="D23" s="10">
        <v>151900</v>
      </c>
      <c r="E23" s="10">
        <v>772.86720000000003</v>
      </c>
      <c r="F23" s="10">
        <v>1.5067804419964623</v>
      </c>
    </row>
    <row r="24" spans="1:6" x14ac:dyDescent="0.2">
      <c r="A24" s="10" t="s">
        <v>900</v>
      </c>
      <c r="B24" s="10" t="s">
        <v>901</v>
      </c>
      <c r="C24" s="10" t="s">
        <v>902</v>
      </c>
      <c r="D24" s="10">
        <v>70600</v>
      </c>
      <c r="E24" s="10">
        <v>767.56320000000005</v>
      </c>
      <c r="F24" s="10">
        <v>1.4964397735551709</v>
      </c>
    </row>
    <row r="25" spans="1:6" x14ac:dyDescent="0.2">
      <c r="A25" s="10" t="s">
        <v>52</v>
      </c>
      <c r="B25" s="10" t="s">
        <v>53</v>
      </c>
      <c r="C25" s="10" t="s">
        <v>51</v>
      </c>
      <c r="D25" s="10">
        <v>23200</v>
      </c>
      <c r="E25" s="10">
        <v>681.00120000000004</v>
      </c>
      <c r="F25" s="10">
        <v>1.3276786608826474</v>
      </c>
    </row>
    <row r="26" spans="1:6" x14ac:dyDescent="0.2">
      <c r="A26" s="10" t="s">
        <v>113</v>
      </c>
      <c r="B26" s="10" t="s">
        <v>114</v>
      </c>
      <c r="C26" s="10" t="s">
        <v>79</v>
      </c>
      <c r="D26" s="10">
        <v>80000</v>
      </c>
      <c r="E26" s="10">
        <v>583.36</v>
      </c>
      <c r="F26" s="10">
        <v>1.137317560692259</v>
      </c>
    </row>
    <row r="27" spans="1:6" x14ac:dyDescent="0.2">
      <c r="A27" s="10" t="s">
        <v>903</v>
      </c>
      <c r="B27" s="10" t="s">
        <v>904</v>
      </c>
      <c r="C27" s="10" t="s">
        <v>82</v>
      </c>
      <c r="D27" s="10">
        <v>295000</v>
      </c>
      <c r="E27" s="10">
        <v>563.59749999999997</v>
      </c>
      <c r="F27" s="10">
        <v>1.0987886277980241</v>
      </c>
    </row>
    <row r="28" spans="1:6" x14ac:dyDescent="0.2">
      <c r="A28" s="10" t="s">
        <v>115</v>
      </c>
      <c r="B28" s="10" t="s">
        <v>116</v>
      </c>
      <c r="C28" s="10" t="s">
        <v>117</v>
      </c>
      <c r="D28" s="10">
        <v>163400</v>
      </c>
      <c r="E28" s="10">
        <v>535.952</v>
      </c>
      <c r="F28" s="10">
        <v>1.0448910129047888</v>
      </c>
    </row>
    <row r="29" spans="1:6" x14ac:dyDescent="0.2">
      <c r="A29" s="10" t="s">
        <v>905</v>
      </c>
      <c r="B29" s="10" t="s">
        <v>906</v>
      </c>
      <c r="C29" s="10" t="s">
        <v>907</v>
      </c>
      <c r="D29" s="10">
        <v>430800</v>
      </c>
      <c r="E29" s="10">
        <v>443.72399999999999</v>
      </c>
      <c r="F29" s="10">
        <v>0.86508347727065948</v>
      </c>
    </row>
    <row r="30" spans="1:6" x14ac:dyDescent="0.2">
      <c r="A30" s="10" t="s">
        <v>908</v>
      </c>
      <c r="B30" s="10" t="s">
        <v>909</v>
      </c>
      <c r="C30" s="10" t="s">
        <v>910</v>
      </c>
      <c r="D30" s="10">
        <v>202500</v>
      </c>
      <c r="E30" s="10">
        <v>441.2475</v>
      </c>
      <c r="F30" s="10">
        <v>0.86025529752049767</v>
      </c>
    </row>
    <row r="31" spans="1:6" x14ac:dyDescent="0.2">
      <c r="A31" s="10" t="s">
        <v>122</v>
      </c>
      <c r="B31" s="10" t="s">
        <v>123</v>
      </c>
      <c r="C31" s="10" t="s">
        <v>89</v>
      </c>
      <c r="D31" s="10">
        <v>118000</v>
      </c>
      <c r="E31" s="10">
        <v>395.536</v>
      </c>
      <c r="F31" s="10">
        <v>0.77113624294770522</v>
      </c>
    </row>
    <row r="32" spans="1:6" x14ac:dyDescent="0.2">
      <c r="A32" s="10" t="s">
        <v>911</v>
      </c>
      <c r="B32" s="10" t="s">
        <v>912</v>
      </c>
      <c r="C32" s="10" t="s">
        <v>51</v>
      </c>
      <c r="D32" s="10">
        <v>14084</v>
      </c>
      <c r="E32" s="10">
        <v>220.65402800000001</v>
      </c>
      <c r="F32" s="10">
        <v>0.43018667869219934</v>
      </c>
    </row>
    <row r="33" spans="1:6" x14ac:dyDescent="0.2">
      <c r="A33" s="12" t="s">
        <v>130</v>
      </c>
      <c r="B33" s="10"/>
      <c r="C33" s="10"/>
      <c r="D33" s="10"/>
      <c r="E33" s="12">
        <f xml:space="preserve"> SUM(E8:E32)</f>
        <v>47987.47815599999</v>
      </c>
      <c r="F33" s="12">
        <f>SUM(F8:F32)</f>
        <v>93.556297312388537</v>
      </c>
    </row>
    <row r="34" spans="1:6" x14ac:dyDescent="0.2">
      <c r="A34" s="10"/>
      <c r="B34" s="10"/>
      <c r="C34" s="10"/>
      <c r="D34" s="10"/>
      <c r="E34" s="10"/>
      <c r="F34" s="10"/>
    </row>
    <row r="35" spans="1:6" x14ac:dyDescent="0.2">
      <c r="A35" s="12" t="s">
        <v>130</v>
      </c>
      <c r="B35" s="10"/>
      <c r="C35" s="10"/>
      <c r="D35" s="10"/>
      <c r="E35" s="12">
        <v>47987.47815599999</v>
      </c>
      <c r="F35" s="12">
        <v>93.556297312388537</v>
      </c>
    </row>
    <row r="36" spans="1:6" x14ac:dyDescent="0.2">
      <c r="A36" s="10"/>
      <c r="B36" s="10"/>
      <c r="C36" s="10"/>
      <c r="D36" s="10"/>
      <c r="E36" s="10"/>
      <c r="F36" s="10"/>
    </row>
    <row r="37" spans="1:6" x14ac:dyDescent="0.2">
      <c r="A37" s="12" t="s">
        <v>142</v>
      </c>
      <c r="B37" s="10"/>
      <c r="C37" s="10"/>
      <c r="D37" s="10"/>
      <c r="E37" s="12">
        <v>3305.1440773999998</v>
      </c>
      <c r="F37" s="12">
        <v>6.44</v>
      </c>
    </row>
    <row r="38" spans="1:6" x14ac:dyDescent="0.2">
      <c r="A38" s="10"/>
      <c r="B38" s="10"/>
      <c r="C38" s="10"/>
      <c r="D38" s="10"/>
      <c r="E38" s="10"/>
      <c r="F38" s="10"/>
    </row>
    <row r="39" spans="1:6" x14ac:dyDescent="0.2">
      <c r="A39" s="14" t="s">
        <v>143</v>
      </c>
      <c r="B39" s="7"/>
      <c r="C39" s="7"/>
      <c r="D39" s="7"/>
      <c r="E39" s="14">
        <v>51292.62223339999</v>
      </c>
      <c r="F39" s="14">
        <f xml:space="preserve"> ROUND(SUM(F35:F38),2)</f>
        <v>100</v>
      </c>
    </row>
    <row r="41" spans="1:6" x14ac:dyDescent="0.2">
      <c r="A41" s="15" t="s">
        <v>146</v>
      </c>
    </row>
    <row r="42" spans="1:6" x14ac:dyDescent="0.2">
      <c r="A42" s="15" t="s">
        <v>147</v>
      </c>
    </row>
    <row r="43" spans="1:6" x14ac:dyDescent="0.2">
      <c r="A43" s="15" t="s">
        <v>148</v>
      </c>
    </row>
    <row r="44" spans="1:6" x14ac:dyDescent="0.2">
      <c r="A44" s="2" t="s">
        <v>879</v>
      </c>
      <c r="B44" s="16">
        <v>55.297646499999999</v>
      </c>
    </row>
    <row r="45" spans="1:6" x14ac:dyDescent="0.2">
      <c r="A45" s="2" t="s">
        <v>880</v>
      </c>
      <c r="B45" s="16">
        <v>175.40354730000001</v>
      </c>
    </row>
    <row r="46" spans="1:6" x14ac:dyDescent="0.2">
      <c r="A46" s="2" t="s">
        <v>881</v>
      </c>
      <c r="B46" s="16">
        <v>54.055391100000001</v>
      </c>
    </row>
    <row r="47" spans="1:6" x14ac:dyDescent="0.2">
      <c r="A47" s="2" t="s">
        <v>882</v>
      </c>
      <c r="B47" s="16">
        <v>172.0119747</v>
      </c>
    </row>
    <row r="49" spans="1:2" x14ac:dyDescent="0.2">
      <c r="A49" s="15" t="s">
        <v>149</v>
      </c>
    </row>
    <row r="50" spans="1:2" x14ac:dyDescent="0.2">
      <c r="A50" s="2" t="s">
        <v>879</v>
      </c>
      <c r="B50" s="16">
        <v>64.148209800000004</v>
      </c>
    </row>
    <row r="51" spans="1:2" x14ac:dyDescent="0.2">
      <c r="A51" s="2" t="s">
        <v>880</v>
      </c>
      <c r="B51" s="16">
        <v>203.5292499</v>
      </c>
    </row>
    <row r="52" spans="1:2" x14ac:dyDescent="0.2">
      <c r="A52" s="2" t="s">
        <v>881</v>
      </c>
      <c r="B52" s="16">
        <v>62.510983199999998</v>
      </c>
    </row>
    <row r="53" spans="1:2" x14ac:dyDescent="0.2">
      <c r="A53" s="2" t="s">
        <v>882</v>
      </c>
      <c r="B53" s="16">
        <v>198.91887550000001</v>
      </c>
    </row>
    <row r="55" spans="1:2" x14ac:dyDescent="0.2">
      <c r="A55" s="15" t="s">
        <v>150</v>
      </c>
      <c r="B55" s="31" t="s">
        <v>883</v>
      </c>
    </row>
    <row r="57" spans="1:2" x14ac:dyDescent="0.2">
      <c r="A57" s="15" t="s">
        <v>884</v>
      </c>
      <c r="B57" s="33">
        <v>9.2694824503315815E-2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5.28515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913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898</v>
      </c>
      <c r="B8" s="10" t="s">
        <v>899</v>
      </c>
      <c r="C8" s="10" t="s">
        <v>872</v>
      </c>
      <c r="D8" s="10">
        <v>8887515</v>
      </c>
      <c r="E8" s="10">
        <v>17432.860669999998</v>
      </c>
      <c r="F8" s="10">
        <v>4.9894841176110063</v>
      </c>
    </row>
    <row r="9" spans="1:6" x14ac:dyDescent="0.2">
      <c r="A9" s="10" t="s">
        <v>914</v>
      </c>
      <c r="B9" s="10" t="s">
        <v>915</v>
      </c>
      <c r="C9" s="10" t="s">
        <v>72</v>
      </c>
      <c r="D9" s="10">
        <v>3869466</v>
      </c>
      <c r="E9" s="10">
        <v>15228.283439999999</v>
      </c>
      <c r="F9" s="10">
        <v>4.3585088988357468</v>
      </c>
    </row>
    <row r="10" spans="1:6" x14ac:dyDescent="0.2">
      <c r="A10" s="10" t="s">
        <v>22</v>
      </c>
      <c r="B10" s="10" t="s">
        <v>23</v>
      </c>
      <c r="C10" s="10" t="s">
        <v>11</v>
      </c>
      <c r="D10" s="10">
        <v>848884</v>
      </c>
      <c r="E10" s="10">
        <v>10330.493839999999</v>
      </c>
      <c r="F10" s="10">
        <v>2.9567054952982845</v>
      </c>
    </row>
    <row r="11" spans="1:6" x14ac:dyDescent="0.2">
      <c r="A11" s="10" t="s">
        <v>916</v>
      </c>
      <c r="B11" s="10" t="s">
        <v>917</v>
      </c>
      <c r="C11" s="10" t="s">
        <v>16</v>
      </c>
      <c r="D11" s="10">
        <v>582409</v>
      </c>
      <c r="E11" s="10">
        <v>9063.1576540000005</v>
      </c>
      <c r="F11" s="10">
        <v>2.593979383306666</v>
      </c>
    </row>
    <row r="12" spans="1:6" x14ac:dyDescent="0.2">
      <c r="A12" s="10" t="s">
        <v>918</v>
      </c>
      <c r="B12" s="10" t="s">
        <v>919</v>
      </c>
      <c r="C12" s="10" t="s">
        <v>872</v>
      </c>
      <c r="D12" s="10">
        <v>1048368</v>
      </c>
      <c r="E12" s="10">
        <v>8864.4756240000006</v>
      </c>
      <c r="F12" s="10">
        <v>2.5371143138321153</v>
      </c>
    </row>
    <row r="13" spans="1:6" x14ac:dyDescent="0.2">
      <c r="A13" s="10" t="s">
        <v>9</v>
      </c>
      <c r="B13" s="10" t="s">
        <v>10</v>
      </c>
      <c r="C13" s="10" t="s">
        <v>11</v>
      </c>
      <c r="D13" s="10">
        <v>619107</v>
      </c>
      <c r="E13" s="10">
        <v>7715.3114340000002</v>
      </c>
      <c r="F13" s="10">
        <v>2.2082103787252718</v>
      </c>
    </row>
    <row r="14" spans="1:6" x14ac:dyDescent="0.2">
      <c r="A14" s="10" t="s">
        <v>920</v>
      </c>
      <c r="B14" s="10" t="s">
        <v>921</v>
      </c>
      <c r="C14" s="10" t="s">
        <v>72</v>
      </c>
      <c r="D14" s="10">
        <v>186136</v>
      </c>
      <c r="E14" s="10">
        <v>7587.5548360000003</v>
      </c>
      <c r="F14" s="10">
        <v>2.1716449791211798</v>
      </c>
    </row>
    <row r="15" spans="1:6" x14ac:dyDescent="0.2">
      <c r="A15" s="10" t="s">
        <v>90</v>
      </c>
      <c r="B15" s="10" t="s">
        <v>91</v>
      </c>
      <c r="C15" s="10" t="s">
        <v>30</v>
      </c>
      <c r="D15" s="10">
        <v>2151523</v>
      </c>
      <c r="E15" s="10">
        <v>7520.648647</v>
      </c>
      <c r="F15" s="10">
        <v>2.152495662568684</v>
      </c>
    </row>
    <row r="16" spans="1:6" x14ac:dyDescent="0.2">
      <c r="A16" s="10" t="s">
        <v>922</v>
      </c>
      <c r="B16" s="10" t="s">
        <v>923</v>
      </c>
      <c r="C16" s="10" t="s">
        <v>94</v>
      </c>
      <c r="D16" s="10">
        <v>7088989</v>
      </c>
      <c r="E16" s="10">
        <v>7298.114176</v>
      </c>
      <c r="F16" s="10">
        <v>2.0888037516600964</v>
      </c>
    </row>
    <row r="17" spans="1:6" x14ac:dyDescent="0.2">
      <c r="A17" s="10" t="s">
        <v>924</v>
      </c>
      <c r="B17" s="10" t="s">
        <v>925</v>
      </c>
      <c r="C17" s="10" t="s">
        <v>72</v>
      </c>
      <c r="D17" s="10">
        <v>1527252</v>
      </c>
      <c r="E17" s="10">
        <v>7198.7023019999997</v>
      </c>
      <c r="F17" s="10">
        <v>2.0603509362665484</v>
      </c>
    </row>
    <row r="18" spans="1:6" x14ac:dyDescent="0.2">
      <c r="A18" s="10" t="s">
        <v>892</v>
      </c>
      <c r="B18" s="10" t="s">
        <v>893</v>
      </c>
      <c r="C18" s="10" t="s">
        <v>19</v>
      </c>
      <c r="D18" s="10">
        <v>2107798</v>
      </c>
      <c r="E18" s="10">
        <v>6817.6726310000004</v>
      </c>
      <c r="F18" s="10">
        <v>1.9512958862789871</v>
      </c>
    </row>
    <row r="19" spans="1:6" x14ac:dyDescent="0.2">
      <c r="A19" s="10" t="s">
        <v>926</v>
      </c>
      <c r="B19" s="10" t="s">
        <v>927</v>
      </c>
      <c r="C19" s="10" t="s">
        <v>94</v>
      </c>
      <c r="D19" s="10">
        <v>349620</v>
      </c>
      <c r="E19" s="10">
        <v>6718.4727300000004</v>
      </c>
      <c r="F19" s="10">
        <v>1.9229037399825475</v>
      </c>
    </row>
    <row r="20" spans="1:6" x14ac:dyDescent="0.2">
      <c r="A20" s="10" t="s">
        <v>928</v>
      </c>
      <c r="B20" s="10" t="s">
        <v>929</v>
      </c>
      <c r="C20" s="10" t="s">
        <v>43</v>
      </c>
      <c r="D20" s="10">
        <v>1163565</v>
      </c>
      <c r="E20" s="10">
        <v>6397.2803700000004</v>
      </c>
      <c r="F20" s="10">
        <v>1.8309748128113539</v>
      </c>
    </row>
    <row r="21" spans="1:6" x14ac:dyDescent="0.2">
      <c r="A21" s="10" t="s">
        <v>930</v>
      </c>
      <c r="B21" s="10" t="s">
        <v>931</v>
      </c>
      <c r="C21" s="10" t="s">
        <v>46</v>
      </c>
      <c r="D21" s="10">
        <v>994506</v>
      </c>
      <c r="E21" s="10">
        <v>6007.8107460000001</v>
      </c>
      <c r="F21" s="10">
        <v>1.7195041517405605</v>
      </c>
    </row>
    <row r="22" spans="1:6" x14ac:dyDescent="0.2">
      <c r="A22" s="10" t="s">
        <v>20</v>
      </c>
      <c r="B22" s="10" t="s">
        <v>21</v>
      </c>
      <c r="C22" s="10" t="s">
        <v>11</v>
      </c>
      <c r="D22" s="10">
        <v>506427</v>
      </c>
      <c r="E22" s="10">
        <v>5953.8090259999999</v>
      </c>
      <c r="F22" s="10">
        <v>1.7040482418148102</v>
      </c>
    </row>
    <row r="23" spans="1:6" x14ac:dyDescent="0.2">
      <c r="A23" s="10" t="s">
        <v>932</v>
      </c>
      <c r="B23" s="10" t="s">
        <v>933</v>
      </c>
      <c r="C23" s="10" t="s">
        <v>934</v>
      </c>
      <c r="D23" s="10">
        <v>159764</v>
      </c>
      <c r="E23" s="10">
        <v>5900.2442840000003</v>
      </c>
      <c r="F23" s="10">
        <v>1.6887173999907339</v>
      </c>
    </row>
    <row r="24" spans="1:6" x14ac:dyDescent="0.2">
      <c r="A24" s="10" t="s">
        <v>95</v>
      </c>
      <c r="B24" s="10" t="s">
        <v>96</v>
      </c>
      <c r="C24" s="10" t="s">
        <v>11</v>
      </c>
      <c r="D24" s="10">
        <v>1225253</v>
      </c>
      <c r="E24" s="10">
        <v>5884.8901589999996</v>
      </c>
      <c r="F24" s="10">
        <v>1.6843228737980733</v>
      </c>
    </row>
    <row r="25" spans="1:6" x14ac:dyDescent="0.2">
      <c r="A25" s="10" t="s">
        <v>935</v>
      </c>
      <c r="B25" s="10" t="s">
        <v>936</v>
      </c>
      <c r="C25" s="10" t="s">
        <v>43</v>
      </c>
      <c r="D25" s="10">
        <v>1359624</v>
      </c>
      <c r="E25" s="10">
        <v>5777.7221879999997</v>
      </c>
      <c r="F25" s="10">
        <v>1.6536501747303134</v>
      </c>
    </row>
    <row r="26" spans="1:6" x14ac:dyDescent="0.2">
      <c r="A26" s="10" t="s">
        <v>87</v>
      </c>
      <c r="B26" s="10" t="s">
        <v>88</v>
      </c>
      <c r="C26" s="10" t="s">
        <v>89</v>
      </c>
      <c r="D26" s="10">
        <v>3271718</v>
      </c>
      <c r="E26" s="10">
        <v>5642.0776910000004</v>
      </c>
      <c r="F26" s="10">
        <v>1.6148271682120821</v>
      </c>
    </row>
    <row r="27" spans="1:6" x14ac:dyDescent="0.2">
      <c r="A27" s="10" t="s">
        <v>12</v>
      </c>
      <c r="B27" s="10" t="s">
        <v>13</v>
      </c>
      <c r="C27" s="10" t="s">
        <v>11</v>
      </c>
      <c r="D27" s="10">
        <v>1025000</v>
      </c>
      <c r="E27" s="10">
        <v>5598.0375000000004</v>
      </c>
      <c r="F27" s="10">
        <v>1.6022223618242699</v>
      </c>
    </row>
    <row r="28" spans="1:6" x14ac:dyDescent="0.2">
      <c r="A28" s="10" t="s">
        <v>937</v>
      </c>
      <c r="B28" s="10" t="s">
        <v>938</v>
      </c>
      <c r="C28" s="10" t="s">
        <v>11</v>
      </c>
      <c r="D28" s="10">
        <v>4076000</v>
      </c>
      <c r="E28" s="10">
        <v>5292.6859999999997</v>
      </c>
      <c r="F28" s="10">
        <v>1.5148272699699219</v>
      </c>
    </row>
    <row r="29" spans="1:6" x14ac:dyDescent="0.2">
      <c r="A29" s="10" t="s">
        <v>120</v>
      </c>
      <c r="B29" s="10" t="s">
        <v>121</v>
      </c>
      <c r="C29" s="10" t="s">
        <v>72</v>
      </c>
      <c r="D29" s="10">
        <v>3600653</v>
      </c>
      <c r="E29" s="10">
        <v>5181.3396670000002</v>
      </c>
      <c r="F29" s="10">
        <v>1.4829586759064255</v>
      </c>
    </row>
    <row r="30" spans="1:6" x14ac:dyDescent="0.2">
      <c r="A30" s="10" t="s">
        <v>864</v>
      </c>
      <c r="B30" s="10" t="s">
        <v>865</v>
      </c>
      <c r="C30" s="10" t="s">
        <v>72</v>
      </c>
      <c r="D30" s="10">
        <v>358682</v>
      </c>
      <c r="E30" s="10">
        <v>4901.3895300000004</v>
      </c>
      <c r="F30" s="10">
        <v>1.4028337446788002</v>
      </c>
    </row>
    <row r="31" spans="1:6" x14ac:dyDescent="0.2">
      <c r="A31" s="10" t="s">
        <v>939</v>
      </c>
      <c r="B31" s="10" t="s">
        <v>940</v>
      </c>
      <c r="C31" s="10" t="s">
        <v>61</v>
      </c>
      <c r="D31" s="10">
        <v>1971842</v>
      </c>
      <c r="E31" s="10">
        <v>4690.0261970000001</v>
      </c>
      <c r="F31" s="10">
        <v>1.3423391412392358</v>
      </c>
    </row>
    <row r="32" spans="1:6" x14ac:dyDescent="0.2">
      <c r="A32" s="10" t="s">
        <v>941</v>
      </c>
      <c r="B32" s="10" t="s">
        <v>942</v>
      </c>
      <c r="C32" s="10" t="s">
        <v>61</v>
      </c>
      <c r="D32" s="10">
        <v>1598810</v>
      </c>
      <c r="E32" s="10">
        <v>4604.5727999999999</v>
      </c>
      <c r="F32" s="10">
        <v>1.3178814016175833</v>
      </c>
    </row>
    <row r="33" spans="1:6" x14ac:dyDescent="0.2">
      <c r="A33" s="10" t="s">
        <v>943</v>
      </c>
      <c r="B33" s="10" t="s">
        <v>944</v>
      </c>
      <c r="C33" s="10" t="s">
        <v>89</v>
      </c>
      <c r="D33" s="10">
        <v>1254879</v>
      </c>
      <c r="E33" s="10">
        <v>4530.11319</v>
      </c>
      <c r="F33" s="10">
        <v>1.2965702095802463</v>
      </c>
    </row>
    <row r="34" spans="1:6" x14ac:dyDescent="0.2">
      <c r="A34" s="10" t="s">
        <v>945</v>
      </c>
      <c r="B34" s="10" t="s">
        <v>946</v>
      </c>
      <c r="C34" s="10" t="s">
        <v>99</v>
      </c>
      <c r="D34" s="10">
        <v>1505686</v>
      </c>
      <c r="E34" s="10">
        <v>4494.47271</v>
      </c>
      <c r="F34" s="10">
        <v>1.286369496554985</v>
      </c>
    </row>
    <row r="35" spans="1:6" x14ac:dyDescent="0.2">
      <c r="A35" s="10" t="s">
        <v>947</v>
      </c>
      <c r="B35" s="10" t="s">
        <v>948</v>
      </c>
      <c r="C35" s="10" t="s">
        <v>99</v>
      </c>
      <c r="D35" s="10">
        <v>4555056</v>
      </c>
      <c r="E35" s="10">
        <v>4473.0649919999996</v>
      </c>
      <c r="F35" s="10">
        <v>1.2802423628058401</v>
      </c>
    </row>
    <row r="36" spans="1:6" x14ac:dyDescent="0.2">
      <c r="A36" s="10" t="s">
        <v>949</v>
      </c>
      <c r="B36" s="10" t="s">
        <v>950</v>
      </c>
      <c r="C36" s="10" t="s">
        <v>51</v>
      </c>
      <c r="D36" s="10">
        <v>1662491</v>
      </c>
      <c r="E36" s="10">
        <v>4462.9570899999999</v>
      </c>
      <c r="F36" s="10">
        <v>1.2773493656411143</v>
      </c>
    </row>
    <row r="37" spans="1:6" x14ac:dyDescent="0.2">
      <c r="A37" s="10" t="s">
        <v>951</v>
      </c>
      <c r="B37" s="10" t="s">
        <v>952</v>
      </c>
      <c r="C37" s="10" t="s">
        <v>872</v>
      </c>
      <c r="D37" s="10">
        <v>886727</v>
      </c>
      <c r="E37" s="10">
        <v>4217.7169759999997</v>
      </c>
      <c r="F37" s="10">
        <v>1.207158840002954</v>
      </c>
    </row>
    <row r="38" spans="1:6" x14ac:dyDescent="0.2">
      <c r="A38" s="10" t="s">
        <v>953</v>
      </c>
      <c r="B38" s="10" t="s">
        <v>954</v>
      </c>
      <c r="C38" s="10" t="s">
        <v>112</v>
      </c>
      <c r="D38" s="10">
        <v>1528746</v>
      </c>
      <c r="E38" s="10">
        <v>4162.0109849999999</v>
      </c>
      <c r="F38" s="10">
        <v>1.1912151482238651</v>
      </c>
    </row>
    <row r="39" spans="1:6" x14ac:dyDescent="0.2">
      <c r="A39" s="10" t="s">
        <v>955</v>
      </c>
      <c r="B39" s="10" t="s">
        <v>956</v>
      </c>
      <c r="C39" s="10" t="s">
        <v>72</v>
      </c>
      <c r="D39" s="10">
        <v>688557</v>
      </c>
      <c r="E39" s="10">
        <v>4134.0962280000003</v>
      </c>
      <c r="F39" s="10">
        <v>1.1832256254866043</v>
      </c>
    </row>
    <row r="40" spans="1:6" x14ac:dyDescent="0.2">
      <c r="A40" s="10" t="s">
        <v>77</v>
      </c>
      <c r="B40" s="10" t="s">
        <v>78</v>
      </c>
      <c r="C40" s="10" t="s">
        <v>79</v>
      </c>
      <c r="D40" s="10">
        <v>437741</v>
      </c>
      <c r="E40" s="10">
        <v>4102.0709109999998</v>
      </c>
      <c r="F40" s="10">
        <v>1.1740596134615129</v>
      </c>
    </row>
    <row r="41" spans="1:6" x14ac:dyDescent="0.2">
      <c r="A41" s="10" t="s">
        <v>957</v>
      </c>
      <c r="B41" s="10" t="s">
        <v>958</v>
      </c>
      <c r="C41" s="10" t="s">
        <v>910</v>
      </c>
      <c r="D41" s="10">
        <v>1223470</v>
      </c>
      <c r="E41" s="10">
        <v>4072.3198950000001</v>
      </c>
      <c r="F41" s="10">
        <v>1.1655445323956588</v>
      </c>
    </row>
    <row r="42" spans="1:6" x14ac:dyDescent="0.2">
      <c r="A42" s="10" t="s">
        <v>959</v>
      </c>
      <c r="B42" s="10" t="s">
        <v>960</v>
      </c>
      <c r="C42" s="10" t="s">
        <v>16</v>
      </c>
      <c r="D42" s="10">
        <v>857917</v>
      </c>
      <c r="E42" s="10">
        <v>3861.0554590000002</v>
      </c>
      <c r="F42" s="10">
        <v>1.1050782344086603</v>
      </c>
    </row>
    <row r="43" spans="1:6" x14ac:dyDescent="0.2">
      <c r="A43" s="10" t="s">
        <v>961</v>
      </c>
      <c r="B43" s="10" t="s">
        <v>962</v>
      </c>
      <c r="C43" s="10" t="s">
        <v>99</v>
      </c>
      <c r="D43" s="10">
        <v>4545617</v>
      </c>
      <c r="E43" s="10">
        <v>3843.3191740000002</v>
      </c>
      <c r="F43" s="10">
        <v>1.1000019067772915</v>
      </c>
    </row>
    <row r="44" spans="1:6" x14ac:dyDescent="0.2">
      <c r="A44" s="10" t="s">
        <v>963</v>
      </c>
      <c r="B44" s="10" t="s">
        <v>964</v>
      </c>
      <c r="C44" s="10" t="s">
        <v>72</v>
      </c>
      <c r="D44" s="10">
        <v>1503426</v>
      </c>
      <c r="E44" s="10">
        <v>3842.0051429999999</v>
      </c>
      <c r="F44" s="10">
        <v>1.0996258160754464</v>
      </c>
    </row>
    <row r="45" spans="1:6" x14ac:dyDescent="0.2">
      <c r="A45" s="10" t="s">
        <v>965</v>
      </c>
      <c r="B45" s="10" t="s">
        <v>966</v>
      </c>
      <c r="C45" s="10" t="s">
        <v>934</v>
      </c>
      <c r="D45" s="10">
        <v>3120518</v>
      </c>
      <c r="E45" s="10">
        <v>3822.6345500000002</v>
      </c>
      <c r="F45" s="10">
        <v>1.0940817308015631</v>
      </c>
    </row>
    <row r="46" spans="1:6" x14ac:dyDescent="0.2">
      <c r="A46" s="10" t="s">
        <v>967</v>
      </c>
      <c r="B46" s="10" t="s">
        <v>968</v>
      </c>
      <c r="C46" s="10" t="s">
        <v>969</v>
      </c>
      <c r="D46" s="10">
        <v>234468</v>
      </c>
      <c r="E46" s="10">
        <v>3793.2233040000001</v>
      </c>
      <c r="F46" s="10">
        <v>1.0856638957959357</v>
      </c>
    </row>
    <row r="47" spans="1:6" x14ac:dyDescent="0.2">
      <c r="A47" s="10" t="s">
        <v>970</v>
      </c>
      <c r="B47" s="10" t="s">
        <v>971</v>
      </c>
      <c r="C47" s="10" t="s">
        <v>910</v>
      </c>
      <c r="D47" s="10">
        <v>1274954</v>
      </c>
      <c r="E47" s="10">
        <v>3710.1161400000001</v>
      </c>
      <c r="F47" s="10">
        <v>1.061877674894665</v>
      </c>
    </row>
    <row r="48" spans="1:6" x14ac:dyDescent="0.2">
      <c r="A48" s="10" t="s">
        <v>972</v>
      </c>
      <c r="B48" s="10" t="s">
        <v>973</v>
      </c>
      <c r="C48" s="10" t="s">
        <v>16</v>
      </c>
      <c r="D48" s="10">
        <v>723252</v>
      </c>
      <c r="E48" s="10">
        <v>3570.6951239999999</v>
      </c>
      <c r="F48" s="10">
        <v>1.0219737854435031</v>
      </c>
    </row>
    <row r="49" spans="1:6" x14ac:dyDescent="0.2">
      <c r="A49" s="10" t="s">
        <v>974</v>
      </c>
      <c r="B49" s="10" t="s">
        <v>975</v>
      </c>
      <c r="C49" s="10" t="s">
        <v>16</v>
      </c>
      <c r="D49" s="10">
        <v>599264</v>
      </c>
      <c r="E49" s="10">
        <v>3467.6411360000002</v>
      </c>
      <c r="F49" s="10">
        <v>0.99247855536532481</v>
      </c>
    </row>
    <row r="50" spans="1:6" x14ac:dyDescent="0.2">
      <c r="A50" s="10" t="s">
        <v>976</v>
      </c>
      <c r="B50" s="10" t="s">
        <v>977</v>
      </c>
      <c r="C50" s="10" t="s">
        <v>859</v>
      </c>
      <c r="D50" s="10">
        <v>232279</v>
      </c>
      <c r="E50" s="10">
        <v>3371.8781039999999</v>
      </c>
      <c r="F50" s="10">
        <v>0.9650700802869614</v>
      </c>
    </row>
    <row r="51" spans="1:6" x14ac:dyDescent="0.2">
      <c r="A51" s="10" t="s">
        <v>978</v>
      </c>
      <c r="B51" s="10" t="s">
        <v>979</v>
      </c>
      <c r="C51" s="10" t="s">
        <v>72</v>
      </c>
      <c r="D51" s="10">
        <v>789341</v>
      </c>
      <c r="E51" s="10">
        <v>3360.6193079999998</v>
      </c>
      <c r="F51" s="10">
        <v>0.96184768409572163</v>
      </c>
    </row>
    <row r="52" spans="1:6" x14ac:dyDescent="0.2">
      <c r="A52" s="10" t="s">
        <v>980</v>
      </c>
      <c r="B52" s="10" t="s">
        <v>981</v>
      </c>
      <c r="C52" s="10" t="s">
        <v>982</v>
      </c>
      <c r="D52" s="10">
        <v>439761</v>
      </c>
      <c r="E52" s="10">
        <v>3320.4154309999999</v>
      </c>
      <c r="F52" s="10">
        <v>0.95034087465376405</v>
      </c>
    </row>
    <row r="53" spans="1:6" x14ac:dyDescent="0.2">
      <c r="A53" s="10" t="s">
        <v>983</v>
      </c>
      <c r="B53" s="10" t="s">
        <v>984</v>
      </c>
      <c r="C53" s="10" t="s">
        <v>859</v>
      </c>
      <c r="D53" s="10">
        <v>674877</v>
      </c>
      <c r="E53" s="10">
        <v>3279.5647819999999</v>
      </c>
      <c r="F53" s="10">
        <v>0.93864895166774731</v>
      </c>
    </row>
    <row r="54" spans="1:6" x14ac:dyDescent="0.2">
      <c r="A54" s="10" t="s">
        <v>985</v>
      </c>
      <c r="B54" s="10" t="s">
        <v>986</v>
      </c>
      <c r="C54" s="10" t="s">
        <v>43</v>
      </c>
      <c r="D54" s="10">
        <v>2560499</v>
      </c>
      <c r="E54" s="10">
        <v>3239.0312349999999</v>
      </c>
      <c r="F54" s="10">
        <v>0.92704778690108491</v>
      </c>
    </row>
    <row r="55" spans="1:6" x14ac:dyDescent="0.2">
      <c r="A55" s="10" t="s">
        <v>987</v>
      </c>
      <c r="B55" s="10" t="s">
        <v>988</v>
      </c>
      <c r="C55" s="10" t="s">
        <v>910</v>
      </c>
      <c r="D55" s="10">
        <v>1832745</v>
      </c>
      <c r="E55" s="10">
        <v>3164.2342429999999</v>
      </c>
      <c r="F55" s="10">
        <v>0.90564003227643441</v>
      </c>
    </row>
    <row r="56" spans="1:6" x14ac:dyDescent="0.2">
      <c r="A56" s="10" t="s">
        <v>989</v>
      </c>
      <c r="B56" s="10" t="s">
        <v>990</v>
      </c>
      <c r="C56" s="10" t="s">
        <v>910</v>
      </c>
      <c r="D56" s="10">
        <v>507036</v>
      </c>
      <c r="E56" s="10">
        <v>3039.1737840000001</v>
      </c>
      <c r="F56" s="10">
        <v>0.86984629849208472</v>
      </c>
    </row>
    <row r="57" spans="1:6" x14ac:dyDescent="0.2">
      <c r="A57" s="10" t="s">
        <v>991</v>
      </c>
      <c r="B57" s="10" t="s">
        <v>992</v>
      </c>
      <c r="C57" s="10" t="s">
        <v>79</v>
      </c>
      <c r="D57" s="10">
        <v>1731834</v>
      </c>
      <c r="E57" s="10">
        <v>2936.3245470000002</v>
      </c>
      <c r="F57" s="10">
        <v>0.84040967049201076</v>
      </c>
    </row>
    <row r="58" spans="1:6" x14ac:dyDescent="0.2">
      <c r="A58" s="10" t="s">
        <v>993</v>
      </c>
      <c r="B58" s="10" t="s">
        <v>994</v>
      </c>
      <c r="C58" s="10" t="s">
        <v>99</v>
      </c>
      <c r="D58" s="10">
        <v>384563</v>
      </c>
      <c r="E58" s="10">
        <v>2752.509673</v>
      </c>
      <c r="F58" s="10">
        <v>0.78779975111245848</v>
      </c>
    </row>
    <row r="59" spans="1:6" x14ac:dyDescent="0.2">
      <c r="A59" s="10" t="s">
        <v>24</v>
      </c>
      <c r="B59" s="10" t="s">
        <v>25</v>
      </c>
      <c r="C59" s="10" t="s">
        <v>11</v>
      </c>
      <c r="D59" s="10">
        <v>1000000</v>
      </c>
      <c r="E59" s="10">
        <v>2629</v>
      </c>
      <c r="F59" s="10">
        <v>0.75244987001891384</v>
      </c>
    </row>
    <row r="60" spans="1:6" x14ac:dyDescent="0.2">
      <c r="A60" s="10" t="s">
        <v>995</v>
      </c>
      <c r="B60" s="10" t="s">
        <v>996</v>
      </c>
      <c r="C60" s="10" t="s">
        <v>79</v>
      </c>
      <c r="D60" s="10">
        <v>545076</v>
      </c>
      <c r="E60" s="10">
        <v>2532.6956340000002</v>
      </c>
      <c r="F60" s="10">
        <v>0.7248864589580718</v>
      </c>
    </row>
    <row r="61" spans="1:6" x14ac:dyDescent="0.2">
      <c r="A61" s="10" t="s">
        <v>997</v>
      </c>
      <c r="B61" s="10" t="s">
        <v>998</v>
      </c>
      <c r="C61" s="10" t="s">
        <v>999</v>
      </c>
      <c r="D61" s="10">
        <v>5389354</v>
      </c>
      <c r="E61" s="10">
        <v>2492.5762249999998</v>
      </c>
      <c r="F61" s="10">
        <v>0.7134038252238436</v>
      </c>
    </row>
    <row r="62" spans="1:6" x14ac:dyDescent="0.2">
      <c r="A62" s="10" t="s">
        <v>97</v>
      </c>
      <c r="B62" s="10" t="s">
        <v>98</v>
      </c>
      <c r="C62" s="10" t="s">
        <v>99</v>
      </c>
      <c r="D62" s="10">
        <v>1387581</v>
      </c>
      <c r="E62" s="10">
        <v>2480.9948279999999</v>
      </c>
      <c r="F62" s="10">
        <v>0.71008909693655287</v>
      </c>
    </row>
    <row r="63" spans="1:6" x14ac:dyDescent="0.2">
      <c r="A63" s="10" t="s">
        <v>124</v>
      </c>
      <c r="B63" s="10" t="s">
        <v>125</v>
      </c>
      <c r="C63" s="10" t="s">
        <v>105</v>
      </c>
      <c r="D63" s="10">
        <v>477907</v>
      </c>
      <c r="E63" s="10">
        <v>2431.5908159999999</v>
      </c>
      <c r="F63" s="10">
        <v>0.69594910362814166</v>
      </c>
    </row>
    <row r="64" spans="1:6" x14ac:dyDescent="0.2">
      <c r="A64" s="10" t="s">
        <v>1000</v>
      </c>
      <c r="B64" s="10" t="s">
        <v>1001</v>
      </c>
      <c r="C64" s="10" t="s">
        <v>859</v>
      </c>
      <c r="D64" s="10">
        <v>982116</v>
      </c>
      <c r="E64" s="10">
        <v>2311.4100060000001</v>
      </c>
      <c r="F64" s="10">
        <v>0.66155198120012049</v>
      </c>
    </row>
    <row r="65" spans="1:6" x14ac:dyDescent="0.2">
      <c r="A65" s="10" t="s">
        <v>1002</v>
      </c>
      <c r="B65" s="10" t="s">
        <v>1003</v>
      </c>
      <c r="C65" s="10" t="s">
        <v>872</v>
      </c>
      <c r="D65" s="10">
        <v>4933494</v>
      </c>
      <c r="E65" s="10">
        <v>2163.3371189999998</v>
      </c>
      <c r="F65" s="10">
        <v>0.61917182731024778</v>
      </c>
    </row>
    <row r="66" spans="1:6" x14ac:dyDescent="0.2">
      <c r="A66" s="10" t="s">
        <v>1004</v>
      </c>
      <c r="B66" s="10" t="s">
        <v>1005</v>
      </c>
      <c r="C66" s="10" t="s">
        <v>89</v>
      </c>
      <c r="D66" s="10">
        <v>985653</v>
      </c>
      <c r="E66" s="10">
        <v>2109.7902469999999</v>
      </c>
      <c r="F66" s="10">
        <v>0.6038461000845653</v>
      </c>
    </row>
    <row r="67" spans="1:6" x14ac:dyDescent="0.2">
      <c r="A67" s="10" t="s">
        <v>1006</v>
      </c>
      <c r="B67" s="10" t="s">
        <v>1007</v>
      </c>
      <c r="C67" s="10" t="s">
        <v>72</v>
      </c>
      <c r="D67" s="10">
        <v>163551</v>
      </c>
      <c r="E67" s="10">
        <v>1903.2429870000001</v>
      </c>
      <c r="F67" s="10">
        <v>0.54472991182295916</v>
      </c>
    </row>
    <row r="68" spans="1:6" x14ac:dyDescent="0.2">
      <c r="A68" s="10" t="s">
        <v>1008</v>
      </c>
      <c r="B68" s="10" t="s">
        <v>1009</v>
      </c>
      <c r="C68" s="10" t="s">
        <v>72</v>
      </c>
      <c r="D68" s="10">
        <v>532914</v>
      </c>
      <c r="E68" s="10">
        <v>1818.569025</v>
      </c>
      <c r="F68" s="10">
        <v>0.52049525541334085</v>
      </c>
    </row>
    <row r="69" spans="1:6" x14ac:dyDescent="0.2">
      <c r="A69" s="10" t="s">
        <v>1010</v>
      </c>
      <c r="B69" s="10" t="s">
        <v>1011</v>
      </c>
      <c r="C69" s="10" t="s">
        <v>72</v>
      </c>
      <c r="D69" s="10">
        <v>799006</v>
      </c>
      <c r="E69" s="10">
        <v>1698.287253</v>
      </c>
      <c r="F69" s="10">
        <v>0.48606923650613471</v>
      </c>
    </row>
    <row r="70" spans="1:6" x14ac:dyDescent="0.2">
      <c r="A70" s="10" t="s">
        <v>1012</v>
      </c>
      <c r="B70" s="10" t="s">
        <v>1013</v>
      </c>
      <c r="C70" s="10" t="s">
        <v>934</v>
      </c>
      <c r="D70" s="10">
        <v>186295</v>
      </c>
      <c r="E70" s="10">
        <v>1453.4735900000001</v>
      </c>
      <c r="F70" s="10">
        <v>0.41600076602184261</v>
      </c>
    </row>
    <row r="71" spans="1:6" x14ac:dyDescent="0.2">
      <c r="A71" s="10" t="s">
        <v>1014</v>
      </c>
      <c r="B71" s="10" t="s">
        <v>1015</v>
      </c>
      <c r="C71" s="10" t="s">
        <v>859</v>
      </c>
      <c r="D71" s="10">
        <v>1129865</v>
      </c>
      <c r="E71" s="10">
        <v>1414.0260479999999</v>
      </c>
      <c r="F71" s="10">
        <v>0.40471042830770576</v>
      </c>
    </row>
    <row r="72" spans="1:6" x14ac:dyDescent="0.2">
      <c r="A72" s="10" t="s">
        <v>1016</v>
      </c>
      <c r="B72" s="10" t="s">
        <v>1017</v>
      </c>
      <c r="C72" s="10" t="s">
        <v>51</v>
      </c>
      <c r="D72" s="10">
        <v>270034</v>
      </c>
      <c r="E72" s="10">
        <v>1392.7003549999999</v>
      </c>
      <c r="F72" s="10">
        <v>0.39860677105174785</v>
      </c>
    </row>
    <row r="73" spans="1:6" x14ac:dyDescent="0.2">
      <c r="A73" s="10" t="s">
        <v>31</v>
      </c>
      <c r="B73" s="10" t="s">
        <v>32</v>
      </c>
      <c r="C73" s="10" t="s">
        <v>33</v>
      </c>
      <c r="D73" s="10">
        <v>376459</v>
      </c>
      <c r="E73" s="10">
        <v>1362.9698100000001</v>
      </c>
      <c r="F73" s="10">
        <v>0.3900975490202373</v>
      </c>
    </row>
    <row r="74" spans="1:6" x14ac:dyDescent="0.2">
      <c r="A74" s="10" t="s">
        <v>1018</v>
      </c>
      <c r="B74" s="10" t="s">
        <v>1019</v>
      </c>
      <c r="C74" s="10" t="s">
        <v>61</v>
      </c>
      <c r="D74" s="10">
        <v>296845</v>
      </c>
      <c r="E74" s="10">
        <v>1160.5155279999999</v>
      </c>
      <c r="F74" s="10">
        <v>0.33215281787696127</v>
      </c>
    </row>
    <row r="75" spans="1:6" x14ac:dyDescent="0.2">
      <c r="A75" s="10" t="s">
        <v>875</v>
      </c>
      <c r="B75" s="10" t="s">
        <v>876</v>
      </c>
      <c r="C75" s="10" t="s">
        <v>117</v>
      </c>
      <c r="D75" s="10">
        <v>1365533</v>
      </c>
      <c r="E75" s="10">
        <v>1083.550436</v>
      </c>
      <c r="F75" s="10">
        <v>0.31012452823398157</v>
      </c>
    </row>
    <row r="76" spans="1:6" x14ac:dyDescent="0.2">
      <c r="A76" s="10" t="s">
        <v>1020</v>
      </c>
      <c r="B76" s="10" t="s">
        <v>1021</v>
      </c>
      <c r="C76" s="10" t="s">
        <v>910</v>
      </c>
      <c r="D76" s="10">
        <v>45300</v>
      </c>
      <c r="E76" s="10">
        <v>1068.4911</v>
      </c>
      <c r="F76" s="10">
        <v>0.30581437402486356</v>
      </c>
    </row>
    <row r="77" spans="1:6" x14ac:dyDescent="0.2">
      <c r="A77" s="10" t="s">
        <v>1022</v>
      </c>
      <c r="B77" s="10" t="s">
        <v>1023</v>
      </c>
      <c r="C77" s="10" t="s">
        <v>1024</v>
      </c>
      <c r="D77" s="10">
        <v>323757</v>
      </c>
      <c r="E77" s="10">
        <v>658.03610249999997</v>
      </c>
      <c r="F77" s="10">
        <v>0.18833745903152441</v>
      </c>
    </row>
    <row r="78" spans="1:6" x14ac:dyDescent="0.2">
      <c r="A78" s="10" t="s">
        <v>1025</v>
      </c>
      <c r="B78" s="10" t="s">
        <v>1026</v>
      </c>
      <c r="C78" s="10" t="s">
        <v>72</v>
      </c>
      <c r="D78" s="10">
        <v>328709</v>
      </c>
      <c r="E78" s="10">
        <v>462.16485399999999</v>
      </c>
      <c r="F78" s="10">
        <v>0.13227686737147595</v>
      </c>
    </row>
    <row r="79" spans="1:6" x14ac:dyDescent="0.2">
      <c r="A79" s="10" t="s">
        <v>1027</v>
      </c>
      <c r="B79" s="10" t="s">
        <v>1028</v>
      </c>
      <c r="C79" s="10" t="s">
        <v>910</v>
      </c>
      <c r="D79" s="10">
        <v>2334565</v>
      </c>
      <c r="E79" s="10">
        <v>92.215317499999998</v>
      </c>
      <c r="F79" s="10">
        <v>2.6393078610356738E-2</v>
      </c>
    </row>
    <row r="80" spans="1:6" x14ac:dyDescent="0.2">
      <c r="A80" s="12" t="s">
        <v>130</v>
      </c>
      <c r="B80" s="10"/>
      <c r="C80" s="10"/>
      <c r="D80" s="10"/>
      <c r="E80" s="12">
        <f xml:space="preserve"> SUM(E8:E79)</f>
        <v>315350.53553699987</v>
      </c>
      <c r="F80" s="12">
        <f>SUM(F8:F79)</f>
        <v>90.256930192168312</v>
      </c>
    </row>
    <row r="81" spans="1:6" x14ac:dyDescent="0.2">
      <c r="A81" s="10"/>
      <c r="B81" s="10"/>
      <c r="C81" s="10"/>
      <c r="D81" s="10"/>
      <c r="E81" s="10"/>
      <c r="F81" s="10"/>
    </row>
    <row r="82" spans="1:6" x14ac:dyDescent="0.2">
      <c r="A82" s="12" t="s">
        <v>130</v>
      </c>
      <c r="B82" s="10"/>
      <c r="C82" s="10"/>
      <c r="D82" s="10"/>
      <c r="E82" s="12">
        <v>315350.53553699987</v>
      </c>
      <c r="F82" s="12">
        <v>90.256930192168312</v>
      </c>
    </row>
    <row r="83" spans="1:6" x14ac:dyDescent="0.2">
      <c r="A83" s="10"/>
      <c r="B83" s="10"/>
      <c r="C83" s="10"/>
      <c r="D83" s="10"/>
      <c r="E83" s="10"/>
      <c r="F83" s="10"/>
    </row>
    <row r="84" spans="1:6" x14ac:dyDescent="0.2">
      <c r="A84" s="12" t="s">
        <v>142</v>
      </c>
      <c r="B84" s="10"/>
      <c r="C84" s="10"/>
      <c r="D84" s="10"/>
      <c r="E84" s="12">
        <v>34041.510996800003</v>
      </c>
      <c r="F84" s="12">
        <v>9.74</v>
      </c>
    </row>
    <row r="85" spans="1:6" x14ac:dyDescent="0.2">
      <c r="A85" s="10"/>
      <c r="B85" s="10"/>
      <c r="C85" s="10"/>
      <c r="D85" s="10"/>
      <c r="E85" s="10"/>
      <c r="F85" s="10"/>
    </row>
    <row r="86" spans="1:6" x14ac:dyDescent="0.2">
      <c r="A86" s="14" t="s">
        <v>143</v>
      </c>
      <c r="B86" s="7"/>
      <c r="C86" s="7"/>
      <c r="D86" s="7"/>
      <c r="E86" s="14">
        <v>349392.04653379985</v>
      </c>
      <c r="F86" s="14">
        <f xml:space="preserve"> ROUND(SUM(F82:F85),2)</f>
        <v>100</v>
      </c>
    </row>
    <row r="88" spans="1:6" x14ac:dyDescent="0.2">
      <c r="A88" s="15" t="s">
        <v>146</v>
      </c>
    </row>
    <row r="89" spans="1:6" x14ac:dyDescent="0.2">
      <c r="A89" s="15" t="s">
        <v>147</v>
      </c>
    </row>
    <row r="90" spans="1:6" x14ac:dyDescent="0.2">
      <c r="A90" s="15" t="s">
        <v>148</v>
      </c>
    </row>
    <row r="91" spans="1:6" x14ac:dyDescent="0.2">
      <c r="A91" s="2" t="s">
        <v>879</v>
      </c>
      <c r="B91" s="16">
        <v>25.128520099999999</v>
      </c>
    </row>
    <row r="92" spans="1:6" x14ac:dyDescent="0.2">
      <c r="A92" s="2" t="s">
        <v>880</v>
      </c>
      <c r="B92" s="16">
        <v>39.086430800000002</v>
      </c>
    </row>
    <row r="93" spans="1:6" x14ac:dyDescent="0.2">
      <c r="A93" s="2" t="s">
        <v>881</v>
      </c>
      <c r="B93" s="16">
        <v>24.297357000000002</v>
      </c>
    </row>
    <row r="94" spans="1:6" x14ac:dyDescent="0.2">
      <c r="A94" s="2" t="s">
        <v>882</v>
      </c>
      <c r="B94" s="16">
        <v>37.878981500000002</v>
      </c>
    </row>
    <row r="96" spans="1:6" x14ac:dyDescent="0.2">
      <c r="A96" s="15" t="s">
        <v>149</v>
      </c>
    </row>
    <row r="97" spans="1:2" x14ac:dyDescent="0.2">
      <c r="A97" s="2" t="s">
        <v>879</v>
      </c>
      <c r="B97" s="16">
        <v>27.933368900000001</v>
      </c>
    </row>
    <row r="98" spans="1:2" x14ac:dyDescent="0.2">
      <c r="A98" s="2" t="s">
        <v>880</v>
      </c>
      <c r="B98" s="16">
        <v>47.469044099999998</v>
      </c>
    </row>
    <row r="99" spans="1:2" x14ac:dyDescent="0.2">
      <c r="A99" s="2" t="s">
        <v>881</v>
      </c>
      <c r="B99" s="16">
        <v>26.7697042</v>
      </c>
    </row>
    <row r="100" spans="1:2" x14ac:dyDescent="0.2">
      <c r="A100" s="2" t="s">
        <v>882</v>
      </c>
      <c r="B100" s="16">
        <v>45.741873300000002</v>
      </c>
    </row>
    <row r="102" spans="1:2" x14ac:dyDescent="0.2">
      <c r="A102" s="15" t="s">
        <v>150</v>
      </c>
      <c r="B102" s="32"/>
    </row>
    <row r="103" spans="1:2" x14ac:dyDescent="0.2">
      <c r="A103" s="15"/>
      <c r="B103" s="32"/>
    </row>
    <row r="104" spans="1:2" x14ac:dyDescent="0.2">
      <c r="A104" s="34" t="s">
        <v>555</v>
      </c>
      <c r="B104" s="35" t="s">
        <v>1029</v>
      </c>
    </row>
    <row r="105" spans="1:2" ht="12.75" x14ac:dyDescent="0.2">
      <c r="A105" s="36" t="s">
        <v>522</v>
      </c>
      <c r="B105" s="22">
        <v>2</v>
      </c>
    </row>
    <row r="106" spans="1:2" ht="12.75" x14ac:dyDescent="0.2">
      <c r="A106" s="36" t="s">
        <v>524</v>
      </c>
      <c r="B106" s="22">
        <v>2</v>
      </c>
    </row>
    <row r="108" spans="1:2" x14ac:dyDescent="0.2">
      <c r="A108" s="15" t="s">
        <v>884</v>
      </c>
      <c r="B108" s="33">
        <v>8.6828048801817756E-2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showGridLines="0" workbookViewId="0"/>
  </sheetViews>
  <sheetFormatPr defaultRowHeight="11.25" x14ac:dyDescent="0.2"/>
  <cols>
    <col min="1" max="1" width="38" style="3" customWidth="1"/>
    <col min="2" max="2" width="45.7109375" style="3" bestFit="1" customWidth="1"/>
    <col min="3" max="3" width="12" style="3" bestFit="1" customWidth="1"/>
    <col min="4" max="4" width="8.71093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475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444</v>
      </c>
      <c r="B8" s="9" t="s">
        <v>620</v>
      </c>
      <c r="C8" s="9" t="s">
        <v>216</v>
      </c>
      <c r="D8" s="9">
        <v>450</v>
      </c>
      <c r="E8" s="10">
        <v>4504.9454999999998</v>
      </c>
      <c r="F8" s="10">
        <v>1.57671241648829</v>
      </c>
    </row>
    <row r="9" spans="1:6" x14ac:dyDescent="0.2">
      <c r="A9" s="9" t="s">
        <v>445</v>
      </c>
      <c r="B9" s="9" t="s">
        <v>621</v>
      </c>
      <c r="C9" s="9" t="s">
        <v>347</v>
      </c>
      <c r="D9" s="9">
        <v>25</v>
      </c>
      <c r="E9" s="10">
        <v>2508.4960000000001</v>
      </c>
      <c r="F9" s="10">
        <v>0.87796329387585603</v>
      </c>
    </row>
    <row r="10" spans="1:6" x14ac:dyDescent="0.2">
      <c r="A10" s="9" t="s">
        <v>446</v>
      </c>
      <c r="B10" s="9" t="s">
        <v>622</v>
      </c>
      <c r="C10" s="9" t="s">
        <v>347</v>
      </c>
      <c r="D10" s="9">
        <v>125</v>
      </c>
      <c r="E10" s="10">
        <v>1257.1061669999999</v>
      </c>
      <c r="F10" s="10">
        <v>0.43998199364518498</v>
      </c>
    </row>
    <row r="11" spans="1:6" x14ac:dyDescent="0.2">
      <c r="A11" s="8" t="s">
        <v>130</v>
      </c>
      <c r="B11" s="9"/>
      <c r="C11" s="9"/>
      <c r="D11" s="9"/>
      <c r="E11" s="12">
        <f>SUM(E8:E10)</f>
        <v>8270.5476669999989</v>
      </c>
      <c r="F11" s="12">
        <f>SUM(F8:F10)</f>
        <v>2.8946577040093313</v>
      </c>
    </row>
    <row r="12" spans="1:6" x14ac:dyDescent="0.2">
      <c r="A12" s="9"/>
      <c r="B12" s="9"/>
      <c r="C12" s="9"/>
      <c r="D12" s="9"/>
      <c r="E12" s="10"/>
      <c r="F12" s="10"/>
    </row>
    <row r="13" spans="1:6" x14ac:dyDescent="0.2">
      <c r="A13" s="8" t="s">
        <v>196</v>
      </c>
      <c r="B13" s="9"/>
      <c r="C13" s="9"/>
      <c r="D13" s="9"/>
      <c r="E13" s="10"/>
      <c r="F13" s="10"/>
    </row>
    <row r="14" spans="1:6" x14ac:dyDescent="0.2">
      <c r="A14" s="9" t="s">
        <v>447</v>
      </c>
      <c r="B14" s="9" t="s">
        <v>623</v>
      </c>
      <c r="C14" s="9" t="s">
        <v>347</v>
      </c>
      <c r="D14" s="9">
        <v>25</v>
      </c>
      <c r="E14" s="10">
        <v>2504.3484979999998</v>
      </c>
      <c r="F14" s="10">
        <v>0.87651168521581502</v>
      </c>
    </row>
    <row r="15" spans="1:6" x14ac:dyDescent="0.2">
      <c r="A15" s="8" t="s">
        <v>130</v>
      </c>
      <c r="B15" s="9"/>
      <c r="C15" s="9"/>
      <c r="D15" s="9"/>
      <c r="E15" s="12">
        <f>SUM(E14:E14)</f>
        <v>2504.3484979999998</v>
      </c>
      <c r="F15" s="12">
        <f>SUM(F14:F14)</f>
        <v>0.87651168521581502</v>
      </c>
    </row>
    <row r="16" spans="1:6" x14ac:dyDescent="0.2">
      <c r="A16" s="9"/>
      <c r="B16" s="9"/>
      <c r="C16" s="9"/>
      <c r="D16" s="9"/>
      <c r="E16" s="10"/>
      <c r="F16" s="10"/>
    </row>
    <row r="17" spans="1:6" x14ac:dyDescent="0.2">
      <c r="A17" s="8" t="s">
        <v>178</v>
      </c>
      <c r="B17" s="9"/>
      <c r="C17" s="9"/>
      <c r="D17" s="9"/>
      <c r="E17" s="10"/>
      <c r="F17" s="10"/>
    </row>
    <row r="18" spans="1:6" x14ac:dyDescent="0.2">
      <c r="A18" s="8" t="s">
        <v>179</v>
      </c>
      <c r="B18" s="9"/>
      <c r="C18" s="9"/>
      <c r="D18" s="9"/>
      <c r="E18" s="10"/>
      <c r="F18" s="10"/>
    </row>
    <row r="19" spans="1:6" x14ac:dyDescent="0.2">
      <c r="A19" s="9" t="s">
        <v>448</v>
      </c>
      <c r="B19" s="9" t="s">
        <v>624</v>
      </c>
      <c r="C19" s="9" t="s">
        <v>181</v>
      </c>
      <c r="D19" s="9">
        <v>10000</v>
      </c>
      <c r="E19" s="10">
        <v>9996.06</v>
      </c>
      <c r="F19" s="10">
        <v>3.4985799313136998</v>
      </c>
    </row>
    <row r="20" spans="1:6" x14ac:dyDescent="0.2">
      <c r="A20" s="9" t="s">
        <v>257</v>
      </c>
      <c r="B20" s="9" t="s">
        <v>625</v>
      </c>
      <c r="C20" s="9" t="s">
        <v>181</v>
      </c>
      <c r="D20" s="9">
        <v>9400</v>
      </c>
      <c r="E20" s="10">
        <v>9394.4634000000005</v>
      </c>
      <c r="F20" s="10">
        <v>3.2880235929657302</v>
      </c>
    </row>
    <row r="21" spans="1:6" x14ac:dyDescent="0.2">
      <c r="A21" s="8" t="s">
        <v>130</v>
      </c>
      <c r="B21" s="9"/>
      <c r="C21" s="9"/>
      <c r="D21" s="9"/>
      <c r="E21" s="12">
        <f>SUM(E19:E20)</f>
        <v>19390.523399999998</v>
      </c>
      <c r="F21" s="12">
        <f>SUM(F19:F20)</f>
        <v>6.78660352427943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203</v>
      </c>
      <c r="B23" s="9"/>
      <c r="C23" s="9"/>
      <c r="D23" s="9"/>
      <c r="E23" s="10"/>
      <c r="F23" s="10"/>
    </row>
    <row r="24" spans="1:6" x14ac:dyDescent="0.2">
      <c r="A24" s="9" t="s">
        <v>449</v>
      </c>
      <c r="B24" s="9" t="s">
        <v>626</v>
      </c>
      <c r="C24" s="9" t="s">
        <v>450</v>
      </c>
      <c r="D24" s="9">
        <v>4000</v>
      </c>
      <c r="E24" s="10">
        <v>19846.62</v>
      </c>
      <c r="F24" s="10">
        <v>6.9462354604123098</v>
      </c>
    </row>
    <row r="25" spans="1:6" x14ac:dyDescent="0.2">
      <c r="A25" s="9" t="s">
        <v>260</v>
      </c>
      <c r="B25" s="9" t="s">
        <v>627</v>
      </c>
      <c r="C25" s="9" t="s">
        <v>261</v>
      </c>
      <c r="D25" s="9">
        <v>3900</v>
      </c>
      <c r="E25" s="10">
        <v>19436.546999999999</v>
      </c>
      <c r="F25" s="10">
        <v>6.8027115951920498</v>
      </c>
    </row>
    <row r="26" spans="1:6" x14ac:dyDescent="0.2">
      <c r="A26" s="9" t="s">
        <v>258</v>
      </c>
      <c r="B26" s="9" t="s">
        <v>628</v>
      </c>
      <c r="C26" s="9" t="s">
        <v>181</v>
      </c>
      <c r="D26" s="9">
        <v>3880</v>
      </c>
      <c r="E26" s="10">
        <v>19340.985199999999</v>
      </c>
      <c r="F26" s="10">
        <v>6.7692653578064998</v>
      </c>
    </row>
    <row r="27" spans="1:6" x14ac:dyDescent="0.2">
      <c r="A27" s="9" t="s">
        <v>207</v>
      </c>
      <c r="B27" s="9" t="s">
        <v>629</v>
      </c>
      <c r="C27" s="9" t="s">
        <v>181</v>
      </c>
      <c r="D27" s="9">
        <v>3840</v>
      </c>
      <c r="E27" s="10">
        <v>19193.222399999999</v>
      </c>
      <c r="F27" s="10">
        <v>6.7175489848880998</v>
      </c>
    </row>
    <row r="28" spans="1:6" x14ac:dyDescent="0.2">
      <c r="A28" s="9" t="s">
        <v>205</v>
      </c>
      <c r="B28" s="9" t="s">
        <v>630</v>
      </c>
      <c r="C28" s="9" t="s">
        <v>200</v>
      </c>
      <c r="D28" s="9">
        <v>3500</v>
      </c>
      <c r="E28" s="10">
        <v>17338.772499999999</v>
      </c>
      <c r="F28" s="10">
        <v>6.0684991388720997</v>
      </c>
    </row>
    <row r="29" spans="1:6" x14ac:dyDescent="0.2">
      <c r="A29" s="9" t="s">
        <v>451</v>
      </c>
      <c r="B29" s="9" t="s">
        <v>631</v>
      </c>
      <c r="C29" s="9" t="s">
        <v>200</v>
      </c>
      <c r="D29" s="9">
        <v>2500</v>
      </c>
      <c r="E29" s="10">
        <v>12399.9625</v>
      </c>
      <c r="F29" s="10">
        <v>4.3399359299106299</v>
      </c>
    </row>
    <row r="30" spans="1:6" x14ac:dyDescent="0.2">
      <c r="A30" s="9" t="s">
        <v>452</v>
      </c>
      <c r="B30" s="9" t="s">
        <v>632</v>
      </c>
      <c r="C30" s="9" t="s">
        <v>200</v>
      </c>
      <c r="D30" s="9">
        <v>2500</v>
      </c>
      <c r="E30" s="10">
        <v>12386.9</v>
      </c>
      <c r="F30" s="10">
        <v>4.3353641085777399</v>
      </c>
    </row>
    <row r="31" spans="1:6" x14ac:dyDescent="0.2">
      <c r="A31" s="9" t="s">
        <v>453</v>
      </c>
      <c r="B31" s="9" t="s">
        <v>633</v>
      </c>
      <c r="C31" s="9" t="s">
        <v>181</v>
      </c>
      <c r="D31" s="9">
        <v>2500</v>
      </c>
      <c r="E31" s="10">
        <v>12375.9625</v>
      </c>
      <c r="F31" s="10">
        <v>4.3315360285143196</v>
      </c>
    </row>
    <row r="32" spans="1:6" x14ac:dyDescent="0.2">
      <c r="A32" s="9" t="s">
        <v>264</v>
      </c>
      <c r="B32" s="9" t="s">
        <v>634</v>
      </c>
      <c r="C32" s="9" t="s">
        <v>181</v>
      </c>
      <c r="D32" s="9">
        <v>2440</v>
      </c>
      <c r="E32" s="10">
        <v>12174.636200000001</v>
      </c>
      <c r="F32" s="10">
        <v>4.26107265066089</v>
      </c>
    </row>
    <row r="33" spans="1:6" x14ac:dyDescent="0.2">
      <c r="A33" s="9" t="s">
        <v>454</v>
      </c>
      <c r="B33" s="9" t="s">
        <v>635</v>
      </c>
      <c r="C33" s="9" t="s">
        <v>261</v>
      </c>
      <c r="D33" s="9">
        <v>2400</v>
      </c>
      <c r="E33" s="10">
        <v>11995.8</v>
      </c>
      <c r="F33" s="10">
        <v>4.1984807154071602</v>
      </c>
    </row>
    <row r="34" spans="1:6" x14ac:dyDescent="0.2">
      <c r="A34" s="9" t="s">
        <v>455</v>
      </c>
      <c r="B34" s="9" t="s">
        <v>636</v>
      </c>
      <c r="C34" s="9" t="s">
        <v>261</v>
      </c>
      <c r="D34" s="9">
        <v>2000</v>
      </c>
      <c r="E34" s="10">
        <v>9936.07</v>
      </c>
      <c r="F34" s="10">
        <v>3.4775836777818601</v>
      </c>
    </row>
    <row r="35" spans="1:6" x14ac:dyDescent="0.2">
      <c r="A35" s="9" t="s">
        <v>456</v>
      </c>
      <c r="B35" s="9" t="s">
        <v>612</v>
      </c>
      <c r="C35" s="9" t="s">
        <v>181</v>
      </c>
      <c r="D35" s="9">
        <v>2000</v>
      </c>
      <c r="E35" s="10">
        <v>9916.32</v>
      </c>
      <c r="F35" s="10">
        <v>3.4706712589244799</v>
      </c>
    </row>
    <row r="36" spans="1:6" x14ac:dyDescent="0.2">
      <c r="A36" s="9" t="s">
        <v>457</v>
      </c>
      <c r="B36" s="9" t="s">
        <v>637</v>
      </c>
      <c r="C36" s="9" t="s">
        <v>200</v>
      </c>
      <c r="D36" s="9">
        <v>2000</v>
      </c>
      <c r="E36" s="10">
        <v>9915.0400000000009</v>
      </c>
      <c r="F36" s="10">
        <v>3.4702232641833399</v>
      </c>
    </row>
    <row r="37" spans="1:6" x14ac:dyDescent="0.2">
      <c r="A37" s="9" t="s">
        <v>458</v>
      </c>
      <c r="B37" s="9" t="s">
        <v>638</v>
      </c>
      <c r="C37" s="9" t="s">
        <v>181</v>
      </c>
      <c r="D37" s="9">
        <v>2000</v>
      </c>
      <c r="E37" s="10">
        <v>9882.33</v>
      </c>
      <c r="F37" s="10">
        <v>3.4587748985719702</v>
      </c>
    </row>
    <row r="38" spans="1:6" x14ac:dyDescent="0.2">
      <c r="A38" s="9" t="s">
        <v>259</v>
      </c>
      <c r="B38" s="9" t="s">
        <v>639</v>
      </c>
      <c r="C38" s="9" t="s">
        <v>200</v>
      </c>
      <c r="D38" s="9">
        <v>1900</v>
      </c>
      <c r="E38" s="10">
        <v>9479.1569999999992</v>
      </c>
      <c r="F38" s="10">
        <v>3.3176660050031499</v>
      </c>
    </row>
    <row r="39" spans="1:6" x14ac:dyDescent="0.2">
      <c r="A39" s="9" t="s">
        <v>262</v>
      </c>
      <c r="B39" s="9" t="s">
        <v>640</v>
      </c>
      <c r="C39" s="9" t="s">
        <v>263</v>
      </c>
      <c r="D39" s="9">
        <v>1900</v>
      </c>
      <c r="E39" s="10">
        <v>9449.8495000000003</v>
      </c>
      <c r="F39" s="10">
        <v>3.3074085004126399</v>
      </c>
    </row>
    <row r="40" spans="1:6" x14ac:dyDescent="0.2">
      <c r="A40" s="9" t="s">
        <v>459</v>
      </c>
      <c r="B40" s="9" t="s">
        <v>641</v>
      </c>
      <c r="C40" s="9" t="s">
        <v>181</v>
      </c>
      <c r="D40" s="9">
        <v>1000</v>
      </c>
      <c r="E40" s="10">
        <v>4996.2250000000004</v>
      </c>
      <c r="F40" s="10">
        <v>1.7486582230726699</v>
      </c>
    </row>
    <row r="41" spans="1:6" x14ac:dyDescent="0.2">
      <c r="A41" s="9" t="s">
        <v>460</v>
      </c>
      <c r="B41" s="9" t="s">
        <v>642</v>
      </c>
      <c r="C41" s="9" t="s">
        <v>181</v>
      </c>
      <c r="D41" s="9">
        <v>1000</v>
      </c>
      <c r="E41" s="10">
        <v>4974.78</v>
      </c>
      <c r="F41" s="10">
        <v>1.74115256117918</v>
      </c>
    </row>
    <row r="42" spans="1:6" x14ac:dyDescent="0.2">
      <c r="A42" s="9" t="s">
        <v>461</v>
      </c>
      <c r="B42" s="9" t="s">
        <v>643</v>
      </c>
      <c r="C42" s="9" t="s">
        <v>261</v>
      </c>
      <c r="D42" s="9">
        <v>1000</v>
      </c>
      <c r="E42" s="10">
        <v>4970.2449999999999</v>
      </c>
      <c r="F42" s="10">
        <v>1.73956532981117</v>
      </c>
    </row>
    <row r="43" spans="1:6" x14ac:dyDescent="0.2">
      <c r="A43" s="9" t="s">
        <v>462</v>
      </c>
      <c r="B43" s="9" t="s">
        <v>644</v>
      </c>
      <c r="C43" s="9" t="s">
        <v>200</v>
      </c>
      <c r="D43" s="9">
        <v>1000</v>
      </c>
      <c r="E43" s="10">
        <v>4969.6949999999997</v>
      </c>
      <c r="F43" s="10">
        <v>1.7393728320708399</v>
      </c>
    </row>
    <row r="44" spans="1:6" x14ac:dyDescent="0.2">
      <c r="A44" s="9" t="s">
        <v>463</v>
      </c>
      <c r="B44" s="9" t="s">
        <v>645</v>
      </c>
      <c r="C44" s="9" t="s">
        <v>181</v>
      </c>
      <c r="D44" s="9">
        <v>1000</v>
      </c>
      <c r="E44" s="10">
        <v>4941.04</v>
      </c>
      <c r="F44" s="10">
        <v>1.7293436997995399</v>
      </c>
    </row>
    <row r="45" spans="1:6" x14ac:dyDescent="0.2">
      <c r="A45" s="9" t="s">
        <v>464</v>
      </c>
      <c r="B45" s="9" t="s">
        <v>646</v>
      </c>
      <c r="C45" s="9" t="s">
        <v>181</v>
      </c>
      <c r="D45" s="9">
        <v>900</v>
      </c>
      <c r="E45" s="10">
        <v>4476.7844999999998</v>
      </c>
      <c r="F45" s="10">
        <v>1.5668561821874001</v>
      </c>
    </row>
    <row r="46" spans="1:6" x14ac:dyDescent="0.2">
      <c r="A46" s="9" t="s">
        <v>465</v>
      </c>
      <c r="B46" s="9" t="s">
        <v>618</v>
      </c>
      <c r="C46" s="9" t="s">
        <v>200</v>
      </c>
      <c r="D46" s="9">
        <v>900</v>
      </c>
      <c r="E46" s="10">
        <v>4458.4470000000001</v>
      </c>
      <c r="F46" s="10">
        <v>1.56043813252679</v>
      </c>
    </row>
    <row r="47" spans="1:6" x14ac:dyDescent="0.2">
      <c r="A47" s="9" t="s">
        <v>466</v>
      </c>
      <c r="B47" s="9" t="s">
        <v>647</v>
      </c>
      <c r="C47" s="9" t="s">
        <v>181</v>
      </c>
      <c r="D47" s="9">
        <v>700</v>
      </c>
      <c r="E47" s="10">
        <v>3460.4884999999999</v>
      </c>
      <c r="F47" s="10">
        <v>1.21115675762669</v>
      </c>
    </row>
    <row r="48" spans="1:6" x14ac:dyDescent="0.2">
      <c r="A48" s="9" t="s">
        <v>467</v>
      </c>
      <c r="B48" s="9" t="s">
        <v>648</v>
      </c>
      <c r="C48" s="9" t="s">
        <v>200</v>
      </c>
      <c r="D48" s="9">
        <v>500</v>
      </c>
      <c r="E48" s="10">
        <v>2483.6799999999998</v>
      </c>
      <c r="F48" s="10">
        <v>0.86927779583207798</v>
      </c>
    </row>
    <row r="49" spans="1:6" x14ac:dyDescent="0.2">
      <c r="A49" s="9" t="s">
        <v>468</v>
      </c>
      <c r="B49" s="9" t="s">
        <v>649</v>
      </c>
      <c r="C49" s="9" t="s">
        <v>200</v>
      </c>
      <c r="D49" s="9">
        <v>500</v>
      </c>
      <c r="E49" s="10">
        <v>2483.1624999999999</v>
      </c>
      <c r="F49" s="10">
        <v>0.86909667295822002</v>
      </c>
    </row>
    <row r="50" spans="1:6" x14ac:dyDescent="0.2">
      <c r="A50" s="9" t="s">
        <v>469</v>
      </c>
      <c r="B50" s="9" t="s">
        <v>650</v>
      </c>
      <c r="C50" s="9" t="s">
        <v>181</v>
      </c>
      <c r="D50" s="9">
        <v>500</v>
      </c>
      <c r="E50" s="10">
        <v>2482.3674999999998</v>
      </c>
      <c r="F50" s="10">
        <v>0.86881842622446803</v>
      </c>
    </row>
    <row r="51" spans="1:6" x14ac:dyDescent="0.2">
      <c r="A51" s="9" t="s">
        <v>470</v>
      </c>
      <c r="B51" s="9" t="s">
        <v>651</v>
      </c>
      <c r="C51" s="9" t="s">
        <v>181</v>
      </c>
      <c r="D51" s="9">
        <v>500</v>
      </c>
      <c r="E51" s="10">
        <v>2474.63</v>
      </c>
      <c r="F51" s="10">
        <v>0.86611033301388896</v>
      </c>
    </row>
    <row r="52" spans="1:6" x14ac:dyDescent="0.2">
      <c r="A52" s="9" t="s">
        <v>471</v>
      </c>
      <c r="B52" s="9" t="s">
        <v>652</v>
      </c>
      <c r="C52" s="9" t="s">
        <v>200</v>
      </c>
      <c r="D52" s="9">
        <v>500</v>
      </c>
      <c r="E52" s="10">
        <v>2469.34</v>
      </c>
      <c r="F52" s="10">
        <v>0.86425885474778696</v>
      </c>
    </row>
    <row r="53" spans="1:6" x14ac:dyDescent="0.2">
      <c r="A53" s="9" t="s">
        <v>472</v>
      </c>
      <c r="B53" s="9" t="s">
        <v>653</v>
      </c>
      <c r="C53" s="9" t="s">
        <v>200</v>
      </c>
      <c r="D53" s="9">
        <v>500</v>
      </c>
      <c r="E53" s="10">
        <v>2464.7125000000001</v>
      </c>
      <c r="F53" s="10">
        <v>0.86263924875981202</v>
      </c>
    </row>
    <row r="54" spans="1:6" x14ac:dyDescent="0.2">
      <c r="A54" s="8" t="s">
        <v>130</v>
      </c>
      <c r="B54" s="9"/>
      <c r="C54" s="9"/>
      <c r="D54" s="9"/>
      <c r="E54" s="12">
        <f>SUM(E24:E53)</f>
        <v>267173.77230000007</v>
      </c>
      <c r="F54" s="12">
        <f>SUM(F24:F53)</f>
        <v>93.509722624929765</v>
      </c>
    </row>
    <row r="55" spans="1:6" x14ac:dyDescent="0.2">
      <c r="A55" s="9"/>
      <c r="B55" s="9"/>
      <c r="C55" s="9"/>
      <c r="D55" s="9"/>
      <c r="E55" s="10"/>
      <c r="F55" s="10"/>
    </row>
    <row r="56" spans="1:6" x14ac:dyDescent="0.2">
      <c r="A56" s="8" t="s">
        <v>131</v>
      </c>
      <c r="B56" s="9"/>
      <c r="C56" s="9"/>
      <c r="D56" s="9"/>
      <c r="E56" s="10"/>
      <c r="F56" s="10"/>
    </row>
    <row r="57" spans="1:6" x14ac:dyDescent="0.2">
      <c r="A57" s="9" t="s">
        <v>265</v>
      </c>
      <c r="B57" s="9" t="s">
        <v>619</v>
      </c>
      <c r="C57" s="9" t="s">
        <v>134</v>
      </c>
      <c r="D57" s="9">
        <v>8072000</v>
      </c>
      <c r="E57" s="10">
        <v>7985.9201919999996</v>
      </c>
      <c r="F57" s="10">
        <v>2.7950392571477201</v>
      </c>
    </row>
    <row r="58" spans="1:6" x14ac:dyDescent="0.2">
      <c r="A58" s="9" t="s">
        <v>473</v>
      </c>
      <c r="B58" s="9" t="s">
        <v>654</v>
      </c>
      <c r="C58" s="9" t="s">
        <v>134</v>
      </c>
      <c r="D58" s="9">
        <v>5000000</v>
      </c>
      <c r="E58" s="10">
        <v>4927.49</v>
      </c>
      <c r="F58" s="10">
        <v>1.72460125546955</v>
      </c>
    </row>
    <row r="59" spans="1:6" x14ac:dyDescent="0.2">
      <c r="A59" s="9" t="s">
        <v>474</v>
      </c>
      <c r="B59" s="9" t="s">
        <v>655</v>
      </c>
      <c r="C59" s="9" t="s">
        <v>134</v>
      </c>
      <c r="D59" s="9">
        <v>3213500</v>
      </c>
      <c r="E59" s="10">
        <v>3170.856855</v>
      </c>
      <c r="F59" s="10">
        <v>1.10978687182465</v>
      </c>
    </row>
    <row r="60" spans="1:6" x14ac:dyDescent="0.2">
      <c r="A60" s="8" t="s">
        <v>130</v>
      </c>
      <c r="B60" s="9"/>
      <c r="C60" s="9"/>
      <c r="D60" s="9"/>
      <c r="E60" s="12">
        <f>SUM(E57:E59)</f>
        <v>16084.267046999999</v>
      </c>
      <c r="F60" s="12">
        <f>SUM(F57:F59)</f>
        <v>5.6294273844419198</v>
      </c>
    </row>
    <row r="61" spans="1:6" x14ac:dyDescent="0.2">
      <c r="A61" s="9"/>
      <c r="B61" s="9"/>
      <c r="C61" s="9"/>
      <c r="D61" s="9"/>
      <c r="E61" s="10"/>
      <c r="F61" s="10"/>
    </row>
    <row r="62" spans="1:6" x14ac:dyDescent="0.2">
      <c r="A62" s="8" t="s">
        <v>130</v>
      </c>
      <c r="B62" s="9"/>
      <c r="C62" s="9"/>
      <c r="D62" s="9"/>
      <c r="E62" s="12">
        <v>313423.45891200006</v>
      </c>
      <c r="F62" s="12">
        <v>109.69692292287628</v>
      </c>
    </row>
    <row r="63" spans="1:6" x14ac:dyDescent="0.2">
      <c r="A63" s="9"/>
      <c r="B63" s="9"/>
      <c r="C63" s="9"/>
      <c r="D63" s="9"/>
      <c r="E63" s="10"/>
      <c r="F63" s="10"/>
    </row>
    <row r="64" spans="1:6" x14ac:dyDescent="0.2">
      <c r="A64" s="8" t="s">
        <v>142</v>
      </c>
      <c r="B64" s="9"/>
      <c r="C64" s="9"/>
      <c r="D64" s="9"/>
      <c r="E64" s="12">
        <v>-27705.820379100001</v>
      </c>
      <c r="F64" s="12">
        <v>-9.6999999999999993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13" t="s">
        <v>143</v>
      </c>
      <c r="B66" s="6"/>
      <c r="C66" s="6"/>
      <c r="D66" s="6"/>
      <c r="E66" s="14">
        <v>285717.63962089998</v>
      </c>
      <c r="F66" s="14">
        <f xml:space="preserve"> ROUND(SUM(F62:F65),2)</f>
        <v>100</v>
      </c>
    </row>
    <row r="67" spans="1:6" x14ac:dyDescent="0.2">
      <c r="A67" s="1" t="s">
        <v>183</v>
      </c>
    </row>
    <row r="69" spans="1:6" x14ac:dyDescent="0.2">
      <c r="A69" s="1" t="s">
        <v>146</v>
      </c>
    </row>
    <row r="70" spans="1:6" x14ac:dyDescent="0.2">
      <c r="A70" s="1" t="s">
        <v>147</v>
      </c>
    </row>
    <row r="71" spans="1:6" x14ac:dyDescent="0.2">
      <c r="A71" s="1" t="s">
        <v>148</v>
      </c>
    </row>
    <row r="72" spans="1:6" x14ac:dyDescent="0.2">
      <c r="A72" s="3" t="s">
        <v>516</v>
      </c>
      <c r="D72" s="16">
        <v>1001.8518</v>
      </c>
    </row>
    <row r="73" spans="1:6" x14ac:dyDescent="0.2">
      <c r="A73" s="3" t="s">
        <v>510</v>
      </c>
      <c r="D73" s="16">
        <v>2233.4792000000002</v>
      </c>
    </row>
    <row r="74" spans="1:6" x14ac:dyDescent="0.2">
      <c r="A74" s="3" t="s">
        <v>508</v>
      </c>
      <c r="D74" s="16">
        <v>1022.4004</v>
      </c>
    </row>
    <row r="75" spans="1:6" x14ac:dyDescent="0.2">
      <c r="A75" s="3" t="s">
        <v>512</v>
      </c>
      <c r="D75" s="16">
        <v>1000.673</v>
      </c>
    </row>
    <row r="76" spans="1:6" x14ac:dyDescent="0.2">
      <c r="A76" s="3" t="s">
        <v>506</v>
      </c>
      <c r="D76" s="16">
        <v>2297.3238999999999</v>
      </c>
    </row>
    <row r="77" spans="1:6" x14ac:dyDescent="0.2">
      <c r="A77" s="3" t="s">
        <v>517</v>
      </c>
      <c r="D77" s="16">
        <v>1055.6925000000001</v>
      </c>
    </row>
    <row r="78" spans="1:6" x14ac:dyDescent="0.2">
      <c r="A78" s="3" t="s">
        <v>520</v>
      </c>
      <c r="D78" s="16">
        <v>1512.34</v>
      </c>
    </row>
    <row r="79" spans="1:6" x14ac:dyDescent="0.2">
      <c r="A79" s="3" t="s">
        <v>518</v>
      </c>
      <c r="D79" s="16">
        <v>3571.3422</v>
      </c>
    </row>
    <row r="80" spans="1:6" x14ac:dyDescent="0.2">
      <c r="A80" s="3" t="s">
        <v>519</v>
      </c>
      <c r="D80" s="16">
        <v>1245.4301</v>
      </c>
    </row>
    <row r="81" spans="1:4" x14ac:dyDescent="0.2">
      <c r="A81" s="3" t="s">
        <v>515</v>
      </c>
      <c r="D81" s="16">
        <v>1000.7164</v>
      </c>
    </row>
    <row r="82" spans="1:4" x14ac:dyDescent="0.2">
      <c r="A82" s="3" t="s">
        <v>513</v>
      </c>
      <c r="D82" s="16">
        <v>2229.5603999999998</v>
      </c>
    </row>
    <row r="83" spans="1:4" x14ac:dyDescent="0.2">
      <c r="A83" s="3" t="s">
        <v>514</v>
      </c>
      <c r="D83" s="16">
        <v>1022.1242</v>
      </c>
    </row>
    <row r="85" spans="1:4" x14ac:dyDescent="0.2">
      <c r="A85" s="1" t="s">
        <v>149</v>
      </c>
    </row>
    <row r="86" spans="1:4" x14ac:dyDescent="0.2">
      <c r="A86" s="3" t="s">
        <v>516</v>
      </c>
      <c r="D86" s="16">
        <v>1001.8518</v>
      </c>
    </row>
    <row r="87" spans="1:4" x14ac:dyDescent="0.2">
      <c r="A87" s="3" t="s">
        <v>510</v>
      </c>
      <c r="D87" s="16">
        <v>2324.7453</v>
      </c>
    </row>
    <row r="88" spans="1:4" x14ac:dyDescent="0.2">
      <c r="A88" s="3" t="s">
        <v>508</v>
      </c>
      <c r="D88" s="16">
        <v>1022.3759</v>
      </c>
    </row>
    <row r="89" spans="1:4" x14ac:dyDescent="0.2">
      <c r="A89" s="3" t="s">
        <v>512</v>
      </c>
      <c r="D89" s="16">
        <v>1000.673</v>
      </c>
    </row>
    <row r="90" spans="1:4" x14ac:dyDescent="0.2">
      <c r="A90" s="3" t="s">
        <v>506</v>
      </c>
      <c r="D90" s="16">
        <v>2385.4693000000002</v>
      </c>
    </row>
    <row r="91" spans="1:4" x14ac:dyDescent="0.2">
      <c r="A91" s="3" t="s">
        <v>517</v>
      </c>
      <c r="D91" s="16">
        <v>1055.6722</v>
      </c>
    </row>
    <row r="92" spans="1:4" x14ac:dyDescent="0.2">
      <c r="A92" s="3" t="s">
        <v>520</v>
      </c>
      <c r="D92" s="16">
        <v>1512.34</v>
      </c>
    </row>
    <row r="93" spans="1:4" x14ac:dyDescent="0.2">
      <c r="A93" s="3" t="s">
        <v>518</v>
      </c>
      <c r="D93" s="16">
        <v>3703.7568999999999</v>
      </c>
    </row>
    <row r="94" spans="1:4" x14ac:dyDescent="0.2">
      <c r="A94" s="3" t="s">
        <v>519</v>
      </c>
      <c r="D94" s="16">
        <v>1245.4032</v>
      </c>
    </row>
    <row r="95" spans="1:4" x14ac:dyDescent="0.2">
      <c r="A95" s="3" t="s">
        <v>515</v>
      </c>
      <c r="D95" s="16">
        <v>1000.7164</v>
      </c>
    </row>
    <row r="96" spans="1:4" x14ac:dyDescent="0.2">
      <c r="A96" s="3" t="s">
        <v>513</v>
      </c>
      <c r="D96" s="16">
        <v>2319.8335000000002</v>
      </c>
    </row>
    <row r="97" spans="1:5" x14ac:dyDescent="0.2">
      <c r="A97" s="3" t="s">
        <v>514</v>
      </c>
      <c r="D97" s="16">
        <v>1022.1024</v>
      </c>
    </row>
    <row r="99" spans="1:5" x14ac:dyDescent="0.2">
      <c r="A99" s="1" t="s">
        <v>150</v>
      </c>
      <c r="D99" s="17"/>
    </row>
    <row r="101" spans="1:5" x14ac:dyDescent="0.2">
      <c r="A101" s="19" t="s">
        <v>555</v>
      </c>
      <c r="B101" s="20"/>
      <c r="C101" s="51" t="s">
        <v>556</v>
      </c>
      <c r="D101" s="52"/>
    </row>
    <row r="102" spans="1:5" ht="12.75" x14ac:dyDescent="0.2">
      <c r="A102" s="53"/>
      <c r="B102" s="54"/>
      <c r="C102" s="21" t="s">
        <v>557</v>
      </c>
      <c r="D102" s="21" t="s">
        <v>558</v>
      </c>
    </row>
    <row r="103" spans="1:5" ht="12.75" x14ac:dyDescent="0.2">
      <c r="A103" s="53" t="s">
        <v>516</v>
      </c>
      <c r="B103" s="54"/>
      <c r="C103" s="22">
        <v>28.672485410999997</v>
      </c>
      <c r="D103" s="22">
        <v>26.564515412999995</v>
      </c>
    </row>
    <row r="104" spans="1:5" ht="12.75" x14ac:dyDescent="0.2">
      <c r="A104" s="53" t="s">
        <v>508</v>
      </c>
      <c r="B104" s="54"/>
      <c r="C104" s="22">
        <v>28.534370303999996</v>
      </c>
      <c r="D104" s="22">
        <v>26.436554379000004</v>
      </c>
    </row>
    <row r="105" spans="1:5" ht="12.75" x14ac:dyDescent="0.2">
      <c r="A105" s="53" t="s">
        <v>512</v>
      </c>
      <c r="B105" s="54"/>
      <c r="C105" s="22">
        <v>26.927364493000002</v>
      </c>
      <c r="D105" s="22">
        <v>24.947693899000004</v>
      </c>
    </row>
    <row r="106" spans="1:5" ht="12.75" x14ac:dyDescent="0.2">
      <c r="A106" s="53" t="s">
        <v>517</v>
      </c>
      <c r="B106" s="54"/>
      <c r="C106" s="22">
        <v>27.753321870000001</v>
      </c>
      <c r="D106" s="22">
        <v>25.712927782000001</v>
      </c>
    </row>
    <row r="107" spans="1:5" ht="12.75" x14ac:dyDescent="0.2">
      <c r="A107" s="53" t="s">
        <v>520</v>
      </c>
      <c r="B107" s="54"/>
      <c r="C107" s="22">
        <v>39.34065722399999</v>
      </c>
      <c r="D107" s="22">
        <v>36.448374820000005</v>
      </c>
    </row>
    <row r="108" spans="1:5" ht="12.75" x14ac:dyDescent="0.2">
      <c r="A108" s="53" t="s">
        <v>519</v>
      </c>
      <c r="B108" s="54"/>
      <c r="C108" s="22">
        <v>31.616952492000006</v>
      </c>
      <c r="D108" s="22">
        <v>29.292508475000002</v>
      </c>
    </row>
    <row r="109" spans="1:5" ht="12.75" x14ac:dyDescent="0.2">
      <c r="A109" s="53" t="s">
        <v>515</v>
      </c>
      <c r="B109" s="54"/>
      <c r="C109" s="22">
        <v>28.387084019000017</v>
      </c>
      <c r="D109" s="22">
        <v>26.300096428000007</v>
      </c>
    </row>
    <row r="110" spans="1:5" ht="12.75" x14ac:dyDescent="0.2">
      <c r="A110" s="53" t="s">
        <v>514</v>
      </c>
      <c r="B110" s="54"/>
      <c r="C110" s="22">
        <v>28.256521909</v>
      </c>
      <c r="D110" s="22">
        <v>26.179133100999994</v>
      </c>
    </row>
    <row r="111" spans="1:5" ht="12.75" x14ac:dyDescent="0.2">
      <c r="A111" s="23"/>
      <c r="B111" s="24"/>
      <c r="C111" s="25"/>
      <c r="D111" s="25"/>
    </row>
    <row r="112" spans="1:5" x14ac:dyDescent="0.2">
      <c r="A112" s="1" t="s">
        <v>152</v>
      </c>
      <c r="D112" s="18">
        <v>9.856992354956659E-2</v>
      </c>
      <c r="E112" s="2" t="s">
        <v>153</v>
      </c>
    </row>
  </sheetData>
  <sortState ref="A103:D110">
    <sortCondition ref="A103"/>
  </sortState>
  <mergeCells count="11">
    <mergeCell ref="A110:B110"/>
    <mergeCell ref="A105:B105"/>
    <mergeCell ref="A106:B106"/>
    <mergeCell ref="A107:B107"/>
    <mergeCell ref="A108:B108"/>
    <mergeCell ref="A109:B109"/>
    <mergeCell ref="B1:E1"/>
    <mergeCell ref="C101:D101"/>
    <mergeCell ref="A102:B102"/>
    <mergeCell ref="A103:B103"/>
    <mergeCell ref="A104:B10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5.855468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1030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22</v>
      </c>
      <c r="B8" s="10" t="s">
        <v>23</v>
      </c>
      <c r="C8" s="10" t="s">
        <v>11</v>
      </c>
      <c r="D8" s="10">
        <v>1948564</v>
      </c>
      <c r="E8" s="10">
        <v>23713.049599999998</v>
      </c>
      <c r="F8" s="10">
        <v>5.3932318345820445</v>
      </c>
    </row>
    <row r="9" spans="1:6" x14ac:dyDescent="0.2">
      <c r="A9" s="10" t="s">
        <v>898</v>
      </c>
      <c r="B9" s="10" t="s">
        <v>899</v>
      </c>
      <c r="C9" s="10" t="s">
        <v>872</v>
      </c>
      <c r="D9" s="10">
        <v>11253507</v>
      </c>
      <c r="E9" s="10">
        <v>22073.753980000001</v>
      </c>
      <c r="F9" s="10">
        <v>5.0203948746292051</v>
      </c>
    </row>
    <row r="10" spans="1:6" x14ac:dyDescent="0.2">
      <c r="A10" s="10" t="s">
        <v>914</v>
      </c>
      <c r="B10" s="10" t="s">
        <v>915</v>
      </c>
      <c r="C10" s="10" t="s">
        <v>72</v>
      </c>
      <c r="D10" s="10">
        <v>3822831</v>
      </c>
      <c r="E10" s="10">
        <v>15044.751399999999</v>
      </c>
      <c r="F10" s="10">
        <v>3.4217375479977399</v>
      </c>
    </row>
    <row r="11" spans="1:6" x14ac:dyDescent="0.2">
      <c r="A11" s="10" t="s">
        <v>918</v>
      </c>
      <c r="B11" s="10" t="s">
        <v>919</v>
      </c>
      <c r="C11" s="10" t="s">
        <v>872</v>
      </c>
      <c r="D11" s="10">
        <v>1456318</v>
      </c>
      <c r="E11" s="10">
        <v>12313.896849999999</v>
      </c>
      <c r="F11" s="10">
        <v>2.8006393787148984</v>
      </c>
    </row>
    <row r="12" spans="1:6" x14ac:dyDescent="0.2">
      <c r="A12" s="10" t="s">
        <v>20</v>
      </c>
      <c r="B12" s="10" t="s">
        <v>21</v>
      </c>
      <c r="C12" s="10" t="s">
        <v>11</v>
      </c>
      <c r="D12" s="10">
        <v>1035138</v>
      </c>
      <c r="E12" s="10">
        <v>12169.599899999999</v>
      </c>
      <c r="F12" s="10">
        <v>2.7678208708679324</v>
      </c>
    </row>
    <row r="13" spans="1:6" x14ac:dyDescent="0.2">
      <c r="A13" s="10" t="s">
        <v>9</v>
      </c>
      <c r="B13" s="10" t="s">
        <v>10</v>
      </c>
      <c r="C13" s="10" t="s">
        <v>11</v>
      </c>
      <c r="D13" s="10">
        <v>934200</v>
      </c>
      <c r="E13" s="10">
        <v>11642.000400000001</v>
      </c>
      <c r="F13" s="10">
        <v>2.6478250682483671</v>
      </c>
    </row>
    <row r="14" spans="1:6" x14ac:dyDescent="0.2">
      <c r="A14" s="10" t="s">
        <v>892</v>
      </c>
      <c r="B14" s="10" t="s">
        <v>893</v>
      </c>
      <c r="C14" s="10" t="s">
        <v>19</v>
      </c>
      <c r="D14" s="10">
        <v>3500000</v>
      </c>
      <c r="E14" s="10">
        <v>11320.75</v>
      </c>
      <c r="F14" s="10">
        <v>2.5747607465614495</v>
      </c>
    </row>
    <row r="15" spans="1:6" x14ac:dyDescent="0.2">
      <c r="A15" s="10" t="s">
        <v>90</v>
      </c>
      <c r="B15" s="10" t="s">
        <v>91</v>
      </c>
      <c r="C15" s="10" t="s">
        <v>30</v>
      </c>
      <c r="D15" s="10">
        <v>3232221</v>
      </c>
      <c r="E15" s="10">
        <v>11298.228510000001</v>
      </c>
      <c r="F15" s="10">
        <v>2.5696385198179859</v>
      </c>
    </row>
    <row r="16" spans="1:6" x14ac:dyDescent="0.2">
      <c r="A16" s="10" t="s">
        <v>920</v>
      </c>
      <c r="B16" s="10" t="s">
        <v>921</v>
      </c>
      <c r="C16" s="10" t="s">
        <v>72</v>
      </c>
      <c r="D16" s="10">
        <v>275740</v>
      </c>
      <c r="E16" s="10">
        <v>11240.127490000001</v>
      </c>
      <c r="F16" s="10">
        <v>2.5564241810479236</v>
      </c>
    </row>
    <row r="17" spans="1:6" x14ac:dyDescent="0.2">
      <c r="A17" s="10" t="s">
        <v>916</v>
      </c>
      <c r="B17" s="10" t="s">
        <v>917</v>
      </c>
      <c r="C17" s="10" t="s">
        <v>16</v>
      </c>
      <c r="D17" s="10">
        <v>637764</v>
      </c>
      <c r="E17" s="10">
        <v>9924.5644859999993</v>
      </c>
      <c r="F17" s="10">
        <v>2.2572160912722752</v>
      </c>
    </row>
    <row r="18" spans="1:6" x14ac:dyDescent="0.2">
      <c r="A18" s="10" t="s">
        <v>894</v>
      </c>
      <c r="B18" s="10" t="s">
        <v>895</v>
      </c>
      <c r="C18" s="10" t="s">
        <v>43</v>
      </c>
      <c r="D18" s="10">
        <v>1346475</v>
      </c>
      <c r="E18" s="10">
        <v>9605.0794129999995</v>
      </c>
      <c r="F18" s="10">
        <v>2.1845532707813433</v>
      </c>
    </row>
    <row r="19" spans="1:6" x14ac:dyDescent="0.2">
      <c r="A19" s="10" t="s">
        <v>900</v>
      </c>
      <c r="B19" s="10" t="s">
        <v>901</v>
      </c>
      <c r="C19" s="10" t="s">
        <v>902</v>
      </c>
      <c r="D19" s="10">
        <v>868864</v>
      </c>
      <c r="E19" s="10">
        <v>9446.2894080000005</v>
      </c>
      <c r="F19" s="10">
        <v>2.1484385017227301</v>
      </c>
    </row>
    <row r="20" spans="1:6" x14ac:dyDescent="0.2">
      <c r="A20" s="10" t="s">
        <v>12</v>
      </c>
      <c r="B20" s="10" t="s">
        <v>13</v>
      </c>
      <c r="C20" s="10" t="s">
        <v>11</v>
      </c>
      <c r="D20" s="10">
        <v>1549000</v>
      </c>
      <c r="E20" s="10">
        <v>8459.8634999999995</v>
      </c>
      <c r="F20" s="10">
        <v>1.9240884624311956</v>
      </c>
    </row>
    <row r="21" spans="1:6" x14ac:dyDescent="0.2">
      <c r="A21" s="10" t="s">
        <v>1031</v>
      </c>
      <c r="B21" s="10" t="s">
        <v>1032</v>
      </c>
      <c r="C21" s="10" t="s">
        <v>872</v>
      </c>
      <c r="D21" s="10">
        <v>556431</v>
      </c>
      <c r="E21" s="10">
        <v>8300.8376580000004</v>
      </c>
      <c r="F21" s="10">
        <v>1.887920055243467</v>
      </c>
    </row>
    <row r="22" spans="1:6" x14ac:dyDescent="0.2">
      <c r="A22" s="10" t="s">
        <v>95</v>
      </c>
      <c r="B22" s="10" t="s">
        <v>96</v>
      </c>
      <c r="C22" s="10" t="s">
        <v>11</v>
      </c>
      <c r="D22" s="10">
        <v>1722796</v>
      </c>
      <c r="E22" s="10">
        <v>8274.5891879999999</v>
      </c>
      <c r="F22" s="10">
        <v>1.8819501742538418</v>
      </c>
    </row>
    <row r="23" spans="1:6" x14ac:dyDescent="0.2">
      <c r="A23" s="10" t="s">
        <v>103</v>
      </c>
      <c r="B23" s="10" t="s">
        <v>104</v>
      </c>
      <c r="C23" s="10" t="s">
        <v>105</v>
      </c>
      <c r="D23" s="10">
        <v>6120592</v>
      </c>
      <c r="E23" s="10">
        <v>8115.9049919999998</v>
      </c>
      <c r="F23" s="10">
        <v>1.8458594701078741</v>
      </c>
    </row>
    <row r="24" spans="1:6" x14ac:dyDescent="0.2">
      <c r="A24" s="10" t="s">
        <v>1033</v>
      </c>
      <c r="B24" s="10" t="s">
        <v>1034</v>
      </c>
      <c r="C24" s="10" t="s">
        <v>1035</v>
      </c>
      <c r="D24" s="10">
        <v>3143243</v>
      </c>
      <c r="E24" s="10">
        <v>8015.2696500000002</v>
      </c>
      <c r="F24" s="10">
        <v>1.8229712402380878</v>
      </c>
    </row>
    <row r="25" spans="1:6" x14ac:dyDescent="0.2">
      <c r="A25" s="10" t="s">
        <v>49</v>
      </c>
      <c r="B25" s="10" t="s">
        <v>50</v>
      </c>
      <c r="C25" s="10" t="s">
        <v>51</v>
      </c>
      <c r="D25" s="10">
        <v>549461</v>
      </c>
      <c r="E25" s="10">
        <v>7914.710975</v>
      </c>
      <c r="F25" s="10">
        <v>1.8001004473033235</v>
      </c>
    </row>
    <row r="26" spans="1:6" x14ac:dyDescent="0.2">
      <c r="A26" s="10" t="s">
        <v>873</v>
      </c>
      <c r="B26" s="10" t="s">
        <v>874</v>
      </c>
      <c r="C26" s="10" t="s">
        <v>11</v>
      </c>
      <c r="D26" s="10">
        <v>12173800</v>
      </c>
      <c r="E26" s="10">
        <v>7870.3617000000004</v>
      </c>
      <c r="F26" s="10">
        <v>1.7900137682044601</v>
      </c>
    </row>
    <row r="27" spans="1:6" x14ac:dyDescent="0.2">
      <c r="A27" s="10" t="s">
        <v>47</v>
      </c>
      <c r="B27" s="10" t="s">
        <v>48</v>
      </c>
      <c r="C27" s="10" t="s">
        <v>46</v>
      </c>
      <c r="D27" s="10">
        <v>1290888</v>
      </c>
      <c r="E27" s="10">
        <v>7650.4477319999996</v>
      </c>
      <c r="F27" s="10">
        <v>1.7399971303998119</v>
      </c>
    </row>
    <row r="28" spans="1:6" x14ac:dyDescent="0.2">
      <c r="A28" s="10" t="s">
        <v>860</v>
      </c>
      <c r="B28" s="10" t="s">
        <v>861</v>
      </c>
      <c r="C28" s="10" t="s">
        <v>79</v>
      </c>
      <c r="D28" s="10">
        <v>4130952</v>
      </c>
      <c r="E28" s="10">
        <v>7398.5350319999998</v>
      </c>
      <c r="F28" s="10">
        <v>1.6827027875762082</v>
      </c>
    </row>
    <row r="29" spans="1:6" x14ac:dyDescent="0.2">
      <c r="A29" s="10" t="s">
        <v>68</v>
      </c>
      <c r="B29" s="10" t="s">
        <v>69</v>
      </c>
      <c r="C29" s="10" t="s">
        <v>51</v>
      </c>
      <c r="D29" s="10">
        <v>1978855</v>
      </c>
      <c r="E29" s="10">
        <v>7260.418995</v>
      </c>
      <c r="F29" s="10">
        <v>1.6512900498566907</v>
      </c>
    </row>
    <row r="30" spans="1:6" x14ac:dyDescent="0.2">
      <c r="A30" s="10" t="s">
        <v>1036</v>
      </c>
      <c r="B30" s="10" t="s">
        <v>1037</v>
      </c>
      <c r="C30" s="10" t="s">
        <v>105</v>
      </c>
      <c r="D30" s="10">
        <v>2364960</v>
      </c>
      <c r="E30" s="10">
        <v>7047.5807999999997</v>
      </c>
      <c r="F30" s="10">
        <v>1.6028827067164402</v>
      </c>
    </row>
    <row r="31" spans="1:6" x14ac:dyDescent="0.2">
      <c r="A31" s="10" t="s">
        <v>857</v>
      </c>
      <c r="B31" s="10" t="s">
        <v>858</v>
      </c>
      <c r="C31" s="10" t="s">
        <v>859</v>
      </c>
      <c r="D31" s="10">
        <v>1793831</v>
      </c>
      <c r="E31" s="10">
        <v>6989.6624920000004</v>
      </c>
      <c r="F31" s="10">
        <v>1.5897099234692476</v>
      </c>
    </row>
    <row r="32" spans="1:6" x14ac:dyDescent="0.2">
      <c r="A32" s="10" t="s">
        <v>34</v>
      </c>
      <c r="B32" s="10" t="s">
        <v>35</v>
      </c>
      <c r="C32" s="10" t="s">
        <v>11</v>
      </c>
      <c r="D32" s="10">
        <v>893576</v>
      </c>
      <c r="E32" s="10">
        <v>6822.4527600000001</v>
      </c>
      <c r="F32" s="10">
        <v>1.5516801944851555</v>
      </c>
    </row>
    <row r="33" spans="1:6" x14ac:dyDescent="0.2">
      <c r="A33" s="10" t="s">
        <v>974</v>
      </c>
      <c r="B33" s="10" t="s">
        <v>975</v>
      </c>
      <c r="C33" s="10" t="s">
        <v>16</v>
      </c>
      <c r="D33" s="10">
        <v>1173672</v>
      </c>
      <c r="E33" s="10">
        <v>6791.4530279999999</v>
      </c>
      <c r="F33" s="10">
        <v>1.5446296993229511</v>
      </c>
    </row>
    <row r="34" spans="1:6" x14ac:dyDescent="0.2">
      <c r="A34" s="10" t="s">
        <v>87</v>
      </c>
      <c r="B34" s="10" t="s">
        <v>88</v>
      </c>
      <c r="C34" s="10" t="s">
        <v>89</v>
      </c>
      <c r="D34" s="10">
        <v>3898637</v>
      </c>
      <c r="E34" s="10">
        <v>6723.1995070000003</v>
      </c>
      <c r="F34" s="10">
        <v>1.5291063031976586</v>
      </c>
    </row>
    <row r="35" spans="1:6" x14ac:dyDescent="0.2">
      <c r="A35" s="10" t="s">
        <v>1038</v>
      </c>
      <c r="B35" s="10" t="s">
        <v>1039</v>
      </c>
      <c r="C35" s="10" t="s">
        <v>859</v>
      </c>
      <c r="D35" s="10">
        <v>1099579</v>
      </c>
      <c r="E35" s="10">
        <v>6657.4010559999997</v>
      </c>
      <c r="F35" s="10">
        <v>1.5141412815498569</v>
      </c>
    </row>
    <row r="36" spans="1:6" x14ac:dyDescent="0.2">
      <c r="A36" s="10" t="s">
        <v>868</v>
      </c>
      <c r="B36" s="10" t="s">
        <v>869</v>
      </c>
      <c r="C36" s="10" t="s">
        <v>79</v>
      </c>
      <c r="D36" s="10">
        <v>4043261</v>
      </c>
      <c r="E36" s="10">
        <v>6602.6452129999998</v>
      </c>
      <c r="F36" s="10">
        <v>1.5016877607847767</v>
      </c>
    </row>
    <row r="37" spans="1:6" x14ac:dyDescent="0.2">
      <c r="A37" s="10" t="s">
        <v>864</v>
      </c>
      <c r="B37" s="10" t="s">
        <v>865</v>
      </c>
      <c r="C37" s="10" t="s">
        <v>72</v>
      </c>
      <c r="D37" s="10">
        <v>463484</v>
      </c>
      <c r="E37" s="10">
        <v>6333.5088599999999</v>
      </c>
      <c r="F37" s="10">
        <v>1.440476116929281</v>
      </c>
    </row>
    <row r="38" spans="1:6" x14ac:dyDescent="0.2">
      <c r="A38" s="10" t="s">
        <v>100</v>
      </c>
      <c r="B38" s="10" t="s">
        <v>101</v>
      </c>
      <c r="C38" s="10" t="s">
        <v>102</v>
      </c>
      <c r="D38" s="10">
        <v>4362408</v>
      </c>
      <c r="E38" s="10">
        <v>6316.7667840000004</v>
      </c>
      <c r="F38" s="10">
        <v>1.4366683444671429</v>
      </c>
    </row>
    <row r="39" spans="1:6" x14ac:dyDescent="0.2">
      <c r="A39" s="10" t="s">
        <v>1040</v>
      </c>
      <c r="B39" s="10" t="s">
        <v>1041</v>
      </c>
      <c r="C39" s="10" t="s">
        <v>982</v>
      </c>
      <c r="D39" s="10">
        <v>156813</v>
      </c>
      <c r="E39" s="10">
        <v>6281.6151540000001</v>
      </c>
      <c r="F39" s="10">
        <v>1.4286735528586674</v>
      </c>
    </row>
    <row r="40" spans="1:6" x14ac:dyDescent="0.2">
      <c r="A40" s="10" t="s">
        <v>937</v>
      </c>
      <c r="B40" s="10" t="s">
        <v>938</v>
      </c>
      <c r="C40" s="10" t="s">
        <v>11</v>
      </c>
      <c r="D40" s="10">
        <v>4724717</v>
      </c>
      <c r="E40" s="10">
        <v>6135.0450250000004</v>
      </c>
      <c r="F40" s="10">
        <v>1.395338039331061</v>
      </c>
    </row>
    <row r="41" spans="1:6" x14ac:dyDescent="0.2">
      <c r="A41" s="10" t="s">
        <v>110</v>
      </c>
      <c r="B41" s="10" t="s">
        <v>111</v>
      </c>
      <c r="C41" s="10" t="s">
        <v>112</v>
      </c>
      <c r="D41" s="10">
        <v>1983197</v>
      </c>
      <c r="E41" s="10">
        <v>6044.7844560000003</v>
      </c>
      <c r="F41" s="10">
        <v>1.3748094197587271</v>
      </c>
    </row>
    <row r="42" spans="1:6" x14ac:dyDescent="0.2">
      <c r="A42" s="10" t="s">
        <v>28</v>
      </c>
      <c r="B42" s="10" t="s">
        <v>29</v>
      </c>
      <c r="C42" s="10" t="s">
        <v>30</v>
      </c>
      <c r="D42" s="10">
        <v>380000</v>
      </c>
      <c r="E42" s="10">
        <v>5923.63</v>
      </c>
      <c r="F42" s="10">
        <v>1.3472543781245765</v>
      </c>
    </row>
    <row r="43" spans="1:6" x14ac:dyDescent="0.2">
      <c r="A43" s="10" t="s">
        <v>1042</v>
      </c>
      <c r="B43" s="10" t="s">
        <v>1043</v>
      </c>
      <c r="C43" s="10" t="s">
        <v>859</v>
      </c>
      <c r="D43" s="10">
        <v>681896</v>
      </c>
      <c r="E43" s="10">
        <v>5765.4306800000004</v>
      </c>
      <c r="F43" s="10">
        <v>1.3112739528639965</v>
      </c>
    </row>
    <row r="44" spans="1:6" x14ac:dyDescent="0.2">
      <c r="A44" s="10" t="s">
        <v>62</v>
      </c>
      <c r="B44" s="10" t="s">
        <v>63</v>
      </c>
      <c r="C44" s="10" t="s">
        <v>19</v>
      </c>
      <c r="D44" s="10">
        <v>1975000</v>
      </c>
      <c r="E44" s="10">
        <v>5762.0625</v>
      </c>
      <c r="F44" s="10">
        <v>1.3105079031189395</v>
      </c>
    </row>
    <row r="45" spans="1:6" x14ac:dyDescent="0.2">
      <c r="A45" s="10" t="s">
        <v>77</v>
      </c>
      <c r="B45" s="10" t="s">
        <v>78</v>
      </c>
      <c r="C45" s="10" t="s">
        <v>79</v>
      </c>
      <c r="D45" s="10">
        <v>606260</v>
      </c>
      <c r="E45" s="10">
        <v>5681.2624599999999</v>
      </c>
      <c r="F45" s="10">
        <v>1.2921309606626008</v>
      </c>
    </row>
    <row r="46" spans="1:6" x14ac:dyDescent="0.2">
      <c r="A46" s="10" t="s">
        <v>1044</v>
      </c>
      <c r="B46" s="10" t="s">
        <v>1045</v>
      </c>
      <c r="C46" s="10" t="s">
        <v>859</v>
      </c>
      <c r="D46" s="10">
        <v>3504235</v>
      </c>
      <c r="E46" s="10">
        <v>5501.6489499999998</v>
      </c>
      <c r="F46" s="10">
        <v>1.2512801499742523</v>
      </c>
    </row>
    <row r="47" spans="1:6" x14ac:dyDescent="0.2">
      <c r="A47" s="10" t="s">
        <v>1046</v>
      </c>
      <c r="B47" s="10" t="s">
        <v>1047</v>
      </c>
      <c r="C47" s="10" t="s">
        <v>33</v>
      </c>
      <c r="D47" s="10">
        <v>5250000</v>
      </c>
      <c r="E47" s="10">
        <v>5496.75</v>
      </c>
      <c r="F47" s="10">
        <v>1.2501659460425898</v>
      </c>
    </row>
    <row r="48" spans="1:6" x14ac:dyDescent="0.2">
      <c r="A48" s="10" t="s">
        <v>972</v>
      </c>
      <c r="B48" s="10" t="s">
        <v>973</v>
      </c>
      <c r="C48" s="10" t="s">
        <v>16</v>
      </c>
      <c r="D48" s="10">
        <v>1009206</v>
      </c>
      <c r="E48" s="10">
        <v>4982.450022</v>
      </c>
      <c r="F48" s="10">
        <v>1.1331949507187979</v>
      </c>
    </row>
    <row r="49" spans="1:6" x14ac:dyDescent="0.2">
      <c r="A49" s="10" t="s">
        <v>980</v>
      </c>
      <c r="B49" s="10" t="s">
        <v>981</v>
      </c>
      <c r="C49" s="10" t="s">
        <v>982</v>
      </c>
      <c r="D49" s="10">
        <v>656061</v>
      </c>
      <c r="E49" s="10">
        <v>4953.588581</v>
      </c>
      <c r="F49" s="10">
        <v>1.1266307826755146</v>
      </c>
    </row>
    <row r="50" spans="1:6" x14ac:dyDescent="0.2">
      <c r="A50" s="10" t="s">
        <v>957</v>
      </c>
      <c r="B50" s="10" t="s">
        <v>958</v>
      </c>
      <c r="C50" s="10" t="s">
        <v>910</v>
      </c>
      <c r="D50" s="10">
        <v>1474909</v>
      </c>
      <c r="E50" s="10">
        <v>4909.2346070000003</v>
      </c>
      <c r="F50" s="10">
        <v>1.1165430348488066</v>
      </c>
    </row>
    <row r="51" spans="1:6" x14ac:dyDescent="0.2">
      <c r="A51" s="10" t="s">
        <v>106</v>
      </c>
      <c r="B51" s="10" t="s">
        <v>107</v>
      </c>
      <c r="C51" s="10" t="s">
        <v>61</v>
      </c>
      <c r="D51" s="10">
        <v>600000</v>
      </c>
      <c r="E51" s="10">
        <v>4872.8999999999996</v>
      </c>
      <c r="F51" s="10">
        <v>1.1082791901525331</v>
      </c>
    </row>
    <row r="52" spans="1:6" x14ac:dyDescent="0.2">
      <c r="A52" s="10" t="s">
        <v>120</v>
      </c>
      <c r="B52" s="10" t="s">
        <v>121</v>
      </c>
      <c r="C52" s="10" t="s">
        <v>72</v>
      </c>
      <c r="D52" s="10">
        <v>3322724</v>
      </c>
      <c r="E52" s="10">
        <v>4781.3998359999996</v>
      </c>
      <c r="F52" s="10">
        <v>1.087468640447687</v>
      </c>
    </row>
    <row r="53" spans="1:6" x14ac:dyDescent="0.2">
      <c r="A53" s="10" t="s">
        <v>870</v>
      </c>
      <c r="B53" s="10" t="s">
        <v>871</v>
      </c>
      <c r="C53" s="10" t="s">
        <v>872</v>
      </c>
      <c r="D53" s="10">
        <v>446833</v>
      </c>
      <c r="E53" s="10">
        <v>4737.3234659999998</v>
      </c>
      <c r="F53" s="10">
        <v>1.0774440301235551</v>
      </c>
    </row>
    <row r="54" spans="1:6" x14ac:dyDescent="0.2">
      <c r="A54" s="10" t="s">
        <v>1048</v>
      </c>
      <c r="B54" s="10" t="s">
        <v>1049</v>
      </c>
      <c r="C54" s="10" t="s">
        <v>51</v>
      </c>
      <c r="D54" s="10">
        <v>100000</v>
      </c>
      <c r="E54" s="10">
        <v>4563.3</v>
      </c>
      <c r="F54" s="10">
        <v>1.0378646039161596</v>
      </c>
    </row>
    <row r="55" spans="1:6" x14ac:dyDescent="0.2">
      <c r="A55" s="10" t="s">
        <v>70</v>
      </c>
      <c r="B55" s="10" t="s">
        <v>71</v>
      </c>
      <c r="C55" s="10" t="s">
        <v>72</v>
      </c>
      <c r="D55" s="10">
        <v>500000</v>
      </c>
      <c r="E55" s="10">
        <v>4353</v>
      </c>
      <c r="F55" s="10">
        <v>0.99003454097846799</v>
      </c>
    </row>
    <row r="56" spans="1:6" x14ac:dyDescent="0.2">
      <c r="A56" s="10" t="s">
        <v>118</v>
      </c>
      <c r="B56" s="10" t="s">
        <v>119</v>
      </c>
      <c r="C56" s="10" t="s">
        <v>89</v>
      </c>
      <c r="D56" s="10">
        <v>1285375</v>
      </c>
      <c r="E56" s="10">
        <v>3384.3923749999999</v>
      </c>
      <c r="F56" s="10">
        <v>0.76973704375698415</v>
      </c>
    </row>
    <row r="57" spans="1:6" x14ac:dyDescent="0.2">
      <c r="A57" s="10" t="s">
        <v>113</v>
      </c>
      <c r="B57" s="10" t="s">
        <v>114</v>
      </c>
      <c r="C57" s="10" t="s">
        <v>79</v>
      </c>
      <c r="D57" s="10">
        <v>463418</v>
      </c>
      <c r="E57" s="10">
        <v>3379.244056</v>
      </c>
      <c r="F57" s="10">
        <v>0.768566124014743</v>
      </c>
    </row>
    <row r="58" spans="1:6" x14ac:dyDescent="0.2">
      <c r="A58" s="10" t="s">
        <v>1050</v>
      </c>
      <c r="B58" s="10" t="s">
        <v>1051</v>
      </c>
      <c r="C58" s="10" t="s">
        <v>61</v>
      </c>
      <c r="D58" s="10">
        <v>880536</v>
      </c>
      <c r="E58" s="10">
        <v>3003.508296</v>
      </c>
      <c r="F58" s="10">
        <v>0.68310979948435113</v>
      </c>
    </row>
    <row r="59" spans="1:6" x14ac:dyDescent="0.2">
      <c r="A59" s="10" t="s">
        <v>1052</v>
      </c>
      <c r="B59" s="10" t="s">
        <v>1053</v>
      </c>
      <c r="C59" s="10" t="s">
        <v>872</v>
      </c>
      <c r="D59" s="10">
        <v>462995</v>
      </c>
      <c r="E59" s="10">
        <v>2407.5740000000001</v>
      </c>
      <c r="F59" s="10">
        <v>0.54757211577341935</v>
      </c>
    </row>
    <row r="60" spans="1:6" x14ac:dyDescent="0.2">
      <c r="A60" s="10" t="s">
        <v>875</v>
      </c>
      <c r="B60" s="10" t="s">
        <v>876</v>
      </c>
      <c r="C60" s="10" t="s">
        <v>117</v>
      </c>
      <c r="D60" s="10">
        <v>2037453</v>
      </c>
      <c r="E60" s="10">
        <v>1616.7189559999999</v>
      </c>
      <c r="F60" s="10">
        <v>0.36770218458411391</v>
      </c>
    </row>
    <row r="61" spans="1:6" x14ac:dyDescent="0.2">
      <c r="A61" s="10" t="s">
        <v>1016</v>
      </c>
      <c r="B61" s="10" t="s">
        <v>1017</v>
      </c>
      <c r="C61" s="10" t="s">
        <v>51</v>
      </c>
      <c r="D61" s="10">
        <v>111986</v>
      </c>
      <c r="E61" s="10">
        <v>577.56779500000005</v>
      </c>
      <c r="F61" s="10">
        <v>0.13136045642241465</v>
      </c>
    </row>
    <row r="62" spans="1:6" x14ac:dyDescent="0.2">
      <c r="A62" s="10" t="s">
        <v>1054</v>
      </c>
      <c r="B62" s="10" t="s">
        <v>1055</v>
      </c>
      <c r="C62" s="10" t="s">
        <v>934</v>
      </c>
      <c r="D62" s="10">
        <v>4235</v>
      </c>
      <c r="E62" s="10">
        <v>3.3244750000000001</v>
      </c>
      <c r="F62" s="10">
        <v>7.5610959812069656E-4</v>
      </c>
    </row>
    <row r="63" spans="1:6" x14ac:dyDescent="0.2">
      <c r="A63" s="12" t="s">
        <v>130</v>
      </c>
      <c r="B63" s="10"/>
      <c r="C63" s="10"/>
      <c r="D63" s="10"/>
      <c r="E63" s="12">
        <f xml:space="preserve"> SUM(E8:E62)</f>
        <v>404455.45704900002</v>
      </c>
      <c r="F63" s="12">
        <f>SUM(F8:F62)</f>
        <v>91.988254713012481</v>
      </c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2" t="s">
        <v>850</v>
      </c>
      <c r="B65" s="10"/>
      <c r="C65" s="10"/>
      <c r="D65" s="10"/>
      <c r="E65" s="10"/>
      <c r="F65" s="10"/>
    </row>
    <row r="66" spans="1:6" x14ac:dyDescent="0.2">
      <c r="A66" s="10" t="s">
        <v>1056</v>
      </c>
      <c r="B66" s="10" t="s">
        <v>1057</v>
      </c>
      <c r="C66" s="10" t="s">
        <v>16</v>
      </c>
      <c r="D66" s="10">
        <v>170000</v>
      </c>
      <c r="E66" s="10">
        <v>1.7000000000000001E-2</v>
      </c>
      <c r="F66" s="10">
        <v>3.866433998767277E-6</v>
      </c>
    </row>
    <row r="67" spans="1:6" x14ac:dyDescent="0.2">
      <c r="A67" s="10" t="s">
        <v>128</v>
      </c>
      <c r="B67" s="10" t="s">
        <v>129</v>
      </c>
      <c r="C67" s="10" t="s">
        <v>851</v>
      </c>
      <c r="D67" s="10">
        <v>8100</v>
      </c>
      <c r="E67" s="10">
        <v>8.0999999999999996E-4</v>
      </c>
      <c r="F67" s="10">
        <v>1.8422420817655847E-7</v>
      </c>
    </row>
    <row r="68" spans="1:6" x14ac:dyDescent="0.2">
      <c r="A68" s="12" t="s">
        <v>130</v>
      </c>
      <c r="B68" s="10"/>
      <c r="C68" s="10"/>
      <c r="D68" s="10"/>
      <c r="E68" s="12">
        <f>SUM(E66:E67)</f>
        <v>1.7809999999999999E-2</v>
      </c>
      <c r="F68" s="12">
        <f>SUM(F66:F67)</f>
        <v>4.0506582069438355E-6</v>
      </c>
    </row>
    <row r="69" spans="1:6" x14ac:dyDescent="0.2">
      <c r="A69" s="10"/>
      <c r="B69" s="10"/>
      <c r="C69" s="10"/>
      <c r="D69" s="10"/>
      <c r="E69" s="10"/>
      <c r="F69" s="10"/>
    </row>
    <row r="70" spans="1:6" x14ac:dyDescent="0.2">
      <c r="A70" s="12" t="s">
        <v>130</v>
      </c>
      <c r="B70" s="10"/>
      <c r="C70" s="10"/>
      <c r="D70" s="10"/>
      <c r="E70" s="12">
        <v>404455.47485900001</v>
      </c>
      <c r="F70" s="12">
        <v>91.988258763670686</v>
      </c>
    </row>
    <row r="71" spans="1:6" x14ac:dyDescent="0.2">
      <c r="A71" s="10"/>
      <c r="B71" s="10"/>
      <c r="C71" s="10"/>
      <c r="D71" s="10"/>
      <c r="E71" s="10"/>
      <c r="F71" s="10"/>
    </row>
    <row r="72" spans="1:6" x14ac:dyDescent="0.2">
      <c r="A72" s="12" t="s">
        <v>142</v>
      </c>
      <c r="B72" s="10"/>
      <c r="C72" s="10"/>
      <c r="D72" s="10"/>
      <c r="E72" s="12">
        <v>35226.154399899999</v>
      </c>
      <c r="F72" s="12">
        <v>8.01</v>
      </c>
    </row>
    <row r="73" spans="1:6" x14ac:dyDescent="0.2">
      <c r="A73" s="10"/>
      <c r="B73" s="10"/>
      <c r="C73" s="10"/>
      <c r="D73" s="10"/>
      <c r="E73" s="10"/>
      <c r="F73" s="10"/>
    </row>
    <row r="74" spans="1:6" x14ac:dyDescent="0.2">
      <c r="A74" s="14" t="s">
        <v>143</v>
      </c>
      <c r="B74" s="7"/>
      <c r="C74" s="7"/>
      <c r="D74" s="7"/>
      <c r="E74" s="14">
        <v>439681.62925890001</v>
      </c>
      <c r="F74" s="14">
        <f xml:space="preserve"> ROUND(SUM(F70:F73),2)</f>
        <v>100</v>
      </c>
    </row>
    <row r="76" spans="1:6" x14ac:dyDescent="0.2">
      <c r="A76" s="15" t="s">
        <v>146</v>
      </c>
    </row>
    <row r="77" spans="1:6" x14ac:dyDescent="0.2">
      <c r="A77" s="15" t="s">
        <v>147</v>
      </c>
    </row>
    <row r="78" spans="1:6" x14ac:dyDescent="0.2">
      <c r="A78" s="15" t="s">
        <v>148</v>
      </c>
    </row>
    <row r="79" spans="1:6" x14ac:dyDescent="0.2">
      <c r="A79" s="2" t="s">
        <v>879</v>
      </c>
      <c r="B79" s="16">
        <v>56.025586699999998</v>
      </c>
    </row>
    <row r="80" spans="1:6" x14ac:dyDescent="0.2">
      <c r="A80" s="2" t="s">
        <v>880</v>
      </c>
      <c r="B80" s="16">
        <v>659.28801520000002</v>
      </c>
    </row>
    <row r="81" spans="1:2" x14ac:dyDescent="0.2">
      <c r="A81" s="2" t="s">
        <v>881</v>
      </c>
      <c r="B81" s="16">
        <v>53.997611499999998</v>
      </c>
    </row>
    <row r="82" spans="1:2" x14ac:dyDescent="0.2">
      <c r="A82" s="2" t="s">
        <v>882</v>
      </c>
      <c r="B82" s="16">
        <v>638.05075190000002</v>
      </c>
    </row>
    <row r="84" spans="1:2" x14ac:dyDescent="0.2">
      <c r="A84" s="15" t="s">
        <v>149</v>
      </c>
    </row>
    <row r="85" spans="1:2" x14ac:dyDescent="0.2">
      <c r="A85" s="2" t="s">
        <v>879</v>
      </c>
      <c r="B85" s="16">
        <v>61.436785200000003</v>
      </c>
    </row>
    <row r="86" spans="1:2" x14ac:dyDescent="0.2">
      <c r="A86" s="2" t="s">
        <v>880</v>
      </c>
      <c r="B86" s="16">
        <v>792.3435958</v>
      </c>
    </row>
    <row r="87" spans="1:2" x14ac:dyDescent="0.2">
      <c r="A87" s="2" t="s">
        <v>881</v>
      </c>
      <c r="B87" s="16">
        <v>58.688014699999997</v>
      </c>
    </row>
    <row r="88" spans="1:2" x14ac:dyDescent="0.2">
      <c r="A88" s="2" t="s">
        <v>882</v>
      </c>
      <c r="B88" s="16">
        <v>763.06493820000003</v>
      </c>
    </row>
    <row r="90" spans="1:2" x14ac:dyDescent="0.2">
      <c r="A90" s="15" t="s">
        <v>150</v>
      </c>
      <c r="B90" s="31" t="s">
        <v>883</v>
      </c>
    </row>
    <row r="91" spans="1:2" x14ac:dyDescent="0.2">
      <c r="A91" s="15"/>
      <c r="B91" s="32"/>
    </row>
    <row r="92" spans="1:2" x14ac:dyDescent="0.2">
      <c r="A92" s="34" t="s">
        <v>555</v>
      </c>
      <c r="B92" s="35" t="s">
        <v>1029</v>
      </c>
    </row>
    <row r="93" spans="1:2" ht="12.75" x14ac:dyDescent="0.2">
      <c r="A93" s="36" t="s">
        <v>522</v>
      </c>
      <c r="B93" s="22">
        <v>5.5</v>
      </c>
    </row>
    <row r="94" spans="1:2" ht="12.75" x14ac:dyDescent="0.2">
      <c r="A94" s="36" t="s">
        <v>524</v>
      </c>
      <c r="B94" s="22">
        <v>5.5</v>
      </c>
    </row>
    <row r="96" spans="1:2" x14ac:dyDescent="0.2">
      <c r="A96" s="15" t="s">
        <v>884</v>
      </c>
      <c r="B96" s="33">
        <v>0.10136204865654581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4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7" x14ac:dyDescent="0.2">
      <c r="A1" s="57" t="s">
        <v>1058</v>
      </c>
      <c r="B1" s="57"/>
      <c r="C1" s="57"/>
      <c r="D1" s="57"/>
      <c r="E1" s="57"/>
    </row>
    <row r="3" spans="1:7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7" x14ac:dyDescent="0.2">
      <c r="A4" s="7"/>
      <c r="B4" s="7"/>
      <c r="C4" s="7"/>
      <c r="D4" s="7"/>
      <c r="E4" s="7"/>
      <c r="F4" s="7"/>
    </row>
    <row r="5" spans="1:7" x14ac:dyDescent="0.2">
      <c r="A5" s="12" t="s">
        <v>7</v>
      </c>
      <c r="B5" s="10"/>
      <c r="C5" s="10"/>
      <c r="D5" s="10"/>
      <c r="E5" s="10"/>
      <c r="F5" s="10"/>
    </row>
    <row r="6" spans="1:7" x14ac:dyDescent="0.2">
      <c r="A6" s="12" t="s">
        <v>8</v>
      </c>
      <c r="B6" s="10"/>
      <c r="C6" s="10"/>
      <c r="D6" s="10"/>
      <c r="E6" s="10"/>
      <c r="F6" s="10"/>
    </row>
    <row r="7" spans="1:7" x14ac:dyDescent="0.2">
      <c r="A7" s="12" t="s">
        <v>854</v>
      </c>
      <c r="B7" s="10"/>
      <c r="C7" s="10"/>
      <c r="D7" s="10"/>
      <c r="E7" s="10"/>
      <c r="F7" s="10"/>
    </row>
    <row r="8" spans="1:7" x14ac:dyDescent="0.2">
      <c r="A8" s="10" t="s">
        <v>14</v>
      </c>
      <c r="B8" s="10" t="s">
        <v>15</v>
      </c>
      <c r="C8" s="10" t="s">
        <v>16</v>
      </c>
      <c r="D8" s="10">
        <v>320000</v>
      </c>
      <c r="E8" s="10">
        <v>3447.9999999999995</v>
      </c>
      <c r="F8" s="10">
        <f>+E8/$E$36*100</f>
        <v>21.741382728835784</v>
      </c>
      <c r="G8" s="37"/>
    </row>
    <row r="9" spans="1:7" x14ac:dyDescent="0.2">
      <c r="A9" s="10" t="s">
        <v>866</v>
      </c>
      <c r="B9" s="10" t="s">
        <v>867</v>
      </c>
      <c r="C9" s="10" t="s">
        <v>16</v>
      </c>
      <c r="D9" s="10">
        <v>120000</v>
      </c>
      <c r="E9" s="10">
        <v>3143.1</v>
      </c>
      <c r="F9" s="10">
        <f t="shared" ref="F9:F17" si="0">+E9/$E$36*100</f>
        <v>19.818834122680904</v>
      </c>
      <c r="G9" s="37"/>
    </row>
    <row r="10" spans="1:7" x14ac:dyDescent="0.2">
      <c r="A10" s="10" t="s">
        <v>1059</v>
      </c>
      <c r="B10" s="10" t="s">
        <v>1060</v>
      </c>
      <c r="C10" s="10" t="s">
        <v>16</v>
      </c>
      <c r="D10" s="10">
        <v>262196</v>
      </c>
      <c r="E10" s="10">
        <v>1452.0414479999999</v>
      </c>
      <c r="F10" s="10">
        <f t="shared" si="0"/>
        <v>9.1558552375582671</v>
      </c>
      <c r="G10" s="37"/>
    </row>
    <row r="11" spans="1:7" x14ac:dyDescent="0.2">
      <c r="A11" s="10" t="s">
        <v>972</v>
      </c>
      <c r="B11" s="10" t="s">
        <v>973</v>
      </c>
      <c r="C11" s="10" t="s">
        <v>16</v>
      </c>
      <c r="D11" s="10">
        <v>200000</v>
      </c>
      <c r="E11" s="10">
        <v>968.2</v>
      </c>
      <c r="F11" s="10">
        <f t="shared" si="0"/>
        <v>6.1049903590657806</v>
      </c>
      <c r="G11" s="37"/>
    </row>
    <row r="12" spans="1:7" x14ac:dyDescent="0.2">
      <c r="A12" s="10" t="s">
        <v>855</v>
      </c>
      <c r="B12" s="10" t="s">
        <v>856</v>
      </c>
      <c r="C12" s="10" t="s">
        <v>16</v>
      </c>
      <c r="D12" s="10">
        <v>184000</v>
      </c>
      <c r="E12" s="10">
        <v>893.41200000000003</v>
      </c>
      <c r="F12" s="10">
        <f t="shared" si="0"/>
        <v>5.6334142188325522</v>
      </c>
      <c r="G12" s="37"/>
    </row>
    <row r="13" spans="1:7" x14ac:dyDescent="0.2">
      <c r="A13" s="10" t="s">
        <v>64</v>
      </c>
      <c r="B13" s="10" t="s">
        <v>65</v>
      </c>
      <c r="C13" s="10" t="s">
        <v>16</v>
      </c>
      <c r="D13" s="10">
        <v>105000</v>
      </c>
      <c r="E13" s="10">
        <v>788.34</v>
      </c>
      <c r="F13" s="10">
        <f t="shared" si="0"/>
        <v>4.9708821521027859</v>
      </c>
      <c r="G13" s="37"/>
    </row>
    <row r="14" spans="1:7" x14ac:dyDescent="0.2">
      <c r="A14" s="10" t="s">
        <v>916</v>
      </c>
      <c r="B14" s="10" t="s">
        <v>917</v>
      </c>
      <c r="C14" s="10" t="s">
        <v>16</v>
      </c>
      <c r="D14" s="10">
        <v>40000</v>
      </c>
      <c r="E14" s="10">
        <v>619.22</v>
      </c>
      <c r="F14" s="10">
        <f t="shared" si="0"/>
        <v>3.9044950734772903</v>
      </c>
      <c r="G14" s="37"/>
    </row>
    <row r="15" spans="1:7" x14ac:dyDescent="0.2">
      <c r="A15" s="10" t="s">
        <v>1061</v>
      </c>
      <c r="B15" s="10" t="s">
        <v>1062</v>
      </c>
      <c r="C15" s="10" t="s">
        <v>16</v>
      </c>
      <c r="D15" s="10">
        <v>15000</v>
      </c>
      <c r="E15" s="10">
        <v>558.6</v>
      </c>
      <c r="F15" s="10">
        <f t="shared" si="0"/>
        <v>3.5222553342017604</v>
      </c>
      <c r="G15" s="37"/>
    </row>
    <row r="16" spans="1:7" x14ac:dyDescent="0.2">
      <c r="A16" s="10" t="s">
        <v>959</v>
      </c>
      <c r="B16" s="10" t="s">
        <v>960</v>
      </c>
      <c r="C16" s="10" t="s">
        <v>16</v>
      </c>
      <c r="D16" s="10">
        <v>100000</v>
      </c>
      <c r="E16" s="10">
        <v>467.5</v>
      </c>
      <c r="F16" s="10">
        <f t="shared" si="0"/>
        <v>2.947823789365061</v>
      </c>
      <c r="G16" s="37"/>
    </row>
    <row r="17" spans="1:7" x14ac:dyDescent="0.2">
      <c r="A17" s="10" t="s">
        <v>1063</v>
      </c>
      <c r="B17" s="10" t="s">
        <v>1064</v>
      </c>
      <c r="C17" s="10" t="s">
        <v>16</v>
      </c>
      <c r="D17" s="10">
        <v>40000</v>
      </c>
      <c r="E17" s="10">
        <v>91.96</v>
      </c>
      <c r="F17" s="10">
        <f t="shared" si="0"/>
        <v>0.57985427950804491</v>
      </c>
      <c r="G17" s="37"/>
    </row>
    <row r="18" spans="1:7" x14ac:dyDescent="0.2">
      <c r="A18" s="12" t="s">
        <v>130</v>
      </c>
      <c r="B18" s="10"/>
      <c r="C18" s="10"/>
      <c r="D18" s="10"/>
      <c r="E18" s="12">
        <f xml:space="preserve"> SUM(E8:E17)</f>
        <v>12430.373447999998</v>
      </c>
      <c r="F18" s="12">
        <f>SUM(F8:F17)</f>
        <v>78.379787295628233</v>
      </c>
      <c r="G18" s="37"/>
    </row>
    <row r="19" spans="1:7" x14ac:dyDescent="0.2">
      <c r="A19" s="10"/>
      <c r="B19" s="10"/>
      <c r="C19" s="10"/>
      <c r="D19" s="10"/>
      <c r="E19" s="10"/>
      <c r="F19" s="10"/>
      <c r="G19" s="37"/>
    </row>
    <row r="20" spans="1:7" x14ac:dyDescent="0.2">
      <c r="A20" s="12" t="s">
        <v>850</v>
      </c>
      <c r="B20" s="10"/>
      <c r="C20" s="10"/>
      <c r="D20" s="10"/>
      <c r="E20" s="10"/>
      <c r="F20" s="10"/>
      <c r="G20" s="37"/>
    </row>
    <row r="21" spans="1:7" x14ac:dyDescent="0.2">
      <c r="A21" s="10" t="s">
        <v>135</v>
      </c>
      <c r="B21" s="10" t="s">
        <v>1065</v>
      </c>
      <c r="C21" s="10" t="s">
        <v>16</v>
      </c>
      <c r="D21" s="10">
        <v>970000</v>
      </c>
      <c r="E21" s="10">
        <v>9.7000000000000003E-2</v>
      </c>
      <c r="F21" s="10">
        <f t="shared" ref="F21" si="1">+E21/$E$36*100</f>
        <v>6.1163402688430143E-4</v>
      </c>
      <c r="G21" s="37"/>
    </row>
    <row r="22" spans="1:7" x14ac:dyDescent="0.2">
      <c r="A22" s="12" t="s">
        <v>130</v>
      </c>
      <c r="B22" s="10"/>
      <c r="C22" s="10"/>
      <c r="D22" s="10"/>
      <c r="E22" s="12">
        <f>SUM(E21:E21)</f>
        <v>9.7000000000000003E-2</v>
      </c>
      <c r="F22" s="12">
        <f>SUM(F21:F21)</f>
        <v>6.1163402688430143E-4</v>
      </c>
      <c r="G22" s="37"/>
    </row>
    <row r="23" spans="1:7" x14ac:dyDescent="0.2">
      <c r="A23" s="10"/>
      <c r="B23" s="10"/>
      <c r="C23" s="10"/>
      <c r="D23" s="10"/>
      <c r="E23" s="10"/>
      <c r="F23" s="10"/>
      <c r="G23" s="37"/>
    </row>
    <row r="24" spans="1:7" x14ac:dyDescent="0.2">
      <c r="A24" s="12" t="s">
        <v>1066</v>
      </c>
      <c r="B24" s="10"/>
      <c r="C24" s="10"/>
      <c r="D24" s="10"/>
      <c r="E24" s="10"/>
      <c r="F24" s="10"/>
      <c r="G24" s="37"/>
    </row>
    <row r="25" spans="1:7" x14ac:dyDescent="0.2">
      <c r="A25" s="10"/>
      <c r="B25" s="10"/>
      <c r="C25" s="10"/>
      <c r="D25" s="10"/>
      <c r="E25" s="10"/>
      <c r="F25" s="10"/>
      <c r="G25" s="37"/>
    </row>
    <row r="26" spans="1:7" x14ac:dyDescent="0.2">
      <c r="A26" s="10"/>
      <c r="B26" s="10"/>
      <c r="C26" s="10"/>
      <c r="D26" s="10"/>
      <c r="E26" s="10"/>
      <c r="F26" s="10"/>
      <c r="G26" s="37"/>
    </row>
    <row r="27" spans="1:7" x14ac:dyDescent="0.2">
      <c r="A27" s="10" t="s">
        <v>1067</v>
      </c>
      <c r="B27" s="10" t="s">
        <v>1068</v>
      </c>
      <c r="C27" s="10"/>
      <c r="D27" s="10">
        <v>151472.78200000001</v>
      </c>
      <c r="E27" s="10">
        <v>1673.7500059999998</v>
      </c>
      <c r="F27" s="10">
        <f t="shared" ref="F27:F29" si="2">+E27/$E$36*100</f>
        <v>10.55383975430313</v>
      </c>
      <c r="G27" s="37"/>
    </row>
    <row r="28" spans="1:7" x14ac:dyDescent="0.2">
      <c r="A28" s="10" t="s">
        <v>1069</v>
      </c>
      <c r="B28" s="10" t="s">
        <v>1070</v>
      </c>
      <c r="C28" s="10" t="s">
        <v>16</v>
      </c>
      <c r="D28" s="10">
        <v>25000</v>
      </c>
      <c r="E28" s="10">
        <v>970.38112509999996</v>
      </c>
      <c r="F28" s="10">
        <f t="shared" si="2"/>
        <v>6.1187434552312583</v>
      </c>
      <c r="G28" s="37"/>
    </row>
    <row r="29" spans="1:7" x14ac:dyDescent="0.2">
      <c r="A29" s="10" t="s">
        <v>1071</v>
      </c>
      <c r="B29" s="10" t="s">
        <v>1072</v>
      </c>
      <c r="C29" s="10" t="s">
        <v>16</v>
      </c>
      <c r="D29" s="10">
        <v>45000</v>
      </c>
      <c r="E29" s="10">
        <v>519.26872509999998</v>
      </c>
      <c r="F29" s="10">
        <f t="shared" si="2"/>
        <v>3.2742517666803126</v>
      </c>
      <c r="G29" s="37"/>
    </row>
    <row r="30" spans="1:7" x14ac:dyDescent="0.2">
      <c r="A30" s="12" t="s">
        <v>130</v>
      </c>
      <c r="B30" s="10"/>
      <c r="C30" s="10"/>
      <c r="D30" s="10"/>
      <c r="E30" s="12">
        <f>SUM(E27:E29)</f>
        <v>3163.3998561999997</v>
      </c>
      <c r="F30" s="12">
        <f>SUM(F27:F29)</f>
        <v>19.946834976214699</v>
      </c>
    </row>
    <row r="31" spans="1:7" x14ac:dyDescent="0.2">
      <c r="A31" s="10"/>
      <c r="B31" s="10"/>
      <c r="C31" s="10"/>
      <c r="D31" s="10"/>
      <c r="E31" s="10"/>
      <c r="F31" s="10"/>
    </row>
    <row r="32" spans="1:7" x14ac:dyDescent="0.2">
      <c r="A32" s="12" t="s">
        <v>130</v>
      </c>
      <c r="B32" s="10"/>
      <c r="C32" s="10"/>
      <c r="D32" s="10"/>
      <c r="E32" s="12">
        <v>15593.870304200002</v>
      </c>
      <c r="F32" s="12">
        <f>+F30+F22+F18</f>
        <v>98.327233905869818</v>
      </c>
      <c r="G32" s="37"/>
    </row>
    <row r="33" spans="1:7" x14ac:dyDescent="0.2">
      <c r="A33" s="10"/>
      <c r="B33" s="10"/>
      <c r="C33" s="10"/>
      <c r="D33" s="10"/>
      <c r="E33" s="10"/>
      <c r="F33" s="10"/>
    </row>
    <row r="34" spans="1:7" x14ac:dyDescent="0.2">
      <c r="A34" s="12" t="s">
        <v>142</v>
      </c>
      <c r="B34" s="10"/>
      <c r="C34" s="10"/>
      <c r="D34" s="10"/>
      <c r="E34" s="12">
        <v>265.28659949999997</v>
      </c>
      <c r="F34" s="12">
        <v>1.6727660941301843</v>
      </c>
      <c r="G34" s="37"/>
    </row>
    <row r="35" spans="1:7" x14ac:dyDescent="0.2">
      <c r="A35" s="10"/>
      <c r="B35" s="10"/>
      <c r="C35" s="10"/>
      <c r="D35" s="10"/>
      <c r="E35" s="10"/>
      <c r="F35" s="10"/>
    </row>
    <row r="36" spans="1:7" x14ac:dyDescent="0.2">
      <c r="A36" s="14" t="s">
        <v>143</v>
      </c>
      <c r="B36" s="7"/>
      <c r="C36" s="7"/>
      <c r="D36" s="7"/>
      <c r="E36" s="14">
        <v>15859.156903699999</v>
      </c>
      <c r="F36" s="14">
        <f xml:space="preserve"> ROUND(SUM(F32:F35),2)</f>
        <v>100</v>
      </c>
      <c r="G36" s="37"/>
    </row>
    <row r="38" spans="1:7" x14ac:dyDescent="0.2">
      <c r="A38" s="15" t="s">
        <v>146</v>
      </c>
    </row>
    <row r="39" spans="1:7" x14ac:dyDescent="0.2">
      <c r="A39" s="15" t="s">
        <v>147</v>
      </c>
    </row>
    <row r="40" spans="1:7" x14ac:dyDescent="0.2">
      <c r="A40" s="15" t="s">
        <v>148</v>
      </c>
    </row>
    <row r="41" spans="1:7" x14ac:dyDescent="0.2">
      <c r="A41" s="2" t="s">
        <v>879</v>
      </c>
      <c r="B41" s="16">
        <v>24.105810200000001</v>
      </c>
    </row>
    <row r="42" spans="1:7" x14ac:dyDescent="0.2">
      <c r="A42" s="2" t="s">
        <v>880</v>
      </c>
      <c r="B42" s="16">
        <v>115.96798219999999</v>
      </c>
    </row>
    <row r="43" spans="1:7" x14ac:dyDescent="0.2">
      <c r="A43" s="2" t="s">
        <v>881</v>
      </c>
      <c r="B43" s="16">
        <v>23.695412099999999</v>
      </c>
    </row>
    <row r="44" spans="1:7" x14ac:dyDescent="0.2">
      <c r="A44" s="2" t="s">
        <v>882</v>
      </c>
      <c r="B44" s="16">
        <v>114.1025976</v>
      </c>
    </row>
    <row r="46" spans="1:7" x14ac:dyDescent="0.2">
      <c r="A46" s="15" t="s">
        <v>149</v>
      </c>
    </row>
    <row r="47" spans="1:7" x14ac:dyDescent="0.2">
      <c r="A47" s="2" t="s">
        <v>879</v>
      </c>
      <c r="B47" s="16">
        <v>24.4164213</v>
      </c>
    </row>
    <row r="48" spans="1:7" x14ac:dyDescent="0.2">
      <c r="A48" s="2" t="s">
        <v>880</v>
      </c>
      <c r="B48" s="16">
        <v>117.5655445</v>
      </c>
    </row>
    <row r="49" spans="1:2" x14ac:dyDescent="0.2">
      <c r="A49" s="2" t="s">
        <v>881</v>
      </c>
      <c r="B49" s="16">
        <v>23.942904800000001</v>
      </c>
    </row>
    <row r="50" spans="1:2" x14ac:dyDescent="0.2">
      <c r="A50" s="2" t="s">
        <v>882</v>
      </c>
      <c r="B50" s="16">
        <v>115.29438709999999</v>
      </c>
    </row>
    <row r="52" spans="1:2" x14ac:dyDescent="0.2">
      <c r="A52" s="15" t="s">
        <v>150</v>
      </c>
      <c r="B52" s="31" t="s">
        <v>883</v>
      </c>
    </row>
    <row r="54" spans="1:2" x14ac:dyDescent="0.2">
      <c r="A54" s="15" t="s">
        <v>884</v>
      </c>
      <c r="B54" s="33">
        <v>0.16160619045180774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7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1073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301393</v>
      </c>
      <c r="E8" s="10">
        <v>3755.959566</v>
      </c>
      <c r="F8" s="10">
        <v>6.154949217126922</v>
      </c>
    </row>
    <row r="9" spans="1:6" x14ac:dyDescent="0.2">
      <c r="A9" s="10" t="s">
        <v>22</v>
      </c>
      <c r="B9" s="10" t="s">
        <v>23</v>
      </c>
      <c r="C9" s="10" t="s">
        <v>11</v>
      </c>
      <c r="D9" s="10">
        <v>236818</v>
      </c>
      <c r="E9" s="10">
        <v>2881.956651</v>
      </c>
      <c r="F9" s="10">
        <v>4.7227070795538415</v>
      </c>
    </row>
    <row r="10" spans="1:6" x14ac:dyDescent="0.2">
      <c r="A10" s="10" t="s">
        <v>28</v>
      </c>
      <c r="B10" s="10" t="s">
        <v>29</v>
      </c>
      <c r="C10" s="10" t="s">
        <v>30</v>
      </c>
      <c r="D10" s="10">
        <v>166500</v>
      </c>
      <c r="E10" s="10">
        <v>2595.4852500000002</v>
      </c>
      <c r="F10" s="10">
        <v>4.2532619499322832</v>
      </c>
    </row>
    <row r="11" spans="1:6" x14ac:dyDescent="0.2">
      <c r="A11" s="10" t="s">
        <v>898</v>
      </c>
      <c r="B11" s="10" t="s">
        <v>899</v>
      </c>
      <c r="C11" s="10" t="s">
        <v>872</v>
      </c>
      <c r="D11" s="10">
        <v>1247117</v>
      </c>
      <c r="E11" s="10">
        <v>2446.2199959999998</v>
      </c>
      <c r="F11" s="10">
        <v>4.0086586622483411</v>
      </c>
    </row>
    <row r="12" spans="1:6" x14ac:dyDescent="0.2">
      <c r="A12" s="10" t="s">
        <v>24</v>
      </c>
      <c r="B12" s="10" t="s">
        <v>25</v>
      </c>
      <c r="C12" s="10" t="s">
        <v>11</v>
      </c>
      <c r="D12" s="10">
        <v>828495</v>
      </c>
      <c r="E12" s="10">
        <v>2178.113355</v>
      </c>
      <c r="F12" s="10">
        <v>3.5693081497807961</v>
      </c>
    </row>
    <row r="13" spans="1:6" x14ac:dyDescent="0.2">
      <c r="A13" s="10" t="s">
        <v>26</v>
      </c>
      <c r="B13" s="10" t="s">
        <v>27</v>
      </c>
      <c r="C13" s="10" t="s">
        <v>11</v>
      </c>
      <c r="D13" s="10">
        <v>880000</v>
      </c>
      <c r="E13" s="10">
        <v>2018.72</v>
      </c>
      <c r="F13" s="10">
        <v>3.3081077858436294</v>
      </c>
    </row>
    <row r="14" spans="1:6" x14ac:dyDescent="0.2">
      <c r="A14" s="10" t="s">
        <v>39</v>
      </c>
      <c r="B14" s="10" t="s">
        <v>40</v>
      </c>
      <c r="C14" s="10" t="s">
        <v>19</v>
      </c>
      <c r="D14" s="10">
        <v>400000</v>
      </c>
      <c r="E14" s="10">
        <v>2012.8</v>
      </c>
      <c r="F14" s="10">
        <v>3.2984065899907158</v>
      </c>
    </row>
    <row r="15" spans="1:6" x14ac:dyDescent="0.2">
      <c r="A15" s="10" t="s">
        <v>14</v>
      </c>
      <c r="B15" s="10" t="s">
        <v>15</v>
      </c>
      <c r="C15" s="10" t="s">
        <v>16</v>
      </c>
      <c r="D15" s="10">
        <v>164724</v>
      </c>
      <c r="E15" s="10">
        <v>1768.888674</v>
      </c>
      <c r="F15" s="10">
        <v>2.8987053156207963</v>
      </c>
    </row>
    <row r="16" spans="1:6" x14ac:dyDescent="0.2">
      <c r="A16" s="10" t="s">
        <v>12</v>
      </c>
      <c r="B16" s="10" t="s">
        <v>13</v>
      </c>
      <c r="C16" s="10" t="s">
        <v>11</v>
      </c>
      <c r="D16" s="10">
        <v>310000</v>
      </c>
      <c r="E16" s="10">
        <v>1693.0650000000001</v>
      </c>
      <c r="F16" s="10">
        <v>2.7744518845800035</v>
      </c>
    </row>
    <row r="17" spans="1:6" x14ac:dyDescent="0.2">
      <c r="A17" s="10" t="s">
        <v>47</v>
      </c>
      <c r="B17" s="10" t="s">
        <v>48</v>
      </c>
      <c r="C17" s="10" t="s">
        <v>46</v>
      </c>
      <c r="D17" s="10">
        <v>280210</v>
      </c>
      <c r="E17" s="10">
        <v>1660.664565</v>
      </c>
      <c r="F17" s="10">
        <v>2.721356789030239</v>
      </c>
    </row>
    <row r="18" spans="1:6" x14ac:dyDescent="0.2">
      <c r="A18" s="10" t="s">
        <v>31</v>
      </c>
      <c r="B18" s="10" t="s">
        <v>32</v>
      </c>
      <c r="C18" s="10" t="s">
        <v>33</v>
      </c>
      <c r="D18" s="10">
        <v>442366</v>
      </c>
      <c r="E18" s="10">
        <v>1601.5861030000001</v>
      </c>
      <c r="F18" s="10">
        <v>2.6245439967074469</v>
      </c>
    </row>
    <row r="19" spans="1:6" x14ac:dyDescent="0.2">
      <c r="A19" s="10" t="s">
        <v>1044</v>
      </c>
      <c r="B19" s="10" t="s">
        <v>1045</v>
      </c>
      <c r="C19" s="10" t="s">
        <v>859</v>
      </c>
      <c r="D19" s="10">
        <v>1000000</v>
      </c>
      <c r="E19" s="10">
        <v>1570</v>
      </c>
      <c r="F19" s="10">
        <v>2.5727833596410092</v>
      </c>
    </row>
    <row r="20" spans="1:6" x14ac:dyDescent="0.2">
      <c r="A20" s="10" t="s">
        <v>41</v>
      </c>
      <c r="B20" s="10" t="s">
        <v>42</v>
      </c>
      <c r="C20" s="10" t="s">
        <v>43</v>
      </c>
      <c r="D20" s="10">
        <v>40000</v>
      </c>
      <c r="E20" s="10">
        <v>1487.28</v>
      </c>
      <c r="F20" s="10">
        <v>2.4372288121827261</v>
      </c>
    </row>
    <row r="21" spans="1:6" x14ac:dyDescent="0.2">
      <c r="A21" s="10" t="s">
        <v>52</v>
      </c>
      <c r="B21" s="10" t="s">
        <v>53</v>
      </c>
      <c r="C21" s="10" t="s">
        <v>51</v>
      </c>
      <c r="D21" s="10">
        <v>48948</v>
      </c>
      <c r="E21" s="10">
        <v>1436.795118</v>
      </c>
      <c r="F21" s="10">
        <v>2.3544984527412995</v>
      </c>
    </row>
    <row r="22" spans="1:6" x14ac:dyDescent="0.2">
      <c r="A22" s="10" t="s">
        <v>90</v>
      </c>
      <c r="B22" s="10" t="s">
        <v>91</v>
      </c>
      <c r="C22" s="10" t="s">
        <v>30</v>
      </c>
      <c r="D22" s="10">
        <v>382738</v>
      </c>
      <c r="E22" s="10">
        <v>1337.8606789999999</v>
      </c>
      <c r="F22" s="10">
        <v>2.1923730525154275</v>
      </c>
    </row>
    <row r="23" spans="1:6" x14ac:dyDescent="0.2">
      <c r="A23" s="10" t="s">
        <v>68</v>
      </c>
      <c r="B23" s="10" t="s">
        <v>69</v>
      </c>
      <c r="C23" s="10" t="s">
        <v>51</v>
      </c>
      <c r="D23" s="10">
        <v>350000</v>
      </c>
      <c r="E23" s="10">
        <v>1284.1500000000001</v>
      </c>
      <c r="F23" s="10">
        <v>2.1043565294796189</v>
      </c>
    </row>
    <row r="24" spans="1:6" x14ac:dyDescent="0.2">
      <c r="A24" s="10" t="s">
        <v>896</v>
      </c>
      <c r="B24" s="10" t="s">
        <v>897</v>
      </c>
      <c r="C24" s="10" t="s">
        <v>82</v>
      </c>
      <c r="D24" s="10">
        <v>582300</v>
      </c>
      <c r="E24" s="10">
        <v>1281.6423</v>
      </c>
      <c r="F24" s="10">
        <v>2.1002471225809107</v>
      </c>
    </row>
    <row r="25" spans="1:6" x14ac:dyDescent="0.2">
      <c r="A25" s="10" t="s">
        <v>59</v>
      </c>
      <c r="B25" s="10" t="s">
        <v>60</v>
      </c>
      <c r="C25" s="10" t="s">
        <v>61</v>
      </c>
      <c r="D25" s="10">
        <v>115000</v>
      </c>
      <c r="E25" s="10">
        <v>1281.2725</v>
      </c>
      <c r="F25" s="10">
        <v>2.099641125583207</v>
      </c>
    </row>
    <row r="26" spans="1:6" x14ac:dyDescent="0.2">
      <c r="A26" s="10" t="s">
        <v>73</v>
      </c>
      <c r="B26" s="10" t="s">
        <v>74</v>
      </c>
      <c r="C26" s="10" t="s">
        <v>43</v>
      </c>
      <c r="D26" s="10">
        <v>25525</v>
      </c>
      <c r="E26" s="10">
        <v>1249.3211249999999</v>
      </c>
      <c r="F26" s="10">
        <v>2.0472819116229202</v>
      </c>
    </row>
    <row r="27" spans="1:6" x14ac:dyDescent="0.2">
      <c r="A27" s="10" t="s">
        <v>20</v>
      </c>
      <c r="B27" s="10" t="s">
        <v>21</v>
      </c>
      <c r="C27" s="10" t="s">
        <v>11</v>
      </c>
      <c r="D27" s="10">
        <v>105000</v>
      </c>
      <c r="E27" s="10">
        <v>1234.4324999999999</v>
      </c>
      <c r="F27" s="10">
        <v>2.0228836908280572</v>
      </c>
    </row>
    <row r="28" spans="1:6" x14ac:dyDescent="0.2">
      <c r="A28" s="10" t="s">
        <v>894</v>
      </c>
      <c r="B28" s="10" t="s">
        <v>895</v>
      </c>
      <c r="C28" s="10" t="s">
        <v>43</v>
      </c>
      <c r="D28" s="10">
        <v>170548</v>
      </c>
      <c r="E28" s="10">
        <v>1216.6041580000001</v>
      </c>
      <c r="F28" s="10">
        <v>1.9936681101735423</v>
      </c>
    </row>
    <row r="29" spans="1:6" x14ac:dyDescent="0.2">
      <c r="A29" s="10" t="s">
        <v>920</v>
      </c>
      <c r="B29" s="10" t="s">
        <v>921</v>
      </c>
      <c r="C29" s="10" t="s">
        <v>72</v>
      </c>
      <c r="D29" s="10">
        <v>29175</v>
      </c>
      <c r="E29" s="10">
        <v>1189.2751129999999</v>
      </c>
      <c r="F29" s="10">
        <v>1.9488835801029176</v>
      </c>
    </row>
    <row r="30" spans="1:6" x14ac:dyDescent="0.2">
      <c r="A30" s="10" t="s">
        <v>106</v>
      </c>
      <c r="B30" s="10" t="s">
        <v>107</v>
      </c>
      <c r="C30" s="10" t="s">
        <v>61</v>
      </c>
      <c r="D30" s="10">
        <v>145000</v>
      </c>
      <c r="E30" s="10">
        <v>1177.6175000000001</v>
      </c>
      <c r="F30" s="10">
        <v>1.9297800688038511</v>
      </c>
    </row>
    <row r="31" spans="1:6" x14ac:dyDescent="0.2">
      <c r="A31" s="10" t="s">
        <v>34</v>
      </c>
      <c r="B31" s="10" t="s">
        <v>35</v>
      </c>
      <c r="C31" s="10" t="s">
        <v>11</v>
      </c>
      <c r="D31" s="10">
        <v>152440</v>
      </c>
      <c r="E31" s="10">
        <v>1163.8794</v>
      </c>
      <c r="F31" s="10">
        <v>1.9072672311776828</v>
      </c>
    </row>
    <row r="32" spans="1:6" x14ac:dyDescent="0.2">
      <c r="A32" s="10" t="s">
        <v>974</v>
      </c>
      <c r="B32" s="10" t="s">
        <v>975</v>
      </c>
      <c r="C32" s="10" t="s">
        <v>16</v>
      </c>
      <c r="D32" s="10">
        <v>180008</v>
      </c>
      <c r="E32" s="10">
        <v>1041.6162919999999</v>
      </c>
      <c r="F32" s="10">
        <v>1.7069127791010001</v>
      </c>
    </row>
    <row r="33" spans="1:6" x14ac:dyDescent="0.2">
      <c r="A33" s="10" t="s">
        <v>1061</v>
      </c>
      <c r="B33" s="10" t="s">
        <v>1062</v>
      </c>
      <c r="C33" s="10" t="s">
        <v>16</v>
      </c>
      <c r="D33" s="10">
        <v>28000</v>
      </c>
      <c r="E33" s="10">
        <v>1032.066</v>
      </c>
      <c r="F33" s="10">
        <v>1.6912625674211832</v>
      </c>
    </row>
    <row r="34" spans="1:6" x14ac:dyDescent="0.2">
      <c r="A34" s="10" t="s">
        <v>1074</v>
      </c>
      <c r="B34" s="10" t="s">
        <v>1075</v>
      </c>
      <c r="C34" s="10" t="s">
        <v>51</v>
      </c>
      <c r="D34" s="10">
        <v>50000</v>
      </c>
      <c r="E34" s="10">
        <v>999.5</v>
      </c>
      <c r="F34" s="10">
        <v>1.6378961579370628</v>
      </c>
    </row>
    <row r="35" spans="1:6" x14ac:dyDescent="0.2">
      <c r="A35" s="10" t="s">
        <v>103</v>
      </c>
      <c r="B35" s="10" t="s">
        <v>104</v>
      </c>
      <c r="C35" s="10" t="s">
        <v>105</v>
      </c>
      <c r="D35" s="10">
        <v>750000</v>
      </c>
      <c r="E35" s="10">
        <v>994.5</v>
      </c>
      <c r="F35" s="10">
        <v>1.6297025803585881</v>
      </c>
    </row>
    <row r="36" spans="1:6" x14ac:dyDescent="0.2">
      <c r="A36" s="10" t="s">
        <v>1038</v>
      </c>
      <c r="B36" s="10" t="s">
        <v>1039</v>
      </c>
      <c r="C36" s="10" t="s">
        <v>859</v>
      </c>
      <c r="D36" s="10">
        <v>160000</v>
      </c>
      <c r="E36" s="10">
        <v>968.72</v>
      </c>
      <c r="F36" s="10">
        <v>1.5874564943639737</v>
      </c>
    </row>
    <row r="37" spans="1:6" x14ac:dyDescent="0.2">
      <c r="A37" s="10" t="s">
        <v>75</v>
      </c>
      <c r="B37" s="10" t="s">
        <v>76</v>
      </c>
      <c r="C37" s="10" t="s">
        <v>19</v>
      </c>
      <c r="D37" s="10">
        <v>20000</v>
      </c>
      <c r="E37" s="10">
        <v>951.52</v>
      </c>
      <c r="F37" s="10">
        <v>1.5592705874940211</v>
      </c>
    </row>
    <row r="38" spans="1:6" x14ac:dyDescent="0.2">
      <c r="A38" s="10" t="s">
        <v>1076</v>
      </c>
      <c r="B38" s="10" t="s">
        <v>1077</v>
      </c>
      <c r="C38" s="10" t="s">
        <v>859</v>
      </c>
      <c r="D38" s="10">
        <v>225000</v>
      </c>
      <c r="E38" s="10">
        <v>948.15</v>
      </c>
      <c r="F38" s="10">
        <v>1.5537481162061293</v>
      </c>
    </row>
    <row r="39" spans="1:6" x14ac:dyDescent="0.2">
      <c r="A39" s="10" t="s">
        <v>77</v>
      </c>
      <c r="B39" s="10" t="s">
        <v>78</v>
      </c>
      <c r="C39" s="10" t="s">
        <v>79</v>
      </c>
      <c r="D39" s="10">
        <v>100000</v>
      </c>
      <c r="E39" s="10">
        <v>937.1</v>
      </c>
      <c r="F39" s="10">
        <v>1.5356403097577005</v>
      </c>
    </row>
    <row r="40" spans="1:6" x14ac:dyDescent="0.2">
      <c r="A40" s="10" t="s">
        <v>64</v>
      </c>
      <c r="B40" s="10" t="s">
        <v>65</v>
      </c>
      <c r="C40" s="10" t="s">
        <v>16</v>
      </c>
      <c r="D40" s="10">
        <v>120000</v>
      </c>
      <c r="E40" s="10">
        <v>903.54</v>
      </c>
      <c r="F40" s="10">
        <v>1.4806450170509793</v>
      </c>
    </row>
    <row r="41" spans="1:6" x14ac:dyDescent="0.2">
      <c r="A41" s="10" t="s">
        <v>70</v>
      </c>
      <c r="B41" s="10" t="s">
        <v>71</v>
      </c>
      <c r="C41" s="10" t="s">
        <v>72</v>
      </c>
      <c r="D41" s="10">
        <v>100000</v>
      </c>
      <c r="E41" s="10">
        <v>870.6</v>
      </c>
      <c r="F41" s="10">
        <v>1.4266657279639889</v>
      </c>
    </row>
    <row r="42" spans="1:6" x14ac:dyDescent="0.2">
      <c r="A42" s="10" t="s">
        <v>100</v>
      </c>
      <c r="B42" s="10" t="s">
        <v>101</v>
      </c>
      <c r="C42" s="10" t="s">
        <v>102</v>
      </c>
      <c r="D42" s="10">
        <v>580627</v>
      </c>
      <c r="E42" s="10">
        <v>840.74789599999997</v>
      </c>
      <c r="F42" s="10">
        <v>1.3777466219630508</v>
      </c>
    </row>
    <row r="43" spans="1:6" x14ac:dyDescent="0.2">
      <c r="A43" s="10" t="s">
        <v>1078</v>
      </c>
      <c r="B43" s="10" t="s">
        <v>1079</v>
      </c>
      <c r="C43" s="10" t="s">
        <v>16</v>
      </c>
      <c r="D43" s="10">
        <v>100397</v>
      </c>
      <c r="E43" s="10">
        <v>821.39805550000005</v>
      </c>
      <c r="F43" s="10">
        <v>1.3460377381094792</v>
      </c>
    </row>
    <row r="44" spans="1:6" x14ac:dyDescent="0.2">
      <c r="A44" s="10" t="s">
        <v>957</v>
      </c>
      <c r="B44" s="10" t="s">
        <v>958</v>
      </c>
      <c r="C44" s="10" t="s">
        <v>910</v>
      </c>
      <c r="D44" s="10">
        <v>244955</v>
      </c>
      <c r="E44" s="10">
        <v>815.33271749999994</v>
      </c>
      <c r="F44" s="10">
        <v>1.3360983746209449</v>
      </c>
    </row>
    <row r="45" spans="1:6" x14ac:dyDescent="0.2">
      <c r="A45" s="10" t="s">
        <v>62</v>
      </c>
      <c r="B45" s="10" t="s">
        <v>63</v>
      </c>
      <c r="C45" s="10" t="s">
        <v>19</v>
      </c>
      <c r="D45" s="10">
        <v>270000</v>
      </c>
      <c r="E45" s="10">
        <v>787.72500000000002</v>
      </c>
      <c r="F45" s="10">
        <v>1.2908571796007733</v>
      </c>
    </row>
    <row r="46" spans="1:6" x14ac:dyDescent="0.2">
      <c r="A46" s="10" t="s">
        <v>17</v>
      </c>
      <c r="B46" s="10" t="s">
        <v>18</v>
      </c>
      <c r="C46" s="10" t="s">
        <v>19</v>
      </c>
      <c r="D46" s="10">
        <v>46053</v>
      </c>
      <c r="E46" s="10">
        <v>675.48237749999998</v>
      </c>
      <c r="F46" s="10">
        <v>1.1069234525877365</v>
      </c>
    </row>
    <row r="47" spans="1:6" x14ac:dyDescent="0.2">
      <c r="A47" s="10" t="s">
        <v>87</v>
      </c>
      <c r="B47" s="10" t="s">
        <v>88</v>
      </c>
      <c r="C47" s="10" t="s">
        <v>89</v>
      </c>
      <c r="D47" s="10">
        <v>380000</v>
      </c>
      <c r="E47" s="10">
        <v>655.30999999999995</v>
      </c>
      <c r="F47" s="10">
        <v>1.0738666645900317</v>
      </c>
    </row>
    <row r="48" spans="1:6" x14ac:dyDescent="0.2">
      <c r="A48" s="10" t="s">
        <v>1080</v>
      </c>
      <c r="B48" s="10" t="s">
        <v>1081</v>
      </c>
      <c r="C48" s="10" t="s">
        <v>1082</v>
      </c>
      <c r="D48" s="10">
        <v>300000</v>
      </c>
      <c r="E48" s="10">
        <v>611.85</v>
      </c>
      <c r="F48" s="10">
        <v>1.0026480882779309</v>
      </c>
    </row>
    <row r="49" spans="1:6" x14ac:dyDescent="0.2">
      <c r="A49" s="10" t="s">
        <v>1046</v>
      </c>
      <c r="B49" s="10" t="s">
        <v>1047</v>
      </c>
      <c r="C49" s="10" t="s">
        <v>33</v>
      </c>
      <c r="D49" s="10">
        <v>580000</v>
      </c>
      <c r="E49" s="10">
        <v>607.26</v>
      </c>
      <c r="F49" s="10">
        <v>0.99512638406089127</v>
      </c>
    </row>
    <row r="50" spans="1:6" x14ac:dyDescent="0.2">
      <c r="A50" s="12" t="s">
        <v>130</v>
      </c>
      <c r="B50" s="10"/>
      <c r="C50" s="10"/>
      <c r="D50" s="10"/>
      <c r="E50" s="12">
        <f xml:space="preserve"> SUM(E8:E49)</f>
        <v>56986.007891500005</v>
      </c>
      <c r="F50" s="12">
        <f>SUM(F8:F49)</f>
        <v>93.383855309313631</v>
      </c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2" t="s">
        <v>850</v>
      </c>
      <c r="B52" s="10"/>
      <c r="C52" s="10"/>
      <c r="D52" s="10"/>
      <c r="E52" s="10"/>
      <c r="F52" s="10"/>
    </row>
    <row r="53" spans="1:6" x14ac:dyDescent="0.2">
      <c r="A53" s="10" t="s">
        <v>877</v>
      </c>
      <c r="B53" s="10" t="s">
        <v>878</v>
      </c>
      <c r="C53" s="10" t="s">
        <v>872</v>
      </c>
      <c r="D53" s="10">
        <v>44170</v>
      </c>
      <c r="E53" s="10">
        <v>0.69788600000000001</v>
      </c>
      <c r="F53" s="10">
        <v>1.1436366163862582E-3</v>
      </c>
    </row>
    <row r="54" spans="1:6" x14ac:dyDescent="0.2">
      <c r="A54" s="10" t="s">
        <v>135</v>
      </c>
      <c r="B54" s="10" t="s">
        <v>1065</v>
      </c>
      <c r="C54" s="10" t="s">
        <v>16</v>
      </c>
      <c r="D54" s="10">
        <v>489000</v>
      </c>
      <c r="E54" s="10">
        <v>4.8899999999999999E-2</v>
      </c>
      <c r="F54" s="10">
        <v>8.0133188717481109E-5</v>
      </c>
    </row>
    <row r="55" spans="1:6" x14ac:dyDescent="0.2">
      <c r="A55" s="10" t="s">
        <v>128</v>
      </c>
      <c r="B55" s="10" t="s">
        <v>129</v>
      </c>
      <c r="C55" s="10" t="s">
        <v>851</v>
      </c>
      <c r="D55" s="10">
        <v>98000</v>
      </c>
      <c r="E55" s="10">
        <v>9.7999999999999997E-3</v>
      </c>
      <c r="F55" s="10">
        <v>1.605941205381012E-5</v>
      </c>
    </row>
    <row r="56" spans="1:6" x14ac:dyDescent="0.2">
      <c r="A56" s="10" t="s">
        <v>1083</v>
      </c>
      <c r="B56" s="10" t="s">
        <v>1084</v>
      </c>
      <c r="C56" s="10" t="s">
        <v>851</v>
      </c>
      <c r="D56" s="10">
        <v>23815</v>
      </c>
      <c r="E56" s="10">
        <v>2.3814999999999999E-3</v>
      </c>
      <c r="F56" s="10">
        <v>3.9026010006274286E-6</v>
      </c>
    </row>
    <row r="57" spans="1:6" x14ac:dyDescent="0.2">
      <c r="A57" s="12" t="s">
        <v>130</v>
      </c>
      <c r="B57" s="10"/>
      <c r="C57" s="10"/>
      <c r="D57" s="10"/>
      <c r="E57" s="12">
        <f>SUM(E53:E56)</f>
        <v>0.75896750000000002</v>
      </c>
      <c r="F57" s="12">
        <f>SUM(F53:F56)</f>
        <v>1.2437318181581767E-3</v>
      </c>
    </row>
    <row r="58" spans="1:6" x14ac:dyDescent="0.2">
      <c r="A58" s="10"/>
      <c r="B58" s="10"/>
      <c r="C58" s="10"/>
      <c r="D58" s="10"/>
      <c r="E58" s="10"/>
      <c r="F58" s="10"/>
    </row>
    <row r="59" spans="1:6" x14ac:dyDescent="0.2">
      <c r="A59" s="12" t="s">
        <v>130</v>
      </c>
      <c r="B59" s="10"/>
      <c r="C59" s="10"/>
      <c r="D59" s="10"/>
      <c r="E59" s="12">
        <v>56986.766859000003</v>
      </c>
      <c r="F59" s="12">
        <v>93.385099041131781</v>
      </c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2" t="s">
        <v>142</v>
      </c>
      <c r="B61" s="10"/>
      <c r="C61" s="10"/>
      <c r="D61" s="10"/>
      <c r="E61" s="12">
        <v>4036.6377785</v>
      </c>
      <c r="F61" s="12">
        <v>6.61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4" t="s">
        <v>143</v>
      </c>
      <c r="B63" s="7"/>
      <c r="C63" s="7"/>
      <c r="D63" s="7"/>
      <c r="E63" s="14">
        <v>61023.404637500003</v>
      </c>
      <c r="F63" s="14">
        <f xml:space="preserve"> ROUND(SUM(F59:F62),2)</f>
        <v>100</v>
      </c>
    </row>
    <row r="65" spans="1:2" x14ac:dyDescent="0.2">
      <c r="A65" s="15" t="s">
        <v>146</v>
      </c>
    </row>
    <row r="66" spans="1:2" x14ac:dyDescent="0.2">
      <c r="A66" s="15" t="s">
        <v>147</v>
      </c>
    </row>
    <row r="67" spans="1:2" x14ac:dyDescent="0.2">
      <c r="A67" s="15" t="s">
        <v>148</v>
      </c>
    </row>
    <row r="68" spans="1:2" x14ac:dyDescent="0.2">
      <c r="A68" s="2" t="s">
        <v>879</v>
      </c>
      <c r="B68" s="16">
        <v>17.402585999999999</v>
      </c>
    </row>
    <row r="69" spans="1:2" x14ac:dyDescent="0.2">
      <c r="A69" s="2" t="s">
        <v>880</v>
      </c>
      <c r="B69" s="16">
        <v>52.351066199999998</v>
      </c>
    </row>
    <row r="70" spans="1:2" x14ac:dyDescent="0.2">
      <c r="A70" s="2" t="s">
        <v>881</v>
      </c>
      <c r="B70" s="16">
        <v>17.108392599999998</v>
      </c>
    </row>
    <row r="71" spans="1:2" x14ac:dyDescent="0.2">
      <c r="A71" s="2" t="s">
        <v>882</v>
      </c>
      <c r="B71" s="16">
        <v>51.549013500000001</v>
      </c>
    </row>
    <row r="73" spans="1:2" x14ac:dyDescent="0.2">
      <c r="A73" s="15" t="s">
        <v>149</v>
      </c>
    </row>
    <row r="74" spans="1:2" x14ac:dyDescent="0.2">
      <c r="A74" s="2" t="s">
        <v>879</v>
      </c>
      <c r="B74" s="16">
        <v>20.5661147</v>
      </c>
    </row>
    <row r="75" spans="1:2" x14ac:dyDescent="0.2">
      <c r="A75" s="2" t="s">
        <v>880</v>
      </c>
      <c r="B75" s="16">
        <v>61.8742637</v>
      </c>
    </row>
    <row r="76" spans="1:2" x14ac:dyDescent="0.2">
      <c r="A76" s="2" t="s">
        <v>881</v>
      </c>
      <c r="B76" s="16">
        <v>20.1446468</v>
      </c>
    </row>
    <row r="77" spans="1:2" x14ac:dyDescent="0.2">
      <c r="A77" s="2" t="s">
        <v>882</v>
      </c>
      <c r="B77" s="16">
        <v>60.697586800000003</v>
      </c>
    </row>
    <row r="79" spans="1:2" x14ac:dyDescent="0.2">
      <c r="A79" s="15" t="s">
        <v>150</v>
      </c>
      <c r="B79" s="31" t="s">
        <v>883</v>
      </c>
    </row>
    <row r="81" spans="1:2" x14ac:dyDescent="0.2">
      <c r="A81" s="15" t="s">
        <v>884</v>
      </c>
      <c r="B81" s="33">
        <v>0.15049577148623439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5.71093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1085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888</v>
      </c>
      <c r="B8" s="10" t="s">
        <v>889</v>
      </c>
      <c r="C8" s="10" t="s">
        <v>872</v>
      </c>
      <c r="D8" s="10">
        <v>516114</v>
      </c>
      <c r="E8" s="10">
        <v>9329.7927780000009</v>
      </c>
      <c r="F8" s="10">
        <v>10.960959757677241</v>
      </c>
    </row>
    <row r="9" spans="1:6" x14ac:dyDescent="0.2">
      <c r="A9" s="10" t="s">
        <v>886</v>
      </c>
      <c r="B9" s="10" t="s">
        <v>887</v>
      </c>
      <c r="C9" s="10" t="s">
        <v>94</v>
      </c>
      <c r="D9" s="10">
        <v>1681892</v>
      </c>
      <c r="E9" s="10">
        <v>7981.4184859999996</v>
      </c>
      <c r="F9" s="10">
        <v>9.376843507233918</v>
      </c>
    </row>
    <row r="10" spans="1:6" x14ac:dyDescent="0.2">
      <c r="A10" s="10" t="s">
        <v>73</v>
      </c>
      <c r="B10" s="10" t="s">
        <v>74</v>
      </c>
      <c r="C10" s="10" t="s">
        <v>43</v>
      </c>
      <c r="D10" s="10">
        <v>135500</v>
      </c>
      <c r="E10" s="10">
        <v>6632.0474999999997</v>
      </c>
      <c r="F10" s="10">
        <v>7.7915563065793032</v>
      </c>
    </row>
    <row r="11" spans="1:6" x14ac:dyDescent="0.2">
      <c r="A11" s="10" t="s">
        <v>9</v>
      </c>
      <c r="B11" s="10" t="s">
        <v>10</v>
      </c>
      <c r="C11" s="10" t="s">
        <v>11</v>
      </c>
      <c r="D11" s="10">
        <v>478300</v>
      </c>
      <c r="E11" s="10">
        <v>5960.5745999999999</v>
      </c>
      <c r="F11" s="10">
        <v>7.0026869704214887</v>
      </c>
    </row>
    <row r="12" spans="1:6" x14ac:dyDescent="0.2">
      <c r="A12" s="10" t="s">
        <v>24</v>
      </c>
      <c r="B12" s="10" t="s">
        <v>25</v>
      </c>
      <c r="C12" s="10" t="s">
        <v>11</v>
      </c>
      <c r="D12" s="10">
        <v>2145300</v>
      </c>
      <c r="E12" s="10">
        <v>5639.9937</v>
      </c>
      <c r="F12" s="10">
        <v>6.6260575610024723</v>
      </c>
    </row>
    <row r="13" spans="1:6" x14ac:dyDescent="0.2">
      <c r="A13" s="10" t="s">
        <v>892</v>
      </c>
      <c r="B13" s="10" t="s">
        <v>893</v>
      </c>
      <c r="C13" s="10" t="s">
        <v>19</v>
      </c>
      <c r="D13" s="10">
        <v>1458906</v>
      </c>
      <c r="E13" s="10">
        <v>4718.8314570000002</v>
      </c>
      <c r="F13" s="10">
        <v>5.5438446420163841</v>
      </c>
    </row>
    <row r="14" spans="1:6" x14ac:dyDescent="0.2">
      <c r="A14" s="10" t="s">
        <v>14</v>
      </c>
      <c r="B14" s="10" t="s">
        <v>15</v>
      </c>
      <c r="C14" s="10" t="s">
        <v>16</v>
      </c>
      <c r="D14" s="10">
        <v>420000</v>
      </c>
      <c r="E14" s="10">
        <v>4510.17</v>
      </c>
      <c r="F14" s="10">
        <v>5.2987020233562534</v>
      </c>
    </row>
    <row r="15" spans="1:6" x14ac:dyDescent="0.2">
      <c r="A15" s="10" t="s">
        <v>873</v>
      </c>
      <c r="B15" s="10" t="s">
        <v>874</v>
      </c>
      <c r="C15" s="10" t="s">
        <v>11</v>
      </c>
      <c r="D15" s="10">
        <v>5300000</v>
      </c>
      <c r="E15" s="10">
        <v>3426.45</v>
      </c>
      <c r="F15" s="10">
        <v>4.0255106898252242</v>
      </c>
    </row>
    <row r="16" spans="1:6" x14ac:dyDescent="0.2">
      <c r="A16" s="10" t="s">
        <v>894</v>
      </c>
      <c r="B16" s="10" t="s">
        <v>895</v>
      </c>
      <c r="C16" s="10" t="s">
        <v>43</v>
      </c>
      <c r="D16" s="10">
        <v>479975</v>
      </c>
      <c r="E16" s="10">
        <v>3423.9016630000001</v>
      </c>
      <c r="F16" s="10">
        <v>4.0225168163308567</v>
      </c>
    </row>
    <row r="17" spans="1:6" x14ac:dyDescent="0.2">
      <c r="A17" s="10" t="s">
        <v>890</v>
      </c>
      <c r="B17" s="10" t="s">
        <v>891</v>
      </c>
      <c r="C17" s="10" t="s">
        <v>872</v>
      </c>
      <c r="D17" s="10">
        <v>649761</v>
      </c>
      <c r="E17" s="10">
        <v>3258.8762959999999</v>
      </c>
      <c r="F17" s="10">
        <v>3.8286393691330773</v>
      </c>
    </row>
    <row r="18" spans="1:6" x14ac:dyDescent="0.2">
      <c r="A18" s="10" t="s">
        <v>44</v>
      </c>
      <c r="B18" s="10" t="s">
        <v>45</v>
      </c>
      <c r="C18" s="10" t="s">
        <v>46</v>
      </c>
      <c r="D18" s="10">
        <v>280000</v>
      </c>
      <c r="E18" s="10">
        <v>2841.72</v>
      </c>
      <c r="F18" s="10">
        <v>3.33854988033975</v>
      </c>
    </row>
    <row r="19" spans="1:6" x14ac:dyDescent="0.2">
      <c r="A19" s="10" t="s">
        <v>903</v>
      </c>
      <c r="B19" s="10" t="s">
        <v>904</v>
      </c>
      <c r="C19" s="10" t="s">
        <v>82</v>
      </c>
      <c r="D19" s="10">
        <v>1416818</v>
      </c>
      <c r="E19" s="10">
        <v>2706.8307890000001</v>
      </c>
      <c r="F19" s="10">
        <v>3.1800774202651572</v>
      </c>
    </row>
    <row r="20" spans="1:6" x14ac:dyDescent="0.2">
      <c r="A20" s="10" t="s">
        <v>896</v>
      </c>
      <c r="B20" s="10" t="s">
        <v>897</v>
      </c>
      <c r="C20" s="10" t="s">
        <v>82</v>
      </c>
      <c r="D20" s="10">
        <v>875000</v>
      </c>
      <c r="E20" s="10">
        <v>1925.875</v>
      </c>
      <c r="F20" s="10">
        <v>2.2625838403499698</v>
      </c>
    </row>
    <row r="21" spans="1:6" x14ac:dyDescent="0.2">
      <c r="A21" s="10" t="s">
        <v>898</v>
      </c>
      <c r="B21" s="10" t="s">
        <v>899</v>
      </c>
      <c r="C21" s="10" t="s">
        <v>872</v>
      </c>
      <c r="D21" s="10">
        <v>814394</v>
      </c>
      <c r="E21" s="10">
        <v>1597.4338310000001</v>
      </c>
      <c r="F21" s="10">
        <v>1.8767199179847835</v>
      </c>
    </row>
    <row r="22" spans="1:6" x14ac:dyDescent="0.2">
      <c r="A22" s="10" t="s">
        <v>868</v>
      </c>
      <c r="B22" s="10" t="s">
        <v>869</v>
      </c>
      <c r="C22" s="10" t="s">
        <v>79</v>
      </c>
      <c r="D22" s="10">
        <v>940500</v>
      </c>
      <c r="E22" s="10">
        <v>1535.8364999999999</v>
      </c>
      <c r="F22" s="10">
        <v>1.8043532660840689</v>
      </c>
    </row>
    <row r="23" spans="1:6" x14ac:dyDescent="0.2">
      <c r="A23" s="10" t="s">
        <v>124</v>
      </c>
      <c r="B23" s="10" t="s">
        <v>125</v>
      </c>
      <c r="C23" s="10" t="s">
        <v>105</v>
      </c>
      <c r="D23" s="10">
        <v>281200</v>
      </c>
      <c r="E23" s="10">
        <v>1430.7456</v>
      </c>
      <c r="F23" s="10">
        <v>1.6808888812679026</v>
      </c>
    </row>
    <row r="24" spans="1:6" x14ac:dyDescent="0.2">
      <c r="A24" s="10" t="s">
        <v>115</v>
      </c>
      <c r="B24" s="10" t="s">
        <v>116</v>
      </c>
      <c r="C24" s="10" t="s">
        <v>117</v>
      </c>
      <c r="D24" s="10">
        <v>427300</v>
      </c>
      <c r="E24" s="10">
        <v>1401.5440000000001</v>
      </c>
      <c r="F24" s="10">
        <v>1.6465818425076697</v>
      </c>
    </row>
    <row r="25" spans="1:6" x14ac:dyDescent="0.2">
      <c r="A25" s="10" t="s">
        <v>52</v>
      </c>
      <c r="B25" s="10" t="s">
        <v>53</v>
      </c>
      <c r="C25" s="10" t="s">
        <v>51</v>
      </c>
      <c r="D25" s="10">
        <v>28700</v>
      </c>
      <c r="E25" s="10">
        <v>842.44545000000005</v>
      </c>
      <c r="F25" s="10">
        <v>0.98973373741616588</v>
      </c>
    </row>
    <row r="26" spans="1:6" x14ac:dyDescent="0.2">
      <c r="A26" s="10" t="s">
        <v>908</v>
      </c>
      <c r="B26" s="10" t="s">
        <v>909</v>
      </c>
      <c r="C26" s="10" t="s">
        <v>910</v>
      </c>
      <c r="D26" s="10">
        <v>376200</v>
      </c>
      <c r="E26" s="10">
        <v>819.73979999999995</v>
      </c>
      <c r="F26" s="10">
        <v>0.96305836296318104</v>
      </c>
    </row>
    <row r="27" spans="1:6" x14ac:dyDescent="0.2">
      <c r="A27" s="10" t="s">
        <v>905</v>
      </c>
      <c r="B27" s="10" t="s">
        <v>906</v>
      </c>
      <c r="C27" s="10" t="s">
        <v>907</v>
      </c>
      <c r="D27" s="10">
        <v>795700</v>
      </c>
      <c r="E27" s="10">
        <v>819.57100000000003</v>
      </c>
      <c r="F27" s="10">
        <v>0.96286005094799265</v>
      </c>
    </row>
    <row r="28" spans="1:6" x14ac:dyDescent="0.2">
      <c r="A28" s="10" t="s">
        <v>911</v>
      </c>
      <c r="B28" s="10" t="s">
        <v>912</v>
      </c>
      <c r="C28" s="10" t="s">
        <v>51</v>
      </c>
      <c r="D28" s="10">
        <v>26048</v>
      </c>
      <c r="E28" s="10">
        <v>408.09401600000001</v>
      </c>
      <c r="F28" s="10">
        <v>0.47944281219971291</v>
      </c>
    </row>
    <row r="29" spans="1:6" x14ac:dyDescent="0.2">
      <c r="A29" s="10" t="s">
        <v>122</v>
      </c>
      <c r="B29" s="10" t="s">
        <v>123</v>
      </c>
      <c r="C29" s="10" t="s">
        <v>89</v>
      </c>
      <c r="D29" s="10">
        <v>118000</v>
      </c>
      <c r="E29" s="10">
        <v>395.536</v>
      </c>
      <c r="F29" s="10">
        <v>0.46468922535297758</v>
      </c>
    </row>
    <row r="30" spans="1:6" x14ac:dyDescent="0.2">
      <c r="A30" s="10" t="s">
        <v>900</v>
      </c>
      <c r="B30" s="10" t="s">
        <v>901</v>
      </c>
      <c r="C30" s="10" t="s">
        <v>902</v>
      </c>
      <c r="D30" s="10">
        <v>14156</v>
      </c>
      <c r="E30" s="10">
        <v>153.904032</v>
      </c>
      <c r="F30" s="10">
        <v>0.18081172234330092</v>
      </c>
    </row>
    <row r="31" spans="1:6" x14ac:dyDescent="0.2">
      <c r="A31" s="12" t="s">
        <v>130</v>
      </c>
      <c r="B31" s="10"/>
      <c r="C31" s="10"/>
      <c r="D31" s="10"/>
      <c r="E31" s="12">
        <f xml:space="preserve"> SUM(E8:E30)</f>
        <v>71761.332497999989</v>
      </c>
      <c r="F31" s="12">
        <f>SUM(F8:F30)</f>
        <v>84.30766860359887</v>
      </c>
    </row>
    <row r="32" spans="1:6" x14ac:dyDescent="0.2">
      <c r="A32" s="10"/>
      <c r="B32" s="10"/>
      <c r="C32" s="10"/>
      <c r="D32" s="10"/>
      <c r="E32" s="10"/>
      <c r="F32" s="10"/>
    </row>
    <row r="33" spans="1:6" x14ac:dyDescent="0.2">
      <c r="A33" s="12" t="s">
        <v>1066</v>
      </c>
      <c r="B33" s="10"/>
      <c r="C33" s="10"/>
      <c r="D33" s="10"/>
      <c r="E33" s="10"/>
      <c r="F33" s="10"/>
    </row>
    <row r="34" spans="1:6" x14ac:dyDescent="0.2">
      <c r="A34" s="10"/>
      <c r="B34" s="10"/>
      <c r="C34" s="10"/>
      <c r="D34" s="10"/>
      <c r="E34" s="10"/>
      <c r="F34" s="10"/>
    </row>
    <row r="35" spans="1:6" x14ac:dyDescent="0.2">
      <c r="A35" s="10"/>
      <c r="B35" s="10"/>
      <c r="C35" s="10"/>
      <c r="D35" s="10"/>
      <c r="E35" s="10"/>
      <c r="F35" s="10"/>
    </row>
    <row r="36" spans="1:6" x14ac:dyDescent="0.2">
      <c r="A36" s="10" t="s">
        <v>1086</v>
      </c>
      <c r="B36" s="10" t="s">
        <v>1087</v>
      </c>
      <c r="C36" s="10" t="s">
        <v>89</v>
      </c>
      <c r="D36" s="10">
        <v>4667273</v>
      </c>
      <c r="E36" s="10">
        <v>3226.5144890000001</v>
      </c>
      <c r="F36" s="10">
        <v>3.7906196110684451</v>
      </c>
    </row>
    <row r="37" spans="1:6" x14ac:dyDescent="0.2">
      <c r="A37" s="10" t="s">
        <v>1088</v>
      </c>
      <c r="B37" s="10" t="s">
        <v>1089</v>
      </c>
      <c r="C37" s="10" t="s">
        <v>61</v>
      </c>
      <c r="D37" s="10">
        <v>200000</v>
      </c>
      <c r="E37" s="10">
        <v>454.43708759999998</v>
      </c>
      <c r="F37" s="10">
        <v>0.53388823826025245</v>
      </c>
    </row>
    <row r="38" spans="1:6" x14ac:dyDescent="0.2">
      <c r="A38" s="10" t="s">
        <v>1090</v>
      </c>
      <c r="B38" s="10" t="s">
        <v>1091</v>
      </c>
      <c r="C38" s="10" t="s">
        <v>16</v>
      </c>
      <c r="D38" s="10">
        <v>2334000</v>
      </c>
      <c r="E38" s="10">
        <v>2997.0921020000001</v>
      </c>
      <c r="F38" s="10">
        <v>3.5210863415464262</v>
      </c>
    </row>
    <row r="39" spans="1:6" x14ac:dyDescent="0.2">
      <c r="A39" s="10" t="s">
        <v>1092</v>
      </c>
      <c r="B39" s="10" t="s">
        <v>1093</v>
      </c>
      <c r="C39" s="10" t="s">
        <v>934</v>
      </c>
      <c r="D39" s="10">
        <v>13780000</v>
      </c>
      <c r="E39" s="10">
        <v>1012.158604</v>
      </c>
      <c r="F39" s="10">
        <v>1.1891185571657477</v>
      </c>
    </row>
    <row r="40" spans="1:6" x14ac:dyDescent="0.2">
      <c r="A40" s="10" t="s">
        <v>1094</v>
      </c>
      <c r="B40" s="10" t="s">
        <v>1095</v>
      </c>
      <c r="C40" s="10" t="s">
        <v>61</v>
      </c>
      <c r="D40" s="10">
        <v>706969</v>
      </c>
      <c r="E40" s="10">
        <v>968.23183959999994</v>
      </c>
      <c r="F40" s="10">
        <v>1.1375118914733739</v>
      </c>
    </row>
    <row r="41" spans="1:6" x14ac:dyDescent="0.2">
      <c r="A41" s="10" t="s">
        <v>1096</v>
      </c>
      <c r="B41" s="10" t="s">
        <v>1097</v>
      </c>
      <c r="C41" s="10" t="s">
        <v>1098</v>
      </c>
      <c r="D41" s="10">
        <v>677438</v>
      </c>
      <c r="E41" s="10">
        <v>1593.745496</v>
      </c>
      <c r="F41" s="10">
        <v>1.8723867358370339</v>
      </c>
    </row>
    <row r="42" spans="1:6" x14ac:dyDescent="0.2">
      <c r="A42" s="12" t="s">
        <v>130</v>
      </c>
      <c r="B42" s="10"/>
      <c r="C42" s="10"/>
      <c r="D42" s="10"/>
      <c r="E42" s="12">
        <f>SUM(E36:E41)</f>
        <v>10252.1796182</v>
      </c>
      <c r="F42" s="12">
        <f>SUM(F36:F41)</f>
        <v>12.044611375351279</v>
      </c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2" t="s">
        <v>130</v>
      </c>
      <c r="B44" s="10"/>
      <c r="C44" s="10"/>
      <c r="D44" s="10"/>
      <c r="E44" s="12">
        <v>82013.512116199985</v>
      </c>
      <c r="F44" s="12">
        <v>96.352279978950151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12" t="s">
        <v>142</v>
      </c>
      <c r="B46" s="10"/>
      <c r="C46" s="10"/>
      <c r="D46" s="10"/>
      <c r="E46" s="12">
        <v>3104.8806546999999</v>
      </c>
      <c r="F46" s="12">
        <v>3.65</v>
      </c>
    </row>
    <row r="47" spans="1:6" x14ac:dyDescent="0.2">
      <c r="A47" s="10"/>
      <c r="B47" s="10"/>
      <c r="C47" s="10"/>
      <c r="D47" s="10"/>
      <c r="E47" s="10"/>
      <c r="F47" s="10"/>
    </row>
    <row r="48" spans="1:6" x14ac:dyDescent="0.2">
      <c r="A48" s="14" t="s">
        <v>143</v>
      </c>
      <c r="B48" s="7"/>
      <c r="C48" s="7"/>
      <c r="D48" s="7"/>
      <c r="E48" s="14">
        <v>85118.392770899984</v>
      </c>
      <c r="F48" s="14">
        <f xml:space="preserve"> ROUND(SUM(F44:F47),2)</f>
        <v>100</v>
      </c>
    </row>
    <row r="50" spans="1:2" x14ac:dyDescent="0.2">
      <c r="A50" s="15" t="s">
        <v>146</v>
      </c>
    </row>
    <row r="51" spans="1:2" x14ac:dyDescent="0.2">
      <c r="A51" s="15" t="s">
        <v>147</v>
      </c>
    </row>
    <row r="52" spans="1:2" x14ac:dyDescent="0.2">
      <c r="A52" s="15" t="s">
        <v>148</v>
      </c>
    </row>
    <row r="53" spans="1:2" x14ac:dyDescent="0.2">
      <c r="A53" s="2" t="s">
        <v>879</v>
      </c>
      <c r="B53" s="16">
        <v>13.857720199999999</v>
      </c>
    </row>
    <row r="54" spans="1:2" x14ac:dyDescent="0.2">
      <c r="A54" s="2" t="s">
        <v>880</v>
      </c>
      <c r="B54" s="16">
        <v>31.123415300000001</v>
      </c>
    </row>
    <row r="55" spans="1:2" x14ac:dyDescent="0.2">
      <c r="A55" s="2" t="s">
        <v>881</v>
      </c>
      <c r="B55" s="16">
        <v>13.5993525</v>
      </c>
    </row>
    <row r="56" spans="1:2" x14ac:dyDescent="0.2">
      <c r="A56" s="2" t="s">
        <v>882</v>
      </c>
      <c r="B56" s="16">
        <v>30.606081100000001</v>
      </c>
    </row>
    <row r="58" spans="1:2" x14ac:dyDescent="0.2">
      <c r="A58" s="15" t="s">
        <v>149</v>
      </c>
    </row>
    <row r="59" spans="1:2" x14ac:dyDescent="0.2">
      <c r="A59" s="2" t="s">
        <v>879</v>
      </c>
      <c r="B59" s="16">
        <v>15.5822859</v>
      </c>
    </row>
    <row r="60" spans="1:2" x14ac:dyDescent="0.2">
      <c r="A60" s="2" t="s">
        <v>880</v>
      </c>
      <c r="B60" s="16">
        <v>36.838194199999997</v>
      </c>
    </row>
    <row r="61" spans="1:2" x14ac:dyDescent="0.2">
      <c r="A61" s="2" t="s">
        <v>881</v>
      </c>
      <c r="B61" s="16">
        <v>15.2313901</v>
      </c>
    </row>
    <row r="62" spans="1:2" x14ac:dyDescent="0.2">
      <c r="A62" s="2" t="s">
        <v>882</v>
      </c>
      <c r="B62" s="16">
        <v>36.109113800000003</v>
      </c>
    </row>
    <row r="64" spans="1:2" x14ac:dyDescent="0.2">
      <c r="A64" s="15" t="s">
        <v>150</v>
      </c>
      <c r="B64" s="32"/>
    </row>
    <row r="65" spans="1:2" x14ac:dyDescent="0.2">
      <c r="A65" s="15"/>
      <c r="B65" s="32"/>
    </row>
    <row r="66" spans="1:2" x14ac:dyDescent="0.2">
      <c r="A66" s="34" t="s">
        <v>555</v>
      </c>
      <c r="B66" s="35" t="s">
        <v>1029</v>
      </c>
    </row>
    <row r="67" spans="1:2" ht="12.75" x14ac:dyDescent="0.2">
      <c r="A67" s="36" t="s">
        <v>522</v>
      </c>
      <c r="B67" s="22">
        <v>0.70000000000000007</v>
      </c>
    </row>
    <row r="68" spans="1:2" ht="12.75" x14ac:dyDescent="0.2">
      <c r="A68" s="36" t="s">
        <v>524</v>
      </c>
      <c r="B68" s="22">
        <v>0.70000000000000007</v>
      </c>
    </row>
    <row r="70" spans="1:2" x14ac:dyDescent="0.2">
      <c r="A70" s="15" t="s">
        <v>884</v>
      </c>
      <c r="B70" s="33">
        <v>7.8588517592699317E-2</v>
      </c>
    </row>
  </sheetData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4" style="2" bestFit="1" customWidth="1"/>
    <col min="3" max="3" width="32.710937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8" x14ac:dyDescent="0.2">
      <c r="A1" s="57" t="s">
        <v>1099</v>
      </c>
      <c r="B1" s="57"/>
      <c r="C1" s="57"/>
      <c r="D1" s="57"/>
      <c r="E1" s="57"/>
    </row>
    <row r="3" spans="1:8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8" x14ac:dyDescent="0.2">
      <c r="A4" s="7"/>
      <c r="B4" s="7"/>
      <c r="C4" s="7"/>
      <c r="D4" s="7"/>
      <c r="E4" s="7"/>
      <c r="F4" s="7"/>
    </row>
    <row r="5" spans="1:8" x14ac:dyDescent="0.2">
      <c r="A5" s="12" t="s">
        <v>7</v>
      </c>
      <c r="B5" s="10"/>
      <c r="C5" s="10"/>
      <c r="D5" s="10"/>
      <c r="E5" s="10"/>
      <c r="F5" s="10"/>
    </row>
    <row r="6" spans="1:8" x14ac:dyDescent="0.2">
      <c r="A6" s="12" t="s">
        <v>8</v>
      </c>
      <c r="B6" s="10"/>
      <c r="C6" s="10"/>
      <c r="D6" s="10"/>
      <c r="E6" s="10"/>
      <c r="F6" s="10"/>
    </row>
    <row r="7" spans="1:8" x14ac:dyDescent="0.2">
      <c r="A7" s="12" t="s">
        <v>854</v>
      </c>
      <c r="B7" s="10"/>
      <c r="C7" s="10"/>
      <c r="D7" s="10"/>
      <c r="E7" s="10"/>
      <c r="F7" s="10"/>
    </row>
    <row r="8" spans="1:8" x14ac:dyDescent="0.2">
      <c r="A8" s="10" t="s">
        <v>26</v>
      </c>
      <c r="B8" s="10" t="s">
        <v>27</v>
      </c>
      <c r="C8" s="10" t="s">
        <v>11</v>
      </c>
      <c r="D8" s="10">
        <v>19500000</v>
      </c>
      <c r="E8" s="10">
        <v>44733</v>
      </c>
      <c r="F8" s="10">
        <v>8.9934646165894545</v>
      </c>
      <c r="G8" s="37"/>
      <c r="H8" s="2"/>
    </row>
    <row r="9" spans="1:8" x14ac:dyDescent="0.2">
      <c r="A9" s="10" t="s">
        <v>9</v>
      </c>
      <c r="B9" s="10" t="s">
        <v>10</v>
      </c>
      <c r="C9" s="10" t="s">
        <v>11</v>
      </c>
      <c r="D9" s="10">
        <v>3300000</v>
      </c>
      <c r="E9" s="10">
        <v>41124.6</v>
      </c>
      <c r="F9" s="10">
        <v>8.2680042691389932</v>
      </c>
      <c r="G9" s="37"/>
      <c r="H9" s="2"/>
    </row>
    <row r="10" spans="1:8" x14ac:dyDescent="0.2">
      <c r="A10" s="10" t="s">
        <v>24</v>
      </c>
      <c r="B10" s="10" t="s">
        <v>25</v>
      </c>
      <c r="C10" s="10" t="s">
        <v>11</v>
      </c>
      <c r="D10" s="10">
        <v>15500000</v>
      </c>
      <c r="E10" s="10">
        <v>40749.5</v>
      </c>
      <c r="F10" s="10">
        <v>8.192591294876534</v>
      </c>
      <c r="G10" s="37"/>
      <c r="H10" s="2"/>
    </row>
    <row r="11" spans="1:8" x14ac:dyDescent="0.2">
      <c r="A11" s="10" t="s">
        <v>12</v>
      </c>
      <c r="B11" s="10" t="s">
        <v>13</v>
      </c>
      <c r="C11" s="10" t="s">
        <v>11</v>
      </c>
      <c r="D11" s="10">
        <v>7000000</v>
      </c>
      <c r="E11" s="10">
        <v>38230.5</v>
      </c>
      <c r="F11" s="10">
        <v>7.6861522595069216</v>
      </c>
      <c r="G11" s="37"/>
      <c r="H11" s="2"/>
    </row>
    <row r="12" spans="1:8" x14ac:dyDescent="0.2">
      <c r="A12" s="10" t="s">
        <v>892</v>
      </c>
      <c r="B12" s="10" t="s">
        <v>893</v>
      </c>
      <c r="C12" s="10" t="s">
        <v>19</v>
      </c>
      <c r="D12" s="10">
        <v>7500000</v>
      </c>
      <c r="E12" s="10">
        <v>24258.75</v>
      </c>
      <c r="F12" s="10">
        <v>4.8771647277779131</v>
      </c>
      <c r="G12" s="37"/>
      <c r="H12" s="2"/>
    </row>
    <row r="13" spans="1:8" x14ac:dyDescent="0.2">
      <c r="A13" s="10" t="s">
        <v>62</v>
      </c>
      <c r="B13" s="10" t="s">
        <v>63</v>
      </c>
      <c r="C13" s="10" t="s">
        <v>19</v>
      </c>
      <c r="D13" s="10">
        <v>8000000</v>
      </c>
      <c r="E13" s="10">
        <v>23340</v>
      </c>
      <c r="F13" s="10">
        <v>4.6924521975096205</v>
      </c>
      <c r="G13" s="37"/>
      <c r="H13" s="2"/>
    </row>
    <row r="14" spans="1:8" x14ac:dyDescent="0.2">
      <c r="A14" s="10" t="s">
        <v>31</v>
      </c>
      <c r="B14" s="10" t="s">
        <v>32</v>
      </c>
      <c r="C14" s="10" t="s">
        <v>33</v>
      </c>
      <c r="D14" s="10">
        <v>5850000</v>
      </c>
      <c r="E14" s="10">
        <v>21179.924999999999</v>
      </c>
      <c r="F14" s="10">
        <v>4.2581741906314887</v>
      </c>
      <c r="G14" s="37"/>
      <c r="H14" s="2"/>
    </row>
    <row r="15" spans="1:8" x14ac:dyDescent="0.2">
      <c r="A15" s="10" t="s">
        <v>28</v>
      </c>
      <c r="B15" s="10" t="s">
        <v>29</v>
      </c>
      <c r="C15" s="10" t="s">
        <v>30</v>
      </c>
      <c r="D15" s="10">
        <v>1350000</v>
      </c>
      <c r="E15" s="10">
        <v>21044.474999999999</v>
      </c>
      <c r="F15" s="10">
        <v>4.2309422861690775</v>
      </c>
      <c r="G15" s="37"/>
      <c r="H15" s="2"/>
    </row>
    <row r="16" spans="1:8" x14ac:dyDescent="0.2">
      <c r="A16" s="10" t="s">
        <v>1042</v>
      </c>
      <c r="B16" s="10" t="s">
        <v>1043</v>
      </c>
      <c r="C16" s="10" t="s">
        <v>859</v>
      </c>
      <c r="D16" s="10">
        <v>2030000</v>
      </c>
      <c r="E16" s="10">
        <v>17163.650000000001</v>
      </c>
      <c r="F16" s="10">
        <v>3.4507115321245077</v>
      </c>
      <c r="G16" s="37"/>
      <c r="H16" s="2"/>
    </row>
    <row r="17" spans="1:8" x14ac:dyDescent="0.2">
      <c r="A17" s="10" t="s">
        <v>1046</v>
      </c>
      <c r="B17" s="10" t="s">
        <v>1047</v>
      </c>
      <c r="C17" s="10" t="s">
        <v>33</v>
      </c>
      <c r="D17" s="10">
        <v>16000000</v>
      </c>
      <c r="E17" s="10">
        <v>16752</v>
      </c>
      <c r="F17" s="10">
        <v>3.3679502661817122</v>
      </c>
      <c r="G17" s="37"/>
      <c r="H17" s="2"/>
    </row>
    <row r="18" spans="1:8" x14ac:dyDescent="0.2">
      <c r="A18" s="10" t="s">
        <v>855</v>
      </c>
      <c r="B18" s="10" t="s">
        <v>856</v>
      </c>
      <c r="C18" s="10" t="s">
        <v>16</v>
      </c>
      <c r="D18" s="10">
        <v>2500000</v>
      </c>
      <c r="E18" s="10">
        <v>12198.75</v>
      </c>
      <c r="F18" s="10">
        <v>2.4525300447459504</v>
      </c>
      <c r="G18" s="37"/>
      <c r="H18" s="2"/>
    </row>
    <row r="19" spans="1:8" x14ac:dyDescent="0.2">
      <c r="A19" s="10" t="s">
        <v>100</v>
      </c>
      <c r="B19" s="10" t="s">
        <v>101</v>
      </c>
      <c r="C19" s="10" t="s">
        <v>102</v>
      </c>
      <c r="D19" s="10">
        <v>8000000</v>
      </c>
      <c r="E19" s="10">
        <v>11584</v>
      </c>
      <c r="F19" s="10">
        <v>2.3289360006834379</v>
      </c>
      <c r="G19" s="37"/>
      <c r="H19" s="2"/>
    </row>
    <row r="20" spans="1:8" x14ac:dyDescent="0.2">
      <c r="A20" s="10" t="s">
        <v>41</v>
      </c>
      <c r="B20" s="10" t="s">
        <v>42</v>
      </c>
      <c r="C20" s="10" t="s">
        <v>43</v>
      </c>
      <c r="D20" s="10">
        <v>275000</v>
      </c>
      <c r="E20" s="10">
        <v>10225.049999999999</v>
      </c>
      <c r="F20" s="10">
        <v>2.0557222940079578</v>
      </c>
      <c r="G20" s="37"/>
      <c r="H20" s="2"/>
    </row>
    <row r="21" spans="1:8" x14ac:dyDescent="0.2">
      <c r="A21" s="10" t="s">
        <v>873</v>
      </c>
      <c r="B21" s="10" t="s">
        <v>874</v>
      </c>
      <c r="C21" s="10" t="s">
        <v>11</v>
      </c>
      <c r="D21" s="10">
        <v>15000000</v>
      </c>
      <c r="E21" s="10">
        <v>9697.5</v>
      </c>
      <c r="F21" s="10">
        <v>1.9496596051992092</v>
      </c>
      <c r="G21" s="37"/>
      <c r="H21" s="2"/>
    </row>
    <row r="22" spans="1:8" x14ac:dyDescent="0.2">
      <c r="A22" s="10" t="s">
        <v>1100</v>
      </c>
      <c r="B22" s="10" t="s">
        <v>1101</v>
      </c>
      <c r="C22" s="10" t="s">
        <v>46</v>
      </c>
      <c r="D22" s="10">
        <v>1700000</v>
      </c>
      <c r="E22" s="10">
        <v>9254.7999999999993</v>
      </c>
      <c r="F22" s="10">
        <v>1.8606558096620409</v>
      </c>
      <c r="G22" s="37"/>
      <c r="H22" s="2"/>
    </row>
    <row r="23" spans="1:8" x14ac:dyDescent="0.2">
      <c r="A23" s="10" t="s">
        <v>1102</v>
      </c>
      <c r="B23" s="10" t="s">
        <v>1103</v>
      </c>
      <c r="C23" s="10" t="s">
        <v>11</v>
      </c>
      <c r="D23" s="10">
        <v>5750000</v>
      </c>
      <c r="E23" s="10">
        <v>8722.75</v>
      </c>
      <c r="F23" s="10">
        <v>1.7536884064193248</v>
      </c>
      <c r="G23" s="37"/>
      <c r="H23" s="2"/>
    </row>
    <row r="24" spans="1:8" x14ac:dyDescent="0.2">
      <c r="A24" s="10" t="s">
        <v>864</v>
      </c>
      <c r="B24" s="10" t="s">
        <v>865</v>
      </c>
      <c r="C24" s="10" t="s">
        <v>72</v>
      </c>
      <c r="D24" s="10">
        <v>575000</v>
      </c>
      <c r="E24" s="10">
        <v>7857.375</v>
      </c>
      <c r="F24" s="10">
        <v>1.5797067945761418</v>
      </c>
      <c r="G24" s="37"/>
      <c r="H24" s="2"/>
    </row>
    <row r="25" spans="1:8" x14ac:dyDescent="0.2">
      <c r="A25" s="10" t="s">
        <v>1104</v>
      </c>
      <c r="B25" s="10" t="s">
        <v>1105</v>
      </c>
      <c r="C25" s="10" t="s">
        <v>43</v>
      </c>
      <c r="D25" s="10">
        <v>4500000</v>
      </c>
      <c r="E25" s="10">
        <v>7659</v>
      </c>
      <c r="F25" s="10">
        <v>1.5398239666120901</v>
      </c>
      <c r="G25" s="37"/>
      <c r="H25" s="2"/>
    </row>
    <row r="26" spans="1:8" x14ac:dyDescent="0.2">
      <c r="A26" s="10" t="s">
        <v>1048</v>
      </c>
      <c r="B26" s="10" t="s">
        <v>1049</v>
      </c>
      <c r="C26" s="10" t="s">
        <v>51</v>
      </c>
      <c r="D26" s="10">
        <v>160000</v>
      </c>
      <c r="E26" s="10">
        <v>7301.28</v>
      </c>
      <c r="F26" s="10">
        <v>1.4679052005412614</v>
      </c>
      <c r="G26" s="37"/>
      <c r="H26" s="2"/>
    </row>
    <row r="27" spans="1:8" x14ac:dyDescent="0.2">
      <c r="A27" s="10" t="s">
        <v>920</v>
      </c>
      <c r="B27" s="10" t="s">
        <v>921</v>
      </c>
      <c r="C27" s="10" t="s">
        <v>72</v>
      </c>
      <c r="D27" s="10">
        <v>150000</v>
      </c>
      <c r="E27" s="10">
        <v>6114.5249999999996</v>
      </c>
      <c r="F27" s="10">
        <v>1.2293108943006645</v>
      </c>
      <c r="G27" s="37"/>
      <c r="H27" s="2"/>
    </row>
    <row r="28" spans="1:8" x14ac:dyDescent="0.2">
      <c r="A28" s="10" t="s">
        <v>868</v>
      </c>
      <c r="B28" s="10" t="s">
        <v>869</v>
      </c>
      <c r="C28" s="10" t="s">
        <v>79</v>
      </c>
      <c r="D28" s="10">
        <v>3500000</v>
      </c>
      <c r="E28" s="10">
        <v>5715.5</v>
      </c>
      <c r="F28" s="10">
        <v>1.1490878549642773</v>
      </c>
      <c r="G28" s="37"/>
      <c r="H28" s="2"/>
    </row>
    <row r="29" spans="1:8" x14ac:dyDescent="0.2">
      <c r="A29" s="10" t="s">
        <v>1106</v>
      </c>
      <c r="B29" s="10" t="s">
        <v>1107</v>
      </c>
      <c r="C29" s="10" t="s">
        <v>11</v>
      </c>
      <c r="D29" s="10">
        <v>4500000</v>
      </c>
      <c r="E29" s="10">
        <v>5550.75</v>
      </c>
      <c r="F29" s="10">
        <v>1.1159652542984799</v>
      </c>
      <c r="G29" s="37"/>
      <c r="H29" s="2"/>
    </row>
    <row r="30" spans="1:8" x14ac:dyDescent="0.2">
      <c r="A30" s="10" t="s">
        <v>1108</v>
      </c>
      <c r="B30" s="10" t="s">
        <v>1109</v>
      </c>
      <c r="C30" s="10" t="s">
        <v>19</v>
      </c>
      <c r="D30" s="10">
        <v>200000</v>
      </c>
      <c r="E30" s="10">
        <v>5401.6</v>
      </c>
      <c r="F30" s="10">
        <v>1.085978997003769</v>
      </c>
      <c r="G30" s="37"/>
      <c r="H30" s="2"/>
    </row>
    <row r="31" spans="1:8" x14ac:dyDescent="0.2">
      <c r="A31" s="10" t="s">
        <v>47</v>
      </c>
      <c r="B31" s="10" t="s">
        <v>48</v>
      </c>
      <c r="C31" s="10" t="s">
        <v>46</v>
      </c>
      <c r="D31" s="10">
        <v>900000</v>
      </c>
      <c r="E31" s="10">
        <v>5333.85</v>
      </c>
      <c r="F31" s="10">
        <v>1.0723580185812636</v>
      </c>
      <c r="G31" s="37"/>
      <c r="H31" s="2"/>
    </row>
    <row r="32" spans="1:8" x14ac:dyDescent="0.2">
      <c r="A32" s="10" t="s">
        <v>935</v>
      </c>
      <c r="B32" s="10" t="s">
        <v>936</v>
      </c>
      <c r="C32" s="10" t="s">
        <v>43</v>
      </c>
      <c r="D32" s="10">
        <v>1230533</v>
      </c>
      <c r="E32" s="10">
        <v>5229.1499839999997</v>
      </c>
      <c r="F32" s="10">
        <v>1.0513083262008651</v>
      </c>
      <c r="G32" s="37"/>
      <c r="H32" s="2"/>
    </row>
    <row r="33" spans="1:8" x14ac:dyDescent="0.2">
      <c r="A33" s="10" t="s">
        <v>1040</v>
      </c>
      <c r="B33" s="10" t="s">
        <v>1041</v>
      </c>
      <c r="C33" s="10" t="s">
        <v>982</v>
      </c>
      <c r="D33" s="10">
        <v>125000</v>
      </c>
      <c r="E33" s="10">
        <v>5007.25</v>
      </c>
      <c r="F33" s="10">
        <v>1.0066958554404477</v>
      </c>
      <c r="G33" s="37"/>
      <c r="H33" s="2"/>
    </row>
    <row r="34" spans="1:8" x14ac:dyDescent="0.2">
      <c r="A34" s="10" t="s">
        <v>1110</v>
      </c>
      <c r="B34" s="10" t="s">
        <v>1111</v>
      </c>
      <c r="C34" s="10" t="s">
        <v>1112</v>
      </c>
      <c r="D34" s="10">
        <v>4000000</v>
      </c>
      <c r="E34" s="10">
        <v>4714</v>
      </c>
      <c r="F34" s="10">
        <v>0.94773863149358817</v>
      </c>
      <c r="G34" s="37"/>
      <c r="H34" s="2"/>
    </row>
    <row r="35" spans="1:8" x14ac:dyDescent="0.2">
      <c r="A35" s="10" t="s">
        <v>1113</v>
      </c>
      <c r="B35" s="10" t="s">
        <v>1114</v>
      </c>
      <c r="C35" s="10" t="s">
        <v>72</v>
      </c>
      <c r="D35" s="10">
        <v>3900000</v>
      </c>
      <c r="E35" s="10">
        <v>4561.05</v>
      </c>
      <c r="F35" s="10">
        <v>0.91698839312130476</v>
      </c>
      <c r="G35" s="37"/>
      <c r="H35" s="2"/>
    </row>
    <row r="36" spans="1:8" x14ac:dyDescent="0.2">
      <c r="A36" s="10" t="s">
        <v>1115</v>
      </c>
      <c r="B36" s="10" t="s">
        <v>1116</v>
      </c>
      <c r="C36" s="10" t="s">
        <v>105</v>
      </c>
      <c r="D36" s="10">
        <v>1000000</v>
      </c>
      <c r="E36" s="10">
        <v>3817.5</v>
      </c>
      <c r="F36" s="10">
        <v>0.76749941148213263</v>
      </c>
      <c r="G36" s="37"/>
      <c r="H36" s="2"/>
    </row>
    <row r="37" spans="1:8" x14ac:dyDescent="0.2">
      <c r="A37" s="10" t="s">
        <v>75</v>
      </c>
      <c r="B37" s="10" t="s">
        <v>76</v>
      </c>
      <c r="C37" s="10" t="s">
        <v>19</v>
      </c>
      <c r="D37" s="10">
        <v>80000</v>
      </c>
      <c r="E37" s="10">
        <v>3806.08</v>
      </c>
      <c r="F37" s="10">
        <v>0.7652034472963759</v>
      </c>
      <c r="G37" s="37"/>
      <c r="H37" s="2"/>
    </row>
    <row r="38" spans="1:8" x14ac:dyDescent="0.2">
      <c r="A38" s="10" t="s">
        <v>17</v>
      </c>
      <c r="B38" s="10" t="s">
        <v>18</v>
      </c>
      <c r="C38" s="10" t="s">
        <v>19</v>
      </c>
      <c r="D38" s="10">
        <v>250000</v>
      </c>
      <c r="E38" s="10">
        <v>3666.875</v>
      </c>
      <c r="F38" s="10">
        <v>0.73721660890073215</v>
      </c>
      <c r="G38" s="37"/>
      <c r="H38" s="2"/>
    </row>
    <row r="39" spans="1:8" x14ac:dyDescent="0.2">
      <c r="A39" s="10" t="s">
        <v>1063</v>
      </c>
      <c r="B39" s="10" t="s">
        <v>1064</v>
      </c>
      <c r="C39" s="10" t="s">
        <v>16</v>
      </c>
      <c r="D39" s="10">
        <v>1600000</v>
      </c>
      <c r="E39" s="10">
        <v>3534.4</v>
      </c>
      <c r="F39" s="10">
        <v>0.7105828212029992</v>
      </c>
      <c r="G39" s="37"/>
      <c r="H39" s="2"/>
    </row>
    <row r="40" spans="1:8" x14ac:dyDescent="0.2">
      <c r="A40" s="10" t="s">
        <v>898</v>
      </c>
      <c r="B40" s="10" t="s">
        <v>899</v>
      </c>
      <c r="C40" s="10" t="s">
        <v>872</v>
      </c>
      <c r="D40" s="10">
        <v>1800000</v>
      </c>
      <c r="E40" s="10">
        <v>3530.7</v>
      </c>
      <c r="F40" s="10">
        <v>0.70983894489062616</v>
      </c>
      <c r="G40" s="37"/>
      <c r="H40" s="2"/>
    </row>
    <row r="41" spans="1:8" x14ac:dyDescent="0.2">
      <c r="A41" s="10" t="s">
        <v>1117</v>
      </c>
      <c r="B41" s="10" t="s">
        <v>1118</v>
      </c>
      <c r="C41" s="10" t="s">
        <v>910</v>
      </c>
      <c r="D41" s="10">
        <v>2058000</v>
      </c>
      <c r="E41" s="10">
        <v>3035.55</v>
      </c>
      <c r="F41" s="10">
        <v>0.61029020000644085</v>
      </c>
      <c r="G41" s="37"/>
      <c r="H41" s="2"/>
    </row>
    <row r="42" spans="1:8" x14ac:dyDescent="0.2">
      <c r="A42" s="10" t="s">
        <v>955</v>
      </c>
      <c r="B42" s="10" t="s">
        <v>956</v>
      </c>
      <c r="C42" s="10" t="s">
        <v>72</v>
      </c>
      <c r="D42" s="10">
        <v>419727</v>
      </c>
      <c r="E42" s="10">
        <v>2520.0409079999999</v>
      </c>
      <c r="F42" s="10">
        <v>0.50664830747895195</v>
      </c>
      <c r="G42" s="37"/>
      <c r="H42" s="2"/>
    </row>
    <row r="43" spans="1:8" x14ac:dyDescent="0.2">
      <c r="A43" s="10" t="s">
        <v>978</v>
      </c>
      <c r="B43" s="10" t="s">
        <v>979</v>
      </c>
      <c r="C43" s="10" t="s">
        <v>72</v>
      </c>
      <c r="D43" s="10">
        <v>106889</v>
      </c>
      <c r="E43" s="10">
        <v>455.07991750000002</v>
      </c>
      <c r="F43" s="10">
        <v>9.1492748882406674E-2</v>
      </c>
      <c r="G43" s="37"/>
      <c r="H43" s="2"/>
    </row>
    <row r="44" spans="1:8" x14ac:dyDescent="0.2">
      <c r="A44" s="12" t="s">
        <v>130</v>
      </c>
      <c r="B44" s="10"/>
      <c r="C44" s="10"/>
      <c r="D44" s="10"/>
      <c r="E44" s="12">
        <f xml:space="preserve"> SUM(E8:E43)</f>
        <v>445070.8058095001</v>
      </c>
      <c r="F44" s="12">
        <f>SUM(F8:F43)</f>
        <v>89.480440478498977</v>
      </c>
    </row>
    <row r="45" spans="1:8" x14ac:dyDescent="0.2">
      <c r="A45" s="10"/>
      <c r="B45" s="10"/>
      <c r="C45" s="10"/>
      <c r="D45" s="10"/>
      <c r="E45" s="10"/>
      <c r="F45" s="10"/>
    </row>
    <row r="46" spans="1:8" x14ac:dyDescent="0.2">
      <c r="A46" s="12" t="s">
        <v>1066</v>
      </c>
      <c r="B46" s="10"/>
      <c r="C46" s="10"/>
      <c r="D46" s="10"/>
      <c r="E46" s="10"/>
      <c r="F46" s="10"/>
    </row>
    <row r="47" spans="1:8" x14ac:dyDescent="0.2">
      <c r="A47" s="10"/>
      <c r="B47" s="10"/>
      <c r="C47" s="10"/>
      <c r="D47" s="10"/>
      <c r="E47" s="10"/>
      <c r="F47" s="10"/>
    </row>
    <row r="48" spans="1:8" x14ac:dyDescent="0.2">
      <c r="A48" s="10"/>
      <c r="B48" s="10"/>
      <c r="C48" s="10"/>
      <c r="D48" s="10"/>
      <c r="E48" s="10"/>
      <c r="F48" s="10"/>
    </row>
    <row r="49" spans="1:8" x14ac:dyDescent="0.2">
      <c r="A49" s="10" t="s">
        <v>1069</v>
      </c>
      <c r="B49" s="10" t="s">
        <v>1070</v>
      </c>
      <c r="C49" s="10" t="s">
        <v>16</v>
      </c>
      <c r="D49" s="10">
        <v>375000</v>
      </c>
      <c r="E49" s="10">
        <v>14551.917869999999</v>
      </c>
      <c r="F49" s="10">
        <v>2.9256289197541139</v>
      </c>
      <c r="G49" s="37"/>
      <c r="H49" s="2"/>
    </row>
    <row r="50" spans="1:8" x14ac:dyDescent="0.2">
      <c r="A50" s="12" t="s">
        <v>130</v>
      </c>
      <c r="B50" s="10"/>
      <c r="C50" s="10"/>
      <c r="D50" s="10"/>
      <c r="E50" s="12">
        <f>SUM(E49:E49)</f>
        <v>14551.917869999999</v>
      </c>
      <c r="F50" s="12">
        <f>SUM(F49:F49)</f>
        <v>2.9256289197541139</v>
      </c>
    </row>
    <row r="51" spans="1:8" x14ac:dyDescent="0.2">
      <c r="A51" s="10"/>
      <c r="B51" s="10"/>
      <c r="C51" s="10"/>
      <c r="D51" s="10"/>
      <c r="E51" s="10"/>
      <c r="F51" s="10"/>
    </row>
    <row r="52" spans="1:8" x14ac:dyDescent="0.2">
      <c r="A52" s="12" t="s">
        <v>130</v>
      </c>
      <c r="B52" s="10"/>
      <c r="C52" s="10"/>
      <c r="D52" s="10"/>
      <c r="E52" s="12">
        <v>459622.72367950011</v>
      </c>
      <c r="F52" s="12">
        <v>92.406069398253095</v>
      </c>
    </row>
    <row r="53" spans="1:8" x14ac:dyDescent="0.2">
      <c r="A53" s="10"/>
      <c r="B53" s="10"/>
      <c r="C53" s="10"/>
      <c r="D53" s="10"/>
      <c r="E53" s="10"/>
      <c r="F53" s="10"/>
    </row>
    <row r="54" spans="1:8" x14ac:dyDescent="0.2">
      <c r="A54" s="12" t="s">
        <v>142</v>
      </c>
      <c r="B54" s="10"/>
      <c r="C54" s="10"/>
      <c r="D54" s="10"/>
      <c r="E54" s="12">
        <v>37771.794529699997</v>
      </c>
      <c r="F54" s="12">
        <v>7.59</v>
      </c>
    </row>
    <row r="55" spans="1:8" x14ac:dyDescent="0.2">
      <c r="A55" s="10"/>
      <c r="B55" s="10"/>
      <c r="C55" s="10"/>
      <c r="D55" s="10"/>
      <c r="E55" s="10"/>
      <c r="F55" s="10"/>
    </row>
    <row r="56" spans="1:8" x14ac:dyDescent="0.2">
      <c r="A56" s="14" t="s">
        <v>143</v>
      </c>
      <c r="B56" s="7"/>
      <c r="C56" s="7"/>
      <c r="D56" s="7"/>
      <c r="E56" s="14">
        <v>497394.51820920012</v>
      </c>
      <c r="F56" s="14">
        <f xml:space="preserve"> ROUND(SUM(F52:F55),2)</f>
        <v>100</v>
      </c>
    </row>
    <row r="58" spans="1:8" x14ac:dyDescent="0.2">
      <c r="A58" s="15" t="s">
        <v>146</v>
      </c>
    </row>
    <row r="59" spans="1:8" x14ac:dyDescent="0.2">
      <c r="A59" s="15" t="s">
        <v>147</v>
      </c>
    </row>
    <row r="60" spans="1:8" x14ac:dyDescent="0.2">
      <c r="A60" s="15" t="s">
        <v>148</v>
      </c>
    </row>
    <row r="61" spans="1:8" x14ac:dyDescent="0.2">
      <c r="A61" s="2" t="s">
        <v>879</v>
      </c>
      <c r="B61" s="16">
        <v>20.855988499999999</v>
      </c>
    </row>
    <row r="62" spans="1:8" x14ac:dyDescent="0.2">
      <c r="A62" s="2" t="s">
        <v>880</v>
      </c>
      <c r="B62" s="16">
        <v>27.295722600000001</v>
      </c>
    </row>
    <row r="63" spans="1:8" x14ac:dyDescent="0.2">
      <c r="A63" s="2" t="s">
        <v>881</v>
      </c>
      <c r="B63" s="16">
        <v>20.170911799999999</v>
      </c>
    </row>
    <row r="64" spans="1:8" x14ac:dyDescent="0.2">
      <c r="A64" s="2" t="s">
        <v>882</v>
      </c>
      <c r="B64" s="16">
        <v>26.478520499999998</v>
      </c>
    </row>
    <row r="66" spans="1:2" x14ac:dyDescent="0.2">
      <c r="A66" s="15" t="s">
        <v>149</v>
      </c>
    </row>
    <row r="67" spans="1:2" x14ac:dyDescent="0.2">
      <c r="A67" s="2" t="s">
        <v>879</v>
      </c>
      <c r="B67" s="16">
        <v>24.6508827</v>
      </c>
    </row>
    <row r="68" spans="1:2" x14ac:dyDescent="0.2">
      <c r="A68" s="2" t="s">
        <v>880</v>
      </c>
      <c r="B68" s="16">
        <v>32.262282599999999</v>
      </c>
    </row>
    <row r="69" spans="1:2" x14ac:dyDescent="0.2">
      <c r="A69" s="2" t="s">
        <v>881</v>
      </c>
      <c r="B69" s="16">
        <v>23.6927965</v>
      </c>
    </row>
    <row r="70" spans="1:2" x14ac:dyDescent="0.2">
      <c r="A70" s="2" t="s">
        <v>882</v>
      </c>
      <c r="B70" s="16">
        <v>31.1016935</v>
      </c>
    </row>
    <row r="72" spans="1:2" x14ac:dyDescent="0.2">
      <c r="A72" s="15" t="s">
        <v>150</v>
      </c>
      <c r="B72" s="31" t="s">
        <v>883</v>
      </c>
    </row>
    <row r="74" spans="1:2" x14ac:dyDescent="0.2">
      <c r="A74" s="15" t="s">
        <v>884</v>
      </c>
      <c r="B74" s="33">
        <v>0.20383877003199927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6.5703125" style="2" bestFit="1" customWidth="1"/>
    <col min="3" max="3" width="29.855468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1119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155540</v>
      </c>
      <c r="E8" s="10">
        <v>1938.3394800000001</v>
      </c>
      <c r="F8" s="10">
        <v>7.8125074762285429</v>
      </c>
    </row>
    <row r="9" spans="1:6" x14ac:dyDescent="0.2">
      <c r="A9" s="10" t="s">
        <v>1120</v>
      </c>
      <c r="B9" s="10" t="s">
        <v>1121</v>
      </c>
      <c r="C9" s="10" t="s">
        <v>872</v>
      </c>
      <c r="D9" s="10">
        <v>122972</v>
      </c>
      <c r="E9" s="10">
        <v>1690.2501400000001</v>
      </c>
      <c r="F9" s="10">
        <v>6.8125795257734438</v>
      </c>
    </row>
    <row r="10" spans="1:6" x14ac:dyDescent="0.2">
      <c r="A10" s="10" t="s">
        <v>14</v>
      </c>
      <c r="B10" s="10" t="s">
        <v>15</v>
      </c>
      <c r="C10" s="10" t="s">
        <v>16</v>
      </c>
      <c r="D10" s="10">
        <v>155529</v>
      </c>
      <c r="E10" s="10">
        <v>1670.1481670000001</v>
      </c>
      <c r="F10" s="10">
        <v>6.7315582103795863</v>
      </c>
    </row>
    <row r="11" spans="1:6" x14ac:dyDescent="0.2">
      <c r="A11" s="10" t="s">
        <v>108</v>
      </c>
      <c r="B11" s="10" t="s">
        <v>109</v>
      </c>
      <c r="C11" s="10" t="s">
        <v>61</v>
      </c>
      <c r="D11" s="10">
        <v>657892</v>
      </c>
      <c r="E11" s="10">
        <v>1660.848354</v>
      </c>
      <c r="F11" s="10">
        <v>6.6940751691787606</v>
      </c>
    </row>
    <row r="12" spans="1:6" x14ac:dyDescent="0.2">
      <c r="A12" s="10" t="s">
        <v>44</v>
      </c>
      <c r="B12" s="10" t="s">
        <v>45</v>
      </c>
      <c r="C12" s="10" t="s">
        <v>46</v>
      </c>
      <c r="D12" s="10">
        <v>128631</v>
      </c>
      <c r="E12" s="10">
        <v>1305.476019</v>
      </c>
      <c r="F12" s="10">
        <v>5.2617414357543684</v>
      </c>
    </row>
    <row r="13" spans="1:6" x14ac:dyDescent="0.2">
      <c r="A13" s="10" t="s">
        <v>24</v>
      </c>
      <c r="B13" s="10" t="s">
        <v>25</v>
      </c>
      <c r="C13" s="10" t="s">
        <v>11</v>
      </c>
      <c r="D13" s="10">
        <v>453415</v>
      </c>
      <c r="E13" s="10">
        <v>1192.028035</v>
      </c>
      <c r="F13" s="10">
        <v>4.8044875685612718</v>
      </c>
    </row>
    <row r="14" spans="1:6" x14ac:dyDescent="0.2">
      <c r="A14" s="10" t="s">
        <v>866</v>
      </c>
      <c r="B14" s="10" t="s">
        <v>867</v>
      </c>
      <c r="C14" s="10" t="s">
        <v>16</v>
      </c>
      <c r="D14" s="10">
        <v>41486</v>
      </c>
      <c r="E14" s="10">
        <v>1086.6427980000001</v>
      </c>
      <c r="F14" s="10">
        <v>4.3797307287807516</v>
      </c>
    </row>
    <row r="15" spans="1:6" x14ac:dyDescent="0.2">
      <c r="A15" s="10" t="s">
        <v>28</v>
      </c>
      <c r="B15" s="10" t="s">
        <v>29</v>
      </c>
      <c r="C15" s="10" t="s">
        <v>30</v>
      </c>
      <c r="D15" s="10">
        <v>63763</v>
      </c>
      <c r="E15" s="10">
        <v>993.96952550000003</v>
      </c>
      <c r="F15" s="10">
        <v>4.0062096599879853</v>
      </c>
    </row>
    <row r="16" spans="1:6" x14ac:dyDescent="0.2">
      <c r="A16" s="10" t="s">
        <v>39</v>
      </c>
      <c r="B16" s="10" t="s">
        <v>40</v>
      </c>
      <c r="C16" s="10" t="s">
        <v>19</v>
      </c>
      <c r="D16" s="10">
        <v>150626</v>
      </c>
      <c r="E16" s="10">
        <v>757.95003199999996</v>
      </c>
      <c r="F16" s="10">
        <v>3.0549294139165255</v>
      </c>
    </row>
    <row r="17" spans="1:6" x14ac:dyDescent="0.2">
      <c r="A17" s="10" t="s">
        <v>12</v>
      </c>
      <c r="B17" s="10" t="s">
        <v>13</v>
      </c>
      <c r="C17" s="10" t="s">
        <v>11</v>
      </c>
      <c r="D17" s="10">
        <v>129803</v>
      </c>
      <c r="E17" s="10">
        <v>708.91908450000005</v>
      </c>
      <c r="F17" s="10">
        <v>2.8573094160458128</v>
      </c>
    </row>
    <row r="18" spans="1:6" x14ac:dyDescent="0.2">
      <c r="A18" s="10" t="s">
        <v>66</v>
      </c>
      <c r="B18" s="10" t="s">
        <v>67</v>
      </c>
      <c r="C18" s="10" t="s">
        <v>51</v>
      </c>
      <c r="D18" s="10">
        <v>84362</v>
      </c>
      <c r="E18" s="10">
        <v>700.162419</v>
      </c>
      <c r="F18" s="10">
        <v>2.8220155393067481</v>
      </c>
    </row>
    <row r="19" spans="1:6" x14ac:dyDescent="0.2">
      <c r="A19" s="10" t="s">
        <v>34</v>
      </c>
      <c r="B19" s="10" t="s">
        <v>35</v>
      </c>
      <c r="C19" s="10" t="s">
        <v>11</v>
      </c>
      <c r="D19" s="10">
        <v>82893</v>
      </c>
      <c r="E19" s="10">
        <v>632.88805500000001</v>
      </c>
      <c r="F19" s="10">
        <v>2.5508651669743845</v>
      </c>
    </row>
    <row r="20" spans="1:6" x14ac:dyDescent="0.2">
      <c r="A20" s="10" t="s">
        <v>26</v>
      </c>
      <c r="B20" s="10" t="s">
        <v>27</v>
      </c>
      <c r="C20" s="10" t="s">
        <v>11</v>
      </c>
      <c r="D20" s="10">
        <v>241969</v>
      </c>
      <c r="E20" s="10">
        <v>555.07688599999994</v>
      </c>
      <c r="F20" s="10">
        <v>2.2372460379110981</v>
      </c>
    </row>
    <row r="21" spans="1:6" x14ac:dyDescent="0.2">
      <c r="A21" s="10" t="s">
        <v>17</v>
      </c>
      <c r="B21" s="10" t="s">
        <v>18</v>
      </c>
      <c r="C21" s="10" t="s">
        <v>19</v>
      </c>
      <c r="D21" s="10">
        <v>36273</v>
      </c>
      <c r="E21" s="10">
        <v>532.03422750000004</v>
      </c>
      <c r="F21" s="10">
        <v>2.1443722437894253</v>
      </c>
    </row>
    <row r="22" spans="1:6" x14ac:dyDescent="0.2">
      <c r="A22" s="10" t="s">
        <v>1122</v>
      </c>
      <c r="B22" s="10" t="s">
        <v>1123</v>
      </c>
      <c r="C22" s="10" t="s">
        <v>61</v>
      </c>
      <c r="D22" s="10">
        <v>55556</v>
      </c>
      <c r="E22" s="10">
        <v>512.53187800000001</v>
      </c>
      <c r="F22" s="10">
        <v>2.0657677202553062</v>
      </c>
    </row>
    <row r="23" spans="1:6" x14ac:dyDescent="0.2">
      <c r="A23" s="10" t="s">
        <v>75</v>
      </c>
      <c r="B23" s="10" t="s">
        <v>76</v>
      </c>
      <c r="C23" s="10" t="s">
        <v>19</v>
      </c>
      <c r="D23" s="10">
        <v>10344</v>
      </c>
      <c r="E23" s="10">
        <v>492.12614400000001</v>
      </c>
      <c r="F23" s="10">
        <v>1.9835220914179206</v>
      </c>
    </row>
    <row r="24" spans="1:6" x14ac:dyDescent="0.2">
      <c r="A24" s="10" t="s">
        <v>20</v>
      </c>
      <c r="B24" s="10" t="s">
        <v>21</v>
      </c>
      <c r="C24" s="10" t="s">
        <v>11</v>
      </c>
      <c r="D24" s="10">
        <v>37901</v>
      </c>
      <c r="E24" s="10">
        <v>445.58310649999999</v>
      </c>
      <c r="F24" s="10">
        <v>1.795929653567387</v>
      </c>
    </row>
    <row r="25" spans="1:6" x14ac:dyDescent="0.2">
      <c r="A25" s="10" t="s">
        <v>59</v>
      </c>
      <c r="B25" s="10" t="s">
        <v>60</v>
      </c>
      <c r="C25" s="10" t="s">
        <v>61</v>
      </c>
      <c r="D25" s="10">
        <v>35001</v>
      </c>
      <c r="E25" s="10">
        <v>389.96364149999999</v>
      </c>
      <c r="F25" s="10">
        <v>1.5717545332544418</v>
      </c>
    </row>
    <row r="26" spans="1:6" x14ac:dyDescent="0.2">
      <c r="A26" s="10" t="s">
        <v>31</v>
      </c>
      <c r="B26" s="10" t="s">
        <v>32</v>
      </c>
      <c r="C26" s="10" t="s">
        <v>33</v>
      </c>
      <c r="D26" s="10">
        <v>102559</v>
      </c>
      <c r="E26" s="10">
        <v>371.31485950000001</v>
      </c>
      <c r="F26" s="10">
        <v>1.4965903268288696</v>
      </c>
    </row>
    <row r="27" spans="1:6" x14ac:dyDescent="0.2">
      <c r="A27" s="10" t="s">
        <v>64</v>
      </c>
      <c r="B27" s="10" t="s">
        <v>65</v>
      </c>
      <c r="C27" s="10" t="s">
        <v>16</v>
      </c>
      <c r="D27" s="10">
        <v>43873</v>
      </c>
      <c r="E27" s="10">
        <v>330.34175349999998</v>
      </c>
      <c r="F27" s="10">
        <v>1.3314475846765481</v>
      </c>
    </row>
    <row r="28" spans="1:6" x14ac:dyDescent="0.2">
      <c r="A28" s="10" t="s">
        <v>115</v>
      </c>
      <c r="B28" s="10" t="s">
        <v>116</v>
      </c>
      <c r="C28" s="10" t="s">
        <v>117</v>
      </c>
      <c r="D28" s="10">
        <v>98921</v>
      </c>
      <c r="E28" s="10">
        <v>324.46087999999997</v>
      </c>
      <c r="F28" s="10">
        <v>1.3077446324024169</v>
      </c>
    </row>
    <row r="29" spans="1:6" x14ac:dyDescent="0.2">
      <c r="A29" s="10" t="s">
        <v>1124</v>
      </c>
      <c r="B29" s="10" t="s">
        <v>1125</v>
      </c>
      <c r="C29" s="10" t="s">
        <v>51</v>
      </c>
      <c r="D29" s="10">
        <v>18616</v>
      </c>
      <c r="E29" s="10">
        <v>323.89047599999998</v>
      </c>
      <c r="F29" s="10">
        <v>1.3054456101927105</v>
      </c>
    </row>
    <row r="30" spans="1:6" x14ac:dyDescent="0.2">
      <c r="A30" s="10" t="s">
        <v>57</v>
      </c>
      <c r="B30" s="10" t="s">
        <v>58</v>
      </c>
      <c r="C30" s="10" t="s">
        <v>19</v>
      </c>
      <c r="D30" s="10">
        <v>9841</v>
      </c>
      <c r="E30" s="10">
        <v>315.2219915</v>
      </c>
      <c r="F30" s="10">
        <v>1.2705071483481316</v>
      </c>
    </row>
    <row r="31" spans="1:6" x14ac:dyDescent="0.2">
      <c r="A31" s="10" t="s">
        <v>22</v>
      </c>
      <c r="B31" s="10" t="s">
        <v>23</v>
      </c>
      <c r="C31" s="10" t="s">
        <v>11</v>
      </c>
      <c r="D31" s="10">
        <v>25677</v>
      </c>
      <c r="E31" s="10">
        <v>312.47625149999999</v>
      </c>
      <c r="F31" s="10">
        <v>1.2594404004955935</v>
      </c>
    </row>
    <row r="32" spans="1:6" x14ac:dyDescent="0.2">
      <c r="A32" s="10" t="s">
        <v>896</v>
      </c>
      <c r="B32" s="10" t="s">
        <v>897</v>
      </c>
      <c r="C32" s="10" t="s">
        <v>82</v>
      </c>
      <c r="D32" s="10">
        <v>140102</v>
      </c>
      <c r="E32" s="10">
        <v>308.36450200000002</v>
      </c>
      <c r="F32" s="10">
        <v>1.2428679300689329</v>
      </c>
    </row>
    <row r="33" spans="1:6" x14ac:dyDescent="0.2">
      <c r="A33" s="10" t="s">
        <v>1126</v>
      </c>
      <c r="B33" s="10" t="s">
        <v>1127</v>
      </c>
      <c r="C33" s="10" t="s">
        <v>38</v>
      </c>
      <c r="D33" s="10">
        <v>192762</v>
      </c>
      <c r="E33" s="10">
        <v>305.23862700000001</v>
      </c>
      <c r="F33" s="10">
        <v>1.2302690421758502</v>
      </c>
    </row>
    <row r="34" spans="1:6" x14ac:dyDescent="0.2">
      <c r="A34" s="10" t="s">
        <v>36</v>
      </c>
      <c r="B34" s="10" t="s">
        <v>37</v>
      </c>
      <c r="C34" s="10" t="s">
        <v>38</v>
      </c>
      <c r="D34" s="10">
        <v>170574</v>
      </c>
      <c r="E34" s="10">
        <v>300.21024</v>
      </c>
      <c r="F34" s="10">
        <v>1.2100020500229223</v>
      </c>
    </row>
    <row r="35" spans="1:6" x14ac:dyDescent="0.2">
      <c r="A35" s="10" t="s">
        <v>41</v>
      </c>
      <c r="B35" s="10" t="s">
        <v>42</v>
      </c>
      <c r="C35" s="10" t="s">
        <v>43</v>
      </c>
      <c r="D35" s="10">
        <v>8074</v>
      </c>
      <c r="E35" s="10">
        <v>300.20746800000001</v>
      </c>
      <c r="F35" s="10">
        <v>1.2099908774337305</v>
      </c>
    </row>
    <row r="36" spans="1:6" x14ac:dyDescent="0.2">
      <c r="A36" s="10" t="s">
        <v>52</v>
      </c>
      <c r="B36" s="10" t="s">
        <v>53</v>
      </c>
      <c r="C36" s="10" t="s">
        <v>51</v>
      </c>
      <c r="D36" s="10">
        <v>9804</v>
      </c>
      <c r="E36" s="10">
        <v>287.78171400000002</v>
      </c>
      <c r="F36" s="10">
        <v>1.1599086823257938</v>
      </c>
    </row>
    <row r="37" spans="1:6" x14ac:dyDescent="0.2">
      <c r="A37" s="10" t="s">
        <v>1108</v>
      </c>
      <c r="B37" s="10" t="s">
        <v>1109</v>
      </c>
      <c r="C37" s="10" t="s">
        <v>19</v>
      </c>
      <c r="D37" s="10">
        <v>10566</v>
      </c>
      <c r="E37" s="10">
        <v>285.36652800000002</v>
      </c>
      <c r="F37" s="10">
        <v>1.1501742375207578</v>
      </c>
    </row>
    <row r="38" spans="1:6" x14ac:dyDescent="0.2">
      <c r="A38" s="10" t="s">
        <v>1059</v>
      </c>
      <c r="B38" s="10" t="s">
        <v>1060</v>
      </c>
      <c r="C38" s="10" t="s">
        <v>16</v>
      </c>
      <c r="D38" s="10">
        <v>49897</v>
      </c>
      <c r="E38" s="10">
        <v>271.96359849999999</v>
      </c>
      <c r="F38" s="10">
        <v>1.0961535213342855</v>
      </c>
    </row>
    <row r="39" spans="1:6" x14ac:dyDescent="0.2">
      <c r="A39" s="10" t="s">
        <v>73</v>
      </c>
      <c r="B39" s="10" t="s">
        <v>74</v>
      </c>
      <c r="C39" s="10" t="s">
        <v>43</v>
      </c>
      <c r="D39" s="10">
        <v>5025</v>
      </c>
      <c r="E39" s="10">
        <v>245.94862499999999</v>
      </c>
      <c r="F39" s="10">
        <v>0.99129976529221309</v>
      </c>
    </row>
    <row r="40" spans="1:6" x14ac:dyDescent="0.2">
      <c r="A40" s="10" t="s">
        <v>47</v>
      </c>
      <c r="B40" s="10" t="s">
        <v>48</v>
      </c>
      <c r="C40" s="10" t="s">
        <v>46</v>
      </c>
      <c r="D40" s="10">
        <v>40626</v>
      </c>
      <c r="E40" s="10">
        <v>240.76998900000001</v>
      </c>
      <c r="F40" s="10">
        <v>0.970427192203692</v>
      </c>
    </row>
    <row r="41" spans="1:6" x14ac:dyDescent="0.2">
      <c r="A41" s="10" t="s">
        <v>855</v>
      </c>
      <c r="B41" s="10" t="s">
        <v>856</v>
      </c>
      <c r="C41" s="10" t="s">
        <v>16</v>
      </c>
      <c r="D41" s="10">
        <v>48279</v>
      </c>
      <c r="E41" s="10">
        <v>235.5773805</v>
      </c>
      <c r="F41" s="10">
        <v>0.94949830273620917</v>
      </c>
    </row>
    <row r="42" spans="1:6" x14ac:dyDescent="0.2">
      <c r="A42" s="10" t="s">
        <v>1128</v>
      </c>
      <c r="B42" s="10" t="s">
        <v>1129</v>
      </c>
      <c r="C42" s="10" t="s">
        <v>19</v>
      </c>
      <c r="D42" s="10">
        <v>958</v>
      </c>
      <c r="E42" s="10">
        <v>215.17494300000001</v>
      </c>
      <c r="F42" s="10">
        <v>0.86726596049343774</v>
      </c>
    </row>
    <row r="43" spans="1:6" x14ac:dyDescent="0.2">
      <c r="A43" s="10" t="s">
        <v>1130</v>
      </c>
      <c r="B43" s="10" t="s">
        <v>1131</v>
      </c>
      <c r="C43" s="10" t="s">
        <v>99</v>
      </c>
      <c r="D43" s="10">
        <v>42420</v>
      </c>
      <c r="E43" s="10">
        <v>210.95465999999999</v>
      </c>
      <c r="F43" s="10">
        <v>0.85025604410392042</v>
      </c>
    </row>
    <row r="44" spans="1:6" x14ac:dyDescent="0.2">
      <c r="A44" s="10" t="s">
        <v>1132</v>
      </c>
      <c r="B44" s="10" t="s">
        <v>1133</v>
      </c>
      <c r="C44" s="10" t="s">
        <v>51</v>
      </c>
      <c r="D44" s="10">
        <v>39089</v>
      </c>
      <c r="E44" s="10">
        <v>206.15538599999999</v>
      </c>
      <c r="F44" s="10">
        <v>0.8309124954673992</v>
      </c>
    </row>
    <row r="45" spans="1:6" x14ac:dyDescent="0.2">
      <c r="A45" s="10" t="s">
        <v>1134</v>
      </c>
      <c r="B45" s="10" t="s">
        <v>1135</v>
      </c>
      <c r="C45" s="10" t="s">
        <v>999</v>
      </c>
      <c r="D45" s="10">
        <v>51738</v>
      </c>
      <c r="E45" s="10">
        <v>183.69576900000001</v>
      </c>
      <c r="F45" s="10">
        <v>0.74038865919609265</v>
      </c>
    </row>
    <row r="46" spans="1:6" x14ac:dyDescent="0.2">
      <c r="A46" s="10" t="s">
        <v>1136</v>
      </c>
      <c r="B46" s="10" t="s">
        <v>1137</v>
      </c>
      <c r="C46" s="10" t="s">
        <v>79</v>
      </c>
      <c r="D46" s="10">
        <v>709</v>
      </c>
      <c r="E46" s="10">
        <v>177.08373950000001</v>
      </c>
      <c r="F46" s="10">
        <v>0.71373877127151009</v>
      </c>
    </row>
    <row r="47" spans="1:6" x14ac:dyDescent="0.2">
      <c r="A47" s="10" t="s">
        <v>1138</v>
      </c>
      <c r="B47" s="10" t="s">
        <v>1139</v>
      </c>
      <c r="C47" s="10" t="s">
        <v>51</v>
      </c>
      <c r="D47" s="10">
        <v>21084</v>
      </c>
      <c r="E47" s="10">
        <v>166.86931799999999</v>
      </c>
      <c r="F47" s="10">
        <v>0.67256938626053164</v>
      </c>
    </row>
    <row r="48" spans="1:6" x14ac:dyDescent="0.2">
      <c r="A48" s="10" t="s">
        <v>1140</v>
      </c>
      <c r="B48" s="10" t="s">
        <v>1141</v>
      </c>
      <c r="C48" s="10" t="s">
        <v>89</v>
      </c>
      <c r="D48" s="10">
        <v>70993</v>
      </c>
      <c r="E48" s="10">
        <v>164.98773199999999</v>
      </c>
      <c r="F48" s="10">
        <v>0.66498562456974319</v>
      </c>
    </row>
    <row r="49" spans="1:6" x14ac:dyDescent="0.2">
      <c r="A49" s="10" t="s">
        <v>1142</v>
      </c>
      <c r="B49" s="10" t="s">
        <v>1143</v>
      </c>
      <c r="C49" s="10" t="s">
        <v>43</v>
      </c>
      <c r="D49" s="10">
        <v>60237</v>
      </c>
      <c r="E49" s="10">
        <v>163.39286250000001</v>
      </c>
      <c r="F49" s="10">
        <v>0.65855747819965593</v>
      </c>
    </row>
    <row r="50" spans="1:6" x14ac:dyDescent="0.2">
      <c r="A50" s="10" t="s">
        <v>1144</v>
      </c>
      <c r="B50" s="10" t="s">
        <v>1145</v>
      </c>
      <c r="C50" s="10" t="s">
        <v>1146</v>
      </c>
      <c r="D50" s="10">
        <v>41127</v>
      </c>
      <c r="E50" s="10">
        <v>162.61615800000001</v>
      </c>
      <c r="F50" s="10">
        <v>0.65542695861024414</v>
      </c>
    </row>
    <row r="51" spans="1:6" x14ac:dyDescent="0.2">
      <c r="A51" s="10" t="s">
        <v>1115</v>
      </c>
      <c r="B51" s="10" t="s">
        <v>1116</v>
      </c>
      <c r="C51" s="10" t="s">
        <v>105</v>
      </c>
      <c r="D51" s="10">
        <v>36707</v>
      </c>
      <c r="E51" s="10">
        <v>140.1289725</v>
      </c>
      <c r="F51" s="10">
        <v>0.56479200707013089</v>
      </c>
    </row>
    <row r="52" spans="1:6" x14ac:dyDescent="0.2">
      <c r="A52" s="10" t="s">
        <v>1147</v>
      </c>
      <c r="B52" s="10" t="s">
        <v>1148</v>
      </c>
      <c r="C52" s="10" t="s">
        <v>1082</v>
      </c>
      <c r="D52" s="10">
        <v>99822</v>
      </c>
      <c r="E52" s="10">
        <v>133.31228100000001</v>
      </c>
      <c r="F52" s="10">
        <v>0.53731722576562313</v>
      </c>
    </row>
    <row r="53" spans="1:6" x14ac:dyDescent="0.2">
      <c r="A53" s="10" t="s">
        <v>892</v>
      </c>
      <c r="B53" s="10" t="s">
        <v>893</v>
      </c>
      <c r="C53" s="10" t="s">
        <v>19</v>
      </c>
      <c r="D53" s="10">
        <v>38972</v>
      </c>
      <c r="E53" s="10">
        <v>126.054934</v>
      </c>
      <c r="F53" s="10">
        <v>0.50806637560232515</v>
      </c>
    </row>
    <row r="54" spans="1:6" x14ac:dyDescent="0.2">
      <c r="A54" s="10" t="s">
        <v>862</v>
      </c>
      <c r="B54" s="10" t="s">
        <v>863</v>
      </c>
      <c r="C54" s="10" t="s">
        <v>43</v>
      </c>
      <c r="D54" s="10">
        <v>7401</v>
      </c>
      <c r="E54" s="10">
        <v>124.980687</v>
      </c>
      <c r="F54" s="10">
        <v>0.50373660633052753</v>
      </c>
    </row>
    <row r="55" spans="1:6" x14ac:dyDescent="0.2">
      <c r="A55" s="10" t="s">
        <v>1102</v>
      </c>
      <c r="B55" s="10" t="s">
        <v>1103</v>
      </c>
      <c r="C55" s="10" t="s">
        <v>11</v>
      </c>
      <c r="D55" s="10">
        <v>74264</v>
      </c>
      <c r="E55" s="10">
        <v>112.65848800000001</v>
      </c>
      <c r="F55" s="10">
        <v>0.45407179126362507</v>
      </c>
    </row>
    <row r="56" spans="1:6" x14ac:dyDescent="0.2">
      <c r="A56" s="10" t="s">
        <v>1149</v>
      </c>
      <c r="B56" s="10" t="s">
        <v>1150</v>
      </c>
      <c r="C56" s="10" t="s">
        <v>934</v>
      </c>
      <c r="D56" s="10">
        <v>70597</v>
      </c>
      <c r="E56" s="10">
        <v>103.001023</v>
      </c>
      <c r="F56" s="10">
        <v>0.4151472281040719</v>
      </c>
    </row>
    <row r="57" spans="1:6" x14ac:dyDescent="0.2">
      <c r="A57" s="10" t="s">
        <v>1151</v>
      </c>
      <c r="B57" s="10" t="s">
        <v>1152</v>
      </c>
      <c r="C57" s="10" t="s">
        <v>38</v>
      </c>
      <c r="D57" s="10">
        <v>139861</v>
      </c>
      <c r="E57" s="10">
        <v>100.69992000000001</v>
      </c>
      <c r="F57" s="10">
        <v>0.40587259660811126</v>
      </c>
    </row>
    <row r="58" spans="1:6" x14ac:dyDescent="0.2">
      <c r="A58" s="10" t="s">
        <v>1046</v>
      </c>
      <c r="B58" s="10" t="s">
        <v>1047</v>
      </c>
      <c r="C58" s="10" t="s">
        <v>33</v>
      </c>
      <c r="D58" s="10">
        <v>86648</v>
      </c>
      <c r="E58" s="10">
        <v>90.720455999999999</v>
      </c>
      <c r="F58" s="10">
        <v>0.36565021146185528</v>
      </c>
    </row>
    <row r="59" spans="1:6" x14ac:dyDescent="0.2">
      <c r="A59" s="12" t="s">
        <v>130</v>
      </c>
      <c r="B59" s="10"/>
      <c r="C59" s="10"/>
      <c r="D59" s="10"/>
      <c r="E59" s="12">
        <f xml:space="preserve"> SUM(E8:E58)</f>
        <v>24606.560205999998</v>
      </c>
      <c r="F59" s="12">
        <f>SUM(F8:F58)</f>
        <v>99.177124315521212</v>
      </c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2" t="s">
        <v>130</v>
      </c>
      <c r="B61" s="10"/>
      <c r="C61" s="10"/>
      <c r="D61" s="10"/>
      <c r="E61" s="12">
        <v>24606.560205999998</v>
      </c>
      <c r="F61" s="12">
        <v>99.177124315521212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2" t="s">
        <v>142</v>
      </c>
      <c r="B63" s="10"/>
      <c r="C63" s="10"/>
      <c r="D63" s="10"/>
      <c r="E63" s="12">
        <v>204.16139519999999</v>
      </c>
      <c r="F63" s="12">
        <v>0.82</v>
      </c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4" t="s">
        <v>143</v>
      </c>
      <c r="B65" s="7"/>
      <c r="C65" s="7"/>
      <c r="D65" s="7"/>
      <c r="E65" s="14">
        <v>24810.721601199999</v>
      </c>
      <c r="F65" s="14">
        <f xml:space="preserve"> ROUND(SUM(F61:F64),2)</f>
        <v>100</v>
      </c>
    </row>
    <row r="67" spans="1:6" x14ac:dyDescent="0.2">
      <c r="A67" s="15" t="s">
        <v>146</v>
      </c>
    </row>
    <row r="68" spans="1:6" x14ac:dyDescent="0.2">
      <c r="A68" s="15" t="s">
        <v>147</v>
      </c>
    </row>
    <row r="69" spans="1:6" x14ac:dyDescent="0.2">
      <c r="A69" s="15" t="s">
        <v>148</v>
      </c>
    </row>
    <row r="70" spans="1:6" x14ac:dyDescent="0.2">
      <c r="A70" s="2" t="s">
        <v>879</v>
      </c>
      <c r="B70" s="16">
        <v>60.411150800000001</v>
      </c>
      <c r="D70" s="38"/>
    </row>
    <row r="71" spans="1:6" x14ac:dyDescent="0.2">
      <c r="A71" s="2" t="s">
        <v>880</v>
      </c>
      <c r="B71" s="16">
        <v>60.411196400000001</v>
      </c>
      <c r="D71" s="38"/>
    </row>
    <row r="72" spans="1:6" x14ac:dyDescent="0.2">
      <c r="A72" s="2" t="s">
        <v>881</v>
      </c>
      <c r="B72" s="16">
        <v>59.804637300000003</v>
      </c>
      <c r="D72" s="38"/>
    </row>
    <row r="73" spans="1:6" x14ac:dyDescent="0.2">
      <c r="A73" s="2" t="s">
        <v>882</v>
      </c>
      <c r="B73" s="16">
        <v>59.804637300000003</v>
      </c>
      <c r="D73" s="38"/>
    </row>
    <row r="75" spans="1:6" x14ac:dyDescent="0.2">
      <c r="A75" s="15" t="s">
        <v>149</v>
      </c>
    </row>
    <row r="76" spans="1:6" x14ac:dyDescent="0.2">
      <c r="A76" s="2" t="s">
        <v>879</v>
      </c>
      <c r="B76" s="16">
        <v>69.451850100000001</v>
      </c>
    </row>
    <row r="77" spans="1:6" x14ac:dyDescent="0.2">
      <c r="A77" s="2" t="s">
        <v>880</v>
      </c>
      <c r="B77" s="16">
        <v>69.451884500000006</v>
      </c>
    </row>
    <row r="78" spans="1:6" x14ac:dyDescent="0.2">
      <c r="A78" s="2" t="s">
        <v>881</v>
      </c>
      <c r="B78" s="16">
        <v>68.609183099999996</v>
      </c>
    </row>
    <row r="79" spans="1:6" x14ac:dyDescent="0.2">
      <c r="A79" s="2" t="s">
        <v>882</v>
      </c>
      <c r="B79" s="16">
        <v>68.609184900000002</v>
      </c>
    </row>
    <row r="81" spans="1:2" x14ac:dyDescent="0.2">
      <c r="A81" s="15" t="s">
        <v>150</v>
      </c>
      <c r="B81" s="32" t="s">
        <v>883</v>
      </c>
    </row>
    <row r="83" spans="1:2" x14ac:dyDescent="0.2">
      <c r="A83" s="15" t="s">
        <v>884</v>
      </c>
      <c r="B83" s="33">
        <v>0.10967019202700368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7.85546875" style="2" bestFit="1" customWidth="1"/>
    <col min="3" max="3" width="28.7109375" style="2" bestFit="1" customWidth="1"/>
    <col min="4" max="4" width="23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1153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1155</v>
      </c>
      <c r="B6" s="10" t="s">
        <v>1156</v>
      </c>
      <c r="C6" s="10">
        <v>3415620.5320000001</v>
      </c>
      <c r="D6" s="10">
        <v>69213.877550000005</v>
      </c>
      <c r="E6" s="10">
        <v>99.931373307392775</v>
      </c>
    </row>
    <row r="7" spans="1:5" x14ac:dyDescent="0.2">
      <c r="A7" s="12" t="s">
        <v>130</v>
      </c>
      <c r="B7" s="10"/>
      <c r="C7" s="10"/>
      <c r="D7" s="12">
        <f>SUM(D6:D6)</f>
        <v>69213.877550000005</v>
      </c>
      <c r="E7" s="12">
        <f>SUM(E6:E6)</f>
        <v>99.931373307392775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2" t="s">
        <v>130</v>
      </c>
      <c r="B9" s="10"/>
      <c r="C9" s="10"/>
      <c r="D9" s="12">
        <v>69213.877550000005</v>
      </c>
      <c r="E9" s="12">
        <v>99.931373307392775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2" t="s">
        <v>142</v>
      </c>
      <c r="B11" s="10"/>
      <c r="C11" s="10"/>
      <c r="D11" s="12">
        <v>47.531814500000003</v>
      </c>
      <c r="E11" s="12">
        <v>7.0000000000000007E-2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4" t="s">
        <v>143</v>
      </c>
      <c r="B13" s="7"/>
      <c r="C13" s="7"/>
      <c r="D13" s="14">
        <v>69261.40936450001</v>
      </c>
      <c r="E13" s="14">
        <f xml:space="preserve"> ROUND(SUM(E9:E12),2)</f>
        <v>100</v>
      </c>
    </row>
    <row r="15" spans="1:5" x14ac:dyDescent="0.2">
      <c r="A15" s="15" t="s">
        <v>146</v>
      </c>
    </row>
    <row r="16" spans="1:5" x14ac:dyDescent="0.2">
      <c r="A16" s="15" t="s">
        <v>147</v>
      </c>
    </row>
    <row r="17" spans="1:2" x14ac:dyDescent="0.2">
      <c r="A17" s="15" t="s">
        <v>148</v>
      </c>
    </row>
    <row r="18" spans="1:2" x14ac:dyDescent="0.2">
      <c r="A18" s="2" t="s">
        <v>879</v>
      </c>
      <c r="B18" s="16">
        <v>19.960571399999999</v>
      </c>
    </row>
    <row r="19" spans="1:2" x14ac:dyDescent="0.2">
      <c r="A19" s="2" t="s">
        <v>880</v>
      </c>
      <c r="B19" s="16">
        <v>19.960570400000002</v>
      </c>
    </row>
    <row r="20" spans="1:2" x14ac:dyDescent="0.2">
      <c r="A20" s="2" t="s">
        <v>881</v>
      </c>
      <c r="B20" s="16">
        <v>19.304978599999998</v>
      </c>
    </row>
    <row r="21" spans="1:2" x14ac:dyDescent="0.2">
      <c r="A21" s="2" t="s">
        <v>882</v>
      </c>
      <c r="B21" s="16">
        <v>19.304978599999998</v>
      </c>
    </row>
    <row r="23" spans="1:2" x14ac:dyDescent="0.2">
      <c r="A23" s="15" t="s">
        <v>149</v>
      </c>
    </row>
    <row r="24" spans="1:2" x14ac:dyDescent="0.2">
      <c r="A24" s="2" t="s">
        <v>879</v>
      </c>
      <c r="B24" s="16">
        <v>21.242214000000001</v>
      </c>
    </row>
    <row r="25" spans="1:2" x14ac:dyDescent="0.2">
      <c r="A25" s="2" t="s">
        <v>880</v>
      </c>
      <c r="B25" s="16">
        <v>21.242214300000001</v>
      </c>
    </row>
    <row r="26" spans="1:2" x14ac:dyDescent="0.2">
      <c r="A26" s="2" t="s">
        <v>881</v>
      </c>
      <c r="B26" s="16">
        <v>20.458946699999998</v>
      </c>
    </row>
    <row r="27" spans="1:2" x14ac:dyDescent="0.2">
      <c r="A27" s="2" t="s">
        <v>882</v>
      </c>
      <c r="B27" s="16">
        <v>20.458946699999998</v>
      </c>
    </row>
    <row r="29" spans="1:2" x14ac:dyDescent="0.2">
      <c r="A29" s="15" t="s">
        <v>150</v>
      </c>
      <c r="B29" s="31" t="s">
        <v>883</v>
      </c>
    </row>
    <row r="30" spans="1:2" x14ac:dyDescent="0.2">
      <c r="A30" s="15"/>
      <c r="B30" s="32"/>
    </row>
    <row r="31" spans="1:2" x14ac:dyDescent="0.2">
      <c r="A31" s="15" t="s">
        <v>884</v>
      </c>
      <c r="B31" s="33">
        <v>1.0422076653576117E-2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0.85546875" style="2" bestFit="1" customWidth="1"/>
    <col min="3" max="3" width="19.140625" style="2" bestFit="1" customWidth="1"/>
    <col min="4" max="4" width="23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1157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1158</v>
      </c>
      <c r="B5" s="10"/>
      <c r="C5" s="10"/>
      <c r="D5" s="10"/>
      <c r="E5" s="10"/>
    </row>
    <row r="6" spans="1:5" x14ac:dyDescent="0.2">
      <c r="A6" s="10" t="s">
        <v>1159</v>
      </c>
      <c r="B6" s="10" t="s">
        <v>1160</v>
      </c>
      <c r="C6" s="10">
        <v>118254.542</v>
      </c>
      <c r="D6" s="10">
        <v>3862.2445459999999</v>
      </c>
      <c r="E6" s="10">
        <f>+D6/$D$14*100</f>
        <v>47.652087095886657</v>
      </c>
    </row>
    <row r="7" spans="1:5" x14ac:dyDescent="0.2">
      <c r="A7" s="10" t="s">
        <v>1161</v>
      </c>
      <c r="B7" s="10" t="s">
        <v>1162</v>
      </c>
      <c r="C7" s="10">
        <v>616415.89300000004</v>
      </c>
      <c r="D7" s="10">
        <v>2447.848536</v>
      </c>
      <c r="E7" s="10">
        <f>+D7/$D$14*100</f>
        <v>30.201373902078814</v>
      </c>
    </row>
    <row r="8" spans="1:5" x14ac:dyDescent="0.2">
      <c r="A8" s="10" t="s">
        <v>1163</v>
      </c>
      <c r="B8" s="10" t="s">
        <v>1164</v>
      </c>
      <c r="C8" s="10">
        <v>59680</v>
      </c>
      <c r="D8" s="10">
        <v>1668.8318400000001</v>
      </c>
      <c r="E8" s="10">
        <f>+D8/$D$14*100</f>
        <v>20.589923615900627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s="12" t="s">
        <v>130</v>
      </c>
      <c r="B10" s="10"/>
      <c r="C10" s="10"/>
      <c r="D10" s="12">
        <f>+SUM(D6:D8)</f>
        <v>7978.9249219999992</v>
      </c>
      <c r="E10" s="12">
        <f>+SUM(E6:E8)</f>
        <v>98.443384613866101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2" t="s">
        <v>142</v>
      </c>
      <c r="B12" s="10"/>
      <c r="C12" s="10"/>
      <c r="D12" s="12">
        <f>+D14-D10</f>
        <v>126.1650780000009</v>
      </c>
      <c r="E12" s="12">
        <v>1.96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4" t="s">
        <v>143</v>
      </c>
      <c r="B14" s="7"/>
      <c r="C14" s="7"/>
      <c r="D14" s="14">
        <v>8105.09</v>
      </c>
      <c r="E14" s="14">
        <v>100</v>
      </c>
    </row>
    <row r="16" spans="1:5" x14ac:dyDescent="0.2">
      <c r="A16" s="15" t="s">
        <v>146</v>
      </c>
    </row>
    <row r="17" spans="1:2" x14ac:dyDescent="0.2">
      <c r="A17" s="15" t="s">
        <v>147</v>
      </c>
    </row>
    <row r="18" spans="1:2" x14ac:dyDescent="0.2">
      <c r="A18" s="15" t="s">
        <v>148</v>
      </c>
    </row>
    <row r="19" spans="1:2" x14ac:dyDescent="0.2">
      <c r="A19" s="2" t="s">
        <v>879</v>
      </c>
      <c r="B19" s="16">
        <v>10.322221499999999</v>
      </c>
    </row>
    <row r="20" spans="1:2" x14ac:dyDescent="0.2">
      <c r="A20" s="2" t="s">
        <v>880</v>
      </c>
      <c r="B20" s="16">
        <v>10.3222258</v>
      </c>
    </row>
    <row r="21" spans="1:2" x14ac:dyDescent="0.2">
      <c r="A21" s="2" t="s">
        <v>881</v>
      </c>
      <c r="B21" s="16">
        <v>10.115071500000001</v>
      </c>
    </row>
    <row r="22" spans="1:2" x14ac:dyDescent="0.2">
      <c r="A22" s="2" t="s">
        <v>882</v>
      </c>
      <c r="B22" s="16">
        <v>10.115071800000001</v>
      </c>
    </row>
    <row r="24" spans="1:2" x14ac:dyDescent="0.2">
      <c r="A24" s="15" t="s">
        <v>149</v>
      </c>
    </row>
    <row r="25" spans="1:2" x14ac:dyDescent="0.2">
      <c r="A25" s="2" t="s">
        <v>879</v>
      </c>
      <c r="B25" s="16">
        <v>11.4201652</v>
      </c>
    </row>
    <row r="26" spans="1:2" x14ac:dyDescent="0.2">
      <c r="A26" s="2" t="s">
        <v>880</v>
      </c>
      <c r="B26" s="16">
        <v>11.420174400000001</v>
      </c>
    </row>
    <row r="27" spans="1:2" x14ac:dyDescent="0.2">
      <c r="A27" s="2" t="s">
        <v>881</v>
      </c>
      <c r="B27" s="16">
        <v>11.0940847</v>
      </c>
    </row>
    <row r="28" spans="1:2" x14ac:dyDescent="0.2">
      <c r="A28" s="2" t="s">
        <v>882</v>
      </c>
      <c r="B28" s="16">
        <v>11.094085099999999</v>
      </c>
    </row>
    <row r="30" spans="1:2" x14ac:dyDescent="0.2">
      <c r="A30" s="15" t="s">
        <v>150</v>
      </c>
      <c r="B30" s="32" t="s">
        <v>883</v>
      </c>
    </row>
    <row r="31" spans="1:2" x14ac:dyDescent="0.2">
      <c r="A31" s="15"/>
      <c r="B31" s="32"/>
    </row>
    <row r="32" spans="1:2" x14ac:dyDescent="0.2">
      <c r="A32" s="15" t="s">
        <v>884</v>
      </c>
      <c r="B32" s="39">
        <v>0.43559959928164727</v>
      </c>
    </row>
  </sheetData>
  <mergeCells count="1">
    <mergeCell ref="A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0.8554687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1165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1161</v>
      </c>
      <c r="B6" s="10" t="s">
        <v>1162</v>
      </c>
      <c r="C6" s="10">
        <v>9830052.3619999997</v>
      </c>
      <c r="D6" s="10">
        <v>39036.111100000002</v>
      </c>
      <c r="E6" s="10">
        <v>50.477285873092328</v>
      </c>
    </row>
    <row r="7" spans="1:5" x14ac:dyDescent="0.2">
      <c r="A7" s="10" t="s">
        <v>1159</v>
      </c>
      <c r="B7" s="10" t="s">
        <v>1160</v>
      </c>
      <c r="C7" s="10">
        <v>1174129.838</v>
      </c>
      <c r="D7" s="10">
        <v>38347.588909999999</v>
      </c>
      <c r="E7" s="10">
        <v>49.58696328625561</v>
      </c>
    </row>
    <row r="8" spans="1:5" x14ac:dyDescent="0.2">
      <c r="A8" s="12" t="s">
        <v>130</v>
      </c>
      <c r="B8" s="10"/>
      <c r="C8" s="10"/>
      <c r="D8" s="12">
        <f>SUM(D6:D7)</f>
        <v>77383.70001</v>
      </c>
      <c r="E8" s="12">
        <f>SUM(E6:E7)</f>
        <v>100.06424915934794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s="12" t="s">
        <v>130</v>
      </c>
      <c r="B10" s="10"/>
      <c r="C10" s="10"/>
      <c r="D10" s="12">
        <v>77383.70001</v>
      </c>
      <c r="E10" s="12">
        <v>100.06424915934794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2" t="s">
        <v>142</v>
      </c>
      <c r="B12" s="10"/>
      <c r="C12" s="10"/>
      <c r="D12" s="12">
        <v>-49.6864536</v>
      </c>
      <c r="E12" s="12">
        <v>-0.06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4" t="s">
        <v>143</v>
      </c>
      <c r="B14" s="7"/>
      <c r="C14" s="7"/>
      <c r="D14" s="14">
        <v>77334.013556399994</v>
      </c>
      <c r="E14" s="14">
        <f xml:space="preserve"> ROUND(SUM(E10:E13),2)</f>
        <v>100</v>
      </c>
    </row>
    <row r="16" spans="1:5" x14ac:dyDescent="0.2">
      <c r="A16" s="15" t="s">
        <v>146</v>
      </c>
    </row>
    <row r="17" spans="1:3" x14ac:dyDescent="0.2">
      <c r="A17" s="15" t="s">
        <v>147</v>
      </c>
    </row>
    <row r="18" spans="1:3" x14ac:dyDescent="0.2">
      <c r="A18" s="15" t="s">
        <v>148</v>
      </c>
    </row>
    <row r="19" spans="1:3" x14ac:dyDescent="0.2">
      <c r="A19" s="2" t="s">
        <v>879</v>
      </c>
      <c r="B19" s="16">
        <v>37.949748200000002</v>
      </c>
    </row>
    <row r="20" spans="1:3" x14ac:dyDescent="0.2">
      <c r="A20" s="2" t="s">
        <v>880</v>
      </c>
      <c r="B20" s="16">
        <v>62.912609199999999</v>
      </c>
    </row>
    <row r="21" spans="1:3" x14ac:dyDescent="0.2">
      <c r="A21" s="2" t="s">
        <v>881</v>
      </c>
      <c r="B21" s="16">
        <v>36.8362914</v>
      </c>
    </row>
    <row r="22" spans="1:3" x14ac:dyDescent="0.2">
      <c r="A22" s="2" t="s">
        <v>882</v>
      </c>
      <c r="B22" s="16">
        <v>61.242494899999997</v>
      </c>
    </row>
    <row r="24" spans="1:3" x14ac:dyDescent="0.2">
      <c r="A24" s="15" t="s">
        <v>149</v>
      </c>
    </row>
    <row r="25" spans="1:3" x14ac:dyDescent="0.2">
      <c r="A25" s="2" t="s">
        <v>879</v>
      </c>
      <c r="B25" s="16">
        <v>40.003812500000002</v>
      </c>
    </row>
    <row r="26" spans="1:3" x14ac:dyDescent="0.2">
      <c r="A26" s="2" t="s">
        <v>880</v>
      </c>
      <c r="B26" s="16">
        <v>69.375169099999994</v>
      </c>
    </row>
    <row r="27" spans="1:3" x14ac:dyDescent="0.2">
      <c r="A27" s="2" t="s">
        <v>881</v>
      </c>
      <c r="B27" s="16">
        <v>38.564190799999999</v>
      </c>
    </row>
    <row r="28" spans="1:3" x14ac:dyDescent="0.2">
      <c r="A28" s="2" t="s">
        <v>882</v>
      </c>
      <c r="B28" s="16">
        <v>67.162333500000003</v>
      </c>
    </row>
    <row r="30" spans="1:3" x14ac:dyDescent="0.2">
      <c r="A30" s="15" t="s">
        <v>150</v>
      </c>
      <c r="B30" s="32"/>
    </row>
    <row r="31" spans="1:3" x14ac:dyDescent="0.2">
      <c r="A31" s="15"/>
      <c r="B31" s="32"/>
    </row>
    <row r="32" spans="1:3" ht="12.75" customHeight="1" x14ac:dyDescent="0.2">
      <c r="A32" s="19" t="s">
        <v>555</v>
      </c>
      <c r="B32" s="40" t="s">
        <v>556</v>
      </c>
      <c r="C32" s="41"/>
    </row>
    <row r="33" spans="1:3" x14ac:dyDescent="0.2">
      <c r="A33" s="42"/>
      <c r="B33" s="21" t="s">
        <v>557</v>
      </c>
      <c r="C33" s="21" t="s">
        <v>558</v>
      </c>
    </row>
    <row r="34" spans="1:3" x14ac:dyDescent="0.2">
      <c r="A34" s="43" t="s">
        <v>524</v>
      </c>
      <c r="B34" s="44">
        <v>1.2278505340000001</v>
      </c>
      <c r="C34" s="44">
        <v>1.1375802960000001</v>
      </c>
    </row>
    <row r="35" spans="1:3" x14ac:dyDescent="0.2">
      <c r="A35" s="43" t="s">
        <v>522</v>
      </c>
      <c r="B35" s="44">
        <v>1.2278505340000001</v>
      </c>
      <c r="C35" s="44">
        <v>1.1375802960000001</v>
      </c>
    </row>
    <row r="36" spans="1:3" x14ac:dyDescent="0.2">
      <c r="A36" s="15"/>
      <c r="B36" s="32"/>
    </row>
    <row r="37" spans="1:3" x14ac:dyDescent="0.2">
      <c r="A37" s="15" t="s">
        <v>884</v>
      </c>
      <c r="B37" s="33">
        <v>0.26798949021991758</v>
      </c>
    </row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7" style="2" bestFit="1" customWidth="1"/>
    <col min="3" max="3" width="28.71093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1166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1167</v>
      </c>
      <c r="B6" s="10" t="s">
        <v>1168</v>
      </c>
      <c r="C6" s="10">
        <v>157738.978</v>
      </c>
      <c r="D6" s="10">
        <v>3414.076102</v>
      </c>
      <c r="E6" s="10">
        <v>99.75738001434614</v>
      </c>
    </row>
    <row r="7" spans="1:5" x14ac:dyDescent="0.2">
      <c r="A7" s="12" t="s">
        <v>130</v>
      </c>
      <c r="B7" s="10"/>
      <c r="C7" s="10"/>
      <c r="D7" s="12">
        <f>SUM(D6:D6)</f>
        <v>3414.076102</v>
      </c>
      <c r="E7" s="12">
        <f>SUM(E6:E6)</f>
        <v>99.75738001434614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2" t="s">
        <v>130</v>
      </c>
      <c r="B9" s="10"/>
      <c r="C9" s="10"/>
      <c r="D9" s="12">
        <v>3414.076102</v>
      </c>
      <c r="E9" s="12">
        <v>99.75738001434614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2" t="s">
        <v>142</v>
      </c>
      <c r="B11" s="10"/>
      <c r="C11" s="10"/>
      <c r="D11" s="12">
        <v>8.303376599999865</v>
      </c>
      <c r="E11" s="12">
        <v>0.24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4" t="s">
        <v>143</v>
      </c>
      <c r="B13" s="7"/>
      <c r="C13" s="7"/>
      <c r="D13" s="14">
        <v>3422.3794785999999</v>
      </c>
      <c r="E13" s="14">
        <f xml:space="preserve"> ROUND(SUM(E9:E12),2)</f>
        <v>100</v>
      </c>
    </row>
    <row r="15" spans="1:5" x14ac:dyDescent="0.2">
      <c r="A15" s="15" t="s">
        <v>146</v>
      </c>
    </row>
    <row r="16" spans="1:5" x14ac:dyDescent="0.2">
      <c r="A16" s="15" t="s">
        <v>147</v>
      </c>
    </row>
    <row r="17" spans="1:2" x14ac:dyDescent="0.2">
      <c r="A17" s="15" t="s">
        <v>148</v>
      </c>
    </row>
    <row r="18" spans="1:2" x14ac:dyDescent="0.2">
      <c r="A18" s="2" t="s">
        <v>879</v>
      </c>
      <c r="B18" s="16">
        <v>8.4672120999999994</v>
      </c>
    </row>
    <row r="19" spans="1:2" x14ac:dyDescent="0.2">
      <c r="A19" s="2" t="s">
        <v>880</v>
      </c>
      <c r="B19" s="16">
        <v>8.4672119000000006</v>
      </c>
    </row>
    <row r="20" spans="1:2" x14ac:dyDescent="0.2">
      <c r="A20" s="2" t="s">
        <v>881</v>
      </c>
      <c r="B20" s="16">
        <v>8.2863255000000002</v>
      </c>
    </row>
    <row r="21" spans="1:2" x14ac:dyDescent="0.2">
      <c r="A21" s="2" t="s">
        <v>882</v>
      </c>
      <c r="B21" s="16">
        <v>8.2863255000000002</v>
      </c>
    </row>
    <row r="23" spans="1:2" x14ac:dyDescent="0.2">
      <c r="A23" s="15" t="s">
        <v>149</v>
      </c>
    </row>
    <row r="24" spans="1:2" x14ac:dyDescent="0.2">
      <c r="A24" s="2" t="s">
        <v>879</v>
      </c>
      <c r="B24" s="16">
        <v>9.0508507999999992</v>
      </c>
    </row>
    <row r="25" spans="1:2" x14ac:dyDescent="0.2">
      <c r="A25" s="2" t="s">
        <v>880</v>
      </c>
      <c r="B25" s="16">
        <v>9.0508697999999992</v>
      </c>
    </row>
    <row r="26" spans="1:2" x14ac:dyDescent="0.2">
      <c r="A26" s="2" t="s">
        <v>881</v>
      </c>
      <c r="B26" s="16">
        <v>8.7897163000000003</v>
      </c>
    </row>
    <row r="27" spans="1:2" x14ac:dyDescent="0.2">
      <c r="A27" s="2" t="s">
        <v>882</v>
      </c>
      <c r="B27" s="16">
        <v>8.7897216999999994</v>
      </c>
    </row>
    <row r="29" spans="1:2" x14ac:dyDescent="0.2">
      <c r="A29" s="15" t="s">
        <v>150</v>
      </c>
      <c r="B29" s="31" t="s">
        <v>883</v>
      </c>
    </row>
    <row r="30" spans="1:2" x14ac:dyDescent="0.2">
      <c r="A30" s="15"/>
      <c r="B30" s="31"/>
    </row>
    <row r="31" spans="1:2" x14ac:dyDescent="0.2">
      <c r="A31" s="15" t="s">
        <v>884</v>
      </c>
      <c r="B31" s="33">
        <v>1.2890786416523794E-2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showGridLines="0" workbookViewId="0"/>
  </sheetViews>
  <sheetFormatPr defaultRowHeight="11.25" x14ac:dyDescent="0.2"/>
  <cols>
    <col min="1" max="1" width="38" style="3" customWidth="1"/>
    <col min="2" max="2" width="43.140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443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214</v>
      </c>
      <c r="B8" s="9" t="s">
        <v>656</v>
      </c>
      <c r="C8" s="9" t="s">
        <v>161</v>
      </c>
      <c r="D8" s="9">
        <v>1650</v>
      </c>
      <c r="E8" s="10">
        <v>16591.030500000001</v>
      </c>
      <c r="F8" s="10">
        <v>5.4291447560838604</v>
      </c>
    </row>
    <row r="9" spans="1:6" x14ac:dyDescent="0.2">
      <c r="A9" s="9" t="s">
        <v>331</v>
      </c>
      <c r="B9" s="9" t="s">
        <v>657</v>
      </c>
      <c r="C9" s="9" t="s">
        <v>223</v>
      </c>
      <c r="D9" s="9">
        <v>480</v>
      </c>
      <c r="E9" s="10">
        <v>12111.396000000001</v>
      </c>
      <c r="F9" s="10">
        <v>3.96325726013553</v>
      </c>
    </row>
    <row r="10" spans="1:6" x14ac:dyDescent="0.2">
      <c r="A10" s="9" t="s">
        <v>269</v>
      </c>
      <c r="B10" s="9" t="s">
        <v>569</v>
      </c>
      <c r="C10" s="9" t="s">
        <v>216</v>
      </c>
      <c r="D10" s="9">
        <v>970</v>
      </c>
      <c r="E10" s="10">
        <v>9808.8824999999997</v>
      </c>
      <c r="F10" s="10">
        <v>3.20979718456414</v>
      </c>
    </row>
    <row r="11" spans="1:6" x14ac:dyDescent="0.2">
      <c r="A11" s="9" t="s">
        <v>270</v>
      </c>
      <c r="B11" s="9" t="s">
        <v>658</v>
      </c>
      <c r="C11" s="9" t="s">
        <v>216</v>
      </c>
      <c r="D11" s="9">
        <v>950</v>
      </c>
      <c r="E11" s="10">
        <v>9692.1185000000005</v>
      </c>
      <c r="F11" s="10">
        <v>3.1715880655887201</v>
      </c>
    </row>
    <row r="12" spans="1:6" x14ac:dyDescent="0.2">
      <c r="A12" s="9" t="s">
        <v>330</v>
      </c>
      <c r="B12" s="9" t="s">
        <v>659</v>
      </c>
      <c r="C12" s="9" t="s">
        <v>216</v>
      </c>
      <c r="D12" s="9">
        <v>800</v>
      </c>
      <c r="E12" s="10">
        <v>8181.12</v>
      </c>
      <c r="F12" s="10">
        <v>2.67713839395888</v>
      </c>
    </row>
    <row r="13" spans="1:6" x14ac:dyDescent="0.2">
      <c r="A13" s="9" t="s">
        <v>217</v>
      </c>
      <c r="B13" s="9" t="s">
        <v>660</v>
      </c>
      <c r="C13" s="9" t="s">
        <v>216</v>
      </c>
      <c r="D13" s="9">
        <v>800</v>
      </c>
      <c r="E13" s="10">
        <v>8163.4960000000001</v>
      </c>
      <c r="F13" s="10">
        <v>2.6713712267427598</v>
      </c>
    </row>
    <row r="14" spans="1:6" x14ac:dyDescent="0.2">
      <c r="A14" s="9" t="s">
        <v>390</v>
      </c>
      <c r="B14" s="9" t="s">
        <v>661</v>
      </c>
      <c r="C14" s="9" t="s">
        <v>219</v>
      </c>
      <c r="D14" s="9">
        <v>15</v>
      </c>
      <c r="E14" s="10">
        <v>7572.8549999999996</v>
      </c>
      <c r="F14" s="10">
        <v>2.4780935706093401</v>
      </c>
    </row>
    <row r="15" spans="1:6" x14ac:dyDescent="0.2">
      <c r="A15" s="9" t="s">
        <v>406</v>
      </c>
      <c r="B15" s="9" t="s">
        <v>662</v>
      </c>
      <c r="C15" s="9" t="s">
        <v>223</v>
      </c>
      <c r="D15" s="9">
        <v>700</v>
      </c>
      <c r="E15" s="10">
        <v>7321.6360000000004</v>
      </c>
      <c r="F15" s="10">
        <v>2.39588624078262</v>
      </c>
    </row>
    <row r="16" spans="1:6" x14ac:dyDescent="0.2">
      <c r="A16" s="9" t="s">
        <v>221</v>
      </c>
      <c r="B16" s="9" t="s">
        <v>663</v>
      </c>
      <c r="C16" s="9" t="s">
        <v>216</v>
      </c>
      <c r="D16" s="9">
        <v>700</v>
      </c>
      <c r="E16" s="10">
        <v>7216.8109999999997</v>
      </c>
      <c r="F16" s="10">
        <v>2.36158396528162</v>
      </c>
    </row>
    <row r="17" spans="1:6" x14ac:dyDescent="0.2">
      <c r="A17" s="9" t="s">
        <v>339</v>
      </c>
      <c r="B17" s="9" t="s">
        <v>664</v>
      </c>
      <c r="C17" s="9" t="s">
        <v>216</v>
      </c>
      <c r="D17" s="9">
        <v>717</v>
      </c>
      <c r="E17" s="10">
        <v>7178.3458799999999</v>
      </c>
      <c r="F17" s="10">
        <v>2.3489968806794899</v>
      </c>
    </row>
    <row r="18" spans="1:6" x14ac:dyDescent="0.2">
      <c r="A18" s="9" t="s">
        <v>226</v>
      </c>
      <c r="B18" s="9" t="s">
        <v>584</v>
      </c>
      <c r="C18" s="9" t="s">
        <v>223</v>
      </c>
      <c r="D18" s="9">
        <v>710</v>
      </c>
      <c r="E18" s="10">
        <v>7151.5672999999997</v>
      </c>
      <c r="F18" s="10">
        <v>2.34023402612489</v>
      </c>
    </row>
    <row r="19" spans="1:6" x14ac:dyDescent="0.2">
      <c r="A19" s="9" t="s">
        <v>191</v>
      </c>
      <c r="B19" s="9" t="s">
        <v>665</v>
      </c>
      <c r="C19" s="9" t="s">
        <v>192</v>
      </c>
      <c r="D19" s="9">
        <v>669</v>
      </c>
      <c r="E19" s="10">
        <v>6744.55026</v>
      </c>
      <c r="F19" s="10">
        <v>2.2070443229082799</v>
      </c>
    </row>
    <row r="20" spans="1:6" x14ac:dyDescent="0.2">
      <c r="A20" s="9" t="s">
        <v>435</v>
      </c>
      <c r="B20" s="9" t="s">
        <v>666</v>
      </c>
      <c r="C20" s="9" t="s">
        <v>216</v>
      </c>
      <c r="D20" s="9">
        <v>650</v>
      </c>
      <c r="E20" s="10">
        <v>6552.6175000000003</v>
      </c>
      <c r="F20" s="10">
        <v>2.1442374503951598</v>
      </c>
    </row>
    <row r="21" spans="1:6" x14ac:dyDescent="0.2">
      <c r="A21" s="9" t="s">
        <v>314</v>
      </c>
      <c r="B21" s="9" t="s">
        <v>667</v>
      </c>
      <c r="C21" s="9" t="s">
        <v>315</v>
      </c>
      <c r="D21" s="9">
        <v>500</v>
      </c>
      <c r="E21" s="10">
        <v>5834.3450000000003</v>
      </c>
      <c r="F21" s="10">
        <v>1.90919446275107</v>
      </c>
    </row>
    <row r="22" spans="1:6" x14ac:dyDescent="0.2">
      <c r="A22" s="9" t="s">
        <v>404</v>
      </c>
      <c r="B22" s="9" t="s">
        <v>668</v>
      </c>
      <c r="C22" s="9" t="s">
        <v>213</v>
      </c>
      <c r="D22" s="9">
        <v>550</v>
      </c>
      <c r="E22" s="10">
        <v>5512.2650000000003</v>
      </c>
      <c r="F22" s="10">
        <v>1.80379902374929</v>
      </c>
    </row>
    <row r="23" spans="1:6" x14ac:dyDescent="0.2">
      <c r="A23" s="9" t="s">
        <v>224</v>
      </c>
      <c r="B23" s="9" t="s">
        <v>669</v>
      </c>
      <c r="C23" s="9" t="s">
        <v>225</v>
      </c>
      <c r="D23" s="9">
        <v>750</v>
      </c>
      <c r="E23" s="10">
        <v>5323.875</v>
      </c>
      <c r="F23" s="10">
        <v>1.7421514617971401</v>
      </c>
    </row>
    <row r="24" spans="1:6" x14ac:dyDescent="0.2">
      <c r="A24" s="9" t="s">
        <v>284</v>
      </c>
      <c r="B24" s="9" t="s">
        <v>581</v>
      </c>
      <c r="C24" s="9" t="s">
        <v>216</v>
      </c>
      <c r="D24" s="9">
        <v>410</v>
      </c>
      <c r="E24" s="10">
        <v>4135.0057999999999</v>
      </c>
      <c r="F24" s="10">
        <v>1.35311336179186</v>
      </c>
    </row>
    <row r="25" spans="1:6" x14ac:dyDescent="0.2">
      <c r="A25" s="9" t="s">
        <v>338</v>
      </c>
      <c r="B25" s="9" t="s">
        <v>670</v>
      </c>
      <c r="C25" s="9" t="s">
        <v>282</v>
      </c>
      <c r="D25" s="9">
        <v>400</v>
      </c>
      <c r="E25" s="10">
        <v>4059.14</v>
      </c>
      <c r="F25" s="10">
        <v>1.3282875132566501</v>
      </c>
    </row>
    <row r="26" spans="1:6" x14ac:dyDescent="0.2">
      <c r="A26" s="9" t="s">
        <v>218</v>
      </c>
      <c r="B26" s="9" t="s">
        <v>671</v>
      </c>
      <c r="C26" s="9" t="s">
        <v>219</v>
      </c>
      <c r="D26" s="9">
        <v>8</v>
      </c>
      <c r="E26" s="10">
        <v>4038.8560000000002</v>
      </c>
      <c r="F26" s="10">
        <v>1.3216499043249801</v>
      </c>
    </row>
    <row r="27" spans="1:6" x14ac:dyDescent="0.2">
      <c r="A27" s="9" t="s">
        <v>310</v>
      </c>
      <c r="B27" s="9" t="s">
        <v>672</v>
      </c>
      <c r="C27" s="9" t="s">
        <v>219</v>
      </c>
      <c r="D27" s="9">
        <v>7</v>
      </c>
      <c r="E27" s="10">
        <v>3530.1244999999999</v>
      </c>
      <c r="F27" s="10">
        <v>1.1551757992065801</v>
      </c>
    </row>
    <row r="28" spans="1:6" x14ac:dyDescent="0.2">
      <c r="A28" s="9" t="s">
        <v>227</v>
      </c>
      <c r="B28" s="9" t="s">
        <v>673</v>
      </c>
      <c r="C28" s="9" t="s">
        <v>168</v>
      </c>
      <c r="D28" s="9">
        <v>320</v>
      </c>
      <c r="E28" s="10">
        <v>3287.5392000000002</v>
      </c>
      <c r="F28" s="10">
        <v>1.07579370721428</v>
      </c>
    </row>
    <row r="29" spans="1:6" x14ac:dyDescent="0.2">
      <c r="A29" s="9" t="s">
        <v>388</v>
      </c>
      <c r="B29" s="9" t="s">
        <v>674</v>
      </c>
      <c r="C29" s="9" t="s">
        <v>192</v>
      </c>
      <c r="D29" s="9">
        <v>300</v>
      </c>
      <c r="E29" s="10">
        <v>3044.4659999999999</v>
      </c>
      <c r="F29" s="10">
        <v>0.99625195788625798</v>
      </c>
    </row>
    <row r="30" spans="1:6" x14ac:dyDescent="0.2">
      <c r="A30" s="9" t="s">
        <v>228</v>
      </c>
      <c r="B30" s="9" t="s">
        <v>675</v>
      </c>
      <c r="C30" s="9" t="s">
        <v>229</v>
      </c>
      <c r="D30" s="9">
        <v>230</v>
      </c>
      <c r="E30" s="10">
        <v>2342.1912000000002</v>
      </c>
      <c r="F30" s="10">
        <v>0.76644395724700598</v>
      </c>
    </row>
    <row r="31" spans="1:6" x14ac:dyDescent="0.2">
      <c r="A31" s="9" t="s">
        <v>319</v>
      </c>
      <c r="B31" s="9" t="s">
        <v>562</v>
      </c>
      <c r="C31" s="9" t="s">
        <v>320</v>
      </c>
      <c r="D31" s="9">
        <v>200</v>
      </c>
      <c r="E31" s="10">
        <v>2016.6559999999999</v>
      </c>
      <c r="F31" s="10">
        <v>0.65991786026944299</v>
      </c>
    </row>
    <row r="32" spans="1:6" x14ac:dyDescent="0.2">
      <c r="A32" s="9" t="s">
        <v>402</v>
      </c>
      <c r="B32" s="9" t="s">
        <v>676</v>
      </c>
      <c r="C32" s="9" t="s">
        <v>216</v>
      </c>
      <c r="D32" s="9">
        <v>250</v>
      </c>
      <c r="E32" s="10">
        <v>2010.325</v>
      </c>
      <c r="F32" s="10">
        <v>0.65784614353968496</v>
      </c>
    </row>
    <row r="33" spans="1:6" x14ac:dyDescent="0.2">
      <c r="A33" s="9" t="s">
        <v>405</v>
      </c>
      <c r="B33" s="9" t="s">
        <v>677</v>
      </c>
      <c r="C33" s="9" t="s">
        <v>347</v>
      </c>
      <c r="D33" s="9">
        <v>300</v>
      </c>
      <c r="E33" s="10">
        <v>1899.453</v>
      </c>
      <c r="F33" s="10">
        <v>0.62156508568758095</v>
      </c>
    </row>
    <row r="34" spans="1:6" x14ac:dyDescent="0.2">
      <c r="A34" s="9" t="s">
        <v>194</v>
      </c>
      <c r="B34" s="9" t="s">
        <v>565</v>
      </c>
      <c r="C34" s="9" t="s">
        <v>168</v>
      </c>
      <c r="D34" s="9">
        <v>150</v>
      </c>
      <c r="E34" s="10">
        <v>1518.84</v>
      </c>
      <c r="F34" s="10">
        <v>0.49701567490520998</v>
      </c>
    </row>
    <row r="35" spans="1:6" x14ac:dyDescent="0.2">
      <c r="A35" s="9" t="s">
        <v>334</v>
      </c>
      <c r="B35" s="9" t="s">
        <v>678</v>
      </c>
      <c r="C35" s="9" t="s">
        <v>320</v>
      </c>
      <c r="D35" s="9">
        <v>130</v>
      </c>
      <c r="E35" s="10">
        <v>1329.9962</v>
      </c>
      <c r="F35" s="10">
        <v>0.43521961428745898</v>
      </c>
    </row>
    <row r="36" spans="1:6" x14ac:dyDescent="0.2">
      <c r="A36" s="9" t="s">
        <v>391</v>
      </c>
      <c r="B36" s="9" t="s">
        <v>679</v>
      </c>
      <c r="C36" s="9" t="s">
        <v>320</v>
      </c>
      <c r="D36" s="9">
        <v>130</v>
      </c>
      <c r="E36" s="10">
        <v>1308.4656</v>
      </c>
      <c r="F36" s="10">
        <v>0.4281740757909</v>
      </c>
    </row>
    <row r="37" spans="1:6" x14ac:dyDescent="0.2">
      <c r="A37" s="9" t="s">
        <v>407</v>
      </c>
      <c r="B37" s="9" t="s">
        <v>680</v>
      </c>
      <c r="C37" s="9" t="s">
        <v>225</v>
      </c>
      <c r="D37" s="9">
        <v>100</v>
      </c>
      <c r="E37" s="10">
        <v>1008.149</v>
      </c>
      <c r="F37" s="10">
        <v>0.32990035529747203</v>
      </c>
    </row>
    <row r="38" spans="1:6" x14ac:dyDescent="0.2">
      <c r="A38" s="9" t="s">
        <v>316</v>
      </c>
      <c r="B38" s="9" t="s">
        <v>681</v>
      </c>
      <c r="C38" s="9" t="s">
        <v>216</v>
      </c>
      <c r="D38" s="9">
        <v>30</v>
      </c>
      <c r="E38" s="10">
        <v>300.3492</v>
      </c>
      <c r="F38" s="10">
        <v>9.8284388312949195E-2</v>
      </c>
    </row>
    <row r="39" spans="1:6" x14ac:dyDescent="0.2">
      <c r="A39" s="8" t="s">
        <v>130</v>
      </c>
      <c r="B39" s="9"/>
      <c r="C39" s="9"/>
      <c r="D39" s="9"/>
      <c r="E39" s="12">
        <f>SUM(E8:E38)</f>
        <v>166786.46814000001</v>
      </c>
      <c r="F39" s="12">
        <f>SUM(F8:F38)</f>
        <v>54.578157691171107</v>
      </c>
    </row>
    <row r="40" spans="1:6" x14ac:dyDescent="0.2">
      <c r="A40" s="9"/>
      <c r="B40" s="9"/>
      <c r="C40" s="9"/>
      <c r="D40" s="9"/>
      <c r="E40" s="10"/>
      <c r="F40" s="10"/>
    </row>
    <row r="41" spans="1:6" x14ac:dyDescent="0.2">
      <c r="A41" s="8" t="s">
        <v>196</v>
      </c>
      <c r="B41" s="9"/>
      <c r="C41" s="9"/>
      <c r="D41" s="9"/>
      <c r="E41" s="10"/>
      <c r="F41" s="10"/>
    </row>
    <row r="42" spans="1:6" x14ac:dyDescent="0.2">
      <c r="A42" s="9" t="s">
        <v>440</v>
      </c>
      <c r="B42" s="9" t="s">
        <v>682</v>
      </c>
      <c r="C42" s="9" t="s">
        <v>250</v>
      </c>
      <c r="D42" s="9">
        <v>1650</v>
      </c>
      <c r="E42" s="10">
        <v>15743.9535</v>
      </c>
      <c r="F42" s="10">
        <v>5.1519525917665696</v>
      </c>
    </row>
    <row r="43" spans="1:6" x14ac:dyDescent="0.2">
      <c r="A43" s="9" t="s">
        <v>288</v>
      </c>
      <c r="B43" s="9" t="s">
        <v>683</v>
      </c>
      <c r="C43" s="9" t="s">
        <v>231</v>
      </c>
      <c r="D43" s="9">
        <v>1510</v>
      </c>
      <c r="E43" s="10">
        <v>15280.007100000001</v>
      </c>
      <c r="F43" s="10">
        <v>5.00013368186438</v>
      </c>
    </row>
    <row r="44" spans="1:6" x14ac:dyDescent="0.2">
      <c r="A44" s="9" t="s">
        <v>251</v>
      </c>
      <c r="B44" s="9" t="s">
        <v>684</v>
      </c>
      <c r="C44" s="9" t="s">
        <v>252</v>
      </c>
      <c r="D44" s="9">
        <v>917</v>
      </c>
      <c r="E44" s="10">
        <v>10730.880719999999</v>
      </c>
      <c r="F44" s="10">
        <v>3.51150609898218</v>
      </c>
    </row>
    <row r="45" spans="1:6" x14ac:dyDescent="0.2">
      <c r="A45" s="9" t="s">
        <v>436</v>
      </c>
      <c r="B45" s="9" t="s">
        <v>685</v>
      </c>
      <c r="C45" s="9" t="s">
        <v>504</v>
      </c>
      <c r="D45" s="9">
        <v>1000</v>
      </c>
      <c r="E45" s="10">
        <v>10569.05</v>
      </c>
      <c r="F45" s="10">
        <v>3.4585496292281599</v>
      </c>
    </row>
    <row r="46" spans="1:6" x14ac:dyDescent="0.2">
      <c r="A46" s="9" t="s">
        <v>241</v>
      </c>
      <c r="B46" s="9" t="s">
        <v>686</v>
      </c>
      <c r="C46" s="9" t="s">
        <v>231</v>
      </c>
      <c r="D46" s="9">
        <v>850</v>
      </c>
      <c r="E46" s="10">
        <v>8570.3884999999991</v>
      </c>
      <c r="F46" s="10">
        <v>2.80452017627093</v>
      </c>
    </row>
    <row r="47" spans="1:6" x14ac:dyDescent="0.2">
      <c r="A47" s="9" t="s">
        <v>230</v>
      </c>
      <c r="B47" s="9" t="s">
        <v>687</v>
      </c>
      <c r="C47" s="9" t="s">
        <v>231</v>
      </c>
      <c r="D47" s="9">
        <v>700</v>
      </c>
      <c r="E47" s="10">
        <v>7076.2790000000005</v>
      </c>
      <c r="F47" s="10">
        <v>2.3155971550673899</v>
      </c>
    </row>
    <row r="48" spans="1:6" x14ac:dyDescent="0.2">
      <c r="A48" s="9" t="s">
        <v>371</v>
      </c>
      <c r="B48" s="9" t="s">
        <v>688</v>
      </c>
      <c r="C48" s="9" t="s">
        <v>504</v>
      </c>
      <c r="D48" s="9">
        <v>52</v>
      </c>
      <c r="E48" s="10">
        <v>6712.2848000000004</v>
      </c>
      <c r="F48" s="10">
        <v>2.1964859761581099</v>
      </c>
    </row>
    <row r="49" spans="1:6" x14ac:dyDescent="0.2">
      <c r="A49" s="9" t="s">
        <v>354</v>
      </c>
      <c r="B49" s="9" t="s">
        <v>689</v>
      </c>
      <c r="C49" s="9" t="s">
        <v>355</v>
      </c>
      <c r="D49" s="9">
        <v>650</v>
      </c>
      <c r="E49" s="10">
        <v>6634.2704999999996</v>
      </c>
      <c r="F49" s="10">
        <v>2.17095706595904</v>
      </c>
    </row>
    <row r="50" spans="1:6" x14ac:dyDescent="0.2">
      <c r="A50" s="9" t="s">
        <v>437</v>
      </c>
      <c r="B50" s="9" t="s">
        <v>690</v>
      </c>
      <c r="C50" s="9" t="s">
        <v>231</v>
      </c>
      <c r="D50" s="9">
        <v>600</v>
      </c>
      <c r="E50" s="10">
        <v>6098.9160000000002</v>
      </c>
      <c r="F50" s="10">
        <v>1.9957710173093799</v>
      </c>
    </row>
    <row r="51" spans="1:6" x14ac:dyDescent="0.2">
      <c r="A51" s="9" t="s">
        <v>363</v>
      </c>
      <c r="B51" s="9" t="s">
        <v>691</v>
      </c>
      <c r="C51" s="9" t="s">
        <v>231</v>
      </c>
      <c r="D51" s="9">
        <v>600</v>
      </c>
      <c r="E51" s="10">
        <v>6036.6059999999998</v>
      </c>
      <c r="F51" s="10">
        <v>1.9753810837394601</v>
      </c>
    </row>
    <row r="52" spans="1:6" x14ac:dyDescent="0.2">
      <c r="A52" s="9" t="s">
        <v>438</v>
      </c>
      <c r="B52" s="9" t="s">
        <v>692</v>
      </c>
      <c r="C52" s="9" t="s">
        <v>234</v>
      </c>
      <c r="D52" s="9">
        <v>535</v>
      </c>
      <c r="E52" s="10">
        <v>5407.3841000000002</v>
      </c>
      <c r="F52" s="10">
        <v>1.76947845588291</v>
      </c>
    </row>
    <row r="53" spans="1:6" x14ac:dyDescent="0.2">
      <c r="A53" s="9" t="s">
        <v>439</v>
      </c>
      <c r="B53" s="9" t="s">
        <v>693</v>
      </c>
      <c r="C53" s="9" t="s">
        <v>504</v>
      </c>
      <c r="D53" s="9">
        <v>500</v>
      </c>
      <c r="E53" s="10">
        <v>5284.5249999999996</v>
      </c>
      <c r="F53" s="10">
        <v>1.7292748146140799</v>
      </c>
    </row>
    <row r="54" spans="1:6" x14ac:dyDescent="0.2">
      <c r="A54" s="9" t="s">
        <v>379</v>
      </c>
      <c r="B54" s="9" t="s">
        <v>694</v>
      </c>
      <c r="C54" s="9" t="s">
        <v>380</v>
      </c>
      <c r="D54" s="9">
        <v>350</v>
      </c>
      <c r="E54" s="10">
        <v>4281.6305000000002</v>
      </c>
      <c r="F54" s="10">
        <v>1.4010939089385499</v>
      </c>
    </row>
    <row r="55" spans="1:6" x14ac:dyDescent="0.2">
      <c r="A55" s="9" t="s">
        <v>376</v>
      </c>
      <c r="B55" s="9" t="s">
        <v>695</v>
      </c>
      <c r="C55" s="9" t="s">
        <v>250</v>
      </c>
      <c r="D55" s="9">
        <v>350</v>
      </c>
      <c r="E55" s="10">
        <v>3268.5414999999998</v>
      </c>
      <c r="F55" s="10">
        <v>1.0695770190264799</v>
      </c>
    </row>
    <row r="56" spans="1:6" x14ac:dyDescent="0.2">
      <c r="A56" s="9" t="s">
        <v>429</v>
      </c>
      <c r="B56" s="9" t="s">
        <v>696</v>
      </c>
      <c r="C56" s="9" t="s">
        <v>231</v>
      </c>
      <c r="D56" s="9">
        <v>307</v>
      </c>
      <c r="E56" s="10">
        <v>3117.01091</v>
      </c>
      <c r="F56" s="10">
        <v>1.01999109920765</v>
      </c>
    </row>
    <row r="57" spans="1:6" x14ac:dyDescent="0.2">
      <c r="A57" s="9" t="s">
        <v>441</v>
      </c>
      <c r="B57" s="9" t="s">
        <v>697</v>
      </c>
      <c r="C57" s="9" t="s">
        <v>248</v>
      </c>
      <c r="D57" s="9">
        <v>260</v>
      </c>
      <c r="E57" s="10">
        <v>2969.8083999999999</v>
      </c>
      <c r="F57" s="10">
        <v>0.97182147314079204</v>
      </c>
    </row>
    <row r="58" spans="1:6" x14ac:dyDescent="0.2">
      <c r="A58" s="9" t="s">
        <v>442</v>
      </c>
      <c r="B58" s="9" t="s">
        <v>698</v>
      </c>
      <c r="C58" s="9" t="s">
        <v>248</v>
      </c>
      <c r="D58" s="9">
        <v>257</v>
      </c>
      <c r="E58" s="10">
        <v>2938.7795799999999</v>
      </c>
      <c r="F58" s="10">
        <v>0.96166779670758495</v>
      </c>
    </row>
    <row r="59" spans="1:6" x14ac:dyDescent="0.2">
      <c r="A59" s="9" t="s">
        <v>428</v>
      </c>
      <c r="B59" s="9" t="s">
        <v>699</v>
      </c>
      <c r="C59" s="9" t="s">
        <v>234</v>
      </c>
      <c r="D59" s="9">
        <v>250</v>
      </c>
      <c r="E59" s="10">
        <v>2533.625</v>
      </c>
      <c r="F59" s="10">
        <v>0.829087553219372</v>
      </c>
    </row>
    <row r="60" spans="1:6" x14ac:dyDescent="0.2">
      <c r="A60" s="9" t="s">
        <v>430</v>
      </c>
      <c r="B60" s="9" t="s">
        <v>700</v>
      </c>
      <c r="C60" s="9" t="s">
        <v>231</v>
      </c>
      <c r="D60" s="9">
        <v>240</v>
      </c>
      <c r="E60" s="10">
        <v>2420.6327999999999</v>
      </c>
      <c r="F60" s="10">
        <v>0.792112694417903</v>
      </c>
    </row>
    <row r="61" spans="1:6" x14ac:dyDescent="0.2">
      <c r="A61" s="9" t="s">
        <v>365</v>
      </c>
      <c r="B61" s="9" t="s">
        <v>701</v>
      </c>
      <c r="C61" s="9" t="s">
        <v>366</v>
      </c>
      <c r="D61" s="9">
        <v>200</v>
      </c>
      <c r="E61" s="10">
        <v>2028.002</v>
      </c>
      <c r="F61" s="10">
        <v>0.66363065414336897</v>
      </c>
    </row>
    <row r="62" spans="1:6" x14ac:dyDescent="0.2">
      <c r="A62" s="9" t="s">
        <v>245</v>
      </c>
      <c r="B62" s="9" t="s">
        <v>702</v>
      </c>
      <c r="C62" s="9" t="s">
        <v>246</v>
      </c>
      <c r="D62" s="9">
        <v>15</v>
      </c>
      <c r="E62" s="10">
        <v>1744.4085</v>
      </c>
      <c r="F62" s="10">
        <v>0.570829296000819</v>
      </c>
    </row>
    <row r="63" spans="1:6" x14ac:dyDescent="0.2">
      <c r="A63" s="9" t="s">
        <v>242</v>
      </c>
      <c r="B63" s="9" t="s">
        <v>703</v>
      </c>
      <c r="C63" s="9" t="s">
        <v>243</v>
      </c>
      <c r="D63" s="9">
        <v>100</v>
      </c>
      <c r="E63" s="10">
        <v>1284.5899999999999</v>
      </c>
      <c r="F63" s="10">
        <v>0.42036117420299901</v>
      </c>
    </row>
    <row r="64" spans="1:6" x14ac:dyDescent="0.2">
      <c r="A64" s="9" t="s">
        <v>369</v>
      </c>
      <c r="B64" s="9" t="s">
        <v>586</v>
      </c>
      <c r="C64" s="9" t="s">
        <v>370</v>
      </c>
      <c r="D64" s="9">
        <v>160</v>
      </c>
      <c r="E64" s="10">
        <v>802.44560000000001</v>
      </c>
      <c r="F64" s="10">
        <v>0.26258726492501899</v>
      </c>
    </row>
    <row r="65" spans="1:6" x14ac:dyDescent="0.2">
      <c r="A65" s="8" t="s">
        <v>130</v>
      </c>
      <c r="B65" s="9"/>
      <c r="C65" s="9"/>
      <c r="D65" s="9"/>
      <c r="E65" s="12">
        <f>SUM(E42:E64)</f>
        <v>131534.02000999998</v>
      </c>
      <c r="F65" s="12">
        <f>SUM(F42:F64)</f>
        <v>43.042367680773133</v>
      </c>
    </row>
    <row r="66" spans="1:6" x14ac:dyDescent="0.2">
      <c r="A66" s="9"/>
      <c r="B66" s="9"/>
      <c r="C66" s="9"/>
      <c r="D66" s="9"/>
      <c r="E66" s="10"/>
      <c r="F66" s="10"/>
    </row>
    <row r="67" spans="1:6" x14ac:dyDescent="0.2">
      <c r="A67" s="8" t="s">
        <v>130</v>
      </c>
      <c r="B67" s="9"/>
      <c r="C67" s="9"/>
      <c r="D67" s="9"/>
      <c r="E67" s="12">
        <v>298320.48814999999</v>
      </c>
      <c r="F67" s="12">
        <v>97.620525371944254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142</v>
      </c>
      <c r="B69" s="9"/>
      <c r="C69" s="9"/>
      <c r="D69" s="9"/>
      <c r="E69" s="12">
        <v>7271.4815791000001</v>
      </c>
      <c r="F69" s="12">
        <v>2.38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13" t="s">
        <v>143</v>
      </c>
      <c r="B71" s="6"/>
      <c r="C71" s="6"/>
      <c r="D71" s="6"/>
      <c r="E71" s="14">
        <v>305591.97157910001</v>
      </c>
      <c r="F71" s="14">
        <f xml:space="preserve"> ROUND(SUM(F67:F70),2)</f>
        <v>100</v>
      </c>
    </row>
    <row r="72" spans="1:6" x14ac:dyDescent="0.2">
      <c r="A72" s="1" t="s">
        <v>183</v>
      </c>
    </row>
    <row r="73" spans="1:6" x14ac:dyDescent="0.2">
      <c r="A73" s="1" t="s">
        <v>841</v>
      </c>
    </row>
    <row r="75" spans="1:6" x14ac:dyDescent="0.2">
      <c r="A75" s="1" t="s">
        <v>146</v>
      </c>
    </row>
    <row r="76" spans="1:6" x14ac:dyDescent="0.2">
      <c r="A76" s="1" t="s">
        <v>147</v>
      </c>
    </row>
    <row r="77" spans="1:6" x14ac:dyDescent="0.2">
      <c r="A77" s="1" t="s">
        <v>148</v>
      </c>
    </row>
    <row r="78" spans="1:6" x14ac:dyDescent="0.2">
      <c r="A78" s="3" t="s">
        <v>522</v>
      </c>
      <c r="D78" s="16">
        <v>11.2677</v>
      </c>
    </row>
    <row r="79" spans="1:6" x14ac:dyDescent="0.2">
      <c r="A79" s="3" t="s">
        <v>523</v>
      </c>
      <c r="D79" s="16">
        <v>17.6691</v>
      </c>
    </row>
    <row r="80" spans="1:6" x14ac:dyDescent="0.2">
      <c r="A80" s="3" t="s">
        <v>524</v>
      </c>
      <c r="D80" s="16">
        <v>10.9978</v>
      </c>
    </row>
    <row r="81" spans="1:4" x14ac:dyDescent="0.2">
      <c r="A81" s="3" t="s">
        <v>521</v>
      </c>
      <c r="D81" s="16">
        <v>17.214600000000001</v>
      </c>
    </row>
    <row r="83" spans="1:4" x14ac:dyDescent="0.2">
      <c r="A83" s="1" t="s">
        <v>149</v>
      </c>
    </row>
    <row r="84" spans="1:4" x14ac:dyDescent="0.2">
      <c r="A84" s="3" t="s">
        <v>522</v>
      </c>
      <c r="D84" s="16">
        <v>11.2669</v>
      </c>
    </row>
    <row r="85" spans="1:4" x14ac:dyDescent="0.2">
      <c r="A85" s="3" t="s">
        <v>523</v>
      </c>
      <c r="D85" s="16">
        <v>18.389800000000001</v>
      </c>
    </row>
    <row r="86" spans="1:4" x14ac:dyDescent="0.2">
      <c r="A86" s="3" t="s">
        <v>524</v>
      </c>
      <c r="D86" s="16">
        <v>10.946400000000001</v>
      </c>
    </row>
    <row r="87" spans="1:4" x14ac:dyDescent="0.2">
      <c r="A87" s="3" t="s">
        <v>521</v>
      </c>
      <c r="D87" s="16">
        <v>17.8521</v>
      </c>
    </row>
    <row r="89" spans="1:4" x14ac:dyDescent="0.2">
      <c r="A89" s="1" t="s">
        <v>150</v>
      </c>
      <c r="D89" s="17"/>
    </row>
    <row r="90" spans="1:4" x14ac:dyDescent="0.2">
      <c r="A90" s="1"/>
      <c r="D90" s="17"/>
    </row>
    <row r="91" spans="1:4" x14ac:dyDescent="0.2">
      <c r="A91" s="19" t="s">
        <v>555</v>
      </c>
      <c r="B91" s="20"/>
      <c r="C91" s="51" t="s">
        <v>556</v>
      </c>
      <c r="D91" s="52"/>
    </row>
    <row r="92" spans="1:4" ht="12.75" x14ac:dyDescent="0.2">
      <c r="A92" s="53"/>
      <c r="B92" s="54"/>
      <c r="C92" s="21" t="s">
        <v>557</v>
      </c>
      <c r="D92" s="21" t="s">
        <v>558</v>
      </c>
    </row>
    <row r="93" spans="1:4" ht="12.75" x14ac:dyDescent="0.2">
      <c r="A93" s="53" t="s">
        <v>522</v>
      </c>
      <c r="B93" s="54"/>
      <c r="C93" s="22">
        <v>0.3214079339</v>
      </c>
      <c r="D93" s="22">
        <v>0.29777837159999998</v>
      </c>
    </row>
    <row r="94" spans="1:4" ht="12.75" x14ac:dyDescent="0.2">
      <c r="A94" s="53" t="s">
        <v>524</v>
      </c>
      <c r="B94" s="54"/>
      <c r="C94" s="22">
        <v>0.3214079339</v>
      </c>
      <c r="D94" s="22">
        <v>0.29777837159999998</v>
      </c>
    </row>
    <row r="97" spans="1:5" x14ac:dyDescent="0.2">
      <c r="A97" s="1" t="s">
        <v>152</v>
      </c>
      <c r="D97" s="18">
        <v>1.9465943722424484</v>
      </c>
      <c r="E97" s="2" t="s">
        <v>153</v>
      </c>
    </row>
  </sheetData>
  <sortState ref="A90:D91">
    <sortCondition ref="A90"/>
  </sortState>
  <mergeCells count="5">
    <mergeCell ref="B1:E1"/>
    <mergeCell ref="C91:D91"/>
    <mergeCell ref="A92:B92"/>
    <mergeCell ref="A93:B93"/>
    <mergeCell ref="A94:B9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4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1169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2225250</v>
      </c>
      <c r="E8" s="10">
        <v>27731.065500000001</v>
      </c>
      <c r="F8" s="10">
        <v>9.2316707836732199</v>
      </c>
    </row>
    <row r="9" spans="1:6" x14ac:dyDescent="0.2">
      <c r="A9" s="10" t="s">
        <v>12</v>
      </c>
      <c r="B9" s="10" t="s">
        <v>13</v>
      </c>
      <c r="C9" s="10" t="s">
        <v>11</v>
      </c>
      <c r="D9" s="10">
        <v>2965000</v>
      </c>
      <c r="E9" s="10">
        <v>16193.3475</v>
      </c>
      <c r="F9" s="10">
        <v>5.3907648447773404</v>
      </c>
    </row>
    <row r="10" spans="1:6" x14ac:dyDescent="0.2">
      <c r="A10" s="10" t="s">
        <v>28</v>
      </c>
      <c r="B10" s="10" t="s">
        <v>29</v>
      </c>
      <c r="C10" s="10" t="s">
        <v>30</v>
      </c>
      <c r="D10" s="10">
        <v>809000</v>
      </c>
      <c r="E10" s="10">
        <v>12611.0965</v>
      </c>
      <c r="F10" s="10">
        <v>4.1982336058862781</v>
      </c>
    </row>
    <row r="11" spans="1:6" x14ac:dyDescent="0.2">
      <c r="A11" s="10" t="s">
        <v>22</v>
      </c>
      <c r="B11" s="10" t="s">
        <v>23</v>
      </c>
      <c r="C11" s="10" t="s">
        <v>11</v>
      </c>
      <c r="D11" s="10">
        <v>998596</v>
      </c>
      <c r="E11" s="10">
        <v>12152.41402</v>
      </c>
      <c r="F11" s="10">
        <v>4.0455382235325503</v>
      </c>
    </row>
    <row r="12" spans="1:6" x14ac:dyDescent="0.2">
      <c r="A12" s="10" t="s">
        <v>20</v>
      </c>
      <c r="B12" s="10" t="s">
        <v>21</v>
      </c>
      <c r="C12" s="10" t="s">
        <v>11</v>
      </c>
      <c r="D12" s="10">
        <v>941396</v>
      </c>
      <c r="E12" s="10">
        <v>11067.522070000001</v>
      </c>
      <c r="F12" s="10">
        <v>3.6843777294196487</v>
      </c>
    </row>
    <row r="13" spans="1:6" x14ac:dyDescent="0.2">
      <c r="A13" s="10" t="s">
        <v>14</v>
      </c>
      <c r="B13" s="10" t="s">
        <v>15</v>
      </c>
      <c r="C13" s="10" t="s">
        <v>16</v>
      </c>
      <c r="D13" s="10">
        <v>971188</v>
      </c>
      <c r="E13" s="10">
        <v>10429.102339999999</v>
      </c>
      <c r="F13" s="10">
        <v>3.471847822512121</v>
      </c>
    </row>
    <row r="14" spans="1:6" x14ac:dyDescent="0.2">
      <c r="A14" s="10" t="s">
        <v>73</v>
      </c>
      <c r="B14" s="10" t="s">
        <v>74</v>
      </c>
      <c r="C14" s="10" t="s">
        <v>43</v>
      </c>
      <c r="D14" s="10">
        <v>211000</v>
      </c>
      <c r="E14" s="10">
        <v>10327.395</v>
      </c>
      <c r="F14" s="10">
        <v>3.437989452405025</v>
      </c>
    </row>
    <row r="15" spans="1:6" x14ac:dyDescent="0.2">
      <c r="A15" s="10" t="s">
        <v>34</v>
      </c>
      <c r="B15" s="10" t="s">
        <v>35</v>
      </c>
      <c r="C15" s="10" t="s">
        <v>11</v>
      </c>
      <c r="D15" s="10">
        <v>1275000</v>
      </c>
      <c r="E15" s="10">
        <v>9734.625</v>
      </c>
      <c r="F15" s="10">
        <v>3.2406563390979297</v>
      </c>
    </row>
    <row r="16" spans="1:6" x14ac:dyDescent="0.2">
      <c r="A16" s="10" t="s">
        <v>47</v>
      </c>
      <c r="B16" s="10" t="s">
        <v>48</v>
      </c>
      <c r="C16" s="10" t="s">
        <v>46</v>
      </c>
      <c r="D16" s="10">
        <v>1500000</v>
      </c>
      <c r="E16" s="10">
        <v>8889.75</v>
      </c>
      <c r="F16" s="10">
        <v>2.959397479666225</v>
      </c>
    </row>
    <row r="17" spans="1:6" x14ac:dyDescent="0.2">
      <c r="A17" s="10" t="s">
        <v>892</v>
      </c>
      <c r="B17" s="10" t="s">
        <v>893</v>
      </c>
      <c r="C17" s="10" t="s">
        <v>19</v>
      </c>
      <c r="D17" s="10">
        <v>2602293</v>
      </c>
      <c r="E17" s="10">
        <v>8417.1167089999999</v>
      </c>
      <c r="F17" s="10">
        <v>2.8020578727940681</v>
      </c>
    </row>
    <row r="18" spans="1:6" x14ac:dyDescent="0.2">
      <c r="A18" s="10" t="s">
        <v>17</v>
      </c>
      <c r="B18" s="10" t="s">
        <v>18</v>
      </c>
      <c r="C18" s="10" t="s">
        <v>19</v>
      </c>
      <c r="D18" s="10">
        <v>550000</v>
      </c>
      <c r="E18" s="10">
        <v>8067.125</v>
      </c>
      <c r="F18" s="10">
        <v>2.6855456444953338</v>
      </c>
    </row>
    <row r="19" spans="1:6" x14ac:dyDescent="0.2">
      <c r="A19" s="10" t="s">
        <v>52</v>
      </c>
      <c r="B19" s="10" t="s">
        <v>53</v>
      </c>
      <c r="C19" s="10" t="s">
        <v>51</v>
      </c>
      <c r="D19" s="10">
        <v>257880</v>
      </c>
      <c r="E19" s="10">
        <v>7569.6805800000002</v>
      </c>
      <c r="F19" s="10">
        <v>2.5199464136033485</v>
      </c>
    </row>
    <row r="20" spans="1:6" x14ac:dyDescent="0.2">
      <c r="A20" s="10" t="s">
        <v>31</v>
      </c>
      <c r="B20" s="10" t="s">
        <v>32</v>
      </c>
      <c r="C20" s="10" t="s">
        <v>33</v>
      </c>
      <c r="D20" s="10">
        <v>1800000</v>
      </c>
      <c r="E20" s="10">
        <v>6516.9</v>
      </c>
      <c r="F20" s="10">
        <v>2.1694757934966469</v>
      </c>
    </row>
    <row r="21" spans="1:6" x14ac:dyDescent="0.2">
      <c r="A21" s="10" t="s">
        <v>75</v>
      </c>
      <c r="B21" s="10" t="s">
        <v>76</v>
      </c>
      <c r="C21" s="10" t="s">
        <v>19</v>
      </c>
      <c r="D21" s="10">
        <v>133036</v>
      </c>
      <c r="E21" s="10">
        <v>6329.3207359999997</v>
      </c>
      <c r="F21" s="10">
        <v>2.107030662742774</v>
      </c>
    </row>
    <row r="22" spans="1:6" x14ac:dyDescent="0.2">
      <c r="A22" s="10" t="s">
        <v>24</v>
      </c>
      <c r="B22" s="10" t="s">
        <v>25</v>
      </c>
      <c r="C22" s="10" t="s">
        <v>11</v>
      </c>
      <c r="D22" s="10">
        <v>2350000</v>
      </c>
      <c r="E22" s="10">
        <v>6178.15</v>
      </c>
      <c r="F22" s="10">
        <v>2.0567059297505423</v>
      </c>
    </row>
    <row r="23" spans="1:6" x14ac:dyDescent="0.2">
      <c r="A23" s="10" t="s">
        <v>26</v>
      </c>
      <c r="B23" s="10" t="s">
        <v>27</v>
      </c>
      <c r="C23" s="10" t="s">
        <v>11</v>
      </c>
      <c r="D23" s="10">
        <v>2636000</v>
      </c>
      <c r="E23" s="10">
        <v>6046.9840000000004</v>
      </c>
      <c r="F23" s="10">
        <v>2.0130407727081177</v>
      </c>
    </row>
    <row r="24" spans="1:6" x14ac:dyDescent="0.2">
      <c r="A24" s="10" t="s">
        <v>77</v>
      </c>
      <c r="B24" s="10" t="s">
        <v>78</v>
      </c>
      <c r="C24" s="10" t="s">
        <v>79</v>
      </c>
      <c r="D24" s="10">
        <v>643500</v>
      </c>
      <c r="E24" s="10">
        <v>6030.2385000000004</v>
      </c>
      <c r="F24" s="10">
        <v>2.0074661963144336</v>
      </c>
    </row>
    <row r="25" spans="1:6" x14ac:dyDescent="0.2">
      <c r="A25" s="10" t="s">
        <v>64</v>
      </c>
      <c r="B25" s="10" t="s">
        <v>65</v>
      </c>
      <c r="C25" s="10" t="s">
        <v>16</v>
      </c>
      <c r="D25" s="10">
        <v>760000</v>
      </c>
      <c r="E25" s="10">
        <v>5722.42</v>
      </c>
      <c r="F25" s="10">
        <v>1.9049934278907281</v>
      </c>
    </row>
    <row r="26" spans="1:6" x14ac:dyDescent="0.2">
      <c r="A26" s="10" t="s">
        <v>49</v>
      </c>
      <c r="B26" s="10" t="s">
        <v>50</v>
      </c>
      <c r="C26" s="10" t="s">
        <v>51</v>
      </c>
      <c r="D26" s="10">
        <v>394356</v>
      </c>
      <c r="E26" s="10">
        <v>5680.501002</v>
      </c>
      <c r="F26" s="10">
        <v>1.8910385948491537</v>
      </c>
    </row>
    <row r="27" spans="1:6" x14ac:dyDescent="0.2">
      <c r="A27" s="10" t="s">
        <v>87</v>
      </c>
      <c r="B27" s="10" t="s">
        <v>88</v>
      </c>
      <c r="C27" s="10" t="s">
        <v>89</v>
      </c>
      <c r="D27" s="10">
        <v>3068480</v>
      </c>
      <c r="E27" s="10">
        <v>5291.5937599999997</v>
      </c>
      <c r="F27" s="10">
        <v>1.7615713869075642</v>
      </c>
    </row>
    <row r="28" spans="1:6" x14ac:dyDescent="0.2">
      <c r="A28" s="10" t="s">
        <v>68</v>
      </c>
      <c r="B28" s="10" t="s">
        <v>69</v>
      </c>
      <c r="C28" s="10" t="s">
        <v>51</v>
      </c>
      <c r="D28" s="10">
        <v>1437500</v>
      </c>
      <c r="E28" s="10">
        <v>5274.1875</v>
      </c>
      <c r="F28" s="10">
        <v>1.7557768435318324</v>
      </c>
    </row>
    <row r="29" spans="1:6" x14ac:dyDescent="0.2">
      <c r="A29" s="10" t="s">
        <v>1170</v>
      </c>
      <c r="B29" s="10" t="s">
        <v>1171</v>
      </c>
      <c r="C29" s="10" t="s">
        <v>61</v>
      </c>
      <c r="D29" s="10">
        <v>80244</v>
      </c>
      <c r="E29" s="10">
        <v>5080.1272740000004</v>
      </c>
      <c r="F29" s="10">
        <v>1.6911742007434685</v>
      </c>
    </row>
    <row r="30" spans="1:6" x14ac:dyDescent="0.2">
      <c r="A30" s="10" t="s">
        <v>103</v>
      </c>
      <c r="B30" s="10" t="s">
        <v>104</v>
      </c>
      <c r="C30" s="10" t="s">
        <v>105</v>
      </c>
      <c r="D30" s="10">
        <v>3615883</v>
      </c>
      <c r="E30" s="10">
        <v>4794.6608580000002</v>
      </c>
      <c r="F30" s="10">
        <v>1.5961424403407858</v>
      </c>
    </row>
    <row r="31" spans="1:6" x14ac:dyDescent="0.2">
      <c r="A31" s="10" t="s">
        <v>1076</v>
      </c>
      <c r="B31" s="10" t="s">
        <v>1077</v>
      </c>
      <c r="C31" s="10" t="s">
        <v>859</v>
      </c>
      <c r="D31" s="10">
        <v>1097009</v>
      </c>
      <c r="E31" s="10">
        <v>4622.7959259999998</v>
      </c>
      <c r="F31" s="10">
        <v>1.5389286101876534</v>
      </c>
    </row>
    <row r="32" spans="1:6" x14ac:dyDescent="0.2">
      <c r="A32" s="10" t="s">
        <v>1036</v>
      </c>
      <c r="B32" s="10" t="s">
        <v>1037</v>
      </c>
      <c r="C32" s="10" t="s">
        <v>105</v>
      </c>
      <c r="D32" s="10">
        <v>1475100</v>
      </c>
      <c r="E32" s="10">
        <v>4395.7979999999998</v>
      </c>
      <c r="F32" s="10">
        <v>1.4633610081635402</v>
      </c>
    </row>
    <row r="33" spans="1:6" x14ac:dyDescent="0.2">
      <c r="A33" s="10" t="s">
        <v>1050</v>
      </c>
      <c r="B33" s="10" t="s">
        <v>1051</v>
      </c>
      <c r="C33" s="10" t="s">
        <v>61</v>
      </c>
      <c r="D33" s="10">
        <v>1259938</v>
      </c>
      <c r="E33" s="10">
        <v>4297.648518</v>
      </c>
      <c r="F33" s="10">
        <v>1.4306870488664458</v>
      </c>
    </row>
    <row r="34" spans="1:6" x14ac:dyDescent="0.2">
      <c r="A34" s="10" t="s">
        <v>918</v>
      </c>
      <c r="B34" s="10" t="s">
        <v>919</v>
      </c>
      <c r="C34" s="10" t="s">
        <v>872</v>
      </c>
      <c r="D34" s="10">
        <v>505000</v>
      </c>
      <c r="E34" s="10">
        <v>4270.0275000000001</v>
      </c>
      <c r="F34" s="10">
        <v>1.4214920128918667</v>
      </c>
    </row>
    <row r="35" spans="1:6" x14ac:dyDescent="0.2">
      <c r="A35" s="10" t="s">
        <v>62</v>
      </c>
      <c r="B35" s="10" t="s">
        <v>63</v>
      </c>
      <c r="C35" s="10" t="s">
        <v>19</v>
      </c>
      <c r="D35" s="10">
        <v>1449436</v>
      </c>
      <c r="E35" s="10">
        <v>4228.7295299999996</v>
      </c>
      <c r="F35" s="10">
        <v>1.4077439200508606</v>
      </c>
    </row>
    <row r="36" spans="1:6" x14ac:dyDescent="0.2">
      <c r="A36" s="10" t="s">
        <v>66</v>
      </c>
      <c r="B36" s="10" t="s">
        <v>67</v>
      </c>
      <c r="C36" s="10" t="s">
        <v>51</v>
      </c>
      <c r="D36" s="10">
        <v>500000</v>
      </c>
      <c r="E36" s="10">
        <v>4149.75</v>
      </c>
      <c r="F36" s="10">
        <v>1.3814516371377052</v>
      </c>
    </row>
    <row r="37" spans="1:6" x14ac:dyDescent="0.2">
      <c r="A37" s="10" t="s">
        <v>57</v>
      </c>
      <c r="B37" s="10" t="s">
        <v>58</v>
      </c>
      <c r="C37" s="10" t="s">
        <v>19</v>
      </c>
      <c r="D37" s="10">
        <v>125000</v>
      </c>
      <c r="E37" s="10">
        <v>4003.9375</v>
      </c>
      <c r="F37" s="10">
        <v>1.3329106607318637</v>
      </c>
    </row>
    <row r="38" spans="1:6" x14ac:dyDescent="0.2">
      <c r="A38" s="10" t="s">
        <v>1046</v>
      </c>
      <c r="B38" s="10" t="s">
        <v>1047</v>
      </c>
      <c r="C38" s="10" t="s">
        <v>33</v>
      </c>
      <c r="D38" s="10">
        <v>3787819</v>
      </c>
      <c r="E38" s="10">
        <v>3965.846493</v>
      </c>
      <c r="F38" s="10">
        <v>1.3202301657670166</v>
      </c>
    </row>
    <row r="39" spans="1:6" x14ac:dyDescent="0.2">
      <c r="A39" s="10" t="s">
        <v>866</v>
      </c>
      <c r="B39" s="10" t="s">
        <v>867</v>
      </c>
      <c r="C39" s="10" t="s">
        <v>16</v>
      </c>
      <c r="D39" s="10">
        <v>150000</v>
      </c>
      <c r="E39" s="10">
        <v>3928.95</v>
      </c>
      <c r="F39" s="10">
        <v>1.3079473244730857</v>
      </c>
    </row>
    <row r="40" spans="1:6" x14ac:dyDescent="0.2">
      <c r="A40" s="10" t="s">
        <v>113</v>
      </c>
      <c r="B40" s="10" t="s">
        <v>114</v>
      </c>
      <c r="C40" s="10" t="s">
        <v>79</v>
      </c>
      <c r="D40" s="10">
        <v>516132</v>
      </c>
      <c r="E40" s="10">
        <v>3763.634544</v>
      </c>
      <c r="F40" s="10">
        <v>1.2529138146627679</v>
      </c>
    </row>
    <row r="41" spans="1:6" x14ac:dyDescent="0.2">
      <c r="A41" s="10" t="s">
        <v>41</v>
      </c>
      <c r="B41" s="10" t="s">
        <v>42</v>
      </c>
      <c r="C41" s="10" t="s">
        <v>43</v>
      </c>
      <c r="D41" s="10">
        <v>100000</v>
      </c>
      <c r="E41" s="10">
        <v>3718.2</v>
      </c>
      <c r="F41" s="10">
        <v>1.2377886564745866</v>
      </c>
    </row>
    <row r="42" spans="1:6" x14ac:dyDescent="0.2">
      <c r="A42" s="10" t="s">
        <v>864</v>
      </c>
      <c r="B42" s="10" t="s">
        <v>865</v>
      </c>
      <c r="C42" s="10" t="s">
        <v>72</v>
      </c>
      <c r="D42" s="10">
        <v>270387</v>
      </c>
      <c r="E42" s="10">
        <v>3694.8383549999999</v>
      </c>
      <c r="F42" s="10">
        <v>1.2300115656302033</v>
      </c>
    </row>
    <row r="43" spans="1:6" x14ac:dyDescent="0.2">
      <c r="A43" s="10" t="s">
        <v>855</v>
      </c>
      <c r="B43" s="10" t="s">
        <v>856</v>
      </c>
      <c r="C43" s="10" t="s">
        <v>16</v>
      </c>
      <c r="D43" s="10">
        <v>600000</v>
      </c>
      <c r="E43" s="10">
        <v>2927.7</v>
      </c>
      <c r="F43" s="10">
        <v>0.97463123273644425</v>
      </c>
    </row>
    <row r="44" spans="1:6" x14ac:dyDescent="0.2">
      <c r="A44" s="10" t="s">
        <v>1172</v>
      </c>
      <c r="B44" s="10" t="s">
        <v>1173</v>
      </c>
      <c r="C44" s="10" t="s">
        <v>61</v>
      </c>
      <c r="D44" s="10">
        <v>110000</v>
      </c>
      <c r="E44" s="10">
        <v>2699.73</v>
      </c>
      <c r="F44" s="10">
        <v>0.89874002731002522</v>
      </c>
    </row>
    <row r="45" spans="1:6" x14ac:dyDescent="0.2">
      <c r="A45" s="10" t="s">
        <v>870</v>
      </c>
      <c r="B45" s="10" t="s">
        <v>871</v>
      </c>
      <c r="C45" s="10" t="s">
        <v>872</v>
      </c>
      <c r="D45" s="10">
        <v>250000</v>
      </c>
      <c r="E45" s="10">
        <v>2650.5</v>
      </c>
      <c r="F45" s="10">
        <v>0.88235136194553598</v>
      </c>
    </row>
    <row r="46" spans="1:6" x14ac:dyDescent="0.2">
      <c r="A46" s="10" t="s">
        <v>120</v>
      </c>
      <c r="B46" s="10" t="s">
        <v>121</v>
      </c>
      <c r="C46" s="10" t="s">
        <v>72</v>
      </c>
      <c r="D46" s="10">
        <v>1808796</v>
      </c>
      <c r="E46" s="10">
        <v>2602.8574440000002</v>
      </c>
      <c r="F46" s="10">
        <v>0.86649115663590903</v>
      </c>
    </row>
    <row r="47" spans="1:6" x14ac:dyDescent="0.2">
      <c r="A47" s="10" t="s">
        <v>974</v>
      </c>
      <c r="B47" s="10" t="s">
        <v>975</v>
      </c>
      <c r="C47" s="10" t="s">
        <v>16</v>
      </c>
      <c r="D47" s="10">
        <v>447020</v>
      </c>
      <c r="E47" s="10">
        <v>2586.6812300000001</v>
      </c>
      <c r="F47" s="10">
        <v>0.86110609553271245</v>
      </c>
    </row>
    <row r="48" spans="1:6" x14ac:dyDescent="0.2">
      <c r="A48" s="10" t="s">
        <v>54</v>
      </c>
      <c r="B48" s="10" t="s">
        <v>55</v>
      </c>
      <c r="C48" s="10" t="s">
        <v>56</v>
      </c>
      <c r="D48" s="10">
        <v>165000</v>
      </c>
      <c r="E48" s="10">
        <v>2338.0500000000002</v>
      </c>
      <c r="F48" s="10">
        <v>0.77833676732569734</v>
      </c>
    </row>
    <row r="49" spans="1:6" x14ac:dyDescent="0.2">
      <c r="A49" s="10" t="s">
        <v>100</v>
      </c>
      <c r="B49" s="10" t="s">
        <v>101</v>
      </c>
      <c r="C49" s="10" t="s">
        <v>102</v>
      </c>
      <c r="D49" s="10">
        <v>858000</v>
      </c>
      <c r="E49" s="10">
        <v>1242.384</v>
      </c>
      <c r="F49" s="10">
        <v>0.41358959232572828</v>
      </c>
    </row>
    <row r="50" spans="1:6" x14ac:dyDescent="0.2">
      <c r="A50" s="10" t="s">
        <v>1018</v>
      </c>
      <c r="B50" s="10" t="s">
        <v>1019</v>
      </c>
      <c r="C50" s="10" t="s">
        <v>61</v>
      </c>
      <c r="D50" s="10">
        <v>215206</v>
      </c>
      <c r="E50" s="10">
        <v>841.34785699999998</v>
      </c>
      <c r="F50" s="10">
        <v>0.28008467364418338</v>
      </c>
    </row>
    <row r="51" spans="1:6" x14ac:dyDescent="0.2">
      <c r="A51" s="10" t="s">
        <v>124</v>
      </c>
      <c r="B51" s="10" t="s">
        <v>125</v>
      </c>
      <c r="C51" s="10" t="s">
        <v>105</v>
      </c>
      <c r="D51" s="10">
        <v>19120</v>
      </c>
      <c r="E51" s="10">
        <v>97.282560000000004</v>
      </c>
      <c r="F51" s="10">
        <v>3.23853609920952E-2</v>
      </c>
    </row>
    <row r="52" spans="1:6" x14ac:dyDescent="0.2">
      <c r="A52" s="10" t="s">
        <v>860</v>
      </c>
      <c r="B52" s="10" t="s">
        <v>861</v>
      </c>
      <c r="C52" s="10" t="s">
        <v>79</v>
      </c>
      <c r="D52" s="10">
        <v>42110</v>
      </c>
      <c r="E52" s="10">
        <v>75.41901</v>
      </c>
      <c r="F52" s="10">
        <v>2.5106985923442373E-2</v>
      </c>
    </row>
    <row r="53" spans="1:6" x14ac:dyDescent="0.2">
      <c r="A53" s="12" t="s">
        <v>130</v>
      </c>
      <c r="B53" s="10"/>
      <c r="C53" s="10"/>
      <c r="D53" s="10"/>
      <c r="E53" s="12">
        <f xml:space="preserve"> SUM(E8:E52)</f>
        <v>273237.43231600011</v>
      </c>
      <c r="F53" s="12">
        <f>SUM(F8:F52)</f>
        <v>90.960732140548515</v>
      </c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2" t="s">
        <v>1066</v>
      </c>
      <c r="B55" s="10"/>
      <c r="C55" s="10"/>
      <c r="D55" s="10"/>
      <c r="E55" s="10"/>
      <c r="F55" s="10"/>
    </row>
    <row r="56" spans="1:6" x14ac:dyDescent="0.2">
      <c r="A56" s="10"/>
      <c r="B56" s="10"/>
      <c r="C56" s="10"/>
      <c r="D56" s="10"/>
      <c r="E56" s="10"/>
      <c r="F56" s="10"/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0" t="s">
        <v>1069</v>
      </c>
      <c r="B58" s="10" t="s">
        <v>1070</v>
      </c>
      <c r="C58" s="10" t="s">
        <v>16</v>
      </c>
      <c r="D58" s="10">
        <v>340000</v>
      </c>
      <c r="E58" s="10">
        <v>13193.738869999999</v>
      </c>
      <c r="F58" s="10">
        <v>4.3921952315028321</v>
      </c>
    </row>
    <row r="59" spans="1:6" x14ac:dyDescent="0.2">
      <c r="A59" s="12" t="s">
        <v>130</v>
      </c>
      <c r="B59" s="10"/>
      <c r="C59" s="10"/>
      <c r="D59" s="10"/>
      <c r="E59" s="12">
        <f>SUM(E58:E58)</f>
        <v>13193.738869999999</v>
      </c>
      <c r="F59" s="12">
        <f>SUM(F58:F58)</f>
        <v>4.3921952315028321</v>
      </c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2" t="s">
        <v>130</v>
      </c>
      <c r="B61" s="10"/>
      <c r="C61" s="10"/>
      <c r="D61" s="10"/>
      <c r="E61" s="12">
        <v>286431.17118600011</v>
      </c>
      <c r="F61" s="12">
        <v>95.35292737205134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2" t="s">
        <v>142</v>
      </c>
      <c r="B63" s="10"/>
      <c r="C63" s="10"/>
      <c r="D63" s="10"/>
      <c r="E63" s="12">
        <v>13959.3664515</v>
      </c>
      <c r="F63" s="12">
        <v>4.6500000000000004</v>
      </c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4" t="s">
        <v>143</v>
      </c>
      <c r="B65" s="7"/>
      <c r="C65" s="7"/>
      <c r="D65" s="7"/>
      <c r="E65" s="14">
        <v>300390.53763750009</v>
      </c>
      <c r="F65" s="14">
        <f xml:space="preserve"> ROUND(SUM(F61:F64),2)</f>
        <v>100</v>
      </c>
    </row>
    <row r="67" spans="1:6" x14ac:dyDescent="0.2">
      <c r="A67" s="15" t="s">
        <v>146</v>
      </c>
    </row>
    <row r="68" spans="1:6" x14ac:dyDescent="0.2">
      <c r="A68" s="15" t="s">
        <v>147</v>
      </c>
    </row>
    <row r="69" spans="1:6" x14ac:dyDescent="0.2">
      <c r="A69" s="15" t="s">
        <v>148</v>
      </c>
    </row>
    <row r="70" spans="1:6" x14ac:dyDescent="0.2">
      <c r="A70" s="2" t="s">
        <v>879</v>
      </c>
      <c r="B70" s="16">
        <v>16.708955899999999</v>
      </c>
    </row>
    <row r="71" spans="1:6" x14ac:dyDescent="0.2">
      <c r="A71" s="2" t="s">
        <v>880</v>
      </c>
      <c r="B71" s="16">
        <v>59.152268499999998</v>
      </c>
    </row>
    <row r="72" spans="1:6" x14ac:dyDescent="0.2">
      <c r="A72" s="2" t="s">
        <v>881</v>
      </c>
      <c r="B72" s="16">
        <v>16.330571500000001</v>
      </c>
    </row>
    <row r="73" spans="1:6" x14ac:dyDescent="0.2">
      <c r="A73" s="2" t="s">
        <v>882</v>
      </c>
      <c r="B73" s="16">
        <v>57.944990099999998</v>
      </c>
    </row>
    <row r="75" spans="1:6" x14ac:dyDescent="0.2">
      <c r="A75" s="15" t="s">
        <v>149</v>
      </c>
    </row>
    <row r="76" spans="1:6" x14ac:dyDescent="0.2">
      <c r="A76" s="2" t="s">
        <v>879</v>
      </c>
      <c r="B76" s="16">
        <v>17.391597600000001</v>
      </c>
    </row>
    <row r="77" spans="1:6" x14ac:dyDescent="0.2">
      <c r="A77" s="2" t="s">
        <v>880</v>
      </c>
      <c r="B77" s="16">
        <v>67.397196899999997</v>
      </c>
    </row>
    <row r="78" spans="1:6" x14ac:dyDescent="0.2">
      <c r="A78" s="2" t="s">
        <v>881</v>
      </c>
      <c r="B78" s="16">
        <v>16.8924406</v>
      </c>
    </row>
    <row r="79" spans="1:6" x14ac:dyDescent="0.2">
      <c r="A79" s="2" t="s">
        <v>882</v>
      </c>
      <c r="B79" s="16">
        <v>65.765219999999999</v>
      </c>
    </row>
    <row r="81" spans="1:2" x14ac:dyDescent="0.2">
      <c r="A81" s="15" t="s">
        <v>150</v>
      </c>
      <c r="B81" s="32"/>
    </row>
    <row r="82" spans="1:2" x14ac:dyDescent="0.2">
      <c r="A82" s="15"/>
      <c r="B82" s="32"/>
    </row>
    <row r="83" spans="1:2" x14ac:dyDescent="0.2">
      <c r="A83" s="34" t="s">
        <v>555</v>
      </c>
      <c r="B83" s="35" t="s">
        <v>1029</v>
      </c>
    </row>
    <row r="84" spans="1:2" ht="12.75" x14ac:dyDescent="0.2">
      <c r="A84" s="36" t="s">
        <v>522</v>
      </c>
      <c r="B84" s="22">
        <v>1.5</v>
      </c>
    </row>
    <row r="85" spans="1:2" ht="12.75" x14ac:dyDescent="0.2">
      <c r="A85" s="36" t="s">
        <v>524</v>
      </c>
      <c r="B85" s="22">
        <v>1.5</v>
      </c>
    </row>
    <row r="87" spans="1:2" x14ac:dyDescent="0.2">
      <c r="A87" s="15" t="s">
        <v>884</v>
      </c>
      <c r="B87" s="33">
        <v>9.5732997619138338E-2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26.8554687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1174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1175</v>
      </c>
      <c r="B6" s="10" t="s">
        <v>1176</v>
      </c>
      <c r="C6" s="10">
        <v>9278803.9509999994</v>
      </c>
      <c r="D6" s="10">
        <v>2669.8273760000002</v>
      </c>
      <c r="E6" s="10">
        <v>79.07800014120501</v>
      </c>
    </row>
    <row r="7" spans="1:5" x14ac:dyDescent="0.2">
      <c r="A7" s="10" t="s">
        <v>1161</v>
      </c>
      <c r="B7" s="10" t="s">
        <v>1162</v>
      </c>
      <c r="C7" s="10">
        <v>132486.81299999999</v>
      </c>
      <c r="D7" s="10">
        <v>526.11825060000001</v>
      </c>
      <c r="E7" s="10">
        <v>15.583171956821426</v>
      </c>
    </row>
    <row r="8" spans="1:5" x14ac:dyDescent="0.2">
      <c r="A8" s="10" t="s">
        <v>1177</v>
      </c>
      <c r="B8" s="10" t="s">
        <v>1178</v>
      </c>
      <c r="C8" s="10">
        <v>88129.294999999998</v>
      </c>
      <c r="D8" s="10">
        <v>179.36884910000001</v>
      </c>
      <c r="E8" s="10">
        <v>5.3127516789900424</v>
      </c>
    </row>
    <row r="9" spans="1:5" x14ac:dyDescent="0.2">
      <c r="A9" s="12" t="s">
        <v>130</v>
      </c>
      <c r="B9" s="10"/>
      <c r="C9" s="10"/>
      <c r="D9" s="12">
        <f>SUM(D6:D8)</f>
        <v>3375.3144757</v>
      </c>
      <c r="E9" s="12">
        <f>SUM(E6:E8)</f>
        <v>99.973923777016481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2" t="s">
        <v>130</v>
      </c>
      <c r="B11" s="10"/>
      <c r="C11" s="10"/>
      <c r="D11" s="12">
        <v>3375.3144757</v>
      </c>
      <c r="E11" s="12">
        <v>99.973923777016481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142</v>
      </c>
      <c r="B13" s="10"/>
      <c r="C13" s="10"/>
      <c r="D13" s="12">
        <v>0.880384100000003</v>
      </c>
      <c r="E13" s="12">
        <v>0.03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4" t="s">
        <v>143</v>
      </c>
      <c r="B15" s="7"/>
      <c r="C15" s="7"/>
      <c r="D15" s="14">
        <v>3376.1948597999999</v>
      </c>
      <c r="E15" s="14">
        <f xml:space="preserve"> ROUND(SUM(E11:E14),2)</f>
        <v>100</v>
      </c>
    </row>
    <row r="17" spans="1:2" x14ac:dyDescent="0.2">
      <c r="A17" s="15" t="s">
        <v>146</v>
      </c>
    </row>
    <row r="18" spans="1:2" x14ac:dyDescent="0.2">
      <c r="A18" s="15" t="s">
        <v>147</v>
      </c>
    </row>
    <row r="19" spans="1:2" x14ac:dyDescent="0.2">
      <c r="A19" s="15" t="s">
        <v>148</v>
      </c>
    </row>
    <row r="20" spans="1:2" x14ac:dyDescent="0.2">
      <c r="A20" s="2" t="s">
        <v>879</v>
      </c>
      <c r="B20" s="16">
        <v>14.333332499999999</v>
      </c>
    </row>
    <row r="21" spans="1:2" x14ac:dyDescent="0.2">
      <c r="A21" s="2" t="s">
        <v>880</v>
      </c>
      <c r="B21" s="16">
        <v>29.648659800000001</v>
      </c>
    </row>
    <row r="22" spans="1:2" x14ac:dyDescent="0.2">
      <c r="A22" s="2" t="s">
        <v>881</v>
      </c>
      <c r="B22" s="16">
        <v>14.1542023</v>
      </c>
    </row>
    <row r="23" spans="1:2" x14ac:dyDescent="0.2">
      <c r="A23" s="2" t="s">
        <v>882</v>
      </c>
      <c r="B23" s="16">
        <v>29.248934500000001</v>
      </c>
    </row>
    <row r="25" spans="1:2" x14ac:dyDescent="0.2">
      <c r="A25" s="15" t="s">
        <v>149</v>
      </c>
    </row>
    <row r="26" spans="1:2" x14ac:dyDescent="0.2">
      <c r="A26" s="2" t="s">
        <v>879</v>
      </c>
      <c r="B26" s="16">
        <v>14.7336361</v>
      </c>
    </row>
    <row r="27" spans="1:2" x14ac:dyDescent="0.2">
      <c r="A27" s="2" t="s">
        <v>880</v>
      </c>
      <c r="B27" s="16">
        <v>31.683110299999999</v>
      </c>
    </row>
    <row r="28" spans="1:2" x14ac:dyDescent="0.2">
      <c r="A28" s="2" t="s">
        <v>881</v>
      </c>
      <c r="B28" s="16">
        <v>14.5316773</v>
      </c>
    </row>
    <row r="29" spans="1:2" x14ac:dyDescent="0.2">
      <c r="A29" s="2" t="s">
        <v>882</v>
      </c>
      <c r="B29" s="16">
        <v>31.2047703</v>
      </c>
    </row>
    <row r="31" spans="1:2" x14ac:dyDescent="0.2">
      <c r="A31" s="15" t="s">
        <v>150</v>
      </c>
      <c r="B31" s="32"/>
    </row>
    <row r="32" spans="1:2" x14ac:dyDescent="0.2">
      <c r="A32" s="15"/>
      <c r="B32" s="32"/>
    </row>
    <row r="33" spans="1:3" ht="12.75" customHeight="1" x14ac:dyDescent="0.2">
      <c r="A33" s="19" t="s">
        <v>555</v>
      </c>
      <c r="B33" s="40" t="s">
        <v>556</v>
      </c>
      <c r="C33" s="41"/>
    </row>
    <row r="34" spans="1:3" x14ac:dyDescent="0.2">
      <c r="A34" s="42"/>
      <c r="B34" s="21" t="s">
        <v>557</v>
      </c>
      <c r="C34" s="21" t="s">
        <v>558</v>
      </c>
    </row>
    <row r="35" spans="1:3" x14ac:dyDescent="0.2">
      <c r="A35" s="43" t="s">
        <v>524</v>
      </c>
      <c r="B35" s="44">
        <v>1.2278505340000001</v>
      </c>
      <c r="C35" s="44">
        <v>1.1375802960000001</v>
      </c>
    </row>
    <row r="36" spans="1:3" x14ac:dyDescent="0.2">
      <c r="A36" s="43" t="s">
        <v>522</v>
      </c>
      <c r="B36" s="44">
        <v>1.2278505340000001</v>
      </c>
      <c r="C36" s="44">
        <v>1.1375802960000001</v>
      </c>
    </row>
    <row r="37" spans="1:3" x14ac:dyDescent="0.2">
      <c r="A37" s="15"/>
      <c r="B37" s="32"/>
    </row>
    <row r="38" spans="1:3" x14ac:dyDescent="0.2">
      <c r="A38" s="15" t="s">
        <v>884</v>
      </c>
      <c r="B38" s="39">
        <v>5.8336288564391929E-2</v>
      </c>
    </row>
  </sheetData>
  <mergeCells count="1">
    <mergeCell ref="A1: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1179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1180</v>
      </c>
      <c r="B6" s="10" t="s">
        <v>1181</v>
      </c>
      <c r="C6" s="10">
        <v>947469.777</v>
      </c>
      <c r="D6" s="10">
        <v>516.07731279999996</v>
      </c>
      <c r="E6" s="10">
        <v>49.417238885573411</v>
      </c>
    </row>
    <row r="7" spans="1:5" x14ac:dyDescent="0.2">
      <c r="A7" s="10" t="s">
        <v>1182</v>
      </c>
      <c r="B7" s="10" t="s">
        <v>1183</v>
      </c>
      <c r="C7" s="10">
        <v>563894.09</v>
      </c>
      <c r="D7" s="10">
        <v>310.02164010000001</v>
      </c>
      <c r="E7" s="10">
        <v>29.686275812818426</v>
      </c>
    </row>
    <row r="8" spans="1:5" x14ac:dyDescent="0.2">
      <c r="A8" s="10" t="s">
        <v>1177</v>
      </c>
      <c r="B8" s="10" t="s">
        <v>1178</v>
      </c>
      <c r="C8" s="10">
        <v>53952.826999999997</v>
      </c>
      <c r="D8" s="10">
        <v>109.80975720000001</v>
      </c>
      <c r="E8" s="10">
        <v>10.51488772888994</v>
      </c>
    </row>
    <row r="9" spans="1:5" x14ac:dyDescent="0.2">
      <c r="A9" s="10" t="s">
        <v>1161</v>
      </c>
      <c r="B9" s="10" t="s">
        <v>1162</v>
      </c>
      <c r="C9" s="10">
        <v>27102.848000000002</v>
      </c>
      <c r="D9" s="10">
        <v>107.6280926</v>
      </c>
      <c r="E9" s="10">
        <v>10.305981353755058</v>
      </c>
    </row>
    <row r="10" spans="1:5" x14ac:dyDescent="0.2">
      <c r="A10" s="12" t="s">
        <v>130</v>
      </c>
      <c r="B10" s="10"/>
      <c r="C10" s="10"/>
      <c r="D10" s="12">
        <f>SUM(D6:D9)</f>
        <v>1043.5368027</v>
      </c>
      <c r="E10" s="12">
        <f>SUM(E6:E9)</f>
        <v>99.924383781036838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2" t="s">
        <v>130</v>
      </c>
      <c r="B12" s="10"/>
      <c r="C12" s="10"/>
      <c r="D12" s="12">
        <v>1043.5368027</v>
      </c>
      <c r="E12" s="12">
        <v>99.924383781036838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2" t="s">
        <v>142</v>
      </c>
      <c r="B14" s="10"/>
      <c r="C14" s="10"/>
      <c r="D14" s="12">
        <v>0.78968020000000005</v>
      </c>
      <c r="E14" s="12">
        <v>0.08</v>
      </c>
    </row>
    <row r="15" spans="1:5" x14ac:dyDescent="0.2">
      <c r="A15" s="10"/>
      <c r="B15" s="10"/>
      <c r="C15" s="10"/>
      <c r="D15" s="10"/>
      <c r="E15" s="10"/>
    </row>
    <row r="16" spans="1:5" x14ac:dyDescent="0.2">
      <c r="A16" s="14" t="s">
        <v>143</v>
      </c>
      <c r="B16" s="7"/>
      <c r="C16" s="7"/>
      <c r="D16" s="14">
        <v>1044.3264829</v>
      </c>
      <c r="E16" s="14">
        <f xml:space="preserve"> ROUND(SUM(E12:E15),2)</f>
        <v>100</v>
      </c>
    </row>
    <row r="18" spans="1:2" x14ac:dyDescent="0.2">
      <c r="A18" s="15" t="s">
        <v>146</v>
      </c>
    </row>
    <row r="19" spans="1:2" x14ac:dyDescent="0.2">
      <c r="A19" s="15" t="s">
        <v>147</v>
      </c>
    </row>
    <row r="20" spans="1:2" x14ac:dyDescent="0.2">
      <c r="A20" s="15" t="s">
        <v>148</v>
      </c>
    </row>
    <row r="21" spans="1:2" x14ac:dyDescent="0.2">
      <c r="A21" s="2" t="s">
        <v>879</v>
      </c>
      <c r="B21" s="16">
        <v>13.5010472</v>
      </c>
    </row>
    <row r="22" spans="1:2" x14ac:dyDescent="0.2">
      <c r="A22" s="2" t="s">
        <v>880</v>
      </c>
      <c r="B22" s="16">
        <v>28.1720583</v>
      </c>
    </row>
    <row r="23" spans="1:2" x14ac:dyDescent="0.2">
      <c r="A23" s="2" t="s">
        <v>881</v>
      </c>
      <c r="B23" s="16">
        <v>13.278424599999999</v>
      </c>
    </row>
    <row r="24" spans="1:2" x14ac:dyDescent="0.2">
      <c r="A24" s="2" t="s">
        <v>882</v>
      </c>
      <c r="B24" s="16">
        <v>27.660060399999999</v>
      </c>
    </row>
    <row r="26" spans="1:2" x14ac:dyDescent="0.2">
      <c r="A26" s="15" t="s">
        <v>149</v>
      </c>
    </row>
    <row r="27" spans="1:2" x14ac:dyDescent="0.2">
      <c r="A27" s="2" t="s">
        <v>879</v>
      </c>
      <c r="B27" s="16">
        <v>13.884373699999999</v>
      </c>
    </row>
    <row r="28" spans="1:2" x14ac:dyDescent="0.2">
      <c r="A28" s="2" t="s">
        <v>880</v>
      </c>
      <c r="B28" s="16">
        <v>30.083601399999999</v>
      </c>
    </row>
    <row r="29" spans="1:2" x14ac:dyDescent="0.2">
      <c r="A29" s="2" t="s">
        <v>881</v>
      </c>
      <c r="B29" s="16">
        <v>13.6115051</v>
      </c>
    </row>
    <row r="30" spans="1:2" x14ac:dyDescent="0.2">
      <c r="A30" s="2" t="s">
        <v>882</v>
      </c>
      <c r="B30" s="16">
        <v>29.4399671</v>
      </c>
    </row>
    <row r="32" spans="1:2" x14ac:dyDescent="0.2">
      <c r="A32" s="15" t="s">
        <v>150</v>
      </c>
      <c r="B32" s="32"/>
    </row>
    <row r="33" spans="1:6" x14ac:dyDescent="0.2">
      <c r="A33" s="15"/>
      <c r="B33" s="32"/>
    </row>
    <row r="34" spans="1:6" x14ac:dyDescent="0.2">
      <c r="A34" s="19" t="s">
        <v>555</v>
      </c>
      <c r="B34" s="51" t="s">
        <v>556</v>
      </c>
      <c r="C34" s="52"/>
      <c r="F34" s="3"/>
    </row>
    <row r="35" spans="1:6" x14ac:dyDescent="0.2">
      <c r="A35" s="42"/>
      <c r="B35" s="21" t="s">
        <v>557</v>
      </c>
      <c r="C35" s="21" t="s">
        <v>558</v>
      </c>
      <c r="F35" s="3"/>
    </row>
    <row r="36" spans="1:6" x14ac:dyDescent="0.2">
      <c r="A36" s="43" t="s">
        <v>524</v>
      </c>
      <c r="B36" s="44">
        <v>0.36113251000000002</v>
      </c>
      <c r="C36" s="44">
        <v>0.33458244000000004</v>
      </c>
      <c r="F36" s="3"/>
    </row>
    <row r="37" spans="1:6" x14ac:dyDescent="0.2">
      <c r="A37" s="43" t="s">
        <v>522</v>
      </c>
      <c r="B37" s="44">
        <v>0.36113251000000002</v>
      </c>
      <c r="C37" s="44">
        <v>0.33458244000000004</v>
      </c>
      <c r="F37" s="3"/>
    </row>
    <row r="38" spans="1:6" x14ac:dyDescent="0.2">
      <c r="A38" s="15"/>
      <c r="B38" s="32"/>
    </row>
    <row r="39" spans="1:6" x14ac:dyDescent="0.2">
      <c r="A39" s="15" t="s">
        <v>884</v>
      </c>
      <c r="B39" s="39">
        <v>5.3375888660597011E-2</v>
      </c>
    </row>
  </sheetData>
  <mergeCells count="2">
    <mergeCell ref="A1:E1"/>
    <mergeCell ref="B34:C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1184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1180</v>
      </c>
      <c r="B6" s="10" t="s">
        <v>1181</v>
      </c>
      <c r="C6" s="10">
        <v>838357.45</v>
      </c>
      <c r="D6" s="10">
        <v>456.64491939999999</v>
      </c>
      <c r="E6" s="10">
        <v>34.351724956512911</v>
      </c>
    </row>
    <row r="7" spans="1:5" x14ac:dyDescent="0.2">
      <c r="A7" s="10" t="s">
        <v>1182</v>
      </c>
      <c r="B7" s="10" t="s">
        <v>1183</v>
      </c>
      <c r="C7" s="10">
        <v>712778.47</v>
      </c>
      <c r="D7" s="10">
        <v>391.87633670000002</v>
      </c>
      <c r="E7" s="10">
        <v>29.479421676194058</v>
      </c>
    </row>
    <row r="8" spans="1:5" x14ac:dyDescent="0.2">
      <c r="A8" s="10" t="s">
        <v>1161</v>
      </c>
      <c r="B8" s="10" t="s">
        <v>1162</v>
      </c>
      <c r="C8" s="10">
        <v>68541.87</v>
      </c>
      <c r="D8" s="10">
        <v>272.18655139999998</v>
      </c>
      <c r="E8" s="10">
        <v>20.475597457297727</v>
      </c>
    </row>
    <row r="9" spans="1:5" x14ac:dyDescent="0.2">
      <c r="A9" s="10" t="s">
        <v>1185</v>
      </c>
      <c r="B9" s="10" t="s">
        <v>1186</v>
      </c>
      <c r="C9" s="10">
        <v>17437.25</v>
      </c>
      <c r="D9" s="10">
        <v>138.16293440000001</v>
      </c>
      <c r="E9" s="10">
        <v>10.39349157312345</v>
      </c>
    </row>
    <row r="10" spans="1:5" x14ac:dyDescent="0.2">
      <c r="A10" s="10" t="s">
        <v>1177</v>
      </c>
      <c r="B10" s="10" t="s">
        <v>1178</v>
      </c>
      <c r="C10" s="10">
        <v>34111.39</v>
      </c>
      <c r="D10" s="10">
        <v>69.426639199999997</v>
      </c>
      <c r="E10" s="10">
        <v>5.222711812029103</v>
      </c>
    </row>
    <row r="11" spans="1:5" x14ac:dyDescent="0.2">
      <c r="A11" s="12" t="s">
        <v>130</v>
      </c>
      <c r="B11" s="10"/>
      <c r="C11" s="10"/>
      <c r="D11" s="12">
        <f>SUM(D6:D10)</f>
        <v>1328.2973810999999</v>
      </c>
      <c r="E11" s="12">
        <f>SUM(E6:E10)</f>
        <v>99.922947475157258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130</v>
      </c>
      <c r="B13" s="10"/>
      <c r="C13" s="10"/>
      <c r="D13" s="12">
        <v>1328.2973810999999</v>
      </c>
      <c r="E13" s="12">
        <v>99.922947475157258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142</v>
      </c>
      <c r="B15" s="10"/>
      <c r="C15" s="10"/>
      <c r="D15" s="12">
        <v>1.0242758999999999</v>
      </c>
      <c r="E15" s="12">
        <v>0.08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4" t="s">
        <v>143</v>
      </c>
      <c r="B17" s="7"/>
      <c r="C17" s="7"/>
      <c r="D17" s="14">
        <v>1329.321657</v>
      </c>
      <c r="E17" s="14">
        <f xml:space="preserve"> ROUND(SUM(E13:E16),2)</f>
        <v>100</v>
      </c>
    </row>
    <row r="19" spans="1:5" x14ac:dyDescent="0.2">
      <c r="A19" s="15" t="s">
        <v>146</v>
      </c>
    </row>
    <row r="20" spans="1:5" x14ac:dyDescent="0.2">
      <c r="A20" s="15" t="s">
        <v>147</v>
      </c>
    </row>
    <row r="21" spans="1:5" x14ac:dyDescent="0.2">
      <c r="A21" s="15" t="s">
        <v>148</v>
      </c>
    </row>
    <row r="22" spans="1:5" x14ac:dyDescent="0.2">
      <c r="A22" s="2" t="s">
        <v>879</v>
      </c>
      <c r="B22" s="16">
        <v>14.8351057</v>
      </c>
    </row>
    <row r="23" spans="1:5" x14ac:dyDescent="0.2">
      <c r="A23" s="2" t="s">
        <v>880</v>
      </c>
      <c r="B23" s="16">
        <v>37.016744600000003</v>
      </c>
    </row>
    <row r="24" spans="1:5" x14ac:dyDescent="0.2">
      <c r="A24" s="2" t="s">
        <v>881</v>
      </c>
      <c r="B24" s="16">
        <v>14.6286287</v>
      </c>
    </row>
    <row r="25" spans="1:5" x14ac:dyDescent="0.2">
      <c r="A25" s="2" t="s">
        <v>882</v>
      </c>
      <c r="B25" s="16">
        <v>36.407628500000001</v>
      </c>
    </row>
    <row r="27" spans="1:5" x14ac:dyDescent="0.2">
      <c r="A27" s="15" t="s">
        <v>149</v>
      </c>
    </row>
    <row r="28" spans="1:5" x14ac:dyDescent="0.2">
      <c r="A28" s="2" t="s">
        <v>879</v>
      </c>
      <c r="B28" s="16">
        <v>16.134647000000001</v>
      </c>
    </row>
    <row r="29" spans="1:5" x14ac:dyDescent="0.2">
      <c r="A29" s="2" t="s">
        <v>880</v>
      </c>
      <c r="B29" s="16">
        <v>40.350471499999998</v>
      </c>
    </row>
    <row r="30" spans="1:5" x14ac:dyDescent="0.2">
      <c r="A30" s="2" t="s">
        <v>881</v>
      </c>
      <c r="B30" s="16">
        <v>15.8802372</v>
      </c>
    </row>
    <row r="31" spans="1:5" x14ac:dyDescent="0.2">
      <c r="A31" s="2" t="s">
        <v>882</v>
      </c>
      <c r="B31" s="16">
        <v>39.522623600000003</v>
      </c>
    </row>
    <row r="33" spans="1:2" x14ac:dyDescent="0.2">
      <c r="A33" s="15" t="s">
        <v>150</v>
      </c>
      <c r="B33" s="31" t="s">
        <v>883</v>
      </c>
    </row>
    <row r="34" spans="1:2" x14ac:dyDescent="0.2">
      <c r="A34" s="15"/>
      <c r="B34" s="31"/>
    </row>
    <row r="35" spans="1:2" x14ac:dyDescent="0.2">
      <c r="A35" s="15" t="s">
        <v>884</v>
      </c>
      <c r="B35" s="39">
        <v>6.1517809684169263E-2</v>
      </c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1187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1161</v>
      </c>
      <c r="B6" s="10" t="s">
        <v>1162</v>
      </c>
      <c r="C6" s="10">
        <v>64136.731</v>
      </c>
      <c r="D6" s="10">
        <v>254.69330830000001</v>
      </c>
      <c r="E6" s="10">
        <v>35.490273521157029</v>
      </c>
    </row>
    <row r="7" spans="1:5" x14ac:dyDescent="0.2">
      <c r="A7" s="10" t="s">
        <v>1180</v>
      </c>
      <c r="B7" s="10" t="s">
        <v>1181</v>
      </c>
      <c r="C7" s="10">
        <v>320263.462</v>
      </c>
      <c r="D7" s="10">
        <v>174.44430510000001</v>
      </c>
      <c r="E7" s="10">
        <v>24.307965307493586</v>
      </c>
    </row>
    <row r="8" spans="1:5" x14ac:dyDescent="0.2">
      <c r="A8" s="10" t="s">
        <v>1182</v>
      </c>
      <c r="B8" s="10" t="s">
        <v>1183</v>
      </c>
      <c r="C8" s="10">
        <v>254134.67199999999</v>
      </c>
      <c r="D8" s="10">
        <v>139.71993889999999</v>
      </c>
      <c r="E8" s="10">
        <v>19.469293798954308</v>
      </c>
    </row>
    <row r="9" spans="1:5" x14ac:dyDescent="0.2">
      <c r="A9" s="10" t="s">
        <v>1177</v>
      </c>
      <c r="B9" s="10" t="s">
        <v>1178</v>
      </c>
      <c r="C9" s="10">
        <v>36480.059000000001</v>
      </c>
      <c r="D9" s="10">
        <v>74.247572199999993</v>
      </c>
      <c r="E9" s="10">
        <v>10.346037998595719</v>
      </c>
    </row>
    <row r="10" spans="1:5" x14ac:dyDescent="0.2">
      <c r="A10" s="10" t="s">
        <v>1185</v>
      </c>
      <c r="B10" s="10" t="s">
        <v>1186</v>
      </c>
      <c r="C10" s="10">
        <v>9325.1059999999998</v>
      </c>
      <c r="D10" s="10">
        <v>73.886880599999998</v>
      </c>
      <c r="E10" s="10">
        <v>10.295777378769362</v>
      </c>
    </row>
    <row r="11" spans="1:5" x14ac:dyDescent="0.2">
      <c r="A11" s="12" t="s">
        <v>130</v>
      </c>
      <c r="B11" s="10"/>
      <c r="C11" s="10"/>
      <c r="D11" s="12">
        <f>SUM(D6:D10)</f>
        <v>716.99200510000003</v>
      </c>
      <c r="E11" s="12">
        <f>SUM(E6:E10)</f>
        <v>99.909348004969999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130</v>
      </c>
      <c r="B13" s="10"/>
      <c r="C13" s="10"/>
      <c r="D13" s="12">
        <v>716.99200510000003</v>
      </c>
      <c r="E13" s="12">
        <v>99.909348004969999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142</v>
      </c>
      <c r="B15" s="10"/>
      <c r="C15" s="10"/>
      <c r="D15" s="12">
        <v>0.65055730000000001</v>
      </c>
      <c r="E15" s="12">
        <v>0.09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4" t="s">
        <v>143</v>
      </c>
      <c r="B17" s="7"/>
      <c r="C17" s="7"/>
      <c r="D17" s="14">
        <v>717.64256239999997</v>
      </c>
      <c r="E17" s="14">
        <f xml:space="preserve"> ROUND(SUM(E13:E16),2)</f>
        <v>100</v>
      </c>
    </row>
    <row r="19" spans="1:5" x14ac:dyDescent="0.2">
      <c r="A19" s="15" t="s">
        <v>146</v>
      </c>
    </row>
    <row r="20" spans="1:5" x14ac:dyDescent="0.2">
      <c r="A20" s="15" t="s">
        <v>147</v>
      </c>
    </row>
    <row r="21" spans="1:5" x14ac:dyDescent="0.2">
      <c r="A21" s="15" t="s">
        <v>148</v>
      </c>
    </row>
    <row r="22" spans="1:5" x14ac:dyDescent="0.2">
      <c r="A22" s="2" t="s">
        <v>879</v>
      </c>
      <c r="B22" s="16">
        <v>22.449687099999998</v>
      </c>
    </row>
    <row r="23" spans="1:5" x14ac:dyDescent="0.2">
      <c r="A23" s="2" t="s">
        <v>880</v>
      </c>
      <c r="B23" s="16">
        <v>44.974788599999997</v>
      </c>
    </row>
    <row r="24" spans="1:5" x14ac:dyDescent="0.2">
      <c r="A24" s="2" t="s">
        <v>881</v>
      </c>
      <c r="B24" s="16">
        <v>22.081963300000002</v>
      </c>
    </row>
    <row r="25" spans="1:5" x14ac:dyDescent="0.2">
      <c r="A25" s="2" t="s">
        <v>882</v>
      </c>
      <c r="B25" s="16">
        <v>44.268920299999998</v>
      </c>
    </row>
    <row r="27" spans="1:5" x14ac:dyDescent="0.2">
      <c r="A27" s="15" t="s">
        <v>149</v>
      </c>
    </row>
    <row r="28" spans="1:5" x14ac:dyDescent="0.2">
      <c r="A28" s="2" t="s">
        <v>879</v>
      </c>
      <c r="B28" s="16">
        <v>24.945351200000001</v>
      </c>
    </row>
    <row r="29" spans="1:5" x14ac:dyDescent="0.2">
      <c r="A29" s="2" t="s">
        <v>880</v>
      </c>
      <c r="B29" s="16">
        <v>50.032133199999997</v>
      </c>
    </row>
    <row r="30" spans="1:5" x14ac:dyDescent="0.2">
      <c r="A30" s="2" t="s">
        <v>881</v>
      </c>
      <c r="B30" s="16">
        <v>24.5029909</v>
      </c>
    </row>
    <row r="31" spans="1:5" x14ac:dyDescent="0.2">
      <c r="A31" s="2" t="s">
        <v>882</v>
      </c>
      <c r="B31" s="16">
        <v>49.122486700000003</v>
      </c>
    </row>
    <row r="33" spans="1:2" x14ac:dyDescent="0.2">
      <c r="A33" s="15" t="s">
        <v>150</v>
      </c>
      <c r="B33" s="31" t="s">
        <v>883</v>
      </c>
    </row>
    <row r="34" spans="1:2" x14ac:dyDescent="0.2">
      <c r="A34" s="15"/>
      <c r="B34" s="31"/>
    </row>
    <row r="35" spans="1:2" x14ac:dyDescent="0.2">
      <c r="A35" s="15" t="s">
        <v>884</v>
      </c>
      <c r="B35" s="39">
        <v>8.0941935196339715E-2</v>
      </c>
    </row>
  </sheetData>
  <mergeCells count="1">
    <mergeCell ref="A1: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5" x14ac:dyDescent="0.2">
      <c r="A1" s="57" t="s">
        <v>1188</v>
      </c>
      <c r="B1" s="57"/>
      <c r="C1" s="57"/>
      <c r="D1" s="57"/>
      <c r="E1" s="57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1154</v>
      </c>
      <c r="B5" s="10"/>
      <c r="C5" s="10"/>
      <c r="D5" s="10"/>
      <c r="E5" s="10"/>
    </row>
    <row r="6" spans="1:5" x14ac:dyDescent="0.2">
      <c r="A6" s="10" t="s">
        <v>1161</v>
      </c>
      <c r="B6" s="10" t="s">
        <v>1162</v>
      </c>
      <c r="C6" s="10">
        <v>174196.11</v>
      </c>
      <c r="D6" s="10">
        <v>691.74999820000005</v>
      </c>
      <c r="E6" s="10">
        <v>50.098923556716734</v>
      </c>
    </row>
    <row r="7" spans="1:5" x14ac:dyDescent="0.2">
      <c r="A7" s="10" t="s">
        <v>1177</v>
      </c>
      <c r="B7" s="10" t="s">
        <v>1178</v>
      </c>
      <c r="C7" s="10">
        <v>104030.87</v>
      </c>
      <c r="D7" s="10">
        <v>211.73319749999999</v>
      </c>
      <c r="E7" s="10">
        <v>15.334449300431825</v>
      </c>
    </row>
    <row r="8" spans="1:5" x14ac:dyDescent="0.2">
      <c r="A8" s="10" t="s">
        <v>1185</v>
      </c>
      <c r="B8" s="10" t="s">
        <v>1186</v>
      </c>
      <c r="C8" s="10">
        <v>26590.46</v>
      </c>
      <c r="D8" s="10">
        <v>210.68780799999999</v>
      </c>
      <c r="E8" s="10">
        <v>15.25873858299955</v>
      </c>
    </row>
    <row r="9" spans="1:5" x14ac:dyDescent="0.2">
      <c r="A9" s="10" t="s">
        <v>1182</v>
      </c>
      <c r="B9" s="10" t="s">
        <v>1183</v>
      </c>
      <c r="C9" s="10">
        <v>241540.58</v>
      </c>
      <c r="D9" s="10">
        <v>132.79587090000001</v>
      </c>
      <c r="E9" s="10">
        <v>9.6175355289892135</v>
      </c>
    </row>
    <row r="10" spans="1:5" x14ac:dyDescent="0.2">
      <c r="A10" s="10" t="s">
        <v>1180</v>
      </c>
      <c r="B10" s="10" t="s">
        <v>1181</v>
      </c>
      <c r="C10" s="10">
        <v>243512.32000000001</v>
      </c>
      <c r="D10" s="10">
        <v>132.63872559999999</v>
      </c>
      <c r="E10" s="10">
        <v>9.606154523723605</v>
      </c>
    </row>
    <row r="11" spans="1:5" x14ac:dyDescent="0.2">
      <c r="A11" s="12" t="s">
        <v>130</v>
      </c>
      <c r="B11" s="10"/>
      <c r="C11" s="10"/>
      <c r="D11" s="12">
        <f>SUM(D6:D10)</f>
        <v>1379.6056002</v>
      </c>
      <c r="E11" s="12">
        <f>SUM(E6:E10)</f>
        <v>99.915801492860922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130</v>
      </c>
      <c r="B13" s="10"/>
      <c r="C13" s="10"/>
      <c r="D13" s="12">
        <v>1379.6056002</v>
      </c>
      <c r="E13" s="12">
        <v>99.915801492860922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142</v>
      </c>
      <c r="B15" s="10"/>
      <c r="C15" s="10"/>
      <c r="D15" s="12">
        <v>1.1625862</v>
      </c>
      <c r="E15" s="12">
        <v>0.08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4" t="s">
        <v>143</v>
      </c>
      <c r="B17" s="7"/>
      <c r="C17" s="7"/>
      <c r="D17" s="14">
        <v>1380.7681864000001</v>
      </c>
      <c r="E17" s="14">
        <f xml:space="preserve"> ROUND(SUM(E13:E16),2)</f>
        <v>100</v>
      </c>
    </row>
    <row r="19" spans="1:5" x14ac:dyDescent="0.2">
      <c r="A19" s="15" t="s">
        <v>146</v>
      </c>
    </row>
    <row r="20" spans="1:5" x14ac:dyDescent="0.2">
      <c r="A20" s="15" t="s">
        <v>147</v>
      </c>
    </row>
    <row r="21" spans="1:5" x14ac:dyDescent="0.2">
      <c r="A21" s="15" t="s">
        <v>148</v>
      </c>
    </row>
    <row r="22" spans="1:5" x14ac:dyDescent="0.2">
      <c r="A22" s="2" t="s">
        <v>879</v>
      </c>
      <c r="B22" s="16">
        <v>27.954692999999999</v>
      </c>
    </row>
    <row r="23" spans="1:5" x14ac:dyDescent="0.2">
      <c r="A23" s="2" t="s">
        <v>880</v>
      </c>
      <c r="B23" s="16">
        <v>60.474620199999997</v>
      </c>
    </row>
    <row r="24" spans="1:5" x14ac:dyDescent="0.2">
      <c r="A24" s="2" t="s">
        <v>881</v>
      </c>
      <c r="B24" s="16">
        <v>27.4978084</v>
      </c>
    </row>
    <row r="25" spans="1:5" x14ac:dyDescent="0.2">
      <c r="A25" s="2" t="s">
        <v>882</v>
      </c>
      <c r="B25" s="16">
        <v>59.633038300000003</v>
      </c>
    </row>
    <row r="27" spans="1:5" x14ac:dyDescent="0.2">
      <c r="A27" s="15" t="s">
        <v>149</v>
      </c>
    </row>
    <row r="28" spans="1:5" x14ac:dyDescent="0.2">
      <c r="A28" s="2" t="s">
        <v>879</v>
      </c>
      <c r="B28" s="16">
        <v>31.917903899999999</v>
      </c>
    </row>
    <row r="29" spans="1:5" x14ac:dyDescent="0.2">
      <c r="A29" s="2" t="s">
        <v>880</v>
      </c>
      <c r="B29" s="16">
        <v>69.079835399999993</v>
      </c>
    </row>
    <row r="30" spans="1:5" x14ac:dyDescent="0.2">
      <c r="A30" s="2" t="s">
        <v>881</v>
      </c>
      <c r="B30" s="16">
        <v>31.379726699999999</v>
      </c>
    </row>
    <row r="31" spans="1:5" x14ac:dyDescent="0.2">
      <c r="A31" s="2" t="s">
        <v>882</v>
      </c>
      <c r="B31" s="16">
        <v>68.051547900000003</v>
      </c>
    </row>
    <row r="33" spans="1:2" x14ac:dyDescent="0.2">
      <c r="A33" s="15" t="s">
        <v>150</v>
      </c>
      <c r="B33" s="32" t="s">
        <v>883</v>
      </c>
    </row>
    <row r="34" spans="1:2" x14ac:dyDescent="0.2">
      <c r="A34" s="15"/>
      <c r="B34" s="32"/>
    </row>
    <row r="35" spans="1:2" x14ac:dyDescent="0.2">
      <c r="A35" s="15" t="s">
        <v>884</v>
      </c>
      <c r="B35" s="39">
        <v>5.3930110452785576E-2</v>
      </c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4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1189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4700000</v>
      </c>
      <c r="E8" s="10">
        <v>58571.4</v>
      </c>
      <c r="F8" s="10">
        <v>7.6695142630347561</v>
      </c>
    </row>
    <row r="9" spans="1:6" x14ac:dyDescent="0.2">
      <c r="A9" s="10" t="s">
        <v>14</v>
      </c>
      <c r="B9" s="10" t="s">
        <v>15</v>
      </c>
      <c r="C9" s="10" t="s">
        <v>16</v>
      </c>
      <c r="D9" s="10">
        <v>3700000</v>
      </c>
      <c r="E9" s="10">
        <v>39732.449999999997</v>
      </c>
      <c r="F9" s="10">
        <v>5.202685815608219</v>
      </c>
    </row>
    <row r="10" spans="1:6" x14ac:dyDescent="0.2">
      <c r="A10" s="10" t="s">
        <v>24</v>
      </c>
      <c r="B10" s="10" t="s">
        <v>25</v>
      </c>
      <c r="C10" s="10" t="s">
        <v>11</v>
      </c>
      <c r="D10" s="10">
        <v>14000000</v>
      </c>
      <c r="E10" s="10">
        <v>36806</v>
      </c>
      <c r="F10" s="10">
        <v>4.8194877015959534</v>
      </c>
    </row>
    <row r="11" spans="1:6" x14ac:dyDescent="0.2">
      <c r="A11" s="10" t="s">
        <v>20</v>
      </c>
      <c r="B11" s="10" t="s">
        <v>21</v>
      </c>
      <c r="C11" s="10" t="s">
        <v>11</v>
      </c>
      <c r="D11" s="10">
        <v>2850000</v>
      </c>
      <c r="E11" s="10">
        <v>33506.025000000001</v>
      </c>
      <c r="F11" s="10">
        <v>4.3873791071256472</v>
      </c>
    </row>
    <row r="12" spans="1:6" x14ac:dyDescent="0.2">
      <c r="A12" s="10" t="s">
        <v>22</v>
      </c>
      <c r="B12" s="10" t="s">
        <v>23</v>
      </c>
      <c r="C12" s="10" t="s">
        <v>11</v>
      </c>
      <c r="D12" s="10">
        <v>2700000</v>
      </c>
      <c r="E12" s="10">
        <v>32857.65</v>
      </c>
      <c r="F12" s="10">
        <v>4.3024789457790655</v>
      </c>
    </row>
    <row r="13" spans="1:6" x14ac:dyDescent="0.2">
      <c r="A13" s="10" t="s">
        <v>28</v>
      </c>
      <c r="B13" s="10" t="s">
        <v>29</v>
      </c>
      <c r="C13" s="10" t="s">
        <v>30</v>
      </c>
      <c r="D13" s="10">
        <v>2050000</v>
      </c>
      <c r="E13" s="10">
        <v>31956.424999999999</v>
      </c>
      <c r="F13" s="10">
        <v>4.1844698493309096</v>
      </c>
    </row>
    <row r="14" spans="1:6" x14ac:dyDescent="0.2">
      <c r="A14" s="10" t="s">
        <v>31</v>
      </c>
      <c r="B14" s="10" t="s">
        <v>32</v>
      </c>
      <c r="C14" s="10" t="s">
        <v>33</v>
      </c>
      <c r="D14" s="10">
        <v>8150000</v>
      </c>
      <c r="E14" s="10">
        <v>29507.075000000001</v>
      </c>
      <c r="F14" s="10">
        <v>3.8637446359987346</v>
      </c>
    </row>
    <row r="15" spans="1:6" x14ac:dyDescent="0.2">
      <c r="A15" s="10" t="s">
        <v>39</v>
      </c>
      <c r="B15" s="10" t="s">
        <v>40</v>
      </c>
      <c r="C15" s="10" t="s">
        <v>19</v>
      </c>
      <c r="D15" s="10">
        <v>4500000</v>
      </c>
      <c r="E15" s="10">
        <v>22644</v>
      </c>
      <c r="F15" s="10">
        <v>2.9650730727310433</v>
      </c>
    </row>
    <row r="16" spans="1:6" x14ac:dyDescent="0.2">
      <c r="A16" s="10" t="s">
        <v>34</v>
      </c>
      <c r="B16" s="10" t="s">
        <v>35</v>
      </c>
      <c r="C16" s="10" t="s">
        <v>11</v>
      </c>
      <c r="D16" s="10">
        <v>2750000</v>
      </c>
      <c r="E16" s="10">
        <v>20996.25</v>
      </c>
      <c r="F16" s="10">
        <v>2.7493117604367234</v>
      </c>
    </row>
    <row r="17" spans="1:6" x14ac:dyDescent="0.2">
      <c r="A17" s="10" t="s">
        <v>44</v>
      </c>
      <c r="B17" s="10" t="s">
        <v>45</v>
      </c>
      <c r="C17" s="10" t="s">
        <v>46</v>
      </c>
      <c r="D17" s="10">
        <v>2050000</v>
      </c>
      <c r="E17" s="10">
        <v>20805.45</v>
      </c>
      <c r="F17" s="10">
        <v>2.7243278378842999</v>
      </c>
    </row>
    <row r="18" spans="1:6" x14ac:dyDescent="0.2">
      <c r="A18" s="10" t="s">
        <v>73</v>
      </c>
      <c r="B18" s="10" t="s">
        <v>74</v>
      </c>
      <c r="C18" s="10" t="s">
        <v>43</v>
      </c>
      <c r="D18" s="10">
        <v>370000</v>
      </c>
      <c r="E18" s="10">
        <v>18109.650000000001</v>
      </c>
      <c r="F18" s="10">
        <v>2.3713317245885772</v>
      </c>
    </row>
    <row r="19" spans="1:6" x14ac:dyDescent="0.2">
      <c r="A19" s="10" t="s">
        <v>47</v>
      </c>
      <c r="B19" s="10" t="s">
        <v>48</v>
      </c>
      <c r="C19" s="10" t="s">
        <v>46</v>
      </c>
      <c r="D19" s="10">
        <v>2800000</v>
      </c>
      <c r="E19" s="10">
        <v>16594.2</v>
      </c>
      <c r="F19" s="10">
        <v>2.1728941699131545</v>
      </c>
    </row>
    <row r="20" spans="1:6" x14ac:dyDescent="0.2">
      <c r="A20" s="10" t="s">
        <v>52</v>
      </c>
      <c r="B20" s="10" t="s">
        <v>53</v>
      </c>
      <c r="C20" s="10" t="s">
        <v>51</v>
      </c>
      <c r="D20" s="10">
        <v>560000</v>
      </c>
      <c r="E20" s="10">
        <v>16437.96</v>
      </c>
      <c r="F20" s="10">
        <v>2.1524356371060755</v>
      </c>
    </row>
    <row r="21" spans="1:6" x14ac:dyDescent="0.2">
      <c r="A21" s="10" t="s">
        <v>41</v>
      </c>
      <c r="B21" s="10" t="s">
        <v>42</v>
      </c>
      <c r="C21" s="10" t="s">
        <v>43</v>
      </c>
      <c r="D21" s="10">
        <v>440000</v>
      </c>
      <c r="E21" s="10">
        <v>16360.08</v>
      </c>
      <c r="F21" s="10">
        <v>2.1422377970202118</v>
      </c>
    </row>
    <row r="22" spans="1:6" x14ac:dyDescent="0.2">
      <c r="A22" s="10" t="s">
        <v>64</v>
      </c>
      <c r="B22" s="10" t="s">
        <v>65</v>
      </c>
      <c r="C22" s="10" t="s">
        <v>16</v>
      </c>
      <c r="D22" s="10">
        <v>2150000</v>
      </c>
      <c r="E22" s="10">
        <v>16188.424999999999</v>
      </c>
      <c r="F22" s="10">
        <v>2.119760778017401</v>
      </c>
    </row>
    <row r="23" spans="1:6" x14ac:dyDescent="0.2">
      <c r="A23" s="10" t="s">
        <v>57</v>
      </c>
      <c r="B23" s="10" t="s">
        <v>58</v>
      </c>
      <c r="C23" s="10" t="s">
        <v>19</v>
      </c>
      <c r="D23" s="10">
        <v>500000</v>
      </c>
      <c r="E23" s="10">
        <v>16015.75</v>
      </c>
      <c r="F23" s="10">
        <v>2.0971501971644675</v>
      </c>
    </row>
    <row r="24" spans="1:6" x14ac:dyDescent="0.2">
      <c r="A24" s="10" t="s">
        <v>12</v>
      </c>
      <c r="B24" s="10" t="s">
        <v>13</v>
      </c>
      <c r="C24" s="10" t="s">
        <v>11</v>
      </c>
      <c r="D24" s="10">
        <v>2900000</v>
      </c>
      <c r="E24" s="10">
        <v>15838.35</v>
      </c>
      <c r="F24" s="10">
        <v>2.0739209106822876</v>
      </c>
    </row>
    <row r="25" spans="1:6" x14ac:dyDescent="0.2">
      <c r="A25" s="10" t="s">
        <v>17</v>
      </c>
      <c r="B25" s="10" t="s">
        <v>18</v>
      </c>
      <c r="C25" s="10" t="s">
        <v>19</v>
      </c>
      <c r="D25" s="10">
        <v>1000000</v>
      </c>
      <c r="E25" s="10">
        <v>14667.5</v>
      </c>
      <c r="F25" s="10">
        <v>1.9206063104699953</v>
      </c>
    </row>
    <row r="26" spans="1:6" x14ac:dyDescent="0.2">
      <c r="A26" s="10" t="s">
        <v>1108</v>
      </c>
      <c r="B26" s="10" t="s">
        <v>1109</v>
      </c>
      <c r="C26" s="10" t="s">
        <v>19</v>
      </c>
      <c r="D26" s="10">
        <v>520000</v>
      </c>
      <c r="E26" s="10">
        <v>14044.16</v>
      </c>
      <c r="F26" s="10">
        <v>1.8389843068859921</v>
      </c>
    </row>
    <row r="27" spans="1:6" x14ac:dyDescent="0.2">
      <c r="A27" s="10" t="s">
        <v>68</v>
      </c>
      <c r="B27" s="10" t="s">
        <v>69</v>
      </c>
      <c r="C27" s="10" t="s">
        <v>51</v>
      </c>
      <c r="D27" s="10">
        <v>3800000</v>
      </c>
      <c r="E27" s="10">
        <v>13942.2</v>
      </c>
      <c r="F27" s="10">
        <v>1.8256333595933028</v>
      </c>
    </row>
    <row r="28" spans="1:6" x14ac:dyDescent="0.2">
      <c r="A28" s="10" t="s">
        <v>862</v>
      </c>
      <c r="B28" s="10" t="s">
        <v>863</v>
      </c>
      <c r="C28" s="10" t="s">
        <v>43</v>
      </c>
      <c r="D28" s="10">
        <v>800000</v>
      </c>
      <c r="E28" s="10">
        <v>13509.6</v>
      </c>
      <c r="F28" s="10">
        <v>1.7689874219823043</v>
      </c>
    </row>
    <row r="29" spans="1:6" x14ac:dyDescent="0.2">
      <c r="A29" s="10" t="s">
        <v>896</v>
      </c>
      <c r="B29" s="10" t="s">
        <v>897</v>
      </c>
      <c r="C29" s="10" t="s">
        <v>82</v>
      </c>
      <c r="D29" s="10">
        <v>6100000</v>
      </c>
      <c r="E29" s="10">
        <v>13426.1</v>
      </c>
      <c r="F29" s="10">
        <v>1.758053682290861</v>
      </c>
    </row>
    <row r="30" spans="1:6" x14ac:dyDescent="0.2">
      <c r="A30" s="10" t="s">
        <v>26</v>
      </c>
      <c r="B30" s="10" t="s">
        <v>27</v>
      </c>
      <c r="C30" s="10" t="s">
        <v>11</v>
      </c>
      <c r="D30" s="10">
        <v>5500000</v>
      </c>
      <c r="E30" s="10">
        <v>12617</v>
      </c>
      <c r="F30" s="10">
        <v>1.65210770882563</v>
      </c>
    </row>
    <row r="31" spans="1:6" x14ac:dyDescent="0.2">
      <c r="A31" s="10" t="s">
        <v>66</v>
      </c>
      <c r="B31" s="10" t="s">
        <v>67</v>
      </c>
      <c r="C31" s="10" t="s">
        <v>51</v>
      </c>
      <c r="D31" s="10">
        <v>1500000</v>
      </c>
      <c r="E31" s="10">
        <v>12449.25</v>
      </c>
      <c r="F31" s="10">
        <v>1.630142022200006</v>
      </c>
    </row>
    <row r="32" spans="1:6" x14ac:dyDescent="0.2">
      <c r="A32" s="10" t="s">
        <v>36</v>
      </c>
      <c r="B32" s="10" t="s">
        <v>37</v>
      </c>
      <c r="C32" s="10" t="s">
        <v>38</v>
      </c>
      <c r="D32" s="10">
        <v>7000000</v>
      </c>
      <c r="E32" s="10">
        <v>12320</v>
      </c>
      <c r="F32" s="10">
        <v>1.6132176407015741</v>
      </c>
    </row>
    <row r="33" spans="1:6" x14ac:dyDescent="0.2">
      <c r="A33" s="10" t="s">
        <v>1059</v>
      </c>
      <c r="B33" s="10" t="s">
        <v>1060</v>
      </c>
      <c r="C33" s="10" t="s">
        <v>16</v>
      </c>
      <c r="D33" s="10">
        <v>2136403</v>
      </c>
      <c r="E33" s="10">
        <v>11644.464550000001</v>
      </c>
      <c r="F33" s="10">
        <v>1.5247610088136461</v>
      </c>
    </row>
    <row r="34" spans="1:6" x14ac:dyDescent="0.2">
      <c r="A34" s="10" t="s">
        <v>115</v>
      </c>
      <c r="B34" s="10" t="s">
        <v>116</v>
      </c>
      <c r="C34" s="10" t="s">
        <v>117</v>
      </c>
      <c r="D34" s="10">
        <v>3500000</v>
      </c>
      <c r="E34" s="10">
        <v>11480</v>
      </c>
      <c r="F34" s="10">
        <v>1.5032255288355578</v>
      </c>
    </row>
    <row r="35" spans="1:6" x14ac:dyDescent="0.2">
      <c r="A35" s="10" t="s">
        <v>70</v>
      </c>
      <c r="B35" s="10" t="s">
        <v>71</v>
      </c>
      <c r="C35" s="10" t="s">
        <v>72</v>
      </c>
      <c r="D35" s="10">
        <v>1300000</v>
      </c>
      <c r="E35" s="10">
        <v>11317.8</v>
      </c>
      <c r="F35" s="10">
        <v>1.4819865758061914</v>
      </c>
    </row>
    <row r="36" spans="1:6" x14ac:dyDescent="0.2">
      <c r="A36" s="10" t="s">
        <v>59</v>
      </c>
      <c r="B36" s="10" t="s">
        <v>60</v>
      </c>
      <c r="C36" s="10" t="s">
        <v>61</v>
      </c>
      <c r="D36" s="10">
        <v>1000000</v>
      </c>
      <c r="E36" s="10">
        <v>11141.5</v>
      </c>
      <c r="F36" s="10">
        <v>1.4589013266133595</v>
      </c>
    </row>
    <row r="37" spans="1:6" x14ac:dyDescent="0.2">
      <c r="A37" s="10" t="s">
        <v>85</v>
      </c>
      <c r="B37" s="10" t="s">
        <v>86</v>
      </c>
      <c r="C37" s="10" t="s">
        <v>61</v>
      </c>
      <c r="D37" s="10">
        <v>3647020</v>
      </c>
      <c r="E37" s="10">
        <v>10366.654350000001</v>
      </c>
      <c r="F37" s="10">
        <v>1.3574407201684833</v>
      </c>
    </row>
    <row r="38" spans="1:6" x14ac:dyDescent="0.2">
      <c r="A38" s="10" t="s">
        <v>1120</v>
      </c>
      <c r="B38" s="10" t="s">
        <v>1121</v>
      </c>
      <c r="C38" s="10" t="s">
        <v>872</v>
      </c>
      <c r="D38" s="10">
        <v>700000</v>
      </c>
      <c r="E38" s="10">
        <v>9621.5</v>
      </c>
      <c r="F38" s="10">
        <v>1.2598679813319964</v>
      </c>
    </row>
    <row r="39" spans="1:6" x14ac:dyDescent="0.2">
      <c r="A39" s="10" t="s">
        <v>108</v>
      </c>
      <c r="B39" s="10" t="s">
        <v>109</v>
      </c>
      <c r="C39" s="10" t="s">
        <v>61</v>
      </c>
      <c r="D39" s="10">
        <v>3750000</v>
      </c>
      <c r="E39" s="10">
        <v>9466.875</v>
      </c>
      <c r="F39" s="10">
        <v>1.239620921454279</v>
      </c>
    </row>
    <row r="40" spans="1:6" x14ac:dyDescent="0.2">
      <c r="A40" s="10" t="s">
        <v>106</v>
      </c>
      <c r="B40" s="10" t="s">
        <v>107</v>
      </c>
      <c r="C40" s="10" t="s">
        <v>61</v>
      </c>
      <c r="D40" s="10">
        <v>1050000</v>
      </c>
      <c r="E40" s="10">
        <v>8527.5750000000007</v>
      </c>
      <c r="F40" s="10">
        <v>1.1166261706498157</v>
      </c>
    </row>
    <row r="41" spans="1:6" x14ac:dyDescent="0.2">
      <c r="A41" s="10" t="s">
        <v>866</v>
      </c>
      <c r="B41" s="10" t="s">
        <v>867</v>
      </c>
      <c r="C41" s="10" t="s">
        <v>16</v>
      </c>
      <c r="D41" s="10">
        <v>280000</v>
      </c>
      <c r="E41" s="10">
        <v>7334.04</v>
      </c>
      <c r="F41" s="10">
        <v>0.96034112870218946</v>
      </c>
    </row>
    <row r="42" spans="1:6" x14ac:dyDescent="0.2">
      <c r="A42" s="10" t="s">
        <v>1102</v>
      </c>
      <c r="B42" s="10" t="s">
        <v>1103</v>
      </c>
      <c r="C42" s="10" t="s">
        <v>11</v>
      </c>
      <c r="D42" s="10">
        <v>4700000</v>
      </c>
      <c r="E42" s="10">
        <v>7129.9</v>
      </c>
      <c r="F42" s="10">
        <v>0.93361042665894112</v>
      </c>
    </row>
    <row r="43" spans="1:6" x14ac:dyDescent="0.2">
      <c r="A43" s="10" t="s">
        <v>1100</v>
      </c>
      <c r="B43" s="10" t="s">
        <v>1101</v>
      </c>
      <c r="C43" s="10" t="s">
        <v>46</v>
      </c>
      <c r="D43" s="10">
        <v>1000000</v>
      </c>
      <c r="E43" s="10">
        <v>5444</v>
      </c>
      <c r="F43" s="10">
        <v>0.71285363928403989</v>
      </c>
    </row>
    <row r="44" spans="1:6" x14ac:dyDescent="0.2">
      <c r="A44" s="10" t="s">
        <v>1124</v>
      </c>
      <c r="B44" s="10" t="s">
        <v>1125</v>
      </c>
      <c r="C44" s="10" t="s">
        <v>51</v>
      </c>
      <c r="D44" s="10">
        <v>300000</v>
      </c>
      <c r="E44" s="10">
        <v>5219.55</v>
      </c>
      <c r="F44" s="10">
        <v>0.68346348510745958</v>
      </c>
    </row>
    <row r="45" spans="1:6" x14ac:dyDescent="0.2">
      <c r="A45" s="10" t="s">
        <v>892</v>
      </c>
      <c r="B45" s="10" t="s">
        <v>893</v>
      </c>
      <c r="C45" s="10" t="s">
        <v>19</v>
      </c>
      <c r="D45" s="10">
        <v>1500000</v>
      </c>
      <c r="E45" s="10">
        <v>4851.75</v>
      </c>
      <c r="F45" s="10">
        <v>0.63530265326898239</v>
      </c>
    </row>
    <row r="46" spans="1:6" x14ac:dyDescent="0.2">
      <c r="A46" s="10" t="s">
        <v>860</v>
      </c>
      <c r="B46" s="10" t="s">
        <v>861</v>
      </c>
      <c r="C46" s="10" t="s">
        <v>79</v>
      </c>
      <c r="D46" s="10">
        <v>2500000</v>
      </c>
      <c r="E46" s="10">
        <v>4477.5</v>
      </c>
      <c r="F46" s="10">
        <v>0.58629723914296261</v>
      </c>
    </row>
    <row r="47" spans="1:6" x14ac:dyDescent="0.2">
      <c r="A47" s="10" t="s">
        <v>54</v>
      </c>
      <c r="B47" s="10" t="s">
        <v>55</v>
      </c>
      <c r="C47" s="10" t="s">
        <v>56</v>
      </c>
      <c r="D47" s="10">
        <v>300000</v>
      </c>
      <c r="E47" s="10">
        <v>4251</v>
      </c>
      <c r="F47" s="10">
        <v>0.55663865183623318</v>
      </c>
    </row>
    <row r="48" spans="1:6" x14ac:dyDescent="0.2">
      <c r="A48" s="10" t="s">
        <v>1046</v>
      </c>
      <c r="B48" s="10" t="s">
        <v>1047</v>
      </c>
      <c r="C48" s="10" t="s">
        <v>33</v>
      </c>
      <c r="D48" s="10">
        <v>4000000</v>
      </c>
      <c r="E48" s="10">
        <v>4188</v>
      </c>
      <c r="F48" s="10">
        <v>0.54838924344628193</v>
      </c>
    </row>
    <row r="49" spans="1:6" x14ac:dyDescent="0.2">
      <c r="A49" s="10" t="s">
        <v>1106</v>
      </c>
      <c r="B49" s="10" t="s">
        <v>1107</v>
      </c>
      <c r="C49" s="10" t="s">
        <v>11</v>
      </c>
      <c r="D49" s="10">
        <v>3000000</v>
      </c>
      <c r="E49" s="10">
        <v>3700.5</v>
      </c>
      <c r="F49" s="10">
        <v>0.48455453566689738</v>
      </c>
    </row>
    <row r="50" spans="1:6" x14ac:dyDescent="0.2">
      <c r="A50" s="10" t="s">
        <v>100</v>
      </c>
      <c r="B50" s="10" t="s">
        <v>101</v>
      </c>
      <c r="C50" s="10" t="s">
        <v>102</v>
      </c>
      <c r="D50" s="10">
        <v>2496000</v>
      </c>
      <c r="E50" s="10">
        <v>3614.2080000000001</v>
      </c>
      <c r="F50" s="10">
        <v>0.47325520314648994</v>
      </c>
    </row>
    <row r="51" spans="1:6" x14ac:dyDescent="0.2">
      <c r="A51" s="12" t="s">
        <v>130</v>
      </c>
      <c r="B51" s="10"/>
      <c r="C51" s="10"/>
      <c r="D51" s="10"/>
      <c r="E51" s="12">
        <f xml:space="preserve"> SUM(E8:E50)</f>
        <v>683679.76690000005</v>
      </c>
      <c r="F51" s="12">
        <f>SUM(F8:F50)</f>
        <v>89.523073096900987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2" t="s">
        <v>1066</v>
      </c>
      <c r="B53" s="10"/>
      <c r="C53" s="10"/>
      <c r="D53" s="10"/>
      <c r="E53" s="10"/>
      <c r="F53" s="10"/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0"/>
      <c r="B55" s="10"/>
      <c r="C55" s="10"/>
      <c r="D55" s="10"/>
      <c r="E55" s="10"/>
      <c r="F55" s="10"/>
    </row>
    <row r="56" spans="1:6" x14ac:dyDescent="0.2">
      <c r="A56" s="10" t="s">
        <v>1069</v>
      </c>
      <c r="B56" s="10" t="s">
        <v>1070</v>
      </c>
      <c r="C56" s="10" t="s">
        <v>16</v>
      </c>
      <c r="D56" s="10">
        <v>760000</v>
      </c>
      <c r="E56" s="10">
        <v>29491.886879999998</v>
      </c>
      <c r="F56" s="10">
        <v>3.8617558581486451</v>
      </c>
    </row>
    <row r="57" spans="1:6" x14ac:dyDescent="0.2">
      <c r="A57" s="12" t="s">
        <v>130</v>
      </c>
      <c r="B57" s="10"/>
      <c r="C57" s="10"/>
      <c r="D57" s="10"/>
      <c r="E57" s="12">
        <f>SUM(E56:E56)</f>
        <v>29491.886879999998</v>
      </c>
      <c r="F57" s="12">
        <f>SUM(F56:F56)</f>
        <v>3.8617558581486451</v>
      </c>
    </row>
    <row r="58" spans="1:6" x14ac:dyDescent="0.2">
      <c r="A58" s="10"/>
      <c r="B58" s="10"/>
      <c r="C58" s="10"/>
      <c r="D58" s="10"/>
      <c r="E58" s="10"/>
      <c r="F58" s="10"/>
    </row>
    <row r="59" spans="1:6" x14ac:dyDescent="0.2">
      <c r="A59" s="12" t="s">
        <v>130</v>
      </c>
      <c r="B59" s="10"/>
      <c r="C59" s="10"/>
      <c r="D59" s="10"/>
      <c r="E59" s="12">
        <v>713171.65378000005</v>
      </c>
      <c r="F59" s="12">
        <v>93.384828955049628</v>
      </c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2" t="s">
        <v>142</v>
      </c>
      <c r="B61" s="10"/>
      <c r="C61" s="10"/>
      <c r="D61" s="10"/>
      <c r="E61" s="12">
        <v>50519.474383100001</v>
      </c>
      <c r="F61" s="12">
        <v>6.62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4" t="s">
        <v>143</v>
      </c>
      <c r="B63" s="7"/>
      <c r="C63" s="7"/>
      <c r="D63" s="7"/>
      <c r="E63" s="14">
        <v>763691.1281631001</v>
      </c>
      <c r="F63" s="14">
        <f xml:space="preserve"> ROUND(SUM(F59:F62),2)</f>
        <v>100</v>
      </c>
    </row>
    <row r="65" spans="1:2" x14ac:dyDescent="0.2">
      <c r="A65" s="15" t="s">
        <v>146</v>
      </c>
    </row>
    <row r="66" spans="1:2" x14ac:dyDescent="0.2">
      <c r="A66" s="15" t="s">
        <v>147</v>
      </c>
    </row>
    <row r="67" spans="1:2" x14ac:dyDescent="0.2">
      <c r="A67" s="15" t="s">
        <v>148</v>
      </c>
    </row>
    <row r="68" spans="1:2" x14ac:dyDescent="0.2">
      <c r="A68" s="2" t="s">
        <v>879</v>
      </c>
      <c r="B68" s="16">
        <v>39.853355299999997</v>
      </c>
    </row>
    <row r="69" spans="1:2" x14ac:dyDescent="0.2">
      <c r="A69" s="2" t="s">
        <v>880</v>
      </c>
      <c r="B69" s="16">
        <v>339.21353319999997</v>
      </c>
    </row>
    <row r="70" spans="1:2" x14ac:dyDescent="0.2">
      <c r="A70" s="2" t="s">
        <v>881</v>
      </c>
      <c r="B70" s="16">
        <v>38.760654000000002</v>
      </c>
    </row>
    <row r="71" spans="1:2" x14ac:dyDescent="0.2">
      <c r="A71" s="2" t="s">
        <v>882</v>
      </c>
      <c r="B71" s="16">
        <v>330.8659207</v>
      </c>
    </row>
    <row r="73" spans="1:2" x14ac:dyDescent="0.2">
      <c r="A73" s="15" t="s">
        <v>149</v>
      </c>
    </row>
    <row r="74" spans="1:2" x14ac:dyDescent="0.2">
      <c r="A74" s="2" t="s">
        <v>879</v>
      </c>
      <c r="B74" s="16">
        <v>42.495609199999997</v>
      </c>
    </row>
    <row r="75" spans="1:2" x14ac:dyDescent="0.2">
      <c r="A75" s="2" t="s">
        <v>880</v>
      </c>
      <c r="B75" s="16">
        <v>397.10985090000003</v>
      </c>
    </row>
    <row r="76" spans="1:2" x14ac:dyDescent="0.2">
      <c r="A76" s="2" t="s">
        <v>881</v>
      </c>
      <c r="B76" s="16">
        <v>41.0426413</v>
      </c>
    </row>
    <row r="77" spans="1:2" x14ac:dyDescent="0.2">
      <c r="A77" s="2" t="s">
        <v>882</v>
      </c>
      <c r="B77" s="16">
        <v>385.71269269999999</v>
      </c>
    </row>
    <row r="79" spans="1:2" x14ac:dyDescent="0.2">
      <c r="A79" s="15" t="s">
        <v>150</v>
      </c>
      <c r="B79" s="32"/>
    </row>
    <row r="81" spans="1:6" x14ac:dyDescent="0.2">
      <c r="A81" s="34" t="s">
        <v>555</v>
      </c>
      <c r="B81" s="35" t="s">
        <v>1029</v>
      </c>
      <c r="E81" s="37"/>
      <c r="F81" s="37"/>
    </row>
    <row r="82" spans="1:6" x14ac:dyDescent="0.2">
      <c r="A82" s="43" t="s">
        <v>522</v>
      </c>
      <c r="B82" s="44">
        <v>3.5</v>
      </c>
      <c r="E82" s="37"/>
      <c r="F82" s="37"/>
    </row>
    <row r="83" spans="1:6" x14ac:dyDescent="0.2">
      <c r="A83" s="43" t="s">
        <v>524</v>
      </c>
      <c r="B83" s="44">
        <v>3.5</v>
      </c>
      <c r="E83" s="37"/>
      <c r="F83" s="37"/>
    </row>
    <row r="85" spans="1:6" x14ac:dyDescent="0.2">
      <c r="A85" s="15" t="s">
        <v>884</v>
      </c>
      <c r="B85" s="33">
        <v>8.9839615974615539E-2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28.8554687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1190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12</v>
      </c>
      <c r="B8" s="10" t="s">
        <v>13</v>
      </c>
      <c r="C8" s="10" t="s">
        <v>11</v>
      </c>
      <c r="D8" s="10">
        <v>1000000</v>
      </c>
      <c r="E8" s="10">
        <v>5461.5</v>
      </c>
      <c r="F8" s="10">
        <v>8.3333352098405165</v>
      </c>
    </row>
    <row r="9" spans="1:6" x14ac:dyDescent="0.2">
      <c r="A9" s="10" t="s">
        <v>24</v>
      </c>
      <c r="B9" s="10" t="s">
        <v>25</v>
      </c>
      <c r="C9" s="10" t="s">
        <v>11</v>
      </c>
      <c r="D9" s="10">
        <v>2000000</v>
      </c>
      <c r="E9" s="10">
        <v>5258</v>
      </c>
      <c r="F9" s="10">
        <v>8.0228282584164479</v>
      </c>
    </row>
    <row r="10" spans="1:6" x14ac:dyDescent="0.2">
      <c r="A10" s="10" t="s">
        <v>26</v>
      </c>
      <c r="B10" s="10" t="s">
        <v>27</v>
      </c>
      <c r="C10" s="10" t="s">
        <v>11</v>
      </c>
      <c r="D10" s="10">
        <v>2275000</v>
      </c>
      <c r="E10" s="10">
        <v>5218.8500000000004</v>
      </c>
      <c r="F10" s="10">
        <v>7.9630919087935874</v>
      </c>
    </row>
    <row r="11" spans="1:6" x14ac:dyDescent="0.2">
      <c r="A11" s="10" t="s">
        <v>9</v>
      </c>
      <c r="B11" s="10" t="s">
        <v>10</v>
      </c>
      <c r="C11" s="10" t="s">
        <v>11</v>
      </c>
      <c r="D11" s="10">
        <v>400000</v>
      </c>
      <c r="E11" s="10">
        <v>4984.8</v>
      </c>
      <c r="F11" s="10">
        <v>7.6059707688387812</v>
      </c>
    </row>
    <row r="12" spans="1:6" x14ac:dyDescent="0.2">
      <c r="A12" s="10" t="s">
        <v>28</v>
      </c>
      <c r="B12" s="10" t="s">
        <v>29</v>
      </c>
      <c r="C12" s="10" t="s">
        <v>30</v>
      </c>
      <c r="D12" s="10">
        <v>200000</v>
      </c>
      <c r="E12" s="10">
        <v>3117.7</v>
      </c>
      <c r="F12" s="10">
        <v>4.7570885624315249</v>
      </c>
    </row>
    <row r="13" spans="1:6" x14ac:dyDescent="0.2">
      <c r="A13" s="10" t="s">
        <v>62</v>
      </c>
      <c r="B13" s="10" t="s">
        <v>63</v>
      </c>
      <c r="C13" s="10" t="s">
        <v>19</v>
      </c>
      <c r="D13" s="10">
        <v>1050000</v>
      </c>
      <c r="E13" s="10">
        <v>3063.375</v>
      </c>
      <c r="F13" s="10">
        <v>4.6741977018118082</v>
      </c>
    </row>
    <row r="14" spans="1:6" x14ac:dyDescent="0.2">
      <c r="A14" s="10" t="s">
        <v>31</v>
      </c>
      <c r="B14" s="10" t="s">
        <v>32</v>
      </c>
      <c r="C14" s="10" t="s">
        <v>33</v>
      </c>
      <c r="D14" s="10">
        <v>750000</v>
      </c>
      <c r="E14" s="10">
        <v>2715.375</v>
      </c>
      <c r="F14" s="10">
        <v>4.1432079273863751</v>
      </c>
    </row>
    <row r="15" spans="1:6" x14ac:dyDescent="0.2">
      <c r="A15" s="10" t="s">
        <v>892</v>
      </c>
      <c r="B15" s="10" t="s">
        <v>893</v>
      </c>
      <c r="C15" s="10" t="s">
        <v>19</v>
      </c>
      <c r="D15" s="10">
        <v>750000</v>
      </c>
      <c r="E15" s="10">
        <v>2425.875</v>
      </c>
      <c r="F15" s="10">
        <v>3.7014793650410804</v>
      </c>
    </row>
    <row r="16" spans="1:6" x14ac:dyDescent="0.2">
      <c r="A16" s="10" t="s">
        <v>1046</v>
      </c>
      <c r="B16" s="10" t="s">
        <v>1047</v>
      </c>
      <c r="C16" s="10" t="s">
        <v>33</v>
      </c>
      <c r="D16" s="10">
        <v>2200000</v>
      </c>
      <c r="E16" s="10">
        <v>2303.4</v>
      </c>
      <c r="F16" s="10">
        <v>3.5146030069297161</v>
      </c>
    </row>
    <row r="17" spans="1:6" x14ac:dyDescent="0.2">
      <c r="A17" s="10" t="s">
        <v>1042</v>
      </c>
      <c r="B17" s="10" t="s">
        <v>1043</v>
      </c>
      <c r="C17" s="10" t="s">
        <v>859</v>
      </c>
      <c r="D17" s="10">
        <v>270000</v>
      </c>
      <c r="E17" s="10">
        <v>2282.85</v>
      </c>
      <c r="F17" s="10">
        <v>3.4832471452502829</v>
      </c>
    </row>
    <row r="18" spans="1:6" x14ac:dyDescent="0.2">
      <c r="A18" s="10" t="s">
        <v>1100</v>
      </c>
      <c r="B18" s="10" t="s">
        <v>1101</v>
      </c>
      <c r="C18" s="10" t="s">
        <v>46</v>
      </c>
      <c r="D18" s="10">
        <v>300000</v>
      </c>
      <c r="E18" s="10">
        <v>1633.2</v>
      </c>
      <c r="F18" s="10">
        <v>2.4919899413552193</v>
      </c>
    </row>
    <row r="19" spans="1:6" x14ac:dyDescent="0.2">
      <c r="A19" s="10" t="s">
        <v>36</v>
      </c>
      <c r="B19" s="10" t="s">
        <v>37</v>
      </c>
      <c r="C19" s="10" t="s">
        <v>38</v>
      </c>
      <c r="D19" s="10">
        <v>900000</v>
      </c>
      <c r="E19" s="10">
        <v>1584</v>
      </c>
      <c r="F19" s="10">
        <v>2.4169189732467964</v>
      </c>
    </row>
    <row r="20" spans="1:6" x14ac:dyDescent="0.2">
      <c r="A20" s="10" t="s">
        <v>873</v>
      </c>
      <c r="B20" s="10" t="s">
        <v>874</v>
      </c>
      <c r="C20" s="10" t="s">
        <v>11</v>
      </c>
      <c r="D20" s="10">
        <v>2200000</v>
      </c>
      <c r="E20" s="10">
        <v>1422.3</v>
      </c>
      <c r="F20" s="10">
        <v>2.1701918280611858</v>
      </c>
    </row>
    <row r="21" spans="1:6" x14ac:dyDescent="0.2">
      <c r="A21" s="10" t="s">
        <v>1104</v>
      </c>
      <c r="B21" s="10" t="s">
        <v>1105</v>
      </c>
      <c r="C21" s="10" t="s">
        <v>43</v>
      </c>
      <c r="D21" s="10">
        <v>725000</v>
      </c>
      <c r="E21" s="10">
        <v>1233.95</v>
      </c>
      <c r="F21" s="10">
        <v>1.882801241816846</v>
      </c>
    </row>
    <row r="22" spans="1:6" x14ac:dyDescent="0.2">
      <c r="A22" s="10" t="s">
        <v>73</v>
      </c>
      <c r="B22" s="10" t="s">
        <v>74</v>
      </c>
      <c r="C22" s="10" t="s">
        <v>43</v>
      </c>
      <c r="D22" s="10">
        <v>25000</v>
      </c>
      <c r="E22" s="10">
        <v>1223.625</v>
      </c>
      <c r="F22" s="10">
        <v>1.867047019342873</v>
      </c>
    </row>
    <row r="23" spans="1:6" x14ac:dyDescent="0.2">
      <c r="A23" s="10" t="s">
        <v>1102</v>
      </c>
      <c r="B23" s="10" t="s">
        <v>1103</v>
      </c>
      <c r="C23" s="10" t="s">
        <v>11</v>
      </c>
      <c r="D23" s="10">
        <v>750000</v>
      </c>
      <c r="E23" s="10">
        <v>1137.75</v>
      </c>
      <c r="F23" s="10">
        <v>1.7360161375072867</v>
      </c>
    </row>
    <row r="24" spans="1:6" x14ac:dyDescent="0.2">
      <c r="A24" s="10" t="s">
        <v>17</v>
      </c>
      <c r="B24" s="10" t="s">
        <v>18</v>
      </c>
      <c r="C24" s="10" t="s">
        <v>19</v>
      </c>
      <c r="D24" s="10">
        <v>75000</v>
      </c>
      <c r="E24" s="10">
        <v>1100.0625</v>
      </c>
      <c r="F24" s="10">
        <v>1.6785113181864291</v>
      </c>
    </row>
    <row r="25" spans="1:6" x14ac:dyDescent="0.2">
      <c r="A25" s="10" t="s">
        <v>95</v>
      </c>
      <c r="B25" s="10" t="s">
        <v>96</v>
      </c>
      <c r="C25" s="10" t="s">
        <v>11</v>
      </c>
      <c r="D25" s="10">
        <v>225000</v>
      </c>
      <c r="E25" s="10">
        <v>1080.675</v>
      </c>
      <c r="F25" s="10">
        <v>1.6489292370034603</v>
      </c>
    </row>
    <row r="26" spans="1:6" x14ac:dyDescent="0.2">
      <c r="A26" s="10" t="s">
        <v>978</v>
      </c>
      <c r="B26" s="10" t="s">
        <v>979</v>
      </c>
      <c r="C26" s="10" t="s">
        <v>72</v>
      </c>
      <c r="D26" s="10">
        <v>249228</v>
      </c>
      <c r="E26" s="10">
        <v>1061.0882099999999</v>
      </c>
      <c r="F26" s="10">
        <v>1.6190430726246721</v>
      </c>
    </row>
    <row r="27" spans="1:6" x14ac:dyDescent="0.2">
      <c r="A27" s="10" t="s">
        <v>864</v>
      </c>
      <c r="B27" s="10" t="s">
        <v>865</v>
      </c>
      <c r="C27" s="10" t="s">
        <v>72</v>
      </c>
      <c r="D27" s="10">
        <v>75000</v>
      </c>
      <c r="E27" s="10">
        <v>1024.875</v>
      </c>
      <c r="F27" s="10">
        <v>1.5637877731731757</v>
      </c>
    </row>
    <row r="28" spans="1:6" x14ac:dyDescent="0.2">
      <c r="A28" s="10" t="s">
        <v>935</v>
      </c>
      <c r="B28" s="10" t="s">
        <v>936</v>
      </c>
      <c r="C28" s="10" t="s">
        <v>43</v>
      </c>
      <c r="D28" s="10">
        <v>230000</v>
      </c>
      <c r="E28" s="10">
        <v>977.38499999999999</v>
      </c>
      <c r="F28" s="10">
        <v>1.4913259789563256</v>
      </c>
    </row>
    <row r="29" spans="1:6" x14ac:dyDescent="0.2">
      <c r="A29" s="10" t="s">
        <v>75</v>
      </c>
      <c r="B29" s="10" t="s">
        <v>76</v>
      </c>
      <c r="C29" s="10" t="s">
        <v>19</v>
      </c>
      <c r="D29" s="10">
        <v>20000</v>
      </c>
      <c r="E29" s="10">
        <v>951.52</v>
      </c>
      <c r="F29" s="10">
        <v>1.4518603165554238</v>
      </c>
    </row>
    <row r="30" spans="1:6" x14ac:dyDescent="0.2">
      <c r="A30" s="10" t="s">
        <v>41</v>
      </c>
      <c r="B30" s="10" t="s">
        <v>42</v>
      </c>
      <c r="C30" s="10" t="s">
        <v>43</v>
      </c>
      <c r="D30" s="10">
        <v>25000</v>
      </c>
      <c r="E30" s="10">
        <v>929.55</v>
      </c>
      <c r="F30" s="10">
        <v>1.4183377724631054</v>
      </c>
    </row>
    <row r="31" spans="1:6" x14ac:dyDescent="0.2">
      <c r="A31" s="10" t="s">
        <v>1110</v>
      </c>
      <c r="B31" s="10" t="s">
        <v>1111</v>
      </c>
      <c r="C31" s="10" t="s">
        <v>1112</v>
      </c>
      <c r="D31" s="10">
        <v>700000</v>
      </c>
      <c r="E31" s="10">
        <v>824.95</v>
      </c>
      <c r="F31" s="10">
        <v>1.2587356735984498</v>
      </c>
    </row>
    <row r="32" spans="1:6" x14ac:dyDescent="0.2">
      <c r="A32" s="10" t="s">
        <v>47</v>
      </c>
      <c r="B32" s="10" t="s">
        <v>48</v>
      </c>
      <c r="C32" s="10" t="s">
        <v>46</v>
      </c>
      <c r="D32" s="10">
        <v>130000</v>
      </c>
      <c r="E32" s="10">
        <v>770.44500000000005</v>
      </c>
      <c r="F32" s="10">
        <v>1.1755701630954092</v>
      </c>
    </row>
    <row r="33" spans="1:6" x14ac:dyDescent="0.2">
      <c r="A33" s="10" t="s">
        <v>985</v>
      </c>
      <c r="B33" s="10" t="s">
        <v>986</v>
      </c>
      <c r="C33" s="10" t="s">
        <v>43</v>
      </c>
      <c r="D33" s="10">
        <v>600000</v>
      </c>
      <c r="E33" s="10">
        <v>759</v>
      </c>
      <c r="F33" s="10">
        <v>1.1581070080140898</v>
      </c>
    </row>
    <row r="34" spans="1:6" x14ac:dyDescent="0.2">
      <c r="A34" s="10" t="s">
        <v>1106</v>
      </c>
      <c r="B34" s="10" t="s">
        <v>1107</v>
      </c>
      <c r="C34" s="10" t="s">
        <v>11</v>
      </c>
      <c r="D34" s="10">
        <v>600000</v>
      </c>
      <c r="E34" s="10">
        <v>740.1</v>
      </c>
      <c r="F34" s="10">
        <v>1.1292687702651225</v>
      </c>
    </row>
    <row r="35" spans="1:6" x14ac:dyDescent="0.2">
      <c r="A35" s="10" t="s">
        <v>1048</v>
      </c>
      <c r="B35" s="10" t="s">
        <v>1049</v>
      </c>
      <c r="C35" s="10" t="s">
        <v>51</v>
      </c>
      <c r="D35" s="10">
        <v>16000</v>
      </c>
      <c r="E35" s="10">
        <v>730.12800000000004</v>
      </c>
      <c r="F35" s="10">
        <v>1.1140531667290006</v>
      </c>
    </row>
    <row r="36" spans="1:6" x14ac:dyDescent="0.2">
      <c r="A36" s="10" t="s">
        <v>1191</v>
      </c>
      <c r="B36" s="10" t="s">
        <v>1192</v>
      </c>
      <c r="C36" s="10" t="s">
        <v>79</v>
      </c>
      <c r="D36" s="10">
        <v>400000</v>
      </c>
      <c r="E36" s="10">
        <v>711.4</v>
      </c>
      <c r="F36" s="10">
        <v>1.0854773722018753</v>
      </c>
    </row>
    <row r="37" spans="1:6" x14ac:dyDescent="0.2">
      <c r="A37" s="10" t="s">
        <v>1113</v>
      </c>
      <c r="B37" s="10" t="s">
        <v>1114</v>
      </c>
      <c r="C37" s="10" t="s">
        <v>72</v>
      </c>
      <c r="D37" s="10">
        <v>600000</v>
      </c>
      <c r="E37" s="10">
        <v>701.7</v>
      </c>
      <c r="F37" s="10">
        <v>1.0706767951561091</v>
      </c>
    </row>
    <row r="38" spans="1:6" x14ac:dyDescent="0.2">
      <c r="A38" s="10" t="s">
        <v>1193</v>
      </c>
      <c r="B38" s="10" t="s">
        <v>1194</v>
      </c>
      <c r="C38" s="10" t="s">
        <v>46</v>
      </c>
      <c r="D38" s="10">
        <v>50000</v>
      </c>
      <c r="E38" s="10">
        <v>630.85</v>
      </c>
      <c r="F38" s="10">
        <v>0.96257154941460954</v>
      </c>
    </row>
    <row r="39" spans="1:6" x14ac:dyDescent="0.2">
      <c r="A39" s="10" t="s">
        <v>1134</v>
      </c>
      <c r="B39" s="10" t="s">
        <v>1135</v>
      </c>
      <c r="C39" s="10" t="s">
        <v>999</v>
      </c>
      <c r="D39" s="10">
        <v>175000</v>
      </c>
      <c r="E39" s="10">
        <v>621.33749999999998</v>
      </c>
      <c r="F39" s="10">
        <v>0.9480570659973051</v>
      </c>
    </row>
    <row r="40" spans="1:6" x14ac:dyDescent="0.2">
      <c r="A40" s="10" t="s">
        <v>1040</v>
      </c>
      <c r="B40" s="10" t="s">
        <v>1041</v>
      </c>
      <c r="C40" s="10" t="s">
        <v>982</v>
      </c>
      <c r="D40" s="10">
        <v>15000</v>
      </c>
      <c r="E40" s="10">
        <v>600.87</v>
      </c>
      <c r="F40" s="10">
        <v>0.91682708551439551</v>
      </c>
    </row>
    <row r="41" spans="1:6" x14ac:dyDescent="0.2">
      <c r="A41" s="10" t="s">
        <v>1195</v>
      </c>
      <c r="B41" s="10" t="s">
        <v>1196</v>
      </c>
      <c r="C41" s="10" t="s">
        <v>859</v>
      </c>
      <c r="D41" s="10">
        <v>1000000</v>
      </c>
      <c r="E41" s="10">
        <v>598</v>
      </c>
      <c r="F41" s="10">
        <v>0.91244794570807075</v>
      </c>
    </row>
    <row r="42" spans="1:6" x14ac:dyDescent="0.2">
      <c r="A42" s="10" t="s">
        <v>920</v>
      </c>
      <c r="B42" s="10" t="s">
        <v>921</v>
      </c>
      <c r="C42" s="10" t="s">
        <v>72</v>
      </c>
      <c r="D42" s="10">
        <v>13000</v>
      </c>
      <c r="E42" s="10">
        <v>529.92550000000006</v>
      </c>
      <c r="F42" s="10">
        <v>0.80857764858415104</v>
      </c>
    </row>
    <row r="43" spans="1:6" x14ac:dyDescent="0.2">
      <c r="A43" s="10" t="s">
        <v>1117</v>
      </c>
      <c r="B43" s="10" t="s">
        <v>1118</v>
      </c>
      <c r="C43" s="10" t="s">
        <v>910</v>
      </c>
      <c r="D43" s="10">
        <v>250000</v>
      </c>
      <c r="E43" s="10">
        <v>368.75</v>
      </c>
      <c r="F43" s="10">
        <v>0.56265080264189149</v>
      </c>
    </row>
    <row r="44" spans="1:6" x14ac:dyDescent="0.2">
      <c r="A44" s="10" t="s">
        <v>955</v>
      </c>
      <c r="B44" s="10" t="s">
        <v>956</v>
      </c>
      <c r="C44" s="10" t="s">
        <v>72</v>
      </c>
      <c r="D44" s="10">
        <v>55963</v>
      </c>
      <c r="E44" s="10">
        <v>336.00185199999999</v>
      </c>
      <c r="F44" s="10">
        <v>0.51268260804599874</v>
      </c>
    </row>
    <row r="45" spans="1:6" x14ac:dyDescent="0.2">
      <c r="A45" s="10" t="s">
        <v>100</v>
      </c>
      <c r="B45" s="10" t="s">
        <v>101</v>
      </c>
      <c r="C45" s="10" t="s">
        <v>102</v>
      </c>
      <c r="D45" s="10">
        <v>100000</v>
      </c>
      <c r="E45" s="10">
        <v>144.80000000000001</v>
      </c>
      <c r="F45" s="10">
        <v>0.2209405728069041</v>
      </c>
    </row>
    <row r="46" spans="1:6" x14ac:dyDescent="0.2">
      <c r="A46" s="12" t="s">
        <v>130</v>
      </c>
      <c r="B46" s="10"/>
      <c r="C46" s="10"/>
      <c r="D46" s="10"/>
      <c r="E46" s="12">
        <f xml:space="preserve"> SUM(E8:E45)</f>
        <v>61259.963561999997</v>
      </c>
      <c r="F46" s="12">
        <f>SUM(F8:F45)</f>
        <v>93.472454692806323</v>
      </c>
    </row>
    <row r="47" spans="1:6" x14ac:dyDescent="0.2">
      <c r="A47" s="10"/>
      <c r="B47" s="10"/>
      <c r="C47" s="10"/>
      <c r="D47" s="10"/>
      <c r="E47" s="10"/>
      <c r="F47" s="10"/>
    </row>
    <row r="48" spans="1:6" x14ac:dyDescent="0.2">
      <c r="A48" s="12" t="s">
        <v>130</v>
      </c>
      <c r="B48" s="10"/>
      <c r="C48" s="10"/>
      <c r="D48" s="10"/>
      <c r="E48" s="12">
        <v>61259.963561999997</v>
      </c>
      <c r="F48" s="12">
        <v>93.472454692806323</v>
      </c>
    </row>
    <row r="49" spans="1:6" x14ac:dyDescent="0.2">
      <c r="A49" s="10"/>
      <c r="B49" s="10"/>
      <c r="C49" s="10"/>
      <c r="D49" s="10"/>
      <c r="E49" s="10"/>
      <c r="F49" s="10"/>
    </row>
    <row r="50" spans="1:6" x14ac:dyDescent="0.2">
      <c r="A50" s="12" t="s">
        <v>142</v>
      </c>
      <c r="B50" s="10"/>
      <c r="C50" s="10"/>
      <c r="D50" s="10"/>
      <c r="E50" s="12">
        <v>4278.0216800999997</v>
      </c>
      <c r="F50" s="12">
        <v>6.53</v>
      </c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4" t="s">
        <v>143</v>
      </c>
      <c r="B52" s="7"/>
      <c r="C52" s="7"/>
      <c r="D52" s="7"/>
      <c r="E52" s="14">
        <v>65537.985242099996</v>
      </c>
      <c r="F52" s="14">
        <f xml:space="preserve"> ROUND(SUM(F48:F51),2)</f>
        <v>100</v>
      </c>
    </row>
    <row r="54" spans="1:6" x14ac:dyDescent="0.2">
      <c r="A54" s="15" t="s">
        <v>146</v>
      </c>
    </row>
    <row r="55" spans="1:6" x14ac:dyDescent="0.2">
      <c r="A55" s="15" t="s">
        <v>147</v>
      </c>
    </row>
    <row r="56" spans="1:6" x14ac:dyDescent="0.2">
      <c r="A56" s="15" t="s">
        <v>148</v>
      </c>
    </row>
    <row r="57" spans="1:6" x14ac:dyDescent="0.2">
      <c r="A57" s="2" t="s">
        <v>879</v>
      </c>
      <c r="B57" s="16">
        <v>18.2836964</v>
      </c>
    </row>
    <row r="58" spans="1:6" x14ac:dyDescent="0.2">
      <c r="A58" s="2" t="s">
        <v>880</v>
      </c>
      <c r="B58" s="16">
        <v>26.819309100000002</v>
      </c>
    </row>
    <row r="59" spans="1:6" x14ac:dyDescent="0.2">
      <c r="A59" s="2" t="s">
        <v>881</v>
      </c>
      <c r="B59" s="16">
        <v>17.6131557</v>
      </c>
    </row>
    <row r="60" spans="1:6" x14ac:dyDescent="0.2">
      <c r="A60" s="2" t="s">
        <v>882</v>
      </c>
      <c r="B60" s="16">
        <v>25.974615700000001</v>
      </c>
    </row>
    <row r="62" spans="1:6" x14ac:dyDescent="0.2">
      <c r="A62" s="15" t="s">
        <v>149</v>
      </c>
    </row>
    <row r="63" spans="1:6" x14ac:dyDescent="0.2">
      <c r="A63" s="2" t="s">
        <v>879</v>
      </c>
      <c r="B63" s="16">
        <v>22.536918499999999</v>
      </c>
    </row>
    <row r="64" spans="1:6" x14ac:dyDescent="0.2">
      <c r="A64" s="2" t="s">
        <v>880</v>
      </c>
      <c r="B64" s="16">
        <v>33.059291399999999</v>
      </c>
    </row>
    <row r="65" spans="1:6" x14ac:dyDescent="0.2">
      <c r="A65" s="2" t="s">
        <v>881</v>
      </c>
      <c r="B65" s="16">
        <v>21.562888099999999</v>
      </c>
    </row>
    <row r="66" spans="1:6" x14ac:dyDescent="0.2">
      <c r="A66" s="2" t="s">
        <v>882</v>
      </c>
      <c r="B66" s="16">
        <v>31.799372699999999</v>
      </c>
    </row>
    <row r="68" spans="1:6" x14ac:dyDescent="0.2">
      <c r="A68" s="15" t="s">
        <v>150</v>
      </c>
      <c r="B68" s="31" t="s">
        <v>883</v>
      </c>
    </row>
    <row r="69" spans="1:6" x14ac:dyDescent="0.2">
      <c r="A69" s="45"/>
      <c r="B69" s="46"/>
      <c r="E69" s="37"/>
      <c r="F69" s="37"/>
    </row>
    <row r="70" spans="1:6" x14ac:dyDescent="0.2">
      <c r="A70" s="15" t="s">
        <v>884</v>
      </c>
      <c r="B70" s="33">
        <v>0.14774605624343423</v>
      </c>
    </row>
  </sheetData>
  <mergeCells count="1">
    <mergeCell ref="A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showGridLines="0" zoomScaleNormal="10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7.710937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1197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66</v>
      </c>
      <c r="B8" s="10" t="s">
        <v>67</v>
      </c>
      <c r="C8" s="10" t="s">
        <v>51</v>
      </c>
      <c r="D8" s="10">
        <v>36500</v>
      </c>
      <c r="E8" s="10">
        <v>302.93175000000002</v>
      </c>
      <c r="F8" s="10">
        <v>2.8433129176561986</v>
      </c>
    </row>
    <row r="9" spans="1:6" x14ac:dyDescent="0.2">
      <c r="A9" s="10" t="s">
        <v>9</v>
      </c>
      <c r="B9" s="10" t="s">
        <v>10</v>
      </c>
      <c r="C9" s="10" t="s">
        <v>11</v>
      </c>
      <c r="D9" s="10">
        <v>18304</v>
      </c>
      <c r="E9" s="10">
        <v>228.10444799999999</v>
      </c>
      <c r="F9" s="10">
        <v>2.1409849696284282</v>
      </c>
    </row>
    <row r="10" spans="1:6" x14ac:dyDescent="0.2">
      <c r="A10" s="10" t="s">
        <v>22</v>
      </c>
      <c r="B10" s="10" t="s">
        <v>23</v>
      </c>
      <c r="C10" s="10" t="s">
        <v>11</v>
      </c>
      <c r="D10" s="10">
        <v>17751</v>
      </c>
      <c r="E10" s="10">
        <v>216.02079449999999</v>
      </c>
      <c r="F10" s="10">
        <v>2.0275679768931618</v>
      </c>
    </row>
    <row r="11" spans="1:6" x14ac:dyDescent="0.2">
      <c r="A11" s="10" t="s">
        <v>951</v>
      </c>
      <c r="B11" s="10" t="s">
        <v>952</v>
      </c>
      <c r="C11" s="10" t="s">
        <v>872</v>
      </c>
      <c r="D11" s="10">
        <v>38500</v>
      </c>
      <c r="E11" s="10">
        <v>183.12524999999999</v>
      </c>
      <c r="F11" s="10">
        <v>1.7188108835538722</v>
      </c>
    </row>
    <row r="12" spans="1:6" x14ac:dyDescent="0.2">
      <c r="A12" s="10" t="s">
        <v>1122</v>
      </c>
      <c r="B12" s="10" t="s">
        <v>1123</v>
      </c>
      <c r="C12" s="10" t="s">
        <v>61</v>
      </c>
      <c r="D12" s="10">
        <v>15852</v>
      </c>
      <c r="E12" s="10">
        <v>146.242626</v>
      </c>
      <c r="F12" s="10">
        <v>1.37263112109498</v>
      </c>
    </row>
    <row r="13" spans="1:6" x14ac:dyDescent="0.2">
      <c r="A13" s="10" t="s">
        <v>1198</v>
      </c>
      <c r="B13" s="10" t="s">
        <v>1199</v>
      </c>
      <c r="C13" s="10" t="s">
        <v>872</v>
      </c>
      <c r="D13" s="10">
        <v>43000</v>
      </c>
      <c r="E13" s="10">
        <v>142.2225</v>
      </c>
      <c r="F13" s="10">
        <v>1.3348982780159513</v>
      </c>
    </row>
    <row r="14" spans="1:6" x14ac:dyDescent="0.2">
      <c r="A14" s="10" t="s">
        <v>1076</v>
      </c>
      <c r="B14" s="10" t="s">
        <v>1077</v>
      </c>
      <c r="C14" s="10" t="s">
        <v>859</v>
      </c>
      <c r="D14" s="10">
        <v>33000</v>
      </c>
      <c r="E14" s="10">
        <v>139.06200000000001</v>
      </c>
      <c r="F14" s="10">
        <v>1.3052338718378191</v>
      </c>
    </row>
    <row r="15" spans="1:6" x14ac:dyDescent="0.2">
      <c r="A15" s="10" t="s">
        <v>97</v>
      </c>
      <c r="B15" s="10" t="s">
        <v>98</v>
      </c>
      <c r="C15" s="10" t="s">
        <v>99</v>
      </c>
      <c r="D15" s="10">
        <v>77491</v>
      </c>
      <c r="E15" s="10">
        <v>138.55390800000001</v>
      </c>
      <c r="F15" s="10">
        <v>1.3004649278530511</v>
      </c>
    </row>
    <row r="16" spans="1:6" x14ac:dyDescent="0.2">
      <c r="A16" s="10" t="s">
        <v>70</v>
      </c>
      <c r="B16" s="10" t="s">
        <v>71</v>
      </c>
      <c r="C16" s="10" t="s">
        <v>72</v>
      </c>
      <c r="D16" s="10">
        <v>15581</v>
      </c>
      <c r="E16" s="10">
        <v>135.64818600000001</v>
      </c>
      <c r="F16" s="10">
        <v>1.2731918642084585</v>
      </c>
    </row>
    <row r="17" spans="1:6" x14ac:dyDescent="0.2">
      <c r="A17" s="10" t="s">
        <v>1200</v>
      </c>
      <c r="B17" s="10" t="s">
        <v>1201</v>
      </c>
      <c r="C17" s="10" t="s">
        <v>1112</v>
      </c>
      <c r="D17" s="10">
        <v>88750</v>
      </c>
      <c r="E17" s="10">
        <v>119.28</v>
      </c>
      <c r="F17" s="10">
        <v>1.1195603129022671</v>
      </c>
    </row>
    <row r="18" spans="1:6" x14ac:dyDescent="0.2">
      <c r="A18" s="10" t="s">
        <v>39</v>
      </c>
      <c r="B18" s="10" t="s">
        <v>40</v>
      </c>
      <c r="C18" s="10" t="s">
        <v>19</v>
      </c>
      <c r="D18" s="10">
        <v>18325</v>
      </c>
      <c r="E18" s="10">
        <v>92.211399999999998</v>
      </c>
      <c r="F18" s="10">
        <v>0.86549483431552743</v>
      </c>
    </row>
    <row r="19" spans="1:6" x14ac:dyDescent="0.2">
      <c r="A19" s="10" t="s">
        <v>1202</v>
      </c>
      <c r="B19" s="10" t="s">
        <v>1203</v>
      </c>
      <c r="C19" s="10" t="s">
        <v>72</v>
      </c>
      <c r="D19" s="10">
        <v>11364</v>
      </c>
      <c r="E19" s="10">
        <v>86.474357999999995</v>
      </c>
      <c r="F19" s="10">
        <v>0.81164704309609881</v>
      </c>
    </row>
    <row r="20" spans="1:6" x14ac:dyDescent="0.2">
      <c r="A20" s="10" t="s">
        <v>1204</v>
      </c>
      <c r="B20" s="10" t="s">
        <v>1205</v>
      </c>
      <c r="C20" s="10" t="s">
        <v>99</v>
      </c>
      <c r="D20" s="10">
        <v>5174</v>
      </c>
      <c r="E20" s="10">
        <v>59.048274999999997</v>
      </c>
      <c r="F20" s="10">
        <v>0.55422623436736351</v>
      </c>
    </row>
    <row r="21" spans="1:6" x14ac:dyDescent="0.2">
      <c r="A21" s="10" t="s">
        <v>100</v>
      </c>
      <c r="B21" s="10" t="s">
        <v>101</v>
      </c>
      <c r="C21" s="10" t="s">
        <v>102</v>
      </c>
      <c r="D21" s="10">
        <v>37704</v>
      </c>
      <c r="E21" s="10">
        <v>54.595391999999997</v>
      </c>
      <c r="F21" s="10">
        <v>0.51243154049750106</v>
      </c>
    </row>
    <row r="22" spans="1:6" x14ac:dyDescent="0.2">
      <c r="A22" s="10" t="s">
        <v>1206</v>
      </c>
      <c r="B22" s="10" t="s">
        <v>1207</v>
      </c>
      <c r="C22" s="10" t="s">
        <v>102</v>
      </c>
      <c r="D22" s="10">
        <v>1419</v>
      </c>
      <c r="E22" s="10">
        <v>25.983308999999998</v>
      </c>
      <c r="F22" s="10">
        <v>0.24387895333900311</v>
      </c>
    </row>
    <row r="23" spans="1:6" x14ac:dyDescent="0.2">
      <c r="A23" s="10" t="s">
        <v>1208</v>
      </c>
      <c r="B23" s="10" t="s">
        <v>1209</v>
      </c>
      <c r="C23" s="10" t="s">
        <v>112</v>
      </c>
      <c r="D23" s="10">
        <v>176</v>
      </c>
      <c r="E23" s="10">
        <v>25.242272</v>
      </c>
      <c r="F23" s="10">
        <v>0.23692359103524596</v>
      </c>
    </row>
    <row r="24" spans="1:6" x14ac:dyDescent="0.2">
      <c r="A24" s="10" t="s">
        <v>870</v>
      </c>
      <c r="B24" s="10" t="s">
        <v>871</v>
      </c>
      <c r="C24" s="10" t="s">
        <v>872</v>
      </c>
      <c r="D24" s="10">
        <v>1851</v>
      </c>
      <c r="E24" s="10">
        <v>19.624302</v>
      </c>
      <c r="F24" s="10">
        <v>0.184193407843801</v>
      </c>
    </row>
    <row r="25" spans="1:6" x14ac:dyDescent="0.2">
      <c r="A25" s="12" t="s">
        <v>130</v>
      </c>
      <c r="B25" s="10"/>
      <c r="C25" s="10"/>
      <c r="D25" s="10"/>
      <c r="E25" s="12">
        <f xml:space="preserve"> SUM(E8:E24)</f>
        <v>2114.3707705000002</v>
      </c>
      <c r="F25" s="12">
        <f>SUM(F8:F24)</f>
        <v>19.845452728138724</v>
      </c>
    </row>
    <row r="26" spans="1:6" x14ac:dyDescent="0.2">
      <c r="A26" s="10"/>
      <c r="B26" s="10"/>
      <c r="C26" s="10"/>
      <c r="D26" s="10"/>
      <c r="E26" s="10"/>
      <c r="F26" s="10"/>
    </row>
    <row r="27" spans="1:6" x14ac:dyDescent="0.2">
      <c r="A27" s="12" t="s">
        <v>1066</v>
      </c>
      <c r="B27" s="10"/>
      <c r="C27" s="10"/>
      <c r="D27" s="10"/>
      <c r="E27" s="10"/>
      <c r="F27" s="10"/>
    </row>
    <row r="28" spans="1:6" x14ac:dyDescent="0.2">
      <c r="A28" s="10"/>
      <c r="B28" s="10"/>
      <c r="C28" s="10"/>
      <c r="D28" s="10"/>
      <c r="E28" s="10"/>
      <c r="F28" s="10"/>
    </row>
    <row r="29" spans="1:6" x14ac:dyDescent="0.2">
      <c r="A29" s="10"/>
      <c r="B29" s="10"/>
      <c r="C29" s="10"/>
      <c r="D29" s="10"/>
      <c r="E29" s="10"/>
      <c r="F29" s="10"/>
    </row>
    <row r="30" spans="1:6" x14ac:dyDescent="0.2">
      <c r="A30" s="10" t="s">
        <v>1210</v>
      </c>
      <c r="B30" s="10" t="s">
        <v>1211</v>
      </c>
      <c r="C30" s="10" t="s">
        <v>1212</v>
      </c>
      <c r="D30" s="10">
        <v>257714</v>
      </c>
      <c r="E30" s="10">
        <v>933.8099661</v>
      </c>
      <c r="F30" s="10">
        <v>8.7647265076976133</v>
      </c>
    </row>
    <row r="31" spans="1:6" x14ac:dyDescent="0.2">
      <c r="A31" s="10" t="s">
        <v>1213</v>
      </c>
      <c r="B31" s="10" t="s">
        <v>1214</v>
      </c>
      <c r="C31" s="10" t="s">
        <v>1212</v>
      </c>
      <c r="D31" s="47">
        <v>850</v>
      </c>
      <c r="E31" s="10">
        <v>780.94638529999997</v>
      </c>
      <c r="F31" s="10">
        <v>7.3299512029373108</v>
      </c>
    </row>
    <row r="32" spans="1:6" x14ac:dyDescent="0.2">
      <c r="A32" s="10" t="s">
        <v>1215</v>
      </c>
      <c r="B32" s="10" t="s">
        <v>1216</v>
      </c>
      <c r="C32" s="10" t="s">
        <v>16</v>
      </c>
      <c r="D32" s="10">
        <v>30600</v>
      </c>
      <c r="E32" s="10">
        <v>493.15187730000002</v>
      </c>
      <c r="F32" s="10">
        <v>4.6287162144393736</v>
      </c>
    </row>
    <row r="33" spans="1:6" x14ac:dyDescent="0.2">
      <c r="A33" s="10" t="s">
        <v>1217</v>
      </c>
      <c r="B33" s="10" t="s">
        <v>1218</v>
      </c>
      <c r="C33" s="10" t="s">
        <v>872</v>
      </c>
      <c r="D33" s="10">
        <v>103124</v>
      </c>
      <c r="E33" s="10">
        <v>428.1870912</v>
      </c>
      <c r="F33" s="10">
        <v>4.0189576945387628</v>
      </c>
    </row>
    <row r="34" spans="1:6" x14ac:dyDescent="0.2">
      <c r="A34" s="10" t="s">
        <v>1219</v>
      </c>
      <c r="B34" s="10" t="s">
        <v>1220</v>
      </c>
      <c r="C34" s="10" t="s">
        <v>102</v>
      </c>
      <c r="D34" s="10">
        <v>6173</v>
      </c>
      <c r="E34" s="10">
        <v>343.9435972</v>
      </c>
      <c r="F34" s="10">
        <v>3.2282495078970768</v>
      </c>
    </row>
    <row r="35" spans="1:6" x14ac:dyDescent="0.2">
      <c r="A35" s="10" t="s">
        <v>1221</v>
      </c>
      <c r="B35" s="10" t="s">
        <v>1222</v>
      </c>
      <c r="C35" s="10" t="s">
        <v>99</v>
      </c>
      <c r="D35" s="47">
        <v>785</v>
      </c>
      <c r="E35" s="10">
        <v>332.72978469999998</v>
      </c>
      <c r="F35" s="10">
        <v>3.1229968299013744</v>
      </c>
    </row>
    <row r="36" spans="1:6" x14ac:dyDescent="0.2">
      <c r="A36" s="10" t="s">
        <v>1223</v>
      </c>
      <c r="B36" s="10" t="s">
        <v>1224</v>
      </c>
      <c r="C36" s="10" t="s">
        <v>16</v>
      </c>
      <c r="D36" s="10">
        <v>2518</v>
      </c>
      <c r="E36" s="10">
        <v>279.56329160000001</v>
      </c>
      <c r="F36" s="10">
        <v>2.6239769133105613</v>
      </c>
    </row>
    <row r="37" spans="1:6" x14ac:dyDescent="0.2">
      <c r="A37" s="10" t="s">
        <v>1225</v>
      </c>
      <c r="B37" s="10" t="s">
        <v>1226</v>
      </c>
      <c r="C37" s="10" t="s">
        <v>11</v>
      </c>
      <c r="D37" s="10">
        <v>72051</v>
      </c>
      <c r="E37" s="10">
        <v>276.63992309999998</v>
      </c>
      <c r="F37" s="10">
        <v>2.5965382198783962</v>
      </c>
    </row>
    <row r="38" spans="1:6" x14ac:dyDescent="0.2">
      <c r="A38" s="10" t="s">
        <v>1227</v>
      </c>
      <c r="B38" s="10" t="s">
        <v>1228</v>
      </c>
      <c r="C38" s="10" t="s">
        <v>872</v>
      </c>
      <c r="D38" s="47">
        <v>29295</v>
      </c>
      <c r="E38" s="10">
        <v>268.45132739999997</v>
      </c>
      <c r="F38" s="10">
        <v>2.5196801819498065</v>
      </c>
    </row>
    <row r="39" spans="1:6" x14ac:dyDescent="0.2">
      <c r="A39" s="10" t="s">
        <v>1229</v>
      </c>
      <c r="B39" s="10" t="s">
        <v>1230</v>
      </c>
      <c r="C39" s="10" t="s">
        <v>89</v>
      </c>
      <c r="D39" s="10">
        <v>8698</v>
      </c>
      <c r="E39" s="10">
        <v>255.31701960000001</v>
      </c>
      <c r="F39" s="10">
        <v>2.3964017635198713</v>
      </c>
    </row>
    <row r="40" spans="1:6" x14ac:dyDescent="0.2">
      <c r="A40" s="10" t="s">
        <v>1231</v>
      </c>
      <c r="B40" s="10" t="s">
        <v>1232</v>
      </c>
      <c r="C40" s="10" t="s">
        <v>11</v>
      </c>
      <c r="D40" s="47">
        <v>10551</v>
      </c>
      <c r="E40" s="10">
        <v>251.63675740000002</v>
      </c>
      <c r="F40" s="10">
        <v>2.3618588770326618</v>
      </c>
    </row>
    <row r="41" spans="1:6" x14ac:dyDescent="0.2">
      <c r="A41" s="10" t="s">
        <v>1233</v>
      </c>
      <c r="B41" s="10" t="s">
        <v>1234</v>
      </c>
      <c r="C41" s="10" t="s">
        <v>61</v>
      </c>
      <c r="D41" s="10">
        <v>164890</v>
      </c>
      <c r="E41" s="10">
        <v>231.1136497</v>
      </c>
      <c r="F41" s="10">
        <v>2.1692292922041996</v>
      </c>
    </row>
    <row r="42" spans="1:6" x14ac:dyDescent="0.2">
      <c r="A42" s="10" t="s">
        <v>1069</v>
      </c>
      <c r="B42" s="10" t="s">
        <v>1070</v>
      </c>
      <c r="C42" s="10" t="s">
        <v>16</v>
      </c>
      <c r="D42" s="10">
        <v>5650</v>
      </c>
      <c r="E42" s="10">
        <v>219.24889590000001</v>
      </c>
      <c r="F42" s="10">
        <v>2.0578668888101994</v>
      </c>
    </row>
    <row r="43" spans="1:6" x14ac:dyDescent="0.2">
      <c r="A43" s="10" t="s">
        <v>1235</v>
      </c>
      <c r="B43" s="10" t="s">
        <v>1236</v>
      </c>
      <c r="C43" s="10" t="s">
        <v>99</v>
      </c>
      <c r="D43" s="10">
        <v>1234500</v>
      </c>
      <c r="E43" s="10">
        <v>199.63745710000001</v>
      </c>
      <c r="F43" s="10">
        <v>1.873794214771034</v>
      </c>
    </row>
    <row r="44" spans="1:6" x14ac:dyDescent="0.2">
      <c r="A44" s="10" t="s">
        <v>1237</v>
      </c>
      <c r="B44" s="10" t="s">
        <v>1238</v>
      </c>
      <c r="C44" s="10" t="s">
        <v>43</v>
      </c>
      <c r="D44" s="10">
        <v>19812</v>
      </c>
      <c r="E44" s="10">
        <v>194.46007</v>
      </c>
      <c r="F44" s="10">
        <v>1.8251993361518843</v>
      </c>
    </row>
    <row r="45" spans="1:6" x14ac:dyDescent="0.2">
      <c r="A45" s="10" t="s">
        <v>1239</v>
      </c>
      <c r="B45" s="10" t="s">
        <v>1240</v>
      </c>
      <c r="C45" s="10" t="s">
        <v>1212</v>
      </c>
      <c r="D45" s="10">
        <v>21570</v>
      </c>
      <c r="E45" s="10">
        <v>186.8983604</v>
      </c>
      <c r="F45" s="10">
        <v>1.7542252418707636</v>
      </c>
    </row>
    <row r="46" spans="1:6" x14ac:dyDescent="0.2">
      <c r="A46" s="10" t="s">
        <v>1241</v>
      </c>
      <c r="B46" s="10" t="s">
        <v>1242</v>
      </c>
      <c r="C46" s="10" t="s">
        <v>11</v>
      </c>
      <c r="D46" s="10">
        <v>452553</v>
      </c>
      <c r="E46" s="10">
        <v>167.30676790000001</v>
      </c>
      <c r="F46" s="10">
        <v>1.5703388449093814</v>
      </c>
    </row>
    <row r="47" spans="1:6" x14ac:dyDescent="0.2">
      <c r="A47" s="10" t="s">
        <v>1243</v>
      </c>
      <c r="B47" s="10" t="s">
        <v>1244</v>
      </c>
      <c r="C47" s="10" t="s">
        <v>11</v>
      </c>
      <c r="D47" s="10">
        <v>226029</v>
      </c>
      <c r="E47" s="10">
        <v>167.14595199999999</v>
      </c>
      <c r="F47" s="10">
        <v>1.5688294292544207</v>
      </c>
    </row>
    <row r="48" spans="1:6" x14ac:dyDescent="0.2">
      <c r="A48" s="10" t="s">
        <v>1245</v>
      </c>
      <c r="B48" s="10" t="s">
        <v>1246</v>
      </c>
      <c r="C48" s="10" t="s">
        <v>102</v>
      </c>
      <c r="D48" s="10">
        <v>58521</v>
      </c>
      <c r="E48" s="10">
        <v>166.12214900000001</v>
      </c>
      <c r="F48" s="10">
        <v>1.5592200294637579</v>
      </c>
    </row>
    <row r="49" spans="1:6" x14ac:dyDescent="0.2">
      <c r="A49" s="10" t="s">
        <v>1247</v>
      </c>
      <c r="B49" s="10" t="s">
        <v>1248</v>
      </c>
      <c r="C49" s="10" t="s">
        <v>872</v>
      </c>
      <c r="D49" s="10">
        <v>43336</v>
      </c>
      <c r="E49" s="10">
        <v>161.9400388</v>
      </c>
      <c r="F49" s="10">
        <v>1.5199668050832771</v>
      </c>
    </row>
    <row r="50" spans="1:6" x14ac:dyDescent="0.2">
      <c r="A50" s="10" t="s">
        <v>1249</v>
      </c>
      <c r="B50" s="10" t="s">
        <v>1250</v>
      </c>
      <c r="C50" s="10" t="s">
        <v>11</v>
      </c>
      <c r="D50" s="10">
        <v>20941</v>
      </c>
      <c r="E50" s="10">
        <v>160.143935</v>
      </c>
      <c r="F50" s="10">
        <v>1.5031086014252206</v>
      </c>
    </row>
    <row r="51" spans="1:6" x14ac:dyDescent="0.2">
      <c r="A51" s="10" t="s">
        <v>1251</v>
      </c>
      <c r="B51" s="10" t="s">
        <v>1252</v>
      </c>
      <c r="C51" s="10" t="s">
        <v>102</v>
      </c>
      <c r="D51" s="10">
        <v>159331</v>
      </c>
      <c r="E51" s="10">
        <v>158.68744889999999</v>
      </c>
      <c r="F51" s="10">
        <v>1.4894380444680291</v>
      </c>
    </row>
    <row r="52" spans="1:6" x14ac:dyDescent="0.2">
      <c r="A52" s="10" t="s">
        <v>1253</v>
      </c>
      <c r="B52" s="10" t="s">
        <v>1254</v>
      </c>
      <c r="C52" s="10" t="s">
        <v>11</v>
      </c>
      <c r="D52" s="47">
        <v>47264</v>
      </c>
      <c r="E52" s="10">
        <v>147.14675070000001</v>
      </c>
      <c r="F52" s="10">
        <v>1.3811172221348416</v>
      </c>
    </row>
    <row r="53" spans="1:6" x14ac:dyDescent="0.2">
      <c r="A53" s="10" t="s">
        <v>1255</v>
      </c>
      <c r="B53" s="10" t="s">
        <v>1256</v>
      </c>
      <c r="C53" s="10" t="s">
        <v>61</v>
      </c>
      <c r="D53" s="10">
        <v>72600</v>
      </c>
      <c r="E53" s="10">
        <v>138.0192711</v>
      </c>
      <c r="F53" s="10">
        <v>1.2954468338301377</v>
      </c>
    </row>
    <row r="54" spans="1:6" x14ac:dyDescent="0.2">
      <c r="A54" s="10" t="s">
        <v>1257</v>
      </c>
      <c r="B54" s="10" t="s">
        <v>1258</v>
      </c>
      <c r="C54" s="10" t="s">
        <v>19</v>
      </c>
      <c r="D54" s="47">
        <v>1726</v>
      </c>
      <c r="E54" s="10">
        <v>136.0123662</v>
      </c>
      <c r="F54" s="10">
        <v>1.276610054170437</v>
      </c>
    </row>
    <row r="55" spans="1:6" x14ac:dyDescent="0.2">
      <c r="A55" s="10" t="s">
        <v>1259</v>
      </c>
      <c r="B55" s="10" t="s">
        <v>1260</v>
      </c>
      <c r="C55" s="10" t="s">
        <v>1212</v>
      </c>
      <c r="D55" s="10">
        <v>12343</v>
      </c>
      <c r="E55" s="10">
        <v>123.9310186</v>
      </c>
      <c r="F55" s="10">
        <v>1.1632147045784094</v>
      </c>
    </row>
    <row r="56" spans="1:6" x14ac:dyDescent="0.2">
      <c r="A56" s="10" t="s">
        <v>1261</v>
      </c>
      <c r="B56" s="10" t="s">
        <v>1262</v>
      </c>
      <c r="C56" s="10" t="s">
        <v>102</v>
      </c>
      <c r="D56" s="10">
        <v>115000</v>
      </c>
      <c r="E56" s="10">
        <v>117.262736</v>
      </c>
      <c r="F56" s="10">
        <v>1.1006263028834335</v>
      </c>
    </row>
    <row r="57" spans="1:6" x14ac:dyDescent="0.2">
      <c r="A57" s="10" t="s">
        <v>1263</v>
      </c>
      <c r="B57" s="10" t="s">
        <v>1264</v>
      </c>
      <c r="C57" s="10" t="s">
        <v>99</v>
      </c>
      <c r="D57" s="10">
        <v>170000</v>
      </c>
      <c r="E57" s="10">
        <v>112.0576317</v>
      </c>
      <c r="F57" s="10">
        <v>1.0517712710357059</v>
      </c>
    </row>
    <row r="58" spans="1:6" x14ac:dyDescent="0.2">
      <c r="A58" s="10" t="s">
        <v>1265</v>
      </c>
      <c r="B58" s="10" t="s">
        <v>1266</v>
      </c>
      <c r="C58" s="10" t="s">
        <v>859</v>
      </c>
      <c r="D58" s="10">
        <v>1485</v>
      </c>
      <c r="E58" s="10">
        <v>106.68023239999999</v>
      </c>
      <c r="F58" s="10">
        <v>1.0012990808704776</v>
      </c>
    </row>
    <row r="59" spans="1:6" x14ac:dyDescent="0.2">
      <c r="A59" s="10" t="s">
        <v>1267</v>
      </c>
      <c r="B59" s="10" t="s">
        <v>1268</v>
      </c>
      <c r="C59" s="10" t="s">
        <v>910</v>
      </c>
      <c r="D59" s="10">
        <v>48196</v>
      </c>
      <c r="E59" s="10">
        <v>106.2017331</v>
      </c>
      <c r="F59" s="10">
        <v>0.9968078935295025</v>
      </c>
    </row>
    <row r="60" spans="1:6" x14ac:dyDescent="0.2">
      <c r="A60" s="10" t="s">
        <v>1269</v>
      </c>
      <c r="B60" s="10" t="s">
        <v>1270</v>
      </c>
      <c r="C60" s="10" t="s">
        <v>1271</v>
      </c>
      <c r="D60" s="10">
        <v>2509</v>
      </c>
      <c r="E60" s="10">
        <v>102.89530329999999</v>
      </c>
      <c r="F60" s="10">
        <v>0.96577379241047678</v>
      </c>
    </row>
    <row r="61" spans="1:6" x14ac:dyDescent="0.2">
      <c r="A61" s="10" t="s">
        <v>1272</v>
      </c>
      <c r="B61" s="10" t="s">
        <v>1273</v>
      </c>
      <c r="C61" s="10" t="s">
        <v>859</v>
      </c>
      <c r="D61" s="47">
        <v>167</v>
      </c>
      <c r="E61" s="10">
        <v>100.49412579999999</v>
      </c>
      <c r="F61" s="10">
        <v>0.94323637596820753</v>
      </c>
    </row>
    <row r="62" spans="1:6" x14ac:dyDescent="0.2">
      <c r="A62" s="10" t="s">
        <v>1274</v>
      </c>
      <c r="B62" s="10" t="s">
        <v>1275</v>
      </c>
      <c r="C62" s="10" t="s">
        <v>61</v>
      </c>
      <c r="D62" s="10">
        <v>7709</v>
      </c>
      <c r="E62" s="10">
        <v>100.2911924</v>
      </c>
      <c r="F62" s="10">
        <v>0.94133164608220554</v>
      </c>
    </row>
    <row r="63" spans="1:6" x14ac:dyDescent="0.2">
      <c r="A63" s="10" t="s">
        <v>1276</v>
      </c>
      <c r="B63" s="10" t="s">
        <v>1277</v>
      </c>
      <c r="C63" s="10" t="s">
        <v>872</v>
      </c>
      <c r="D63" s="10">
        <v>31310</v>
      </c>
      <c r="E63" s="10">
        <v>97.942698699999994</v>
      </c>
      <c r="F63" s="10">
        <v>0.91928871900624121</v>
      </c>
    </row>
    <row r="64" spans="1:6" x14ac:dyDescent="0.2">
      <c r="A64" s="10" t="s">
        <v>1278</v>
      </c>
      <c r="B64" s="10" t="s">
        <v>1279</v>
      </c>
      <c r="C64" s="10" t="s">
        <v>61</v>
      </c>
      <c r="D64" s="47">
        <v>30900</v>
      </c>
      <c r="E64" s="10">
        <v>88.030320799999998</v>
      </c>
      <c r="F64" s="10">
        <v>0.82625128688577254</v>
      </c>
    </row>
    <row r="65" spans="1:6" x14ac:dyDescent="0.2">
      <c r="A65" s="10" t="s">
        <v>1280</v>
      </c>
      <c r="B65" s="10" t="s">
        <v>1281</v>
      </c>
      <c r="C65" s="10" t="s">
        <v>859</v>
      </c>
      <c r="D65" s="10">
        <v>7500</v>
      </c>
      <c r="E65" s="10">
        <v>80.955517599999993</v>
      </c>
      <c r="F65" s="10">
        <v>0.75984728886167829</v>
      </c>
    </row>
    <row r="66" spans="1:6" x14ac:dyDescent="0.2">
      <c r="A66" s="10" t="s">
        <v>1282</v>
      </c>
      <c r="B66" s="10" t="s">
        <v>1283</v>
      </c>
      <c r="C66" s="10" t="s">
        <v>102</v>
      </c>
      <c r="D66" s="10">
        <v>8080</v>
      </c>
      <c r="E66" s="10">
        <v>66.786316499999998</v>
      </c>
      <c r="F66" s="10">
        <v>0.62685537724957952</v>
      </c>
    </row>
    <row r="67" spans="1:6" x14ac:dyDescent="0.2">
      <c r="A67" s="10" t="s">
        <v>1284</v>
      </c>
      <c r="B67" s="10" t="s">
        <v>1285</v>
      </c>
      <c r="C67" s="10" t="s">
        <v>859</v>
      </c>
      <c r="D67" s="10">
        <v>14255</v>
      </c>
      <c r="E67" s="10">
        <v>64.377939900000001</v>
      </c>
      <c r="F67" s="10">
        <v>0.60425039016136273</v>
      </c>
    </row>
    <row r="68" spans="1:6" x14ac:dyDescent="0.2">
      <c r="A68" s="10" t="s">
        <v>1286</v>
      </c>
      <c r="B68" s="10" t="s">
        <v>1287</v>
      </c>
      <c r="C68" s="10" t="s">
        <v>99</v>
      </c>
      <c r="D68" s="10">
        <v>14300</v>
      </c>
      <c r="E68" s="10">
        <v>49.551960100000002</v>
      </c>
      <c r="F68" s="10">
        <v>0.46509396340104509</v>
      </c>
    </row>
    <row r="69" spans="1:6" x14ac:dyDescent="0.2">
      <c r="A69" s="10" t="s">
        <v>1288</v>
      </c>
      <c r="B69" s="10" t="s">
        <v>1289</v>
      </c>
      <c r="C69" s="10" t="s">
        <v>99</v>
      </c>
      <c r="D69" s="10">
        <v>706</v>
      </c>
      <c r="E69" s="10">
        <v>0.33560899999999999</v>
      </c>
      <c r="F69" s="10">
        <v>3.1500211020524561E-3</v>
      </c>
    </row>
    <row r="70" spans="1:6" x14ac:dyDescent="0.2">
      <c r="A70" s="12" t="s">
        <v>130</v>
      </c>
      <c r="B70" s="10"/>
      <c r="C70" s="10"/>
      <c r="D70" s="10"/>
      <c r="E70" s="12">
        <f>+SUM(E30:E69)</f>
        <v>8396.0544694999971</v>
      </c>
      <c r="F70" s="12">
        <f>+SUM(F30:F69)</f>
        <v>78.805242865676561</v>
      </c>
    </row>
    <row r="71" spans="1:6" x14ac:dyDescent="0.2">
      <c r="A71" s="10"/>
      <c r="B71" s="10"/>
      <c r="C71" s="10"/>
      <c r="D71" s="10"/>
      <c r="E71" s="10"/>
      <c r="F71" s="10"/>
    </row>
    <row r="72" spans="1:6" x14ac:dyDescent="0.2">
      <c r="A72" s="12" t="s">
        <v>130</v>
      </c>
      <c r="B72" s="10"/>
      <c r="C72" s="10"/>
      <c r="D72" s="10"/>
      <c r="E72" s="12">
        <f>+E70+E25</f>
        <v>10510.425239999997</v>
      </c>
      <c r="F72" s="12">
        <f>+F70+F25</f>
        <v>98.650695593815286</v>
      </c>
    </row>
    <row r="73" spans="1:6" x14ac:dyDescent="0.2">
      <c r="A73" s="10"/>
      <c r="B73" s="10"/>
      <c r="C73" s="10"/>
      <c r="D73" s="10"/>
      <c r="E73" s="10"/>
      <c r="F73" s="10"/>
    </row>
    <row r="74" spans="1:6" x14ac:dyDescent="0.2">
      <c r="A74" s="12" t="s">
        <v>142</v>
      </c>
      <c r="B74" s="10"/>
      <c r="C74" s="10"/>
      <c r="D74" s="10"/>
      <c r="E74" s="12">
        <v>143.642888</v>
      </c>
      <c r="F74" s="12">
        <f>+E74/E76*100</f>
        <v>1.3482300187413256</v>
      </c>
    </row>
    <row r="75" spans="1:6" x14ac:dyDescent="0.2">
      <c r="A75" s="10"/>
      <c r="B75" s="10"/>
      <c r="C75" s="10"/>
      <c r="D75" s="10"/>
      <c r="E75" s="10"/>
      <c r="F75" s="10"/>
    </row>
    <row r="76" spans="1:6" x14ac:dyDescent="0.2">
      <c r="A76" s="14" t="s">
        <v>143</v>
      </c>
      <c r="B76" s="7"/>
      <c r="C76" s="7"/>
      <c r="D76" s="7"/>
      <c r="E76" s="14">
        <v>10654.1825952</v>
      </c>
      <c r="F76" s="14">
        <f xml:space="preserve"> ROUND(SUM(F72:F75),2)</f>
        <v>100</v>
      </c>
    </row>
    <row r="78" spans="1:6" x14ac:dyDescent="0.2">
      <c r="A78" s="15" t="s">
        <v>146</v>
      </c>
    </row>
    <row r="79" spans="1:6" x14ac:dyDescent="0.2">
      <c r="A79" s="15" t="s">
        <v>147</v>
      </c>
    </row>
    <row r="80" spans="1:6" x14ac:dyDescent="0.2">
      <c r="A80" s="15" t="s">
        <v>148</v>
      </c>
    </row>
    <row r="81" spans="1:2" x14ac:dyDescent="0.2">
      <c r="A81" s="2" t="s">
        <v>879</v>
      </c>
      <c r="B81" s="16">
        <v>11.283377</v>
      </c>
    </row>
    <row r="82" spans="1:2" x14ac:dyDescent="0.2">
      <c r="A82" s="2" t="s">
        <v>880</v>
      </c>
      <c r="B82" s="16">
        <v>14.854395500000001</v>
      </c>
    </row>
    <row r="83" spans="1:2" x14ac:dyDescent="0.2">
      <c r="A83" s="2" t="s">
        <v>881</v>
      </c>
      <c r="B83" s="16">
        <v>11.065311899999999</v>
      </c>
    </row>
    <row r="84" spans="1:2" x14ac:dyDescent="0.2">
      <c r="A84" s="2" t="s">
        <v>882</v>
      </c>
      <c r="B84" s="16">
        <v>14.585120999999999</v>
      </c>
    </row>
    <row r="86" spans="1:2" x14ac:dyDescent="0.2">
      <c r="A86" s="15" t="s">
        <v>149</v>
      </c>
    </row>
    <row r="87" spans="1:2" x14ac:dyDescent="0.2">
      <c r="A87" s="2" t="s">
        <v>879</v>
      </c>
      <c r="B87" s="16">
        <v>13.2514732</v>
      </c>
    </row>
    <row r="88" spans="1:2" x14ac:dyDescent="0.2">
      <c r="A88" s="2" t="s">
        <v>880</v>
      </c>
      <c r="B88" s="16">
        <v>17.46707</v>
      </c>
    </row>
    <row r="89" spans="1:2" x14ac:dyDescent="0.2">
      <c r="A89" s="2" t="s">
        <v>881</v>
      </c>
      <c r="B89" s="16">
        <v>12.962163800000001</v>
      </c>
    </row>
    <row r="90" spans="1:2" x14ac:dyDescent="0.2">
      <c r="A90" s="2" t="s">
        <v>882</v>
      </c>
      <c r="B90" s="16">
        <v>17.085352499999999</v>
      </c>
    </row>
    <row r="92" spans="1:2" x14ac:dyDescent="0.2">
      <c r="A92" s="15" t="s">
        <v>150</v>
      </c>
      <c r="B92" s="32" t="s">
        <v>883</v>
      </c>
    </row>
    <row r="93" spans="1:2" x14ac:dyDescent="0.2">
      <c r="A93" s="15"/>
      <c r="B93" s="32"/>
    </row>
    <row r="94" spans="1:2" x14ac:dyDescent="0.2">
      <c r="A94" s="15" t="s">
        <v>884</v>
      </c>
      <c r="B94" s="33">
        <v>0.14097177876703013</v>
      </c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zoomScaleNormal="100" workbookViewId="0">
      <selection sqref="A1:E1"/>
    </sheetView>
  </sheetViews>
  <sheetFormatPr defaultRowHeight="11.25" x14ac:dyDescent="0.2"/>
  <cols>
    <col min="1" max="1" width="58.7109375" style="2" bestFit="1" customWidth="1"/>
    <col min="2" max="2" width="35.855468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57" t="s">
        <v>1290</v>
      </c>
      <c r="B1" s="57"/>
      <c r="C1" s="57"/>
      <c r="D1" s="57"/>
      <c r="E1" s="57"/>
    </row>
    <row r="3" spans="1:6" s="1" customFormat="1" x14ac:dyDescent="0.2">
      <c r="A3" s="5" t="s">
        <v>1</v>
      </c>
      <c r="B3" s="5" t="s">
        <v>2</v>
      </c>
      <c r="C3" s="5" t="s">
        <v>853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 t="s">
        <v>854</v>
      </c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5270000</v>
      </c>
      <c r="E8" s="10">
        <v>65674.740000000005</v>
      </c>
      <c r="F8" s="10">
        <v>7.3763840382590455</v>
      </c>
    </row>
    <row r="9" spans="1:6" x14ac:dyDescent="0.2">
      <c r="A9" s="10" t="s">
        <v>24</v>
      </c>
      <c r="B9" s="10" t="s">
        <v>25</v>
      </c>
      <c r="C9" s="10" t="s">
        <v>11</v>
      </c>
      <c r="D9" s="10">
        <v>14800000</v>
      </c>
      <c r="E9" s="10">
        <v>38909.199999999997</v>
      </c>
      <c r="F9" s="10">
        <v>4.3701612190840624</v>
      </c>
    </row>
    <row r="10" spans="1:6" x14ac:dyDescent="0.2">
      <c r="A10" s="10" t="s">
        <v>14</v>
      </c>
      <c r="B10" s="10" t="s">
        <v>15</v>
      </c>
      <c r="C10" s="10" t="s">
        <v>16</v>
      </c>
      <c r="D10" s="10">
        <v>3550000</v>
      </c>
      <c r="E10" s="10">
        <v>38121.675000000003</v>
      </c>
      <c r="F10" s="10">
        <v>4.281708842420981</v>
      </c>
    </row>
    <row r="11" spans="1:6" x14ac:dyDescent="0.2">
      <c r="A11" s="10" t="s">
        <v>31</v>
      </c>
      <c r="B11" s="10" t="s">
        <v>32</v>
      </c>
      <c r="C11" s="10" t="s">
        <v>33</v>
      </c>
      <c r="D11" s="10">
        <v>9780000</v>
      </c>
      <c r="E11" s="10">
        <v>35408.49</v>
      </c>
      <c r="F11" s="10">
        <v>3.9769722796748792</v>
      </c>
    </row>
    <row r="12" spans="1:6" x14ac:dyDescent="0.2">
      <c r="A12" s="10" t="s">
        <v>20</v>
      </c>
      <c r="B12" s="10" t="s">
        <v>21</v>
      </c>
      <c r="C12" s="10" t="s">
        <v>11</v>
      </c>
      <c r="D12" s="10">
        <v>2920000</v>
      </c>
      <c r="E12" s="10">
        <v>34328.980000000003</v>
      </c>
      <c r="F12" s="10">
        <v>3.8557250492611619</v>
      </c>
    </row>
    <row r="13" spans="1:6" x14ac:dyDescent="0.2">
      <c r="A13" s="10" t="s">
        <v>22</v>
      </c>
      <c r="B13" s="10" t="s">
        <v>23</v>
      </c>
      <c r="C13" s="10" t="s">
        <v>11</v>
      </c>
      <c r="D13" s="10">
        <v>2550000</v>
      </c>
      <c r="E13" s="10">
        <v>31032.224999999999</v>
      </c>
      <c r="F13" s="10">
        <v>3.4854437057788621</v>
      </c>
    </row>
    <row r="14" spans="1:6" x14ac:dyDescent="0.2">
      <c r="A14" s="10" t="s">
        <v>28</v>
      </c>
      <c r="B14" s="10" t="s">
        <v>29</v>
      </c>
      <c r="C14" s="10" t="s">
        <v>30</v>
      </c>
      <c r="D14" s="10">
        <v>1925000</v>
      </c>
      <c r="E14" s="10">
        <v>30007.862499999999</v>
      </c>
      <c r="F14" s="10">
        <v>3.370390472307498</v>
      </c>
    </row>
    <row r="15" spans="1:6" x14ac:dyDescent="0.2">
      <c r="A15" s="10" t="s">
        <v>34</v>
      </c>
      <c r="B15" s="10" t="s">
        <v>35</v>
      </c>
      <c r="C15" s="10" t="s">
        <v>11</v>
      </c>
      <c r="D15" s="10">
        <v>3150000</v>
      </c>
      <c r="E15" s="10">
        <v>24050.25</v>
      </c>
      <c r="F15" s="10">
        <v>2.7012498293276774</v>
      </c>
    </row>
    <row r="16" spans="1:6" x14ac:dyDescent="0.2">
      <c r="A16" s="10" t="s">
        <v>39</v>
      </c>
      <c r="B16" s="10" t="s">
        <v>40</v>
      </c>
      <c r="C16" s="10" t="s">
        <v>19</v>
      </c>
      <c r="D16" s="10">
        <v>4520000</v>
      </c>
      <c r="E16" s="10">
        <v>22744.639999999999</v>
      </c>
      <c r="F16" s="10">
        <v>2.5546077449556432</v>
      </c>
    </row>
    <row r="17" spans="1:6" x14ac:dyDescent="0.2">
      <c r="A17" s="10" t="s">
        <v>12</v>
      </c>
      <c r="B17" s="10" t="s">
        <v>13</v>
      </c>
      <c r="C17" s="10" t="s">
        <v>11</v>
      </c>
      <c r="D17" s="10">
        <v>3740000</v>
      </c>
      <c r="E17" s="10">
        <v>20426.009999999998</v>
      </c>
      <c r="F17" s="10">
        <v>2.294186381694387</v>
      </c>
    </row>
    <row r="18" spans="1:6" x14ac:dyDescent="0.2">
      <c r="A18" s="10" t="s">
        <v>52</v>
      </c>
      <c r="B18" s="10" t="s">
        <v>53</v>
      </c>
      <c r="C18" s="10" t="s">
        <v>51</v>
      </c>
      <c r="D18" s="10">
        <v>670000</v>
      </c>
      <c r="E18" s="10">
        <v>19666.845000000001</v>
      </c>
      <c r="F18" s="10">
        <v>2.2089193126750821</v>
      </c>
    </row>
    <row r="19" spans="1:6" x14ac:dyDescent="0.2">
      <c r="A19" s="10" t="s">
        <v>47</v>
      </c>
      <c r="B19" s="10" t="s">
        <v>48</v>
      </c>
      <c r="C19" s="10" t="s">
        <v>46</v>
      </c>
      <c r="D19" s="10">
        <v>3140000</v>
      </c>
      <c r="E19" s="10">
        <v>18609.21</v>
      </c>
      <c r="F19" s="10">
        <v>2.0901290147263709</v>
      </c>
    </row>
    <row r="20" spans="1:6" x14ac:dyDescent="0.2">
      <c r="A20" s="10" t="s">
        <v>64</v>
      </c>
      <c r="B20" s="10" t="s">
        <v>65</v>
      </c>
      <c r="C20" s="10" t="s">
        <v>16</v>
      </c>
      <c r="D20" s="10">
        <v>2428870</v>
      </c>
      <c r="E20" s="10">
        <v>18288.176670000001</v>
      </c>
      <c r="F20" s="10">
        <v>2.0540715422314495</v>
      </c>
    </row>
    <row r="21" spans="1:6" x14ac:dyDescent="0.2">
      <c r="A21" s="10" t="s">
        <v>41</v>
      </c>
      <c r="B21" s="10" t="s">
        <v>42</v>
      </c>
      <c r="C21" s="10" t="s">
        <v>43</v>
      </c>
      <c r="D21" s="10">
        <v>460000</v>
      </c>
      <c r="E21" s="10">
        <v>17103.72</v>
      </c>
      <c r="F21" s="10">
        <v>1.9210370258466498</v>
      </c>
    </row>
    <row r="22" spans="1:6" x14ac:dyDescent="0.2">
      <c r="A22" s="10" t="s">
        <v>17</v>
      </c>
      <c r="B22" s="10" t="s">
        <v>18</v>
      </c>
      <c r="C22" s="10" t="s">
        <v>19</v>
      </c>
      <c r="D22" s="10">
        <v>1150000</v>
      </c>
      <c r="E22" s="10">
        <v>16867.625</v>
      </c>
      <c r="F22" s="10">
        <v>1.8945195643460366</v>
      </c>
    </row>
    <row r="23" spans="1:6" x14ac:dyDescent="0.2">
      <c r="A23" s="10" t="s">
        <v>57</v>
      </c>
      <c r="B23" s="10" t="s">
        <v>58</v>
      </c>
      <c r="C23" s="10" t="s">
        <v>19</v>
      </c>
      <c r="D23" s="10">
        <v>510000</v>
      </c>
      <c r="E23" s="10">
        <v>16336.065000000001</v>
      </c>
      <c r="F23" s="10">
        <v>1.83481638623864</v>
      </c>
    </row>
    <row r="24" spans="1:6" x14ac:dyDescent="0.2">
      <c r="A24" s="10" t="s">
        <v>68</v>
      </c>
      <c r="B24" s="10" t="s">
        <v>69</v>
      </c>
      <c r="C24" s="10" t="s">
        <v>51</v>
      </c>
      <c r="D24" s="10">
        <v>4405800</v>
      </c>
      <c r="E24" s="10">
        <v>16164.8802</v>
      </c>
      <c r="F24" s="10">
        <v>1.8155894380038606</v>
      </c>
    </row>
    <row r="25" spans="1:6" x14ac:dyDescent="0.2">
      <c r="A25" s="10" t="s">
        <v>106</v>
      </c>
      <c r="B25" s="10" t="s">
        <v>107</v>
      </c>
      <c r="C25" s="10" t="s">
        <v>61</v>
      </c>
      <c r="D25" s="10">
        <v>1918162</v>
      </c>
      <c r="E25" s="10">
        <v>15578.35268</v>
      </c>
      <c r="F25" s="10">
        <v>1.7497124777520554</v>
      </c>
    </row>
    <row r="26" spans="1:6" x14ac:dyDescent="0.2">
      <c r="A26" s="10" t="s">
        <v>66</v>
      </c>
      <c r="B26" s="10" t="s">
        <v>67</v>
      </c>
      <c r="C26" s="10" t="s">
        <v>51</v>
      </c>
      <c r="D26" s="10">
        <v>1660000</v>
      </c>
      <c r="E26" s="10">
        <v>13777.17</v>
      </c>
      <c r="F26" s="10">
        <v>1.5474091999508695</v>
      </c>
    </row>
    <row r="27" spans="1:6" x14ac:dyDescent="0.2">
      <c r="A27" s="10" t="s">
        <v>49</v>
      </c>
      <c r="B27" s="10" t="s">
        <v>50</v>
      </c>
      <c r="C27" s="10" t="s">
        <v>51</v>
      </c>
      <c r="D27" s="10">
        <v>900000</v>
      </c>
      <c r="E27" s="10">
        <v>12964.05</v>
      </c>
      <c r="F27" s="10">
        <v>1.4560820719075882</v>
      </c>
    </row>
    <row r="28" spans="1:6" x14ac:dyDescent="0.2">
      <c r="A28" s="10" t="s">
        <v>77</v>
      </c>
      <c r="B28" s="10" t="s">
        <v>78</v>
      </c>
      <c r="C28" s="10" t="s">
        <v>79</v>
      </c>
      <c r="D28" s="10">
        <v>1340000</v>
      </c>
      <c r="E28" s="10">
        <v>12557.14</v>
      </c>
      <c r="F28" s="10">
        <v>1.4103791969665076</v>
      </c>
    </row>
    <row r="29" spans="1:6" x14ac:dyDescent="0.2">
      <c r="A29" s="10" t="s">
        <v>26</v>
      </c>
      <c r="B29" s="10" t="s">
        <v>27</v>
      </c>
      <c r="C29" s="10" t="s">
        <v>11</v>
      </c>
      <c r="D29" s="10">
        <v>5220000</v>
      </c>
      <c r="E29" s="10">
        <v>11974.68</v>
      </c>
      <c r="F29" s="10">
        <v>1.344959088003391</v>
      </c>
    </row>
    <row r="30" spans="1:6" x14ac:dyDescent="0.2">
      <c r="A30" s="10" t="s">
        <v>873</v>
      </c>
      <c r="B30" s="10" t="s">
        <v>874</v>
      </c>
      <c r="C30" s="10" t="s">
        <v>11</v>
      </c>
      <c r="D30" s="10">
        <v>18300000</v>
      </c>
      <c r="E30" s="10">
        <v>11830.95</v>
      </c>
      <c r="F30" s="10">
        <v>1.328815778143025</v>
      </c>
    </row>
    <row r="31" spans="1:6" x14ac:dyDescent="0.2">
      <c r="A31" s="10" t="s">
        <v>1120</v>
      </c>
      <c r="B31" s="10" t="s">
        <v>1121</v>
      </c>
      <c r="C31" s="10" t="s">
        <v>872</v>
      </c>
      <c r="D31" s="10">
        <v>850000</v>
      </c>
      <c r="E31" s="10">
        <v>11683.25</v>
      </c>
      <c r="F31" s="10">
        <v>1.3122265701392954</v>
      </c>
    </row>
    <row r="32" spans="1:6" x14ac:dyDescent="0.2">
      <c r="A32" s="10" t="s">
        <v>70</v>
      </c>
      <c r="B32" s="10" t="s">
        <v>71</v>
      </c>
      <c r="C32" s="10" t="s">
        <v>72</v>
      </c>
      <c r="D32" s="10">
        <v>1310000</v>
      </c>
      <c r="E32" s="10">
        <v>11404.86</v>
      </c>
      <c r="F32" s="10">
        <v>1.280958664816626</v>
      </c>
    </row>
    <row r="33" spans="1:6" x14ac:dyDescent="0.2">
      <c r="A33" s="10" t="s">
        <v>87</v>
      </c>
      <c r="B33" s="10" t="s">
        <v>88</v>
      </c>
      <c r="C33" s="10" t="s">
        <v>89</v>
      </c>
      <c r="D33" s="10">
        <v>6400000</v>
      </c>
      <c r="E33" s="10">
        <v>11036.8</v>
      </c>
      <c r="F33" s="10">
        <v>1.2396193019333983</v>
      </c>
    </row>
    <row r="34" spans="1:6" x14ac:dyDescent="0.2">
      <c r="A34" s="10" t="s">
        <v>85</v>
      </c>
      <c r="B34" s="10" t="s">
        <v>86</v>
      </c>
      <c r="C34" s="10" t="s">
        <v>61</v>
      </c>
      <c r="D34" s="10">
        <v>3800000</v>
      </c>
      <c r="E34" s="10">
        <v>10801.5</v>
      </c>
      <c r="F34" s="10">
        <v>1.2131911323783706</v>
      </c>
    </row>
    <row r="35" spans="1:6" x14ac:dyDescent="0.2">
      <c r="A35" s="10" t="s">
        <v>110</v>
      </c>
      <c r="B35" s="10" t="s">
        <v>111</v>
      </c>
      <c r="C35" s="10" t="s">
        <v>112</v>
      </c>
      <c r="D35" s="10">
        <v>3400000</v>
      </c>
      <c r="E35" s="10">
        <v>10363.200000000001</v>
      </c>
      <c r="F35" s="10">
        <v>1.1639626295480749</v>
      </c>
    </row>
    <row r="36" spans="1:6" x14ac:dyDescent="0.2">
      <c r="A36" s="10" t="s">
        <v>860</v>
      </c>
      <c r="B36" s="10" t="s">
        <v>861</v>
      </c>
      <c r="C36" s="10" t="s">
        <v>79</v>
      </c>
      <c r="D36" s="10">
        <v>5750000</v>
      </c>
      <c r="E36" s="10">
        <v>10298.25</v>
      </c>
      <c r="F36" s="10">
        <v>1.1566676460691159</v>
      </c>
    </row>
    <row r="37" spans="1:6" x14ac:dyDescent="0.2">
      <c r="A37" s="10" t="s">
        <v>1059</v>
      </c>
      <c r="B37" s="10" t="s">
        <v>1060</v>
      </c>
      <c r="C37" s="10" t="s">
        <v>16</v>
      </c>
      <c r="D37" s="10">
        <v>1864497</v>
      </c>
      <c r="E37" s="10">
        <v>10162.4409</v>
      </c>
      <c r="F37" s="10">
        <v>1.1414139872424449</v>
      </c>
    </row>
    <row r="38" spans="1:6" x14ac:dyDescent="0.2">
      <c r="A38" s="10" t="s">
        <v>1038</v>
      </c>
      <c r="B38" s="10" t="s">
        <v>1039</v>
      </c>
      <c r="C38" s="10" t="s">
        <v>859</v>
      </c>
      <c r="D38" s="10">
        <v>1650000</v>
      </c>
      <c r="E38" s="10">
        <v>9989.9249999999993</v>
      </c>
      <c r="F38" s="10">
        <v>1.1220375339651896</v>
      </c>
    </row>
    <row r="39" spans="1:6" x14ac:dyDescent="0.2">
      <c r="A39" s="10" t="s">
        <v>862</v>
      </c>
      <c r="B39" s="10" t="s">
        <v>863</v>
      </c>
      <c r="C39" s="10" t="s">
        <v>43</v>
      </c>
      <c r="D39" s="10">
        <v>585000</v>
      </c>
      <c r="E39" s="10">
        <v>9878.8950000000004</v>
      </c>
      <c r="F39" s="10">
        <v>1.1095669871496574</v>
      </c>
    </row>
    <row r="40" spans="1:6" x14ac:dyDescent="0.2">
      <c r="A40" s="10" t="s">
        <v>73</v>
      </c>
      <c r="B40" s="10" t="s">
        <v>74</v>
      </c>
      <c r="C40" s="10" t="s">
        <v>43</v>
      </c>
      <c r="D40" s="10">
        <v>200000</v>
      </c>
      <c r="E40" s="10">
        <v>9789</v>
      </c>
      <c r="F40" s="10">
        <v>1.0994702582837448</v>
      </c>
    </row>
    <row r="41" spans="1:6" x14ac:dyDescent="0.2">
      <c r="A41" s="10" t="s">
        <v>90</v>
      </c>
      <c r="B41" s="10" t="s">
        <v>91</v>
      </c>
      <c r="C41" s="10" t="s">
        <v>30</v>
      </c>
      <c r="D41" s="10">
        <v>2700000</v>
      </c>
      <c r="E41" s="10">
        <v>9437.85</v>
      </c>
      <c r="F41" s="10">
        <v>1.0600301743940383</v>
      </c>
    </row>
    <row r="42" spans="1:6" x14ac:dyDescent="0.2">
      <c r="A42" s="10" t="s">
        <v>95</v>
      </c>
      <c r="B42" s="10" t="s">
        <v>96</v>
      </c>
      <c r="C42" s="10" t="s">
        <v>11</v>
      </c>
      <c r="D42" s="10">
        <v>1930000</v>
      </c>
      <c r="E42" s="10">
        <v>9269.7900000000009</v>
      </c>
      <c r="F42" s="10">
        <v>1.0411541940480209</v>
      </c>
    </row>
    <row r="43" spans="1:6" x14ac:dyDescent="0.2">
      <c r="A43" s="10" t="s">
        <v>868</v>
      </c>
      <c r="B43" s="10" t="s">
        <v>869</v>
      </c>
      <c r="C43" s="10" t="s">
        <v>79</v>
      </c>
      <c r="D43" s="10">
        <v>5650000</v>
      </c>
      <c r="E43" s="10">
        <v>9226.4500000000007</v>
      </c>
      <c r="F43" s="10">
        <v>1.0362863790522074</v>
      </c>
    </row>
    <row r="44" spans="1:6" x14ac:dyDescent="0.2">
      <c r="A44" s="10" t="s">
        <v>100</v>
      </c>
      <c r="B44" s="10" t="s">
        <v>101</v>
      </c>
      <c r="C44" s="10" t="s">
        <v>102</v>
      </c>
      <c r="D44" s="10">
        <v>6300000</v>
      </c>
      <c r="E44" s="10">
        <v>9122.4</v>
      </c>
      <c r="F44" s="10">
        <v>1.0245998042872237</v>
      </c>
    </row>
    <row r="45" spans="1:6" x14ac:dyDescent="0.2">
      <c r="A45" s="10" t="s">
        <v>864</v>
      </c>
      <c r="B45" s="10" t="s">
        <v>865</v>
      </c>
      <c r="C45" s="10" t="s">
        <v>72</v>
      </c>
      <c r="D45" s="10">
        <v>640000</v>
      </c>
      <c r="E45" s="10">
        <v>8745.6</v>
      </c>
      <c r="F45" s="10">
        <v>0.98227879158712017</v>
      </c>
    </row>
    <row r="46" spans="1:6" x14ac:dyDescent="0.2">
      <c r="A46" s="10" t="s">
        <v>62</v>
      </c>
      <c r="B46" s="10" t="s">
        <v>63</v>
      </c>
      <c r="C46" s="10" t="s">
        <v>19</v>
      </c>
      <c r="D46" s="10">
        <v>2900000</v>
      </c>
      <c r="E46" s="10">
        <v>8460.75</v>
      </c>
      <c r="F46" s="10">
        <v>0.95028531900849877</v>
      </c>
    </row>
    <row r="47" spans="1:6" x14ac:dyDescent="0.2">
      <c r="A47" s="10" t="s">
        <v>103</v>
      </c>
      <c r="B47" s="10" t="s">
        <v>104</v>
      </c>
      <c r="C47" s="10" t="s">
        <v>105</v>
      </c>
      <c r="D47" s="10">
        <v>6200000</v>
      </c>
      <c r="E47" s="10">
        <v>8221.2000000000007</v>
      </c>
      <c r="F47" s="10">
        <v>0.92337980257455543</v>
      </c>
    </row>
    <row r="48" spans="1:6" x14ac:dyDescent="0.2">
      <c r="A48" s="10" t="s">
        <v>108</v>
      </c>
      <c r="B48" s="10" t="s">
        <v>109</v>
      </c>
      <c r="C48" s="10" t="s">
        <v>61</v>
      </c>
      <c r="D48" s="10">
        <v>3150000</v>
      </c>
      <c r="E48" s="10">
        <v>7952.1750000000002</v>
      </c>
      <c r="F48" s="10">
        <v>0.89316374513919095</v>
      </c>
    </row>
    <row r="49" spans="1:6" x14ac:dyDescent="0.2">
      <c r="A49" s="10" t="s">
        <v>1046</v>
      </c>
      <c r="B49" s="10" t="s">
        <v>1047</v>
      </c>
      <c r="C49" s="10" t="s">
        <v>33</v>
      </c>
      <c r="D49" s="10">
        <v>7500000</v>
      </c>
      <c r="E49" s="10">
        <v>7852.5</v>
      </c>
      <c r="F49" s="10">
        <v>0.88196855686720876</v>
      </c>
    </row>
    <row r="50" spans="1:6" x14ac:dyDescent="0.2">
      <c r="A50" s="10" t="s">
        <v>866</v>
      </c>
      <c r="B50" s="10" t="s">
        <v>867</v>
      </c>
      <c r="C50" s="10" t="s">
        <v>16</v>
      </c>
      <c r="D50" s="10">
        <v>290000</v>
      </c>
      <c r="E50" s="10">
        <v>7595.97</v>
      </c>
      <c r="F50" s="10">
        <v>0.85315589925585633</v>
      </c>
    </row>
    <row r="51" spans="1:6" x14ac:dyDescent="0.2">
      <c r="A51" s="10" t="s">
        <v>113</v>
      </c>
      <c r="B51" s="10" t="s">
        <v>114</v>
      </c>
      <c r="C51" s="10" t="s">
        <v>79</v>
      </c>
      <c r="D51" s="10">
        <v>1030000</v>
      </c>
      <c r="E51" s="10">
        <v>7510.76</v>
      </c>
      <c r="F51" s="10">
        <v>0.84358537512587806</v>
      </c>
    </row>
    <row r="52" spans="1:6" x14ac:dyDescent="0.2">
      <c r="A52" s="10" t="s">
        <v>1291</v>
      </c>
      <c r="B52" s="10" t="s">
        <v>1292</v>
      </c>
      <c r="C52" s="10" t="s">
        <v>61</v>
      </c>
      <c r="D52" s="10">
        <v>540000</v>
      </c>
      <c r="E52" s="10">
        <v>6609.06</v>
      </c>
      <c r="F52" s="10">
        <v>0.74230921495686664</v>
      </c>
    </row>
    <row r="53" spans="1:6" x14ac:dyDescent="0.2">
      <c r="A53" s="10" t="s">
        <v>92</v>
      </c>
      <c r="B53" s="10" t="s">
        <v>93</v>
      </c>
      <c r="C53" s="10" t="s">
        <v>94</v>
      </c>
      <c r="D53" s="10">
        <v>900000</v>
      </c>
      <c r="E53" s="10">
        <v>6577.2</v>
      </c>
      <c r="F53" s="10">
        <v>0.73873079811868891</v>
      </c>
    </row>
    <row r="54" spans="1:6" x14ac:dyDescent="0.2">
      <c r="A54" s="10" t="s">
        <v>83</v>
      </c>
      <c r="B54" s="10" t="s">
        <v>84</v>
      </c>
      <c r="C54" s="10" t="s">
        <v>33</v>
      </c>
      <c r="D54" s="10">
        <v>1475000</v>
      </c>
      <c r="E54" s="10">
        <v>6498.85</v>
      </c>
      <c r="F54" s="10">
        <v>0.729930768009737</v>
      </c>
    </row>
    <row r="55" spans="1:6" x14ac:dyDescent="0.2">
      <c r="A55" s="10" t="s">
        <v>870</v>
      </c>
      <c r="B55" s="10" t="s">
        <v>871</v>
      </c>
      <c r="C55" s="10" t="s">
        <v>872</v>
      </c>
      <c r="D55" s="10">
        <v>580000</v>
      </c>
      <c r="E55" s="10">
        <v>6149.16</v>
      </c>
      <c r="F55" s="10">
        <v>0.69065466681255216</v>
      </c>
    </row>
    <row r="56" spans="1:6" x14ac:dyDescent="0.2">
      <c r="A56" s="10" t="s">
        <v>97</v>
      </c>
      <c r="B56" s="10" t="s">
        <v>98</v>
      </c>
      <c r="C56" s="10" t="s">
        <v>99</v>
      </c>
      <c r="D56" s="10">
        <v>3400000</v>
      </c>
      <c r="E56" s="10">
        <v>6079.2</v>
      </c>
      <c r="F56" s="10">
        <v>0.68279697560103603</v>
      </c>
    </row>
    <row r="57" spans="1:6" x14ac:dyDescent="0.2">
      <c r="A57" s="10" t="s">
        <v>898</v>
      </c>
      <c r="B57" s="10" t="s">
        <v>899</v>
      </c>
      <c r="C57" s="10" t="s">
        <v>872</v>
      </c>
      <c r="D57" s="10">
        <v>3000000</v>
      </c>
      <c r="E57" s="10">
        <v>5884.5</v>
      </c>
      <c r="F57" s="10">
        <v>0.66092887270106204</v>
      </c>
    </row>
    <row r="58" spans="1:6" x14ac:dyDescent="0.2">
      <c r="A58" s="10" t="s">
        <v>1122</v>
      </c>
      <c r="B58" s="10" t="s">
        <v>1123</v>
      </c>
      <c r="C58" s="10" t="s">
        <v>61</v>
      </c>
      <c r="D58" s="10">
        <v>500000</v>
      </c>
      <c r="E58" s="10">
        <v>4612.75</v>
      </c>
      <c r="F58" s="10">
        <v>0.51808983899257777</v>
      </c>
    </row>
    <row r="59" spans="1:6" x14ac:dyDescent="0.2">
      <c r="A59" s="10" t="s">
        <v>120</v>
      </c>
      <c r="B59" s="10" t="s">
        <v>121</v>
      </c>
      <c r="C59" s="10" t="s">
        <v>72</v>
      </c>
      <c r="D59" s="10">
        <v>2747000</v>
      </c>
      <c r="E59" s="10">
        <v>3952.933</v>
      </c>
      <c r="F59" s="10">
        <v>0.44398123061480621</v>
      </c>
    </row>
    <row r="60" spans="1:6" x14ac:dyDescent="0.2">
      <c r="A60" s="10" t="s">
        <v>1044</v>
      </c>
      <c r="B60" s="10" t="s">
        <v>1045</v>
      </c>
      <c r="C60" s="10" t="s">
        <v>859</v>
      </c>
      <c r="D60" s="10">
        <v>2500000</v>
      </c>
      <c r="E60" s="10">
        <v>3925</v>
      </c>
      <c r="F60" s="10">
        <v>0.44084388229274679</v>
      </c>
    </row>
    <row r="61" spans="1:6" x14ac:dyDescent="0.2">
      <c r="A61" s="10" t="s">
        <v>118</v>
      </c>
      <c r="B61" s="10" t="s">
        <v>119</v>
      </c>
      <c r="C61" s="10" t="s">
        <v>89</v>
      </c>
      <c r="D61" s="10">
        <v>1267354</v>
      </c>
      <c r="E61" s="10">
        <v>3336.9430819999998</v>
      </c>
      <c r="F61" s="10">
        <v>0.37479514477931303</v>
      </c>
    </row>
    <row r="62" spans="1:6" x14ac:dyDescent="0.2">
      <c r="A62" s="10" t="s">
        <v>875</v>
      </c>
      <c r="B62" s="10" t="s">
        <v>876</v>
      </c>
      <c r="C62" s="10" t="s">
        <v>117</v>
      </c>
      <c r="D62" s="10">
        <v>2180000</v>
      </c>
      <c r="E62" s="10">
        <v>1729.83</v>
      </c>
      <c r="F62" s="10">
        <v>0.19428916507171012</v>
      </c>
    </row>
    <row r="63" spans="1:6" x14ac:dyDescent="0.2">
      <c r="A63" s="10" t="s">
        <v>1025</v>
      </c>
      <c r="B63" s="10" t="s">
        <v>1026</v>
      </c>
      <c r="C63" s="10" t="s">
        <v>72</v>
      </c>
      <c r="D63" s="10">
        <v>400000</v>
      </c>
      <c r="E63" s="10">
        <v>562.4</v>
      </c>
      <c r="F63" s="10">
        <v>6.3167031694634598E-2</v>
      </c>
    </row>
    <row r="64" spans="1:6" x14ac:dyDescent="0.2">
      <c r="A64" s="12" t="s">
        <v>130</v>
      </c>
      <c r="B64" s="10"/>
      <c r="C64" s="10"/>
      <c r="D64" s="10"/>
      <c r="E64" s="12">
        <f xml:space="preserve"> SUM(E8:E63)</f>
        <v>797144.32903199992</v>
      </c>
      <c r="F64" s="12">
        <f>SUM(F8:F63)</f>
        <v>89.532790002067202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2" t="s">
        <v>850</v>
      </c>
      <c r="B66" s="10"/>
      <c r="C66" s="10"/>
      <c r="D66" s="10"/>
      <c r="E66" s="10"/>
      <c r="F66" s="10"/>
    </row>
    <row r="67" spans="1:6" x14ac:dyDescent="0.2">
      <c r="A67" s="10" t="s">
        <v>877</v>
      </c>
      <c r="B67" s="10" t="s">
        <v>878</v>
      </c>
      <c r="C67" s="10" t="s">
        <v>872</v>
      </c>
      <c r="D67" s="10">
        <v>38000</v>
      </c>
      <c r="E67" s="10">
        <v>0.60040000000000004</v>
      </c>
      <c r="F67" s="10">
        <v>6.743507437670451E-5</v>
      </c>
    </row>
    <row r="68" spans="1:6" x14ac:dyDescent="0.2">
      <c r="A68" s="10" t="s">
        <v>128</v>
      </c>
      <c r="B68" s="10" t="s">
        <v>129</v>
      </c>
      <c r="C68" s="10" t="s">
        <v>851</v>
      </c>
      <c r="D68" s="10">
        <v>73500</v>
      </c>
      <c r="E68" s="10">
        <v>7.3499999999999998E-3</v>
      </c>
      <c r="F68" s="10">
        <v>8.2552930824246857E-7</v>
      </c>
    </row>
    <row r="69" spans="1:6" x14ac:dyDescent="0.2">
      <c r="A69" s="10" t="s">
        <v>135</v>
      </c>
      <c r="B69" s="10" t="s">
        <v>1293</v>
      </c>
      <c r="C69" s="10" t="s">
        <v>16</v>
      </c>
      <c r="D69" s="10">
        <v>45000</v>
      </c>
      <c r="E69" s="10">
        <v>4.4999999999999997E-3</v>
      </c>
      <c r="F69" s="10">
        <v>5.0542610708722566E-7</v>
      </c>
    </row>
    <row r="70" spans="1:6" x14ac:dyDescent="0.2">
      <c r="A70" s="12" t="s">
        <v>130</v>
      </c>
      <c r="B70" s="10"/>
      <c r="C70" s="10"/>
      <c r="D70" s="10"/>
      <c r="E70" s="12">
        <f>SUM(E67:E69)</f>
        <v>0.61224999999999996</v>
      </c>
      <c r="F70" s="12">
        <f>SUM(F67:F69)</f>
        <v>6.8766029792034195E-5</v>
      </c>
    </row>
    <row r="71" spans="1:6" x14ac:dyDescent="0.2">
      <c r="A71" s="10"/>
      <c r="B71" s="10"/>
      <c r="C71" s="10"/>
      <c r="D71" s="10"/>
      <c r="E71" s="10"/>
      <c r="F71" s="10"/>
    </row>
    <row r="72" spans="1:6" x14ac:dyDescent="0.2">
      <c r="A72" s="12" t="s">
        <v>1066</v>
      </c>
      <c r="B72" s="10"/>
      <c r="C72" s="10"/>
      <c r="D72" s="10"/>
      <c r="E72" s="10"/>
      <c r="F72" s="10"/>
    </row>
    <row r="73" spans="1:6" x14ac:dyDescent="0.2">
      <c r="A73" s="10"/>
      <c r="B73" s="10"/>
      <c r="C73" s="10"/>
      <c r="D73" s="10"/>
      <c r="E73" s="10"/>
      <c r="F73" s="10"/>
    </row>
    <row r="74" spans="1:6" x14ac:dyDescent="0.2">
      <c r="A74" s="10"/>
      <c r="B74" s="10"/>
      <c r="C74" s="10"/>
      <c r="D74" s="10"/>
      <c r="E74" s="10"/>
      <c r="F74" s="10"/>
    </row>
    <row r="75" spans="1:6" x14ac:dyDescent="0.2">
      <c r="A75" s="10" t="s">
        <v>1069</v>
      </c>
      <c r="B75" s="10" t="s">
        <v>1070</v>
      </c>
      <c r="C75" s="10" t="s">
        <v>16</v>
      </c>
      <c r="D75" s="10">
        <v>450000</v>
      </c>
      <c r="E75" s="10">
        <v>17462.301439999999</v>
      </c>
      <c r="F75" s="10">
        <v>1.9613117861339675</v>
      </c>
    </row>
    <row r="76" spans="1:6" x14ac:dyDescent="0.2">
      <c r="A76" s="12" t="s">
        <v>130</v>
      </c>
      <c r="B76" s="10"/>
      <c r="C76" s="10"/>
      <c r="D76" s="10"/>
      <c r="E76" s="12">
        <f>SUM(E75:E75)</f>
        <v>17462.301439999999</v>
      </c>
      <c r="F76" s="12">
        <f>SUM(F75:F75)</f>
        <v>1.9613117861339675</v>
      </c>
    </row>
    <row r="77" spans="1:6" x14ac:dyDescent="0.2">
      <c r="A77" s="10"/>
      <c r="B77" s="10"/>
      <c r="C77" s="10"/>
      <c r="D77" s="10"/>
      <c r="E77" s="10"/>
      <c r="F77" s="10"/>
    </row>
    <row r="78" spans="1:6" x14ac:dyDescent="0.2">
      <c r="A78" s="12" t="s">
        <v>130</v>
      </c>
      <c r="B78" s="10"/>
      <c r="C78" s="10"/>
      <c r="D78" s="10"/>
      <c r="E78" s="12">
        <v>814607.24272199988</v>
      </c>
      <c r="F78" s="12">
        <v>91.494170554230948</v>
      </c>
    </row>
    <row r="79" spans="1:6" x14ac:dyDescent="0.2">
      <c r="A79" s="10"/>
      <c r="B79" s="10"/>
      <c r="C79" s="10"/>
      <c r="D79" s="10"/>
      <c r="E79" s="10"/>
      <c r="F79" s="10"/>
    </row>
    <row r="80" spans="1:6" x14ac:dyDescent="0.2">
      <c r="A80" s="12" t="s">
        <v>142</v>
      </c>
      <c r="B80" s="10"/>
      <c r="C80" s="10"/>
      <c r="D80" s="10"/>
      <c r="E80" s="12">
        <v>75730.620102999994</v>
      </c>
      <c r="F80" s="12">
        <v>8.51</v>
      </c>
    </row>
    <row r="81" spans="1:6" x14ac:dyDescent="0.2">
      <c r="A81" s="10"/>
      <c r="B81" s="10"/>
      <c r="C81" s="10"/>
      <c r="D81" s="10"/>
      <c r="E81" s="10"/>
      <c r="F81" s="10"/>
    </row>
    <row r="82" spans="1:6" x14ac:dyDescent="0.2">
      <c r="A82" s="14" t="s">
        <v>143</v>
      </c>
      <c r="B82" s="7"/>
      <c r="C82" s="7"/>
      <c r="D82" s="7"/>
      <c r="E82" s="14">
        <v>890337.86282499984</v>
      </c>
      <c r="F82" s="14">
        <f xml:space="preserve"> ROUND(SUM(F78:F81),2)</f>
        <v>100</v>
      </c>
    </row>
    <row r="84" spans="1:6" x14ac:dyDescent="0.2">
      <c r="A84" s="15" t="s">
        <v>146</v>
      </c>
    </row>
    <row r="85" spans="1:6" x14ac:dyDescent="0.2">
      <c r="A85" s="15" t="s">
        <v>147</v>
      </c>
    </row>
    <row r="86" spans="1:6" x14ac:dyDescent="0.2">
      <c r="A86" s="15" t="s">
        <v>148</v>
      </c>
    </row>
    <row r="87" spans="1:6" x14ac:dyDescent="0.2">
      <c r="A87" s="2" t="s">
        <v>879</v>
      </c>
      <c r="B87" s="16">
        <v>35.6025469</v>
      </c>
    </row>
    <row r="88" spans="1:6" x14ac:dyDescent="0.2">
      <c r="A88" s="2" t="s">
        <v>880</v>
      </c>
      <c r="B88" s="16">
        <v>427.09822819999999</v>
      </c>
    </row>
    <row r="89" spans="1:6" x14ac:dyDescent="0.2">
      <c r="A89" s="2" t="s">
        <v>881</v>
      </c>
      <c r="B89" s="16">
        <v>34.646043599999999</v>
      </c>
    </row>
    <row r="90" spans="1:6" x14ac:dyDescent="0.2">
      <c r="A90" s="2" t="s">
        <v>882</v>
      </c>
      <c r="B90" s="16">
        <v>416.34105340000002</v>
      </c>
    </row>
    <row r="92" spans="1:6" x14ac:dyDescent="0.2">
      <c r="A92" s="15" t="s">
        <v>149</v>
      </c>
    </row>
    <row r="93" spans="1:6" x14ac:dyDescent="0.2">
      <c r="A93" s="2" t="s">
        <v>879</v>
      </c>
      <c r="B93" s="16">
        <v>38.246638900000001</v>
      </c>
    </row>
    <row r="94" spans="1:6" x14ac:dyDescent="0.2">
      <c r="A94" s="2" t="s">
        <v>880</v>
      </c>
      <c r="B94" s="16">
        <v>495.98703319999998</v>
      </c>
    </row>
    <row r="95" spans="1:6" x14ac:dyDescent="0.2">
      <c r="A95" s="2" t="s">
        <v>881</v>
      </c>
      <c r="B95" s="16">
        <v>36.927057900000001</v>
      </c>
    </row>
    <row r="96" spans="1:6" x14ac:dyDescent="0.2">
      <c r="A96" s="2" t="s">
        <v>882</v>
      </c>
      <c r="B96" s="16">
        <v>480.80917260000001</v>
      </c>
    </row>
    <row r="98" spans="1:6" x14ac:dyDescent="0.2">
      <c r="A98" s="15" t="s">
        <v>150</v>
      </c>
      <c r="B98" s="32" t="s">
        <v>151</v>
      </c>
    </row>
    <row r="100" spans="1:6" x14ac:dyDescent="0.2">
      <c r="A100" s="34" t="s">
        <v>555</v>
      </c>
      <c r="B100" s="35" t="s">
        <v>1029</v>
      </c>
      <c r="E100" s="37"/>
      <c r="F100" s="37"/>
    </row>
    <row r="101" spans="1:6" x14ac:dyDescent="0.2">
      <c r="A101" s="43" t="s">
        <v>522</v>
      </c>
      <c r="B101" s="44">
        <v>2.5</v>
      </c>
      <c r="E101" s="37"/>
      <c r="F101" s="37"/>
    </row>
    <row r="102" spans="1:6" x14ac:dyDescent="0.2">
      <c r="A102" s="43" t="s">
        <v>524</v>
      </c>
      <c r="B102" s="44">
        <v>2.5</v>
      </c>
      <c r="E102" s="37"/>
      <c r="F102" s="37"/>
    </row>
    <row r="104" spans="1:6" x14ac:dyDescent="0.2">
      <c r="A104" s="15" t="s">
        <v>884</v>
      </c>
      <c r="B104" s="33">
        <v>7.8315260553855723E-2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showGridLines="0" workbookViewId="0"/>
  </sheetViews>
  <sheetFormatPr defaultRowHeight="11.25" x14ac:dyDescent="0.2"/>
  <cols>
    <col min="1" max="1" width="38" style="3" customWidth="1"/>
    <col min="2" max="2" width="43.28515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50" t="s">
        <v>434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269</v>
      </c>
      <c r="B8" s="9" t="s">
        <v>569</v>
      </c>
      <c r="C8" s="9" t="s">
        <v>216</v>
      </c>
      <c r="D8" s="9">
        <v>4400</v>
      </c>
      <c r="E8" s="10">
        <v>44493.9</v>
      </c>
      <c r="F8" s="10">
        <v>6.5997996810131703</v>
      </c>
    </row>
    <row r="9" spans="1:6" x14ac:dyDescent="0.2">
      <c r="A9" s="9" t="s">
        <v>337</v>
      </c>
      <c r="B9" s="9" t="s">
        <v>725</v>
      </c>
      <c r="C9" s="9" t="s">
        <v>168</v>
      </c>
      <c r="D9" s="9">
        <v>1650</v>
      </c>
      <c r="E9" s="10">
        <v>16774.031999999999</v>
      </c>
      <c r="F9" s="10">
        <v>2.48809951572923</v>
      </c>
    </row>
    <row r="10" spans="1:6" x14ac:dyDescent="0.2">
      <c r="A10" s="9" t="s">
        <v>221</v>
      </c>
      <c r="B10" s="9" t="s">
        <v>663</v>
      </c>
      <c r="C10" s="9" t="s">
        <v>216</v>
      </c>
      <c r="D10" s="9">
        <v>1320</v>
      </c>
      <c r="E10" s="10">
        <v>13608.8436</v>
      </c>
      <c r="F10" s="10">
        <v>2.0186057336002898</v>
      </c>
    </row>
    <row r="11" spans="1:6" x14ac:dyDescent="0.2">
      <c r="A11" s="9" t="s">
        <v>331</v>
      </c>
      <c r="B11" s="9" t="s">
        <v>657</v>
      </c>
      <c r="C11" s="9" t="s">
        <v>223</v>
      </c>
      <c r="D11" s="9">
        <v>520</v>
      </c>
      <c r="E11" s="10">
        <v>13120.679</v>
      </c>
      <c r="F11" s="10">
        <v>1.9461960646038201</v>
      </c>
    </row>
    <row r="12" spans="1:6" x14ac:dyDescent="0.2">
      <c r="A12" s="9" t="s">
        <v>273</v>
      </c>
      <c r="B12" s="9" t="s">
        <v>726</v>
      </c>
      <c r="C12" s="9" t="s">
        <v>274</v>
      </c>
      <c r="D12" s="9">
        <v>1250</v>
      </c>
      <c r="E12" s="10">
        <v>12524.65</v>
      </c>
      <c r="F12" s="10">
        <v>1.85778682189697</v>
      </c>
    </row>
    <row r="13" spans="1:6" x14ac:dyDescent="0.2">
      <c r="A13" s="9" t="s">
        <v>391</v>
      </c>
      <c r="B13" s="9" t="s">
        <v>679</v>
      </c>
      <c r="C13" s="9" t="s">
        <v>320</v>
      </c>
      <c r="D13" s="9">
        <v>1200</v>
      </c>
      <c r="E13" s="10">
        <v>12078.144</v>
      </c>
      <c r="F13" s="10">
        <v>1.7915563912902901</v>
      </c>
    </row>
    <row r="14" spans="1:6" x14ac:dyDescent="0.2">
      <c r="A14" s="9" t="s">
        <v>401</v>
      </c>
      <c r="B14" s="9" t="s">
        <v>727</v>
      </c>
      <c r="C14" s="9" t="s">
        <v>216</v>
      </c>
      <c r="D14" s="9">
        <v>1200</v>
      </c>
      <c r="E14" s="10">
        <v>12063.096</v>
      </c>
      <c r="F14" s="10">
        <v>1.7893243148573399</v>
      </c>
    </row>
    <row r="15" spans="1:6" x14ac:dyDescent="0.2">
      <c r="A15" s="9" t="s">
        <v>214</v>
      </c>
      <c r="B15" s="9" t="s">
        <v>656</v>
      </c>
      <c r="C15" s="9" t="s">
        <v>161</v>
      </c>
      <c r="D15" s="9">
        <v>1175</v>
      </c>
      <c r="E15" s="10">
        <v>11814.82475</v>
      </c>
      <c r="F15" s="10">
        <v>1.7524981315703201</v>
      </c>
    </row>
    <row r="16" spans="1:6" x14ac:dyDescent="0.2">
      <c r="A16" s="9" t="s">
        <v>224</v>
      </c>
      <c r="B16" s="9" t="s">
        <v>669</v>
      </c>
      <c r="C16" s="9" t="s">
        <v>225</v>
      </c>
      <c r="D16" s="9">
        <v>1480</v>
      </c>
      <c r="E16" s="10">
        <v>10505.78</v>
      </c>
      <c r="F16" s="10">
        <v>1.5583269502739601</v>
      </c>
    </row>
    <row r="17" spans="1:6" x14ac:dyDescent="0.2">
      <c r="A17" s="9" t="s">
        <v>218</v>
      </c>
      <c r="B17" s="9" t="s">
        <v>671</v>
      </c>
      <c r="C17" s="9" t="s">
        <v>219</v>
      </c>
      <c r="D17" s="9">
        <v>19</v>
      </c>
      <c r="E17" s="10">
        <v>9592.2829999999994</v>
      </c>
      <c r="F17" s="10">
        <v>1.4228275400355599</v>
      </c>
    </row>
    <row r="18" spans="1:6" x14ac:dyDescent="0.2">
      <c r="A18" s="9" t="s">
        <v>220</v>
      </c>
      <c r="B18" s="9" t="s">
        <v>728</v>
      </c>
      <c r="C18" s="9" t="s">
        <v>219</v>
      </c>
      <c r="D18" s="9">
        <v>18</v>
      </c>
      <c r="E18" s="10">
        <v>9061.1370000000006</v>
      </c>
      <c r="F18" s="10">
        <v>1.34404242114574</v>
      </c>
    </row>
    <row r="19" spans="1:6" x14ac:dyDescent="0.2">
      <c r="A19" s="9" t="s">
        <v>217</v>
      </c>
      <c r="B19" s="9" t="s">
        <v>660</v>
      </c>
      <c r="C19" s="9" t="s">
        <v>216</v>
      </c>
      <c r="D19" s="9">
        <v>800</v>
      </c>
      <c r="E19" s="10">
        <v>8163.4960000000001</v>
      </c>
      <c r="F19" s="10">
        <v>1.21089493833429</v>
      </c>
    </row>
    <row r="20" spans="1:6" x14ac:dyDescent="0.2">
      <c r="A20" s="9" t="s">
        <v>276</v>
      </c>
      <c r="B20" s="9" t="s">
        <v>575</v>
      </c>
      <c r="C20" s="9" t="s">
        <v>189</v>
      </c>
      <c r="D20" s="9">
        <v>800</v>
      </c>
      <c r="E20" s="10">
        <v>8103.0879999999997</v>
      </c>
      <c r="F20" s="10">
        <v>1.20193459322787</v>
      </c>
    </row>
    <row r="21" spans="1:6" x14ac:dyDescent="0.2">
      <c r="A21" s="9" t="s">
        <v>275</v>
      </c>
      <c r="B21" s="9" t="s">
        <v>729</v>
      </c>
      <c r="C21" s="9" t="s">
        <v>223</v>
      </c>
      <c r="D21" s="9">
        <v>750</v>
      </c>
      <c r="E21" s="10">
        <v>7505.0775000000003</v>
      </c>
      <c r="F21" s="10">
        <v>1.1132314337578699</v>
      </c>
    </row>
    <row r="22" spans="1:6" x14ac:dyDescent="0.2">
      <c r="A22" s="9" t="s">
        <v>330</v>
      </c>
      <c r="B22" s="9" t="s">
        <v>659</v>
      </c>
      <c r="C22" s="9" t="s">
        <v>216</v>
      </c>
      <c r="D22" s="9">
        <v>700</v>
      </c>
      <c r="E22" s="10">
        <v>7158.48</v>
      </c>
      <c r="F22" s="10">
        <v>1.06182047472888</v>
      </c>
    </row>
    <row r="23" spans="1:6" x14ac:dyDescent="0.2">
      <c r="A23" s="9" t="s">
        <v>215</v>
      </c>
      <c r="B23" s="9" t="s">
        <v>730</v>
      </c>
      <c r="C23" s="9" t="s">
        <v>216</v>
      </c>
      <c r="D23" s="9">
        <v>650</v>
      </c>
      <c r="E23" s="10">
        <v>6681.1679999999997</v>
      </c>
      <c r="F23" s="10">
        <v>0.99102057664523402</v>
      </c>
    </row>
    <row r="24" spans="1:6" x14ac:dyDescent="0.2">
      <c r="A24" s="9" t="s">
        <v>402</v>
      </c>
      <c r="B24" s="9" t="s">
        <v>676</v>
      </c>
      <c r="C24" s="9" t="s">
        <v>216</v>
      </c>
      <c r="D24" s="9">
        <v>750</v>
      </c>
      <c r="E24" s="10">
        <v>6030.9750000000004</v>
      </c>
      <c r="F24" s="10">
        <v>0.894577164087625</v>
      </c>
    </row>
    <row r="25" spans="1:6" x14ac:dyDescent="0.2">
      <c r="A25" s="9" t="s">
        <v>222</v>
      </c>
      <c r="B25" s="9" t="s">
        <v>731</v>
      </c>
      <c r="C25" s="9" t="s">
        <v>223</v>
      </c>
      <c r="D25" s="9">
        <v>500</v>
      </c>
      <c r="E25" s="10">
        <v>5246.17</v>
      </c>
      <c r="F25" s="10">
        <v>0.778166694592761</v>
      </c>
    </row>
    <row r="26" spans="1:6" x14ac:dyDescent="0.2">
      <c r="A26" s="9" t="s">
        <v>403</v>
      </c>
      <c r="B26" s="9" t="s">
        <v>732</v>
      </c>
      <c r="C26" s="9" t="s">
        <v>347</v>
      </c>
      <c r="D26" s="9">
        <v>1000</v>
      </c>
      <c r="E26" s="10">
        <v>5071.835</v>
      </c>
      <c r="F26" s="10">
        <v>0.75230750766175603</v>
      </c>
    </row>
    <row r="27" spans="1:6" x14ac:dyDescent="0.2">
      <c r="A27" s="9" t="s">
        <v>387</v>
      </c>
      <c r="B27" s="9" t="s">
        <v>733</v>
      </c>
      <c r="C27" s="9" t="s">
        <v>223</v>
      </c>
      <c r="D27" s="9">
        <v>450</v>
      </c>
      <c r="E27" s="10">
        <v>4588.1009999999997</v>
      </c>
      <c r="F27" s="10">
        <v>0.68055503150445795</v>
      </c>
    </row>
    <row r="28" spans="1:6" x14ac:dyDescent="0.2">
      <c r="A28" s="9" t="s">
        <v>404</v>
      </c>
      <c r="B28" s="9" t="s">
        <v>668</v>
      </c>
      <c r="C28" s="9" t="s">
        <v>213</v>
      </c>
      <c r="D28" s="9">
        <v>450</v>
      </c>
      <c r="E28" s="10">
        <v>4510.0349999999999</v>
      </c>
      <c r="F28" s="10">
        <v>0.668975467521575</v>
      </c>
    </row>
    <row r="29" spans="1:6" x14ac:dyDescent="0.2">
      <c r="A29" s="9" t="s">
        <v>405</v>
      </c>
      <c r="B29" s="9" t="s">
        <v>677</v>
      </c>
      <c r="C29" s="9" t="s">
        <v>347</v>
      </c>
      <c r="D29" s="9">
        <v>700</v>
      </c>
      <c r="E29" s="10">
        <v>4432.0569999999998</v>
      </c>
      <c r="F29" s="10">
        <v>0.65740895661724796</v>
      </c>
    </row>
    <row r="30" spans="1:6" x14ac:dyDescent="0.2">
      <c r="A30" s="9" t="s">
        <v>406</v>
      </c>
      <c r="B30" s="9" t="s">
        <v>662</v>
      </c>
      <c r="C30" s="9" t="s">
        <v>223</v>
      </c>
      <c r="D30" s="9">
        <v>400</v>
      </c>
      <c r="E30" s="10">
        <v>4183.7920000000004</v>
      </c>
      <c r="F30" s="10">
        <v>0.62058370039545696</v>
      </c>
    </row>
    <row r="31" spans="1:6" x14ac:dyDescent="0.2">
      <c r="A31" s="9" t="s">
        <v>312</v>
      </c>
      <c r="B31" s="9" t="s">
        <v>734</v>
      </c>
      <c r="C31" s="9" t="s">
        <v>229</v>
      </c>
      <c r="D31" s="9">
        <v>408</v>
      </c>
      <c r="E31" s="10">
        <v>4181.0208000000002</v>
      </c>
      <c r="F31" s="10">
        <v>0.62017264708531805</v>
      </c>
    </row>
    <row r="32" spans="1:6" x14ac:dyDescent="0.2">
      <c r="A32" s="9" t="s">
        <v>407</v>
      </c>
      <c r="B32" s="9" t="s">
        <v>680</v>
      </c>
      <c r="C32" s="9" t="s">
        <v>225</v>
      </c>
      <c r="D32" s="9">
        <v>400</v>
      </c>
      <c r="E32" s="10">
        <v>4032.596</v>
      </c>
      <c r="F32" s="10">
        <v>0.59815673147229098</v>
      </c>
    </row>
    <row r="33" spans="1:6" x14ac:dyDescent="0.2">
      <c r="A33" s="9" t="s">
        <v>327</v>
      </c>
      <c r="B33" s="9" t="s">
        <v>735</v>
      </c>
      <c r="C33" s="9" t="s">
        <v>219</v>
      </c>
      <c r="D33" s="9">
        <v>8</v>
      </c>
      <c r="E33" s="10">
        <v>4027.172</v>
      </c>
      <c r="F33" s="10">
        <v>0.59735218717588601</v>
      </c>
    </row>
    <row r="34" spans="1:6" x14ac:dyDescent="0.2">
      <c r="A34" s="9" t="s">
        <v>212</v>
      </c>
      <c r="B34" s="9" t="s">
        <v>736</v>
      </c>
      <c r="C34" s="9" t="s">
        <v>213</v>
      </c>
      <c r="D34" s="9">
        <v>400</v>
      </c>
      <c r="E34" s="10">
        <v>3982.1680000000001</v>
      </c>
      <c r="F34" s="10">
        <v>0.59067672413838401</v>
      </c>
    </row>
    <row r="35" spans="1:6" x14ac:dyDescent="0.2">
      <c r="A35" s="9" t="s">
        <v>227</v>
      </c>
      <c r="B35" s="9" t="s">
        <v>673</v>
      </c>
      <c r="C35" s="9" t="s">
        <v>168</v>
      </c>
      <c r="D35" s="9">
        <v>320</v>
      </c>
      <c r="E35" s="10">
        <v>3287.5392000000002</v>
      </c>
      <c r="F35" s="10">
        <v>0.48764212989821698</v>
      </c>
    </row>
    <row r="36" spans="1:6" x14ac:dyDescent="0.2">
      <c r="A36" s="9" t="s">
        <v>194</v>
      </c>
      <c r="B36" s="9" t="s">
        <v>565</v>
      </c>
      <c r="C36" s="9" t="s">
        <v>168</v>
      </c>
      <c r="D36" s="9">
        <v>320</v>
      </c>
      <c r="E36" s="10">
        <v>3240.192</v>
      </c>
      <c r="F36" s="10">
        <v>0.48061909897809402</v>
      </c>
    </row>
    <row r="37" spans="1:6" x14ac:dyDescent="0.2">
      <c r="A37" s="9" t="s">
        <v>408</v>
      </c>
      <c r="B37" s="9" t="s">
        <v>737</v>
      </c>
      <c r="C37" s="9" t="s">
        <v>225</v>
      </c>
      <c r="D37" s="9">
        <v>300</v>
      </c>
      <c r="E37" s="10">
        <v>3051.3330000000001</v>
      </c>
      <c r="F37" s="10">
        <v>0.45260556076372099</v>
      </c>
    </row>
    <row r="38" spans="1:6" x14ac:dyDescent="0.2">
      <c r="A38" s="9" t="s">
        <v>409</v>
      </c>
      <c r="B38" s="9" t="s">
        <v>738</v>
      </c>
      <c r="C38" s="9" t="s">
        <v>225</v>
      </c>
      <c r="D38" s="9">
        <v>300</v>
      </c>
      <c r="E38" s="10">
        <v>3024.4740000000002</v>
      </c>
      <c r="F38" s="10">
        <v>0.44862155352604799</v>
      </c>
    </row>
    <row r="39" spans="1:6" x14ac:dyDescent="0.2">
      <c r="A39" s="9" t="s">
        <v>410</v>
      </c>
      <c r="B39" s="9" t="s">
        <v>739</v>
      </c>
      <c r="C39" s="9" t="s">
        <v>219</v>
      </c>
      <c r="D39" s="9">
        <v>300</v>
      </c>
      <c r="E39" s="10">
        <v>2998.5030000000002</v>
      </c>
      <c r="F39" s="10">
        <v>0.44476926371743097</v>
      </c>
    </row>
    <row r="40" spans="1:6" x14ac:dyDescent="0.2">
      <c r="A40" s="9" t="s">
        <v>411</v>
      </c>
      <c r="B40" s="9" t="s">
        <v>560</v>
      </c>
      <c r="C40" s="9" t="s">
        <v>168</v>
      </c>
      <c r="D40" s="9">
        <v>250</v>
      </c>
      <c r="E40" s="10">
        <v>2538.77</v>
      </c>
      <c r="F40" s="10">
        <v>0.37657686640563698</v>
      </c>
    </row>
    <row r="41" spans="1:6" x14ac:dyDescent="0.2">
      <c r="A41" s="9" t="s">
        <v>412</v>
      </c>
      <c r="B41" s="9" t="s">
        <v>740</v>
      </c>
      <c r="C41" s="9" t="s">
        <v>347</v>
      </c>
      <c r="D41" s="9">
        <v>25</v>
      </c>
      <c r="E41" s="10">
        <v>2535.6975000000002</v>
      </c>
      <c r="F41" s="10">
        <v>0.37612112113448998</v>
      </c>
    </row>
    <row r="42" spans="1:6" x14ac:dyDescent="0.2">
      <c r="A42" s="9" t="s">
        <v>413</v>
      </c>
      <c r="B42" s="9" t="s">
        <v>741</v>
      </c>
      <c r="C42" s="9" t="s">
        <v>347</v>
      </c>
      <c r="D42" s="9">
        <v>25</v>
      </c>
      <c r="E42" s="10">
        <v>2525.8525</v>
      </c>
      <c r="F42" s="10">
        <v>0.374660807971122</v>
      </c>
    </row>
    <row r="43" spans="1:6" x14ac:dyDescent="0.2">
      <c r="A43" s="9" t="s">
        <v>228</v>
      </c>
      <c r="B43" s="9" t="s">
        <v>675</v>
      </c>
      <c r="C43" s="9" t="s">
        <v>229</v>
      </c>
      <c r="D43" s="9">
        <v>240</v>
      </c>
      <c r="E43" s="10">
        <v>2444.0255999999999</v>
      </c>
      <c r="F43" s="10">
        <v>0.362523388043485</v>
      </c>
    </row>
    <row r="44" spans="1:6" x14ac:dyDescent="0.2">
      <c r="A44" s="9" t="s">
        <v>332</v>
      </c>
      <c r="B44" s="9" t="s">
        <v>742</v>
      </c>
      <c r="C44" s="9" t="s">
        <v>320</v>
      </c>
      <c r="D44" s="9">
        <v>220</v>
      </c>
      <c r="E44" s="10">
        <v>2235.3033999999998</v>
      </c>
      <c r="F44" s="10">
        <v>0.33156353267049299</v>
      </c>
    </row>
    <row r="45" spans="1:6" x14ac:dyDescent="0.2">
      <c r="A45" s="9" t="s">
        <v>348</v>
      </c>
      <c r="B45" s="9" t="s">
        <v>743</v>
      </c>
      <c r="C45" s="9" t="s">
        <v>216</v>
      </c>
      <c r="D45" s="9">
        <v>140</v>
      </c>
      <c r="E45" s="10">
        <v>1423.1266000000001</v>
      </c>
      <c r="F45" s="10">
        <v>0.211092992089283</v>
      </c>
    </row>
    <row r="46" spans="1:6" x14ac:dyDescent="0.2">
      <c r="A46" s="9" t="s">
        <v>414</v>
      </c>
      <c r="B46" s="9" t="s">
        <v>744</v>
      </c>
      <c r="C46" s="9" t="s">
        <v>347</v>
      </c>
      <c r="D46" s="9">
        <v>125</v>
      </c>
      <c r="E46" s="10">
        <v>1280.40625</v>
      </c>
      <c r="F46" s="10">
        <v>0.189923220044034</v>
      </c>
    </row>
    <row r="47" spans="1:6" x14ac:dyDescent="0.2">
      <c r="A47" s="9" t="s">
        <v>415</v>
      </c>
      <c r="B47" s="9" t="s">
        <v>745</v>
      </c>
      <c r="C47" s="9" t="s">
        <v>347</v>
      </c>
      <c r="D47" s="9">
        <v>125</v>
      </c>
      <c r="E47" s="10">
        <v>1276.6824999999999</v>
      </c>
      <c r="F47" s="10">
        <v>0.189370874575056</v>
      </c>
    </row>
    <row r="48" spans="1:6" x14ac:dyDescent="0.2">
      <c r="A48" s="9" t="s">
        <v>416</v>
      </c>
      <c r="B48" s="9" t="s">
        <v>746</v>
      </c>
      <c r="C48" s="9" t="s">
        <v>347</v>
      </c>
      <c r="D48" s="9">
        <v>125</v>
      </c>
      <c r="E48" s="10">
        <v>1274.6812500000001</v>
      </c>
      <c r="F48" s="10">
        <v>0.18907402828575301</v>
      </c>
    </row>
    <row r="49" spans="1:6" x14ac:dyDescent="0.2">
      <c r="A49" s="9" t="s">
        <v>417</v>
      </c>
      <c r="B49" s="9" t="s">
        <v>747</v>
      </c>
      <c r="C49" s="9" t="s">
        <v>347</v>
      </c>
      <c r="D49" s="9">
        <v>125</v>
      </c>
      <c r="E49" s="10">
        <v>1268.4275</v>
      </c>
      <c r="F49" s="10">
        <v>0.18814640680831099</v>
      </c>
    </row>
    <row r="50" spans="1:6" x14ac:dyDescent="0.2">
      <c r="A50" s="9" t="s">
        <v>418</v>
      </c>
      <c r="B50" s="9" t="s">
        <v>748</v>
      </c>
      <c r="C50" s="9" t="s">
        <v>347</v>
      </c>
      <c r="D50" s="9">
        <v>125</v>
      </c>
      <c r="E50" s="10">
        <v>1264.4862499999999</v>
      </c>
      <c r="F50" s="10">
        <v>0.18756179946904</v>
      </c>
    </row>
    <row r="51" spans="1:6" x14ac:dyDescent="0.2">
      <c r="A51" s="9" t="s">
        <v>316</v>
      </c>
      <c r="B51" s="9" t="s">
        <v>681</v>
      </c>
      <c r="C51" s="9" t="s">
        <v>216</v>
      </c>
      <c r="D51" s="9">
        <v>120</v>
      </c>
      <c r="E51" s="10">
        <v>1201.3968</v>
      </c>
      <c r="F51" s="10">
        <v>0.17820371370929999</v>
      </c>
    </row>
    <row r="52" spans="1:6" x14ac:dyDescent="0.2">
      <c r="A52" s="9" t="s">
        <v>339</v>
      </c>
      <c r="B52" s="9" t="s">
        <v>664</v>
      </c>
      <c r="C52" s="9" t="s">
        <v>216</v>
      </c>
      <c r="D52" s="9">
        <v>97</v>
      </c>
      <c r="E52" s="10">
        <v>971.12908000000004</v>
      </c>
      <c r="F52" s="10">
        <v>0.14404800191501799</v>
      </c>
    </row>
    <row r="53" spans="1:6" x14ac:dyDescent="0.2">
      <c r="A53" s="9" t="s">
        <v>334</v>
      </c>
      <c r="B53" s="9" t="s">
        <v>678</v>
      </c>
      <c r="C53" s="9" t="s">
        <v>320</v>
      </c>
      <c r="D53" s="9">
        <v>90</v>
      </c>
      <c r="E53" s="10">
        <v>920.76660000000004</v>
      </c>
      <c r="F53" s="10">
        <v>0.13657771319141701</v>
      </c>
    </row>
    <row r="54" spans="1:6" x14ac:dyDescent="0.2">
      <c r="A54" s="9" t="s">
        <v>419</v>
      </c>
      <c r="B54" s="9" t="s">
        <v>749</v>
      </c>
      <c r="C54" s="9" t="s">
        <v>216</v>
      </c>
      <c r="D54" s="9">
        <v>75</v>
      </c>
      <c r="E54" s="10">
        <v>758.80799999999999</v>
      </c>
      <c r="F54" s="10">
        <v>0.112554323094857</v>
      </c>
    </row>
    <row r="55" spans="1:6" x14ac:dyDescent="0.2">
      <c r="A55" s="9" t="s">
        <v>420</v>
      </c>
      <c r="B55" s="9" t="s">
        <v>750</v>
      </c>
      <c r="C55" s="9" t="s">
        <v>216</v>
      </c>
      <c r="D55" s="9">
        <v>60</v>
      </c>
      <c r="E55" s="10">
        <v>609.91139999999996</v>
      </c>
      <c r="F55" s="10">
        <v>9.0468425181121304E-2</v>
      </c>
    </row>
    <row r="56" spans="1:6" x14ac:dyDescent="0.2">
      <c r="A56" s="9" t="s">
        <v>314</v>
      </c>
      <c r="B56" s="9" t="s">
        <v>667</v>
      </c>
      <c r="C56" s="9" t="s">
        <v>315</v>
      </c>
      <c r="D56" s="9">
        <v>50</v>
      </c>
      <c r="E56" s="10">
        <v>583.43449999999996</v>
      </c>
      <c r="F56" s="10">
        <v>8.6541095003856205E-2</v>
      </c>
    </row>
    <row r="57" spans="1:6" x14ac:dyDescent="0.2">
      <c r="A57" s="9" t="s">
        <v>226</v>
      </c>
      <c r="B57" s="9" t="s">
        <v>584</v>
      </c>
      <c r="C57" s="9" t="s">
        <v>223</v>
      </c>
      <c r="D57" s="9">
        <v>50</v>
      </c>
      <c r="E57" s="10">
        <v>503.63150000000002</v>
      </c>
      <c r="F57" s="10">
        <v>7.4703881049945797E-2</v>
      </c>
    </row>
    <row r="58" spans="1:6" x14ac:dyDescent="0.2">
      <c r="A58" s="9" t="s">
        <v>188</v>
      </c>
      <c r="B58" s="9" t="s">
        <v>751</v>
      </c>
      <c r="C58" s="9" t="s">
        <v>189</v>
      </c>
      <c r="D58" s="9">
        <v>30</v>
      </c>
      <c r="E58" s="10">
        <v>213.90899999999999</v>
      </c>
      <c r="F58" s="10">
        <v>3.1729215689473102E-2</v>
      </c>
    </row>
    <row r="59" spans="1:6" x14ac:dyDescent="0.2">
      <c r="A59" s="9" t="s">
        <v>307</v>
      </c>
      <c r="B59" s="9" t="s">
        <v>752</v>
      </c>
      <c r="C59" s="9" t="s">
        <v>161</v>
      </c>
      <c r="D59" s="9">
        <v>10</v>
      </c>
      <c r="E59" s="10">
        <v>100.6829</v>
      </c>
      <c r="F59" s="11" t="s">
        <v>144</v>
      </c>
    </row>
    <row r="60" spans="1:6" x14ac:dyDescent="0.2">
      <c r="A60" s="8" t="s">
        <v>130</v>
      </c>
      <c r="B60" s="9"/>
      <c r="C60" s="9"/>
      <c r="D60" s="9"/>
      <c r="E60" s="12">
        <f>SUM(E8:E59)</f>
        <v>295067.77097999997</v>
      </c>
      <c r="F60" s="12">
        <f>SUM(F8:F59)</f>
        <v>43.752597408178808</v>
      </c>
    </row>
    <row r="61" spans="1:6" x14ac:dyDescent="0.2">
      <c r="A61" s="9"/>
      <c r="B61" s="9"/>
      <c r="C61" s="9"/>
      <c r="D61" s="9"/>
      <c r="E61" s="10"/>
      <c r="F61" s="10"/>
    </row>
    <row r="62" spans="1:6" x14ac:dyDescent="0.2">
      <c r="A62" s="8" t="s">
        <v>196</v>
      </c>
      <c r="B62" s="9"/>
      <c r="C62" s="9"/>
      <c r="D62" s="9"/>
      <c r="E62" s="10"/>
      <c r="F62" s="10"/>
    </row>
    <row r="63" spans="1:6" x14ac:dyDescent="0.2">
      <c r="A63" s="9" t="s">
        <v>242</v>
      </c>
      <c r="B63" s="9" t="s">
        <v>703</v>
      </c>
      <c r="C63" s="9" t="s">
        <v>243</v>
      </c>
      <c r="D63" s="9">
        <v>2750</v>
      </c>
      <c r="E63" s="10">
        <v>35326.224999999999</v>
      </c>
      <c r="F63" s="10">
        <v>5.2399544316501698</v>
      </c>
    </row>
    <row r="64" spans="1:6" x14ac:dyDescent="0.2">
      <c r="A64" s="9" t="s">
        <v>288</v>
      </c>
      <c r="B64" s="9" t="s">
        <v>683</v>
      </c>
      <c r="C64" s="9" t="s">
        <v>231</v>
      </c>
      <c r="D64" s="9">
        <v>2900</v>
      </c>
      <c r="E64" s="10">
        <v>29345.708999999999</v>
      </c>
      <c r="F64" s="10">
        <v>4.3528618731400304</v>
      </c>
    </row>
    <row r="65" spans="1:6" x14ac:dyDescent="0.2">
      <c r="A65" s="9" t="s">
        <v>398</v>
      </c>
      <c r="B65" s="9" t="s">
        <v>704</v>
      </c>
      <c r="C65" s="9" t="s">
        <v>225</v>
      </c>
      <c r="D65" s="9">
        <v>2795</v>
      </c>
      <c r="E65" s="10">
        <v>28829.279050000001</v>
      </c>
      <c r="F65" s="10">
        <v>4.2762595923942301</v>
      </c>
    </row>
    <row r="66" spans="1:6" x14ac:dyDescent="0.2">
      <c r="A66" s="9" t="s">
        <v>421</v>
      </c>
      <c r="B66" s="9" t="s">
        <v>705</v>
      </c>
      <c r="C66" s="9" t="s">
        <v>223</v>
      </c>
      <c r="D66" s="9">
        <v>2500</v>
      </c>
      <c r="E66" s="10">
        <v>25352.799999999999</v>
      </c>
      <c r="F66" s="10">
        <v>3.7605919317657199</v>
      </c>
    </row>
    <row r="67" spans="1:6" x14ac:dyDescent="0.2">
      <c r="A67" s="9" t="s">
        <v>399</v>
      </c>
      <c r="B67" s="9" t="s">
        <v>706</v>
      </c>
      <c r="C67" s="9" t="s">
        <v>243</v>
      </c>
      <c r="D67" s="9">
        <v>170</v>
      </c>
      <c r="E67" s="10">
        <v>19709.919000000002</v>
      </c>
      <c r="F67" s="10">
        <v>2.9235809207328498</v>
      </c>
    </row>
    <row r="68" spans="1:6" x14ac:dyDescent="0.2">
      <c r="A68" s="9" t="s">
        <v>378</v>
      </c>
      <c r="B68" s="9" t="s">
        <v>707</v>
      </c>
      <c r="C68" s="9" t="s">
        <v>243</v>
      </c>
      <c r="D68" s="9">
        <v>170</v>
      </c>
      <c r="E68" s="10">
        <v>19661.588</v>
      </c>
      <c r="F68" s="10">
        <v>2.9164119623276998</v>
      </c>
    </row>
    <row r="69" spans="1:6" x14ac:dyDescent="0.2">
      <c r="A69" s="9" t="s">
        <v>251</v>
      </c>
      <c r="B69" s="9" t="s">
        <v>684</v>
      </c>
      <c r="C69" s="9" t="s">
        <v>252</v>
      </c>
      <c r="D69" s="9">
        <v>1513</v>
      </c>
      <c r="E69" s="10">
        <v>17705.36808</v>
      </c>
      <c r="F69" s="10">
        <v>2.6262450045198298</v>
      </c>
    </row>
    <row r="70" spans="1:6" x14ac:dyDescent="0.2">
      <c r="A70" s="9" t="s">
        <v>241</v>
      </c>
      <c r="B70" s="9" t="s">
        <v>686</v>
      </c>
      <c r="C70" s="9" t="s">
        <v>231</v>
      </c>
      <c r="D70" s="9">
        <v>1675</v>
      </c>
      <c r="E70" s="10">
        <v>16888.706750000001</v>
      </c>
      <c r="F70" s="10">
        <v>2.5051092716389198</v>
      </c>
    </row>
    <row r="71" spans="1:6" x14ac:dyDescent="0.2">
      <c r="A71" s="9" t="s">
        <v>230</v>
      </c>
      <c r="B71" s="9" t="s">
        <v>687</v>
      </c>
      <c r="C71" s="9" t="s">
        <v>231</v>
      </c>
      <c r="D71" s="9">
        <v>1650</v>
      </c>
      <c r="E71" s="10">
        <v>16679.800500000001</v>
      </c>
      <c r="F71" s="10">
        <v>2.4741221160487901</v>
      </c>
    </row>
    <row r="72" spans="1:6" x14ac:dyDescent="0.2">
      <c r="A72" s="9" t="s">
        <v>294</v>
      </c>
      <c r="B72" s="9" t="s">
        <v>708</v>
      </c>
      <c r="C72" s="9" t="s">
        <v>231</v>
      </c>
      <c r="D72" s="9">
        <v>120</v>
      </c>
      <c r="E72" s="10">
        <v>15531.312</v>
      </c>
      <c r="F72" s="10">
        <v>2.30376631365908</v>
      </c>
    </row>
    <row r="73" spans="1:6" x14ac:dyDescent="0.2">
      <c r="A73" s="9" t="s">
        <v>369</v>
      </c>
      <c r="B73" s="9" t="s">
        <v>586</v>
      </c>
      <c r="C73" s="9" t="s">
        <v>370</v>
      </c>
      <c r="D73" s="9">
        <v>2680</v>
      </c>
      <c r="E73" s="10">
        <v>13440.9638</v>
      </c>
      <c r="F73" s="10">
        <v>1.9937040493134901</v>
      </c>
    </row>
    <row r="74" spans="1:6" x14ac:dyDescent="0.2">
      <c r="A74" s="9" t="s">
        <v>431</v>
      </c>
      <c r="B74" s="9" t="s">
        <v>709</v>
      </c>
      <c r="C74" s="9" t="s">
        <v>234</v>
      </c>
      <c r="D74" s="9">
        <v>100</v>
      </c>
      <c r="E74" s="10">
        <v>11533.85</v>
      </c>
      <c r="F74" s="10">
        <v>1.7108210237999699</v>
      </c>
    </row>
    <row r="75" spans="1:6" x14ac:dyDescent="0.2">
      <c r="A75" s="9" t="s">
        <v>365</v>
      </c>
      <c r="B75" s="9" t="s">
        <v>701</v>
      </c>
      <c r="C75" s="9" t="s">
        <v>366</v>
      </c>
      <c r="D75" s="9">
        <v>1050</v>
      </c>
      <c r="E75" s="10">
        <v>10647.0105</v>
      </c>
      <c r="F75" s="10">
        <v>1.5792757322159601</v>
      </c>
    </row>
    <row r="76" spans="1:6" x14ac:dyDescent="0.2">
      <c r="A76" s="9" t="s">
        <v>354</v>
      </c>
      <c r="B76" s="9" t="s">
        <v>689</v>
      </c>
      <c r="C76" s="9" t="s">
        <v>355</v>
      </c>
      <c r="D76" s="9">
        <v>960</v>
      </c>
      <c r="E76" s="10">
        <v>9798.3071999999993</v>
      </c>
      <c r="F76" s="10">
        <v>1.45338719988648</v>
      </c>
    </row>
    <row r="77" spans="1:6" x14ac:dyDescent="0.2">
      <c r="A77" s="9" t="s">
        <v>379</v>
      </c>
      <c r="B77" s="9" t="s">
        <v>694</v>
      </c>
      <c r="C77" s="9" t="s">
        <v>380</v>
      </c>
      <c r="D77" s="9">
        <v>800</v>
      </c>
      <c r="E77" s="10">
        <v>9786.5840000000007</v>
      </c>
      <c r="F77" s="10">
        <v>1.45164829249422</v>
      </c>
    </row>
    <row r="78" spans="1:6" x14ac:dyDescent="0.2">
      <c r="A78" s="9" t="s">
        <v>422</v>
      </c>
      <c r="B78" s="9" t="s">
        <v>710</v>
      </c>
      <c r="C78" s="9" t="s">
        <v>231</v>
      </c>
      <c r="D78" s="9">
        <v>750</v>
      </c>
      <c r="E78" s="10">
        <v>7643.3024999999998</v>
      </c>
      <c r="F78" s="10">
        <v>1.1337344085680801</v>
      </c>
    </row>
    <row r="79" spans="1:6" x14ac:dyDescent="0.2">
      <c r="A79" s="9" t="s">
        <v>371</v>
      </c>
      <c r="B79" s="9" t="s">
        <v>688</v>
      </c>
      <c r="C79" s="9" t="s">
        <v>504</v>
      </c>
      <c r="D79" s="9">
        <v>57</v>
      </c>
      <c r="E79" s="10">
        <v>7357.6967999999997</v>
      </c>
      <c r="F79" s="10">
        <v>1.09137038995529</v>
      </c>
    </row>
    <row r="80" spans="1:6" x14ac:dyDescent="0.2">
      <c r="A80" s="9" t="s">
        <v>423</v>
      </c>
      <c r="B80" s="9" t="s">
        <v>711</v>
      </c>
      <c r="C80" s="9" t="s">
        <v>231</v>
      </c>
      <c r="D80" s="9">
        <v>644</v>
      </c>
      <c r="E80" s="10">
        <v>6543.35556</v>
      </c>
      <c r="F80" s="10">
        <v>0.97057879704057703</v>
      </c>
    </row>
    <row r="81" spans="1:6" x14ac:dyDescent="0.2">
      <c r="A81" s="9" t="s">
        <v>424</v>
      </c>
      <c r="B81" s="9" t="s">
        <v>712</v>
      </c>
      <c r="C81" s="9" t="s">
        <v>231</v>
      </c>
      <c r="D81" s="9">
        <v>600</v>
      </c>
      <c r="E81" s="10">
        <v>6080.2560000000003</v>
      </c>
      <c r="F81" s="10">
        <v>0.90188703640900003</v>
      </c>
    </row>
    <row r="82" spans="1:6" x14ac:dyDescent="0.2">
      <c r="A82" s="9" t="s">
        <v>425</v>
      </c>
      <c r="B82" s="9" t="s">
        <v>713</v>
      </c>
      <c r="C82" s="9" t="s">
        <v>234</v>
      </c>
      <c r="D82" s="9">
        <v>597</v>
      </c>
      <c r="E82" s="10">
        <v>6062.9946900000004</v>
      </c>
      <c r="F82" s="10">
        <v>0.89932665873404005</v>
      </c>
    </row>
    <row r="83" spans="1:6" x14ac:dyDescent="0.2">
      <c r="A83" s="9" t="s">
        <v>426</v>
      </c>
      <c r="B83" s="9" t="s">
        <v>714</v>
      </c>
      <c r="C83" s="9" t="s">
        <v>504</v>
      </c>
      <c r="D83" s="9">
        <v>500</v>
      </c>
      <c r="E83" s="10">
        <v>5306.9250000000002</v>
      </c>
      <c r="F83" s="10">
        <v>0.787178510361213</v>
      </c>
    </row>
    <row r="84" spans="1:6" x14ac:dyDescent="0.2">
      <c r="A84" s="9" t="s">
        <v>363</v>
      </c>
      <c r="B84" s="9" t="s">
        <v>691</v>
      </c>
      <c r="C84" s="9" t="s">
        <v>231</v>
      </c>
      <c r="D84" s="9">
        <v>500</v>
      </c>
      <c r="E84" s="10">
        <v>5030.5050000000001</v>
      </c>
      <c r="F84" s="10">
        <v>0.74617701065393505</v>
      </c>
    </row>
    <row r="85" spans="1:6" x14ac:dyDescent="0.2">
      <c r="A85" s="9" t="s">
        <v>397</v>
      </c>
      <c r="B85" s="9" t="s">
        <v>715</v>
      </c>
      <c r="C85" s="9" t="s">
        <v>234</v>
      </c>
      <c r="D85" s="9">
        <v>422</v>
      </c>
      <c r="E85" s="10">
        <v>4301.0915199999999</v>
      </c>
      <c r="F85" s="10">
        <v>0.63798278958923405</v>
      </c>
    </row>
    <row r="86" spans="1:6" x14ac:dyDescent="0.2">
      <c r="A86" s="9" t="s">
        <v>427</v>
      </c>
      <c r="B86" s="9" t="s">
        <v>716</v>
      </c>
      <c r="C86" s="9" t="s">
        <v>231</v>
      </c>
      <c r="D86" s="9">
        <v>400</v>
      </c>
      <c r="E86" s="10">
        <v>4033.4079999999999</v>
      </c>
      <c r="F86" s="10">
        <v>0.59827717578805095</v>
      </c>
    </row>
    <row r="87" spans="1:6" x14ac:dyDescent="0.2">
      <c r="A87" s="9" t="s">
        <v>395</v>
      </c>
      <c r="B87" s="9" t="s">
        <v>717</v>
      </c>
      <c r="C87" s="9" t="s">
        <v>231</v>
      </c>
      <c r="D87" s="9">
        <v>370</v>
      </c>
      <c r="E87" s="10">
        <v>3800.2737000000002</v>
      </c>
      <c r="F87" s="10">
        <v>0.56369626292644004</v>
      </c>
    </row>
    <row r="88" spans="1:6" x14ac:dyDescent="0.2">
      <c r="A88" s="9" t="s">
        <v>432</v>
      </c>
      <c r="B88" s="9" t="s">
        <v>718</v>
      </c>
      <c r="C88" s="9" t="s">
        <v>248</v>
      </c>
      <c r="D88" s="9">
        <v>310</v>
      </c>
      <c r="E88" s="10">
        <v>3525.01</v>
      </c>
      <c r="F88" s="10">
        <v>0.52286627770476901</v>
      </c>
    </row>
    <row r="89" spans="1:6" x14ac:dyDescent="0.2">
      <c r="A89" s="9" t="s">
        <v>428</v>
      </c>
      <c r="B89" s="9" t="s">
        <v>699</v>
      </c>
      <c r="C89" s="9" t="s">
        <v>234</v>
      </c>
      <c r="D89" s="9">
        <v>338</v>
      </c>
      <c r="E89" s="10">
        <v>3425.4609999999998</v>
      </c>
      <c r="F89" s="10">
        <v>0.50810013091958806</v>
      </c>
    </row>
    <row r="90" spans="1:6" x14ac:dyDescent="0.2">
      <c r="A90" s="9" t="s">
        <v>235</v>
      </c>
      <c r="B90" s="9" t="s">
        <v>719</v>
      </c>
      <c r="C90" s="9" t="s">
        <v>234</v>
      </c>
      <c r="D90" s="9">
        <v>323</v>
      </c>
      <c r="E90" s="10">
        <v>3288.27243</v>
      </c>
      <c r="F90" s="10">
        <v>0.487750890225365</v>
      </c>
    </row>
    <row r="91" spans="1:6" x14ac:dyDescent="0.2">
      <c r="A91" s="9" t="s">
        <v>240</v>
      </c>
      <c r="B91" s="9" t="s">
        <v>720</v>
      </c>
      <c r="C91" s="9" t="s">
        <v>231</v>
      </c>
      <c r="D91" s="9">
        <v>320</v>
      </c>
      <c r="E91" s="10">
        <v>3267.7184000000002</v>
      </c>
      <c r="F91" s="10">
        <v>0.48470210195017399</v>
      </c>
    </row>
    <row r="92" spans="1:6" x14ac:dyDescent="0.2">
      <c r="A92" s="9" t="s">
        <v>433</v>
      </c>
      <c r="B92" s="9" t="s">
        <v>721</v>
      </c>
      <c r="C92" s="9" t="s">
        <v>248</v>
      </c>
      <c r="D92" s="9">
        <v>285</v>
      </c>
      <c r="E92" s="10">
        <v>3239.7745500000001</v>
      </c>
      <c r="F92" s="10">
        <v>0.48055717843669699</v>
      </c>
    </row>
    <row r="93" spans="1:6" x14ac:dyDescent="0.2">
      <c r="A93" s="9" t="s">
        <v>429</v>
      </c>
      <c r="B93" s="9" t="s">
        <v>696</v>
      </c>
      <c r="C93" s="9" t="s">
        <v>231</v>
      </c>
      <c r="D93" s="9">
        <v>280</v>
      </c>
      <c r="E93" s="10">
        <v>2842.8764000000001</v>
      </c>
      <c r="F93" s="10">
        <v>0.42168510195509601</v>
      </c>
    </row>
    <row r="94" spans="1:6" x14ac:dyDescent="0.2">
      <c r="A94" s="9" t="s">
        <v>245</v>
      </c>
      <c r="B94" s="9" t="s">
        <v>702</v>
      </c>
      <c r="C94" s="9" t="s">
        <v>246</v>
      </c>
      <c r="D94" s="9">
        <v>15</v>
      </c>
      <c r="E94" s="10">
        <v>1744.4085</v>
      </c>
      <c r="F94" s="10">
        <v>0.25874887707880501</v>
      </c>
    </row>
    <row r="95" spans="1:6" x14ac:dyDescent="0.2">
      <c r="A95" s="9" t="s">
        <v>396</v>
      </c>
      <c r="B95" s="9" t="s">
        <v>722</v>
      </c>
      <c r="C95" s="9" t="s">
        <v>231</v>
      </c>
      <c r="D95" s="9">
        <v>170</v>
      </c>
      <c r="E95" s="10">
        <v>1718.105</v>
      </c>
      <c r="F95" s="10">
        <v>0.25484726739951102</v>
      </c>
    </row>
    <row r="96" spans="1:6" x14ac:dyDescent="0.2">
      <c r="A96" s="9" t="s">
        <v>368</v>
      </c>
      <c r="B96" s="9" t="s">
        <v>723</v>
      </c>
      <c r="C96" s="9" t="s">
        <v>366</v>
      </c>
      <c r="D96" s="9">
        <v>120</v>
      </c>
      <c r="E96" s="10">
        <v>1216.1784</v>
      </c>
      <c r="F96" s="10">
        <v>0.18039627491353</v>
      </c>
    </row>
    <row r="97" spans="1:6" x14ac:dyDescent="0.2">
      <c r="A97" s="9" t="s">
        <v>353</v>
      </c>
      <c r="B97" s="9" t="s">
        <v>724</v>
      </c>
      <c r="C97" s="9" t="s">
        <v>504</v>
      </c>
      <c r="D97" s="9">
        <v>90</v>
      </c>
      <c r="E97" s="10">
        <v>955.24649999999997</v>
      </c>
      <c r="F97" s="10">
        <v>0.141692131865018</v>
      </c>
    </row>
    <row r="98" spans="1:6" x14ac:dyDescent="0.2">
      <c r="A98" s="9" t="s">
        <v>430</v>
      </c>
      <c r="B98" s="9" t="s">
        <v>700</v>
      </c>
      <c r="C98" s="9" t="s">
        <v>231</v>
      </c>
      <c r="D98" s="9">
        <v>60</v>
      </c>
      <c r="E98" s="10">
        <v>605.15819999999997</v>
      </c>
      <c r="F98" s="10">
        <v>8.9763380942612395E-2</v>
      </c>
    </row>
    <row r="99" spans="1:6" x14ac:dyDescent="0.2">
      <c r="A99" s="8" t="s">
        <v>130</v>
      </c>
      <c r="B99" s="9"/>
      <c r="C99" s="9"/>
      <c r="D99" s="9"/>
      <c r="E99" s="12">
        <f>SUM(E63:E98)</f>
        <v>362225.44102999999</v>
      </c>
      <c r="F99" s="12">
        <f>SUM(F63:F98)</f>
        <v>53.729058369004484</v>
      </c>
    </row>
    <row r="100" spans="1:6" x14ac:dyDescent="0.2">
      <c r="A100" s="9"/>
      <c r="B100" s="9"/>
      <c r="C100" s="9"/>
      <c r="D100" s="9"/>
      <c r="E100" s="10"/>
      <c r="F100" s="10"/>
    </row>
    <row r="101" spans="1:6" x14ac:dyDescent="0.2">
      <c r="A101" s="8" t="s">
        <v>130</v>
      </c>
      <c r="B101" s="9"/>
      <c r="C101" s="9"/>
      <c r="D101" s="9"/>
      <c r="E101" s="12">
        <v>657293.21201000002</v>
      </c>
      <c r="F101" s="12">
        <v>97.496590115852243</v>
      </c>
    </row>
    <row r="102" spans="1:6" x14ac:dyDescent="0.2">
      <c r="A102" s="9"/>
      <c r="B102" s="9"/>
      <c r="C102" s="9"/>
      <c r="D102" s="9"/>
      <c r="E102" s="10"/>
      <c r="F102" s="10"/>
    </row>
    <row r="103" spans="1:6" x14ac:dyDescent="0.2">
      <c r="A103" s="8" t="s">
        <v>142</v>
      </c>
      <c r="B103" s="9"/>
      <c r="C103" s="9"/>
      <c r="D103" s="9"/>
      <c r="E103" s="12">
        <v>16877.251991500001</v>
      </c>
      <c r="F103" s="12">
        <v>2.5</v>
      </c>
    </row>
    <row r="104" spans="1:6" x14ac:dyDescent="0.2">
      <c r="A104" s="9"/>
      <c r="B104" s="9"/>
      <c r="C104" s="9"/>
      <c r="D104" s="9"/>
      <c r="E104" s="10"/>
      <c r="F104" s="10"/>
    </row>
    <row r="105" spans="1:6" x14ac:dyDescent="0.2">
      <c r="A105" s="13" t="s">
        <v>143</v>
      </c>
      <c r="B105" s="6"/>
      <c r="C105" s="6"/>
      <c r="D105" s="6"/>
      <c r="E105" s="14">
        <v>674170.46199149999</v>
      </c>
      <c r="F105" s="14">
        <f xml:space="preserve"> ROUND(SUM(F101:F104),2)</f>
        <v>100</v>
      </c>
    </row>
    <row r="106" spans="1:6" x14ac:dyDescent="0.2">
      <c r="F106" s="15" t="s">
        <v>145</v>
      </c>
    </row>
    <row r="107" spans="1:6" x14ac:dyDescent="0.2">
      <c r="A107" s="1" t="s">
        <v>183</v>
      </c>
    </row>
    <row r="108" spans="1:6" x14ac:dyDescent="0.2">
      <c r="A108" s="1" t="s">
        <v>841</v>
      </c>
    </row>
    <row r="109" spans="1:6" x14ac:dyDescent="0.2">
      <c r="A109" s="1" t="s">
        <v>146</v>
      </c>
    </row>
    <row r="110" spans="1:6" x14ac:dyDescent="0.2">
      <c r="A110" s="1" t="s">
        <v>147</v>
      </c>
    </row>
    <row r="111" spans="1:6" x14ac:dyDescent="0.2">
      <c r="A111" s="1" t="s">
        <v>148</v>
      </c>
    </row>
    <row r="112" spans="1:6" x14ac:dyDescent="0.2">
      <c r="A112" s="3" t="s">
        <v>522</v>
      </c>
      <c r="D112" s="16">
        <v>11.443300000000001</v>
      </c>
    </row>
    <row r="113" spans="1:4" x14ac:dyDescent="0.2">
      <c r="A113" s="3" t="s">
        <v>523</v>
      </c>
      <c r="D113" s="16">
        <v>15.470700000000001</v>
      </c>
    </row>
    <row r="114" spans="1:4" x14ac:dyDescent="0.2">
      <c r="A114" s="3" t="s">
        <v>524</v>
      </c>
      <c r="D114" s="16">
        <v>11.1008</v>
      </c>
    </row>
    <row r="115" spans="1:4" x14ac:dyDescent="0.2">
      <c r="A115" s="3" t="s">
        <v>521</v>
      </c>
      <c r="D115" s="16">
        <v>15.0733</v>
      </c>
    </row>
    <row r="117" spans="1:4" x14ac:dyDescent="0.2">
      <c r="A117" s="1" t="s">
        <v>149</v>
      </c>
    </row>
    <row r="118" spans="1:4" x14ac:dyDescent="0.2">
      <c r="A118" s="3" t="s">
        <v>522</v>
      </c>
      <c r="D118" s="16">
        <v>11.489800000000001</v>
      </c>
    </row>
    <row r="119" spans="1:4" x14ac:dyDescent="0.2">
      <c r="A119" s="3" t="s">
        <v>523</v>
      </c>
      <c r="D119" s="16">
        <v>16.151399999999999</v>
      </c>
    </row>
    <row r="120" spans="1:4" x14ac:dyDescent="0.2">
      <c r="A120" s="3" t="s">
        <v>524</v>
      </c>
      <c r="D120" s="16">
        <v>11.0823</v>
      </c>
    </row>
    <row r="121" spans="1:4" x14ac:dyDescent="0.2">
      <c r="A121" s="3" t="s">
        <v>521</v>
      </c>
      <c r="D121" s="16">
        <v>15.669600000000001</v>
      </c>
    </row>
    <row r="123" spans="1:4" x14ac:dyDescent="0.2">
      <c r="A123" s="1" t="s">
        <v>150</v>
      </c>
      <c r="D123" s="17"/>
    </row>
    <row r="125" spans="1:4" x14ac:dyDescent="0.2">
      <c r="A125" s="19" t="s">
        <v>555</v>
      </c>
      <c r="B125" s="20"/>
      <c r="C125" s="51" t="s">
        <v>556</v>
      </c>
      <c r="D125" s="52"/>
    </row>
    <row r="126" spans="1:4" ht="12.75" x14ac:dyDescent="0.2">
      <c r="A126" s="53"/>
      <c r="B126" s="54"/>
      <c r="C126" s="21" t="s">
        <v>557</v>
      </c>
      <c r="D126" s="21" t="s">
        <v>558</v>
      </c>
    </row>
    <row r="127" spans="1:4" ht="12.75" x14ac:dyDescent="0.2">
      <c r="A127" s="53" t="s">
        <v>522</v>
      </c>
      <c r="B127" s="54"/>
      <c r="C127" s="22">
        <v>0.3214079339</v>
      </c>
      <c r="D127" s="22">
        <v>0.29777837159999998</v>
      </c>
    </row>
    <row r="128" spans="1:4" ht="12.75" x14ac:dyDescent="0.2">
      <c r="A128" s="53" t="s">
        <v>524</v>
      </c>
      <c r="B128" s="54"/>
      <c r="C128" s="22">
        <v>0.3214079339</v>
      </c>
      <c r="D128" s="22">
        <v>0.29777837159999998</v>
      </c>
    </row>
    <row r="130" spans="1:5" x14ac:dyDescent="0.2">
      <c r="A130" s="1" t="s">
        <v>152</v>
      </c>
      <c r="D130" s="18">
        <v>2.0018982077765575</v>
      </c>
      <c r="E130" s="2" t="s">
        <v>153</v>
      </c>
    </row>
  </sheetData>
  <sortState ref="A125:D126">
    <sortCondition ref="A125"/>
  </sortState>
  <mergeCells count="5">
    <mergeCell ref="B1:E1"/>
    <mergeCell ref="C125:D125"/>
    <mergeCell ref="A126:B126"/>
    <mergeCell ref="A127:B127"/>
    <mergeCell ref="A128:B1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zoomScaleNormal="100" workbookViewId="0"/>
  </sheetViews>
  <sheetFormatPr defaultRowHeight="11.25" x14ac:dyDescent="0.2"/>
  <cols>
    <col min="1" max="1" width="38" style="3" customWidth="1"/>
    <col min="2" max="2" width="43.28515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400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214</v>
      </c>
      <c r="B8" s="9" t="s">
        <v>656</v>
      </c>
      <c r="C8" s="9" t="s">
        <v>161</v>
      </c>
      <c r="D8" s="9">
        <v>610</v>
      </c>
      <c r="E8" s="10">
        <v>6133.6536999999998</v>
      </c>
      <c r="F8" s="10">
        <v>3.61299934332229</v>
      </c>
    </row>
    <row r="9" spans="1:6" x14ac:dyDescent="0.2">
      <c r="A9" s="9" t="s">
        <v>329</v>
      </c>
      <c r="B9" s="9" t="s">
        <v>753</v>
      </c>
      <c r="C9" s="9" t="s">
        <v>216</v>
      </c>
      <c r="D9" s="9">
        <v>500</v>
      </c>
      <c r="E9" s="10">
        <v>5164.7849999999999</v>
      </c>
      <c r="F9" s="10">
        <v>3.0422918746457399</v>
      </c>
    </row>
    <row r="10" spans="1:6" x14ac:dyDescent="0.2">
      <c r="A10" s="9" t="s">
        <v>386</v>
      </c>
      <c r="B10" s="9" t="s">
        <v>754</v>
      </c>
      <c r="C10" s="9" t="s">
        <v>347</v>
      </c>
      <c r="D10" s="9">
        <v>500</v>
      </c>
      <c r="E10" s="10">
        <v>5103.165</v>
      </c>
      <c r="F10" s="10">
        <v>3.00599490868963</v>
      </c>
    </row>
    <row r="11" spans="1:6" x14ac:dyDescent="0.2">
      <c r="A11" s="9" t="s">
        <v>218</v>
      </c>
      <c r="B11" s="9" t="s">
        <v>671</v>
      </c>
      <c r="C11" s="9" t="s">
        <v>219</v>
      </c>
      <c r="D11" s="9">
        <v>9</v>
      </c>
      <c r="E11" s="10">
        <v>4543.7129999999997</v>
      </c>
      <c r="F11" s="10">
        <v>2.6764523868122798</v>
      </c>
    </row>
    <row r="12" spans="1:6" x14ac:dyDescent="0.2">
      <c r="A12" s="9" t="s">
        <v>323</v>
      </c>
      <c r="B12" s="9" t="s">
        <v>755</v>
      </c>
      <c r="C12" s="9" t="s">
        <v>192</v>
      </c>
      <c r="D12" s="9">
        <v>360</v>
      </c>
      <c r="E12" s="10">
        <v>3653.9603999999999</v>
      </c>
      <c r="F12" s="10">
        <v>2.15234787802344</v>
      </c>
    </row>
    <row r="13" spans="1:6" x14ac:dyDescent="0.2">
      <c r="A13" s="9" t="s">
        <v>222</v>
      </c>
      <c r="B13" s="9" t="s">
        <v>731</v>
      </c>
      <c r="C13" s="9" t="s">
        <v>223</v>
      </c>
      <c r="D13" s="9">
        <v>300</v>
      </c>
      <c r="E13" s="10">
        <v>3147.7020000000002</v>
      </c>
      <c r="F13" s="10">
        <v>1.8541387915288201</v>
      </c>
    </row>
    <row r="14" spans="1:6" x14ac:dyDescent="0.2">
      <c r="A14" s="9" t="s">
        <v>335</v>
      </c>
      <c r="B14" s="9" t="s">
        <v>756</v>
      </c>
      <c r="C14" s="9" t="s">
        <v>336</v>
      </c>
      <c r="D14" s="9">
        <v>300</v>
      </c>
      <c r="E14" s="10">
        <v>3082.4459999999999</v>
      </c>
      <c r="F14" s="10">
        <v>1.8157000571823001</v>
      </c>
    </row>
    <row r="15" spans="1:6" x14ac:dyDescent="0.2">
      <c r="A15" s="9" t="s">
        <v>387</v>
      </c>
      <c r="B15" s="9" t="s">
        <v>733</v>
      </c>
      <c r="C15" s="9" t="s">
        <v>223</v>
      </c>
      <c r="D15" s="9">
        <v>300</v>
      </c>
      <c r="E15" s="10">
        <v>3058.7339999999999</v>
      </c>
      <c r="F15" s="10">
        <v>1.80173261711817</v>
      </c>
    </row>
    <row r="16" spans="1:6" x14ac:dyDescent="0.2">
      <c r="A16" s="9" t="s">
        <v>388</v>
      </c>
      <c r="B16" s="9" t="s">
        <v>674</v>
      </c>
      <c r="C16" s="9" t="s">
        <v>192</v>
      </c>
      <c r="D16" s="9">
        <v>300</v>
      </c>
      <c r="E16" s="10">
        <v>3044.4659999999999</v>
      </c>
      <c r="F16" s="10">
        <v>1.7933281200350499</v>
      </c>
    </row>
    <row r="17" spans="1:6" x14ac:dyDescent="0.2">
      <c r="A17" s="9" t="s">
        <v>342</v>
      </c>
      <c r="B17" s="9" t="s">
        <v>757</v>
      </c>
      <c r="C17" s="9" t="s">
        <v>216</v>
      </c>
      <c r="D17" s="9">
        <v>298</v>
      </c>
      <c r="E17" s="10">
        <v>3033.5059000000001</v>
      </c>
      <c r="F17" s="10">
        <v>1.78687212560831</v>
      </c>
    </row>
    <row r="18" spans="1:6" x14ac:dyDescent="0.2">
      <c r="A18" s="9" t="s">
        <v>334</v>
      </c>
      <c r="B18" s="9" t="s">
        <v>678</v>
      </c>
      <c r="C18" s="9" t="s">
        <v>320</v>
      </c>
      <c r="D18" s="9">
        <v>260</v>
      </c>
      <c r="E18" s="10">
        <v>2659.9924000000001</v>
      </c>
      <c r="F18" s="10">
        <v>1.5668557868603299</v>
      </c>
    </row>
    <row r="19" spans="1:6" x14ac:dyDescent="0.2">
      <c r="A19" s="9" t="s">
        <v>389</v>
      </c>
      <c r="B19" s="9" t="s">
        <v>758</v>
      </c>
      <c r="C19" s="9" t="s">
        <v>213</v>
      </c>
      <c r="D19" s="9">
        <v>250</v>
      </c>
      <c r="E19" s="10">
        <v>2489.0349999999999</v>
      </c>
      <c r="F19" s="10">
        <v>1.4661541489546801</v>
      </c>
    </row>
    <row r="20" spans="1:6" x14ac:dyDescent="0.2">
      <c r="A20" s="9" t="s">
        <v>217</v>
      </c>
      <c r="B20" s="9" t="s">
        <v>660</v>
      </c>
      <c r="C20" s="9" t="s">
        <v>216</v>
      </c>
      <c r="D20" s="9">
        <v>200</v>
      </c>
      <c r="E20" s="10">
        <v>2040.874</v>
      </c>
      <c r="F20" s="10">
        <v>1.2021670577527901</v>
      </c>
    </row>
    <row r="21" spans="1:6" x14ac:dyDescent="0.2">
      <c r="A21" s="9" t="s">
        <v>343</v>
      </c>
      <c r="B21" s="9" t="s">
        <v>585</v>
      </c>
      <c r="C21" s="9" t="s">
        <v>216</v>
      </c>
      <c r="D21" s="9">
        <v>200</v>
      </c>
      <c r="E21" s="10">
        <v>2034.5719999999999</v>
      </c>
      <c r="F21" s="10">
        <v>1.19845489482752</v>
      </c>
    </row>
    <row r="22" spans="1:6" x14ac:dyDescent="0.2">
      <c r="A22" s="9" t="s">
        <v>390</v>
      </c>
      <c r="B22" s="9" t="s">
        <v>661</v>
      </c>
      <c r="C22" s="9" t="s">
        <v>219</v>
      </c>
      <c r="D22" s="9">
        <v>4</v>
      </c>
      <c r="E22" s="10">
        <v>2019.4280000000001</v>
      </c>
      <c r="F22" s="10">
        <v>1.1895343941387899</v>
      </c>
    </row>
    <row r="23" spans="1:6" x14ac:dyDescent="0.2">
      <c r="A23" s="9" t="s">
        <v>332</v>
      </c>
      <c r="B23" s="9" t="s">
        <v>742</v>
      </c>
      <c r="C23" s="9" t="s">
        <v>320</v>
      </c>
      <c r="D23" s="9">
        <v>180</v>
      </c>
      <c r="E23" s="10">
        <v>1828.8846000000001</v>
      </c>
      <c r="F23" s="10">
        <v>1.07729571671323</v>
      </c>
    </row>
    <row r="24" spans="1:6" x14ac:dyDescent="0.2">
      <c r="A24" s="9" t="s">
        <v>391</v>
      </c>
      <c r="B24" s="9" t="s">
        <v>679</v>
      </c>
      <c r="C24" s="9" t="s">
        <v>320</v>
      </c>
      <c r="D24" s="9">
        <v>170</v>
      </c>
      <c r="E24" s="10">
        <v>1711.0704000000001</v>
      </c>
      <c r="F24" s="10">
        <v>1.0078978263116201</v>
      </c>
    </row>
    <row r="25" spans="1:6" x14ac:dyDescent="0.2">
      <c r="A25" s="9" t="s">
        <v>227</v>
      </c>
      <c r="B25" s="9" t="s">
        <v>673</v>
      </c>
      <c r="C25" s="9" t="s">
        <v>168</v>
      </c>
      <c r="D25" s="9">
        <v>150</v>
      </c>
      <c r="E25" s="10">
        <v>1541.0340000000001</v>
      </c>
      <c r="F25" s="10">
        <v>0.90773869904610405</v>
      </c>
    </row>
    <row r="26" spans="1:6" x14ac:dyDescent="0.2">
      <c r="A26" s="9" t="s">
        <v>191</v>
      </c>
      <c r="B26" s="9" t="s">
        <v>665</v>
      </c>
      <c r="C26" s="9" t="s">
        <v>192</v>
      </c>
      <c r="D26" s="9">
        <v>150</v>
      </c>
      <c r="E26" s="10">
        <v>1512.231</v>
      </c>
      <c r="F26" s="10">
        <v>0.89077242980828997</v>
      </c>
    </row>
    <row r="27" spans="1:6" x14ac:dyDescent="0.2">
      <c r="A27" s="9" t="s">
        <v>228</v>
      </c>
      <c r="B27" s="9" t="s">
        <v>675</v>
      </c>
      <c r="C27" s="9" t="s">
        <v>229</v>
      </c>
      <c r="D27" s="9">
        <v>110</v>
      </c>
      <c r="E27" s="10">
        <v>1120.1784</v>
      </c>
      <c r="F27" s="10">
        <v>0.65983572297272197</v>
      </c>
    </row>
    <row r="28" spans="1:6" x14ac:dyDescent="0.2">
      <c r="A28" s="9" t="s">
        <v>194</v>
      </c>
      <c r="B28" s="9" t="s">
        <v>565</v>
      </c>
      <c r="C28" s="9" t="s">
        <v>168</v>
      </c>
      <c r="D28" s="9">
        <v>100</v>
      </c>
      <c r="E28" s="10">
        <v>1012.56</v>
      </c>
      <c r="F28" s="10">
        <v>0.596443619742408</v>
      </c>
    </row>
    <row r="29" spans="1:6" x14ac:dyDescent="0.2">
      <c r="A29" s="9" t="s">
        <v>212</v>
      </c>
      <c r="B29" s="9" t="s">
        <v>736</v>
      </c>
      <c r="C29" s="9" t="s">
        <v>213</v>
      </c>
      <c r="D29" s="9">
        <v>100</v>
      </c>
      <c r="E29" s="10">
        <v>995.54200000000003</v>
      </c>
      <c r="F29" s="10">
        <v>0.58641924832661496</v>
      </c>
    </row>
    <row r="30" spans="1:6" x14ac:dyDescent="0.2">
      <c r="A30" s="9" t="s">
        <v>224</v>
      </c>
      <c r="B30" s="9" t="s">
        <v>669</v>
      </c>
      <c r="C30" s="9" t="s">
        <v>225</v>
      </c>
      <c r="D30" s="9">
        <v>130</v>
      </c>
      <c r="E30" s="10">
        <v>922.80499999999995</v>
      </c>
      <c r="F30" s="10">
        <v>0.54357386675001296</v>
      </c>
    </row>
    <row r="31" spans="1:6" x14ac:dyDescent="0.2">
      <c r="A31" s="9" t="s">
        <v>392</v>
      </c>
      <c r="B31" s="9" t="s">
        <v>759</v>
      </c>
      <c r="C31" s="9" t="s">
        <v>320</v>
      </c>
      <c r="D31" s="9">
        <v>1500</v>
      </c>
      <c r="E31" s="10">
        <v>698.64</v>
      </c>
      <c r="F31" s="10">
        <v>0.41153054682866802</v>
      </c>
    </row>
    <row r="32" spans="1:6" x14ac:dyDescent="0.2">
      <c r="A32" s="9" t="s">
        <v>393</v>
      </c>
      <c r="B32" s="9" t="s">
        <v>760</v>
      </c>
      <c r="C32" s="9" t="s">
        <v>347</v>
      </c>
      <c r="D32" s="9">
        <v>50</v>
      </c>
      <c r="E32" s="10">
        <v>524.88149999999996</v>
      </c>
      <c r="F32" s="10">
        <v>0.30917893438001198</v>
      </c>
    </row>
    <row r="33" spans="1:6" x14ac:dyDescent="0.2">
      <c r="A33" s="8" t="s">
        <v>130</v>
      </c>
      <c r="B33" s="9"/>
      <c r="C33" s="9"/>
      <c r="D33" s="9"/>
      <c r="E33" s="12">
        <f>SUM(E8:E32)</f>
        <v>63077.859299999996</v>
      </c>
      <c r="F33" s="12">
        <f>SUM(F8:F32)</f>
        <v>37.155710996379817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8" t="s">
        <v>196</v>
      </c>
      <c r="B35" s="9"/>
      <c r="C35" s="9"/>
      <c r="D35" s="9"/>
      <c r="E35" s="10"/>
      <c r="F35" s="10"/>
    </row>
    <row r="36" spans="1:6" x14ac:dyDescent="0.2">
      <c r="A36" s="9" t="s">
        <v>352</v>
      </c>
      <c r="B36" s="9" t="s">
        <v>761</v>
      </c>
      <c r="C36" s="9" t="s">
        <v>223</v>
      </c>
      <c r="D36" s="9">
        <v>550</v>
      </c>
      <c r="E36" s="10">
        <v>5612.9920000000002</v>
      </c>
      <c r="F36" s="10">
        <v>3.3063060619273701</v>
      </c>
    </row>
    <row r="37" spans="1:6" x14ac:dyDescent="0.2">
      <c r="A37" s="9" t="s">
        <v>394</v>
      </c>
      <c r="B37" s="9" t="s">
        <v>762</v>
      </c>
      <c r="C37" s="9" t="s">
        <v>504</v>
      </c>
      <c r="D37" s="9">
        <v>500</v>
      </c>
      <c r="E37" s="10">
        <v>5306.9250000000002</v>
      </c>
      <c r="F37" s="10">
        <v>3.1260187610625398</v>
      </c>
    </row>
    <row r="38" spans="1:6" x14ac:dyDescent="0.2">
      <c r="A38" s="9" t="s">
        <v>242</v>
      </c>
      <c r="B38" s="9" t="s">
        <v>703</v>
      </c>
      <c r="C38" s="9" t="s">
        <v>243</v>
      </c>
      <c r="D38" s="9">
        <v>410</v>
      </c>
      <c r="E38" s="10">
        <v>5266.8190000000004</v>
      </c>
      <c r="F38" s="10">
        <v>3.1023945137948301</v>
      </c>
    </row>
    <row r="39" spans="1:6" x14ac:dyDescent="0.2">
      <c r="A39" s="9" t="s">
        <v>244</v>
      </c>
      <c r="B39" s="9" t="s">
        <v>708</v>
      </c>
      <c r="C39" s="9" t="s">
        <v>231</v>
      </c>
      <c r="D39" s="9">
        <v>36</v>
      </c>
      <c r="E39" s="10">
        <v>4659.3936000000003</v>
      </c>
      <c r="F39" s="10">
        <v>2.7445934903498199</v>
      </c>
    </row>
    <row r="40" spans="1:6" x14ac:dyDescent="0.2">
      <c r="A40" s="9" t="s">
        <v>354</v>
      </c>
      <c r="B40" s="9" t="s">
        <v>689</v>
      </c>
      <c r="C40" s="9" t="s">
        <v>355</v>
      </c>
      <c r="D40" s="9">
        <v>440</v>
      </c>
      <c r="E40" s="10">
        <v>4490.8908000000001</v>
      </c>
      <c r="F40" s="10">
        <v>2.64533772282125</v>
      </c>
    </row>
    <row r="41" spans="1:6" x14ac:dyDescent="0.2">
      <c r="A41" s="9" t="s">
        <v>365</v>
      </c>
      <c r="B41" s="9" t="s">
        <v>701</v>
      </c>
      <c r="C41" s="9" t="s">
        <v>366</v>
      </c>
      <c r="D41" s="9">
        <v>400</v>
      </c>
      <c r="E41" s="10">
        <v>4056.0039999999999</v>
      </c>
      <c r="F41" s="10">
        <v>2.3891697355709201</v>
      </c>
    </row>
    <row r="42" spans="1:6" x14ac:dyDescent="0.2">
      <c r="A42" s="9" t="s">
        <v>363</v>
      </c>
      <c r="B42" s="9" t="s">
        <v>691</v>
      </c>
      <c r="C42" s="9" t="s">
        <v>231</v>
      </c>
      <c r="D42" s="9">
        <v>400</v>
      </c>
      <c r="E42" s="10">
        <v>4024.404</v>
      </c>
      <c r="F42" s="10">
        <v>2.3705559068754698</v>
      </c>
    </row>
    <row r="43" spans="1:6" x14ac:dyDescent="0.2">
      <c r="A43" s="9" t="s">
        <v>288</v>
      </c>
      <c r="B43" s="9" t="s">
        <v>683</v>
      </c>
      <c r="C43" s="9" t="s">
        <v>231</v>
      </c>
      <c r="D43" s="9">
        <v>390</v>
      </c>
      <c r="E43" s="10">
        <v>3946.4919</v>
      </c>
      <c r="F43" s="10">
        <v>2.3246621574228601</v>
      </c>
    </row>
    <row r="44" spans="1:6" x14ac:dyDescent="0.2">
      <c r="A44" s="9" t="s">
        <v>251</v>
      </c>
      <c r="B44" s="9" t="s">
        <v>684</v>
      </c>
      <c r="C44" s="9" t="s">
        <v>252</v>
      </c>
      <c r="D44" s="9">
        <v>321</v>
      </c>
      <c r="E44" s="10">
        <v>3756.39336</v>
      </c>
      <c r="F44" s="10">
        <v>2.21268552265026</v>
      </c>
    </row>
    <row r="45" spans="1:6" x14ac:dyDescent="0.2">
      <c r="A45" s="9" t="s">
        <v>372</v>
      </c>
      <c r="B45" s="9" t="s">
        <v>763</v>
      </c>
      <c r="C45" s="9" t="s">
        <v>373</v>
      </c>
      <c r="D45" s="9">
        <v>29</v>
      </c>
      <c r="E45" s="10">
        <v>3649.7341000000001</v>
      </c>
      <c r="F45" s="10">
        <v>2.1498583962444702</v>
      </c>
    </row>
    <row r="46" spans="1:6" x14ac:dyDescent="0.2">
      <c r="A46" s="9" t="s">
        <v>399</v>
      </c>
      <c r="B46" s="9" t="s">
        <v>706</v>
      </c>
      <c r="C46" s="9" t="s">
        <v>243</v>
      </c>
      <c r="D46" s="9">
        <v>30</v>
      </c>
      <c r="E46" s="10">
        <v>3478.221</v>
      </c>
      <c r="F46" s="10">
        <v>2.0488294259145698</v>
      </c>
    </row>
    <row r="47" spans="1:6" x14ac:dyDescent="0.2">
      <c r="A47" s="9" t="s">
        <v>368</v>
      </c>
      <c r="B47" s="9" t="s">
        <v>723</v>
      </c>
      <c r="C47" s="9" t="s">
        <v>366</v>
      </c>
      <c r="D47" s="9">
        <v>310</v>
      </c>
      <c r="E47" s="10">
        <v>3141.7941999999998</v>
      </c>
      <c r="F47" s="10">
        <v>1.85065883022607</v>
      </c>
    </row>
    <row r="48" spans="1:6" x14ac:dyDescent="0.2">
      <c r="A48" s="9" t="s">
        <v>249</v>
      </c>
      <c r="B48" s="9" t="s">
        <v>764</v>
      </c>
      <c r="C48" s="9" t="s">
        <v>250</v>
      </c>
      <c r="D48" s="9">
        <v>338</v>
      </c>
      <c r="E48" s="10">
        <v>3076.5402199999999</v>
      </c>
      <c r="F48" s="10">
        <v>1.8122212857508699</v>
      </c>
    </row>
    <row r="49" spans="1:6" x14ac:dyDescent="0.2">
      <c r="A49" s="9" t="s">
        <v>379</v>
      </c>
      <c r="B49" s="9" t="s">
        <v>694</v>
      </c>
      <c r="C49" s="9" t="s">
        <v>380</v>
      </c>
      <c r="D49" s="9">
        <v>250</v>
      </c>
      <c r="E49" s="10">
        <v>3058.3074999999999</v>
      </c>
      <c r="F49" s="10">
        <v>1.8014813893353001</v>
      </c>
    </row>
    <row r="50" spans="1:6" x14ac:dyDescent="0.2">
      <c r="A50" s="9" t="s">
        <v>230</v>
      </c>
      <c r="B50" s="9" t="s">
        <v>687</v>
      </c>
      <c r="C50" s="9" t="s">
        <v>231</v>
      </c>
      <c r="D50" s="9">
        <v>300</v>
      </c>
      <c r="E50" s="10">
        <v>3032.6909999999998</v>
      </c>
      <c r="F50" s="10">
        <v>1.7863921126651501</v>
      </c>
    </row>
    <row r="51" spans="1:6" x14ac:dyDescent="0.2">
      <c r="A51" s="9" t="s">
        <v>371</v>
      </c>
      <c r="B51" s="9" t="s">
        <v>688</v>
      </c>
      <c r="C51" s="9" t="s">
        <v>504</v>
      </c>
      <c r="D51" s="9">
        <v>21</v>
      </c>
      <c r="E51" s="10">
        <v>2710.7303999999999</v>
      </c>
      <c r="F51" s="10">
        <v>1.59674276282076</v>
      </c>
    </row>
    <row r="52" spans="1:6" x14ac:dyDescent="0.2">
      <c r="A52" s="9" t="s">
        <v>236</v>
      </c>
      <c r="B52" s="9" t="s">
        <v>765</v>
      </c>
      <c r="C52" s="9" t="s">
        <v>237</v>
      </c>
      <c r="D52" s="9">
        <v>250</v>
      </c>
      <c r="E52" s="10">
        <v>2618.5749999999998</v>
      </c>
      <c r="F52" s="10">
        <v>1.5424590657017601</v>
      </c>
    </row>
    <row r="53" spans="1:6" x14ac:dyDescent="0.2">
      <c r="A53" s="9" t="s">
        <v>238</v>
      </c>
      <c r="B53" s="9" t="s">
        <v>766</v>
      </c>
      <c r="C53" s="9" t="s">
        <v>237</v>
      </c>
      <c r="D53" s="9">
        <v>250</v>
      </c>
      <c r="E53" s="10">
        <v>2598.7849999999999</v>
      </c>
      <c r="F53" s="10">
        <v>1.53080186095863</v>
      </c>
    </row>
    <row r="54" spans="1:6" x14ac:dyDescent="0.2">
      <c r="A54" s="9" t="s">
        <v>239</v>
      </c>
      <c r="B54" s="9" t="s">
        <v>767</v>
      </c>
      <c r="C54" s="9" t="s">
        <v>237</v>
      </c>
      <c r="D54" s="9">
        <v>250</v>
      </c>
      <c r="E54" s="10">
        <v>2584.3425000000002</v>
      </c>
      <c r="F54" s="10">
        <v>1.52229457548604</v>
      </c>
    </row>
    <row r="55" spans="1:6" x14ac:dyDescent="0.2">
      <c r="A55" s="9" t="s">
        <v>245</v>
      </c>
      <c r="B55" s="9" t="s">
        <v>702</v>
      </c>
      <c r="C55" s="9" t="s">
        <v>246</v>
      </c>
      <c r="D55" s="9">
        <v>22</v>
      </c>
      <c r="E55" s="10">
        <v>2558.4657999999999</v>
      </c>
      <c r="F55" s="10">
        <v>1.50705202925175</v>
      </c>
    </row>
    <row r="56" spans="1:6" x14ac:dyDescent="0.2">
      <c r="A56" s="9" t="s">
        <v>232</v>
      </c>
      <c r="B56" s="9" t="s">
        <v>768</v>
      </c>
      <c r="C56" s="9" t="s">
        <v>231</v>
      </c>
      <c r="D56" s="9">
        <v>250</v>
      </c>
      <c r="E56" s="10">
        <v>2544.7424999999998</v>
      </c>
      <c r="F56" s="10">
        <v>1.49896838509555</v>
      </c>
    </row>
    <row r="57" spans="1:6" x14ac:dyDescent="0.2">
      <c r="A57" s="9" t="s">
        <v>367</v>
      </c>
      <c r="B57" s="9" t="s">
        <v>769</v>
      </c>
      <c r="C57" s="9" t="s">
        <v>231</v>
      </c>
      <c r="D57" s="9">
        <v>250</v>
      </c>
      <c r="E57" s="10">
        <v>2525.3074999999999</v>
      </c>
      <c r="F57" s="10">
        <v>1.48752029140264</v>
      </c>
    </row>
    <row r="58" spans="1:6" x14ac:dyDescent="0.2">
      <c r="A58" s="9" t="s">
        <v>395</v>
      </c>
      <c r="B58" s="9" t="s">
        <v>717</v>
      </c>
      <c r="C58" s="9" t="s">
        <v>231</v>
      </c>
      <c r="D58" s="9">
        <v>230</v>
      </c>
      <c r="E58" s="10">
        <v>2362.3323</v>
      </c>
      <c r="F58" s="10">
        <v>1.39152053018726</v>
      </c>
    </row>
    <row r="59" spans="1:6" x14ac:dyDescent="0.2">
      <c r="A59" s="9" t="s">
        <v>240</v>
      </c>
      <c r="B59" s="9" t="s">
        <v>720</v>
      </c>
      <c r="C59" s="9" t="s">
        <v>231</v>
      </c>
      <c r="D59" s="9">
        <v>230</v>
      </c>
      <c r="E59" s="10">
        <v>2348.6725999999999</v>
      </c>
      <c r="F59" s="10">
        <v>1.38347434930652</v>
      </c>
    </row>
    <row r="60" spans="1:6" x14ac:dyDescent="0.2">
      <c r="A60" s="9" t="s">
        <v>396</v>
      </c>
      <c r="B60" s="9" t="s">
        <v>722</v>
      </c>
      <c r="C60" s="9" t="s">
        <v>231</v>
      </c>
      <c r="D60" s="9">
        <v>230</v>
      </c>
      <c r="E60" s="10">
        <v>2324.4949999999999</v>
      </c>
      <c r="F60" s="10">
        <v>1.36923264979175</v>
      </c>
    </row>
    <row r="61" spans="1:6" x14ac:dyDescent="0.2">
      <c r="A61" s="9" t="s">
        <v>397</v>
      </c>
      <c r="B61" s="9" t="s">
        <v>715</v>
      </c>
      <c r="C61" s="9" t="s">
        <v>234</v>
      </c>
      <c r="D61" s="9">
        <v>200</v>
      </c>
      <c r="E61" s="10">
        <v>2038.432</v>
      </c>
      <c r="F61" s="10">
        <v>1.2007286093453799</v>
      </c>
    </row>
    <row r="62" spans="1:6" x14ac:dyDescent="0.2">
      <c r="A62" s="9" t="s">
        <v>233</v>
      </c>
      <c r="B62" s="9" t="s">
        <v>770</v>
      </c>
      <c r="C62" s="9" t="s">
        <v>234</v>
      </c>
      <c r="D62" s="9">
        <v>200</v>
      </c>
      <c r="E62" s="10">
        <v>2016.3040000000001</v>
      </c>
      <c r="F62" s="10">
        <v>1.18769421689687</v>
      </c>
    </row>
    <row r="63" spans="1:6" x14ac:dyDescent="0.2">
      <c r="A63" s="9" t="s">
        <v>378</v>
      </c>
      <c r="B63" s="9" t="s">
        <v>707</v>
      </c>
      <c r="C63" s="9" t="s">
        <v>243</v>
      </c>
      <c r="D63" s="9">
        <v>17</v>
      </c>
      <c r="E63" s="10">
        <v>1966.1587999999999</v>
      </c>
      <c r="F63" s="10">
        <v>1.15815642693805</v>
      </c>
    </row>
    <row r="64" spans="1:6" x14ac:dyDescent="0.2">
      <c r="A64" s="9" t="s">
        <v>374</v>
      </c>
      <c r="B64" s="9" t="s">
        <v>593</v>
      </c>
      <c r="C64" s="9" t="s">
        <v>504</v>
      </c>
      <c r="D64" s="9">
        <v>15</v>
      </c>
      <c r="E64" s="10">
        <v>1936.2360000000001</v>
      </c>
      <c r="F64" s="10">
        <v>1.14053054487197</v>
      </c>
    </row>
    <row r="65" spans="1:6" x14ac:dyDescent="0.2">
      <c r="A65" s="9" t="s">
        <v>353</v>
      </c>
      <c r="B65" s="9" t="s">
        <v>724</v>
      </c>
      <c r="C65" s="9" t="s">
        <v>504</v>
      </c>
      <c r="D65" s="9">
        <v>160</v>
      </c>
      <c r="E65" s="10">
        <v>1698.2159999999999</v>
      </c>
      <c r="F65" s="10">
        <v>1.0003260035400099</v>
      </c>
    </row>
    <row r="66" spans="1:6" x14ac:dyDescent="0.2">
      <c r="A66" s="9" t="s">
        <v>369</v>
      </c>
      <c r="B66" s="9" t="s">
        <v>586</v>
      </c>
      <c r="C66" s="9" t="s">
        <v>370</v>
      </c>
      <c r="D66" s="9">
        <v>160</v>
      </c>
      <c r="E66" s="10">
        <v>802.44560000000001</v>
      </c>
      <c r="F66" s="10">
        <v>0.47267673847512098</v>
      </c>
    </row>
    <row r="67" spans="1:6" x14ac:dyDescent="0.2">
      <c r="A67" s="9" t="s">
        <v>398</v>
      </c>
      <c r="B67" s="9" t="s">
        <v>704</v>
      </c>
      <c r="C67" s="9" t="s">
        <v>225</v>
      </c>
      <c r="D67" s="9">
        <v>40</v>
      </c>
      <c r="E67" s="10">
        <v>412.58359999999999</v>
      </c>
      <c r="F67" s="10">
        <v>0.24303039408070001</v>
      </c>
    </row>
    <row r="68" spans="1:6" x14ac:dyDescent="0.2">
      <c r="A68" s="8" t="s">
        <v>130</v>
      </c>
      <c r="B68" s="9"/>
      <c r="C68" s="9"/>
      <c r="D68" s="9"/>
      <c r="E68" s="12">
        <f>SUM(E36:E67)</f>
        <v>96604.426280000014</v>
      </c>
      <c r="F68" s="12">
        <f>SUM(F36:F67)</f>
        <v>56.904374746762521</v>
      </c>
    </row>
    <row r="69" spans="1:6" x14ac:dyDescent="0.2">
      <c r="A69" s="9"/>
      <c r="B69" s="9"/>
      <c r="C69" s="9"/>
      <c r="D69" s="9"/>
      <c r="E69" s="10"/>
      <c r="F69" s="10"/>
    </row>
    <row r="70" spans="1:6" x14ac:dyDescent="0.2">
      <c r="A70" s="8" t="s">
        <v>203</v>
      </c>
      <c r="B70" s="9"/>
      <c r="C70" s="9"/>
      <c r="D70" s="9"/>
      <c r="E70" s="10"/>
      <c r="F70" s="10"/>
    </row>
    <row r="71" spans="1:6" x14ac:dyDescent="0.2">
      <c r="A71" s="9" t="s">
        <v>384</v>
      </c>
      <c r="B71" s="9" t="s">
        <v>771</v>
      </c>
      <c r="C71" s="9" t="s">
        <v>263</v>
      </c>
      <c r="D71" s="9">
        <v>900</v>
      </c>
      <c r="E71" s="10">
        <v>4151.8485000000001</v>
      </c>
      <c r="F71" s="10">
        <v>2.44562647938106</v>
      </c>
    </row>
    <row r="72" spans="1:6" x14ac:dyDescent="0.2">
      <c r="A72" s="9" t="s">
        <v>204</v>
      </c>
      <c r="B72" s="9" t="s">
        <v>604</v>
      </c>
      <c r="C72" s="9" t="s">
        <v>181</v>
      </c>
      <c r="D72" s="9">
        <v>100</v>
      </c>
      <c r="E72" s="10">
        <v>488.80849999999998</v>
      </c>
      <c r="F72" s="10">
        <v>0.28793030645182199</v>
      </c>
    </row>
    <row r="73" spans="1:6" x14ac:dyDescent="0.2">
      <c r="A73" s="8" t="s">
        <v>130</v>
      </c>
      <c r="B73" s="9"/>
      <c r="C73" s="9"/>
      <c r="D73" s="9"/>
      <c r="E73" s="12">
        <f>SUM(E71:E72)</f>
        <v>4640.6570000000002</v>
      </c>
      <c r="F73" s="12">
        <f>SUM(F71:F72)</f>
        <v>2.733556785832882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8" t="s">
        <v>130</v>
      </c>
      <c r="B75" s="9"/>
      <c r="C75" s="9"/>
      <c r="D75" s="9"/>
      <c r="E75" s="12">
        <v>164322.94258</v>
      </c>
      <c r="F75" s="12">
        <v>96.793642528975212</v>
      </c>
    </row>
    <row r="76" spans="1:6" x14ac:dyDescent="0.2">
      <c r="A76" s="9"/>
      <c r="B76" s="9"/>
      <c r="C76" s="9"/>
      <c r="D76" s="9"/>
      <c r="E76" s="10"/>
      <c r="F76" s="10"/>
    </row>
    <row r="77" spans="1:6" x14ac:dyDescent="0.2">
      <c r="A77" s="8" t="s">
        <v>142</v>
      </c>
      <c r="B77" s="9"/>
      <c r="C77" s="9"/>
      <c r="D77" s="9"/>
      <c r="E77" s="12">
        <v>5443.3155997000003</v>
      </c>
      <c r="F77" s="12">
        <v>3.21</v>
      </c>
    </row>
    <row r="78" spans="1:6" x14ac:dyDescent="0.2">
      <c r="A78" s="9"/>
      <c r="B78" s="9"/>
      <c r="C78" s="9"/>
      <c r="D78" s="9"/>
      <c r="E78" s="10"/>
      <c r="F78" s="10"/>
    </row>
    <row r="79" spans="1:6" x14ac:dyDescent="0.2">
      <c r="A79" s="13" t="s">
        <v>143</v>
      </c>
      <c r="B79" s="6"/>
      <c r="C79" s="6"/>
      <c r="D79" s="6"/>
      <c r="E79" s="14">
        <v>169766.2555997</v>
      </c>
      <c r="F79" s="14">
        <f xml:space="preserve"> ROUND(SUM(F75:F78),2)</f>
        <v>100</v>
      </c>
    </row>
    <row r="80" spans="1:6" x14ac:dyDescent="0.2">
      <c r="A80" s="1" t="s">
        <v>183</v>
      </c>
    </row>
    <row r="81" spans="1:4" x14ac:dyDescent="0.2">
      <c r="A81" s="1" t="s">
        <v>841</v>
      </c>
    </row>
    <row r="83" spans="1:4" x14ac:dyDescent="0.2">
      <c r="A83" s="1" t="s">
        <v>146</v>
      </c>
    </row>
    <row r="84" spans="1:4" x14ac:dyDescent="0.2">
      <c r="A84" s="1" t="s">
        <v>147</v>
      </c>
    </row>
    <row r="85" spans="1:4" x14ac:dyDescent="0.2">
      <c r="A85" s="1" t="s">
        <v>148</v>
      </c>
    </row>
    <row r="86" spans="1:4" x14ac:dyDescent="0.2">
      <c r="A86" s="3" t="s">
        <v>522</v>
      </c>
      <c r="D86" s="16">
        <v>11.855700000000001</v>
      </c>
    </row>
    <row r="87" spans="1:4" x14ac:dyDescent="0.2">
      <c r="A87" s="3" t="s">
        <v>523</v>
      </c>
      <c r="D87" s="16">
        <v>51.682200000000002</v>
      </c>
    </row>
    <row r="88" spans="1:4" x14ac:dyDescent="0.2">
      <c r="A88" s="3" t="s">
        <v>524</v>
      </c>
      <c r="D88" s="16">
        <v>11.565200000000001</v>
      </c>
    </row>
    <row r="89" spans="1:4" x14ac:dyDescent="0.2">
      <c r="A89" s="3" t="s">
        <v>521</v>
      </c>
      <c r="D89" s="16">
        <v>50.573500000000003</v>
      </c>
    </row>
    <row r="91" spans="1:4" x14ac:dyDescent="0.2">
      <c r="A91" s="1" t="s">
        <v>149</v>
      </c>
    </row>
    <row r="92" spans="1:4" x14ac:dyDescent="0.2">
      <c r="A92" s="3" t="s">
        <v>522</v>
      </c>
      <c r="D92" s="16">
        <v>12.031000000000001</v>
      </c>
    </row>
    <row r="93" spans="1:4" x14ac:dyDescent="0.2">
      <c r="A93" s="3" t="s">
        <v>523</v>
      </c>
      <c r="D93" s="16">
        <v>54.469000000000001</v>
      </c>
    </row>
    <row r="94" spans="1:4" x14ac:dyDescent="0.2">
      <c r="A94" s="3" t="s">
        <v>524</v>
      </c>
      <c r="D94" s="16">
        <v>11.6724</v>
      </c>
    </row>
    <row r="95" spans="1:4" x14ac:dyDescent="0.2">
      <c r="A95" s="3" t="s">
        <v>521</v>
      </c>
      <c r="D95" s="16">
        <v>53.0715</v>
      </c>
    </row>
    <row r="97" spans="1:5" x14ac:dyDescent="0.2">
      <c r="A97" s="1" t="s">
        <v>150</v>
      </c>
      <c r="D97" s="17"/>
    </row>
    <row r="99" spans="1:5" x14ac:dyDescent="0.2">
      <c r="A99" s="19" t="s">
        <v>555</v>
      </c>
      <c r="B99" s="20"/>
      <c r="C99" s="51" t="s">
        <v>556</v>
      </c>
      <c r="D99" s="52"/>
    </row>
    <row r="100" spans="1:5" ht="12.75" x14ac:dyDescent="0.2">
      <c r="A100" s="53"/>
      <c r="B100" s="54"/>
      <c r="C100" s="21" t="s">
        <v>557</v>
      </c>
      <c r="D100" s="21" t="s">
        <v>558</v>
      </c>
    </row>
    <row r="101" spans="1:5" ht="12.75" x14ac:dyDescent="0.2">
      <c r="A101" s="53" t="s">
        <v>522</v>
      </c>
      <c r="B101" s="54"/>
      <c r="C101" s="22">
        <v>0.325019259</v>
      </c>
      <c r="D101" s="22">
        <v>0.30112419600000001</v>
      </c>
    </row>
    <row r="102" spans="1:5" ht="12.75" x14ac:dyDescent="0.2">
      <c r="A102" s="53" t="s">
        <v>524</v>
      </c>
      <c r="B102" s="54"/>
      <c r="C102" s="22">
        <v>0.325019259</v>
      </c>
      <c r="D102" s="22">
        <v>0.30112419600000001</v>
      </c>
    </row>
    <row r="104" spans="1:5" x14ac:dyDescent="0.2">
      <c r="A104" s="1" t="s">
        <v>152</v>
      </c>
      <c r="D104" s="18">
        <v>2.44162811713033</v>
      </c>
      <c r="E104" s="2" t="s">
        <v>153</v>
      </c>
    </row>
  </sheetData>
  <sortState ref="A99:D100">
    <sortCondition ref="A99"/>
  </sortState>
  <mergeCells count="5">
    <mergeCell ref="B1:E1"/>
    <mergeCell ref="C99:D99"/>
    <mergeCell ref="A100:B100"/>
    <mergeCell ref="A101:B101"/>
    <mergeCell ref="A102:B1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showGridLines="0" workbookViewId="0"/>
  </sheetViews>
  <sheetFormatPr defaultRowHeight="11.25" x14ac:dyDescent="0.2"/>
  <cols>
    <col min="1" max="1" width="38" style="3" customWidth="1"/>
    <col min="2" max="2" width="44.28515625" style="3" bestFit="1" customWidth="1"/>
    <col min="3" max="3" width="12.140625" style="3" bestFit="1" customWidth="1"/>
    <col min="4" max="4" width="8.71093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50" t="s">
        <v>385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214</v>
      </c>
      <c r="B8" s="9" t="s">
        <v>656</v>
      </c>
      <c r="C8" s="9" t="s">
        <v>161</v>
      </c>
      <c r="D8" s="9">
        <v>2250</v>
      </c>
      <c r="E8" s="10">
        <v>22624.1325</v>
      </c>
      <c r="F8" s="10">
        <v>2.8071362393486798</v>
      </c>
    </row>
    <row r="9" spans="1:6" x14ac:dyDescent="0.2">
      <c r="A9" s="9" t="s">
        <v>310</v>
      </c>
      <c r="B9" s="9" t="s">
        <v>672</v>
      </c>
      <c r="C9" s="9" t="s">
        <v>219</v>
      </c>
      <c r="D9" s="9">
        <v>43</v>
      </c>
      <c r="E9" s="10">
        <v>21685.050500000001</v>
      </c>
      <c r="F9" s="10">
        <v>2.6906176893481399</v>
      </c>
    </row>
    <row r="10" spans="1:6" x14ac:dyDescent="0.2">
      <c r="A10" s="9" t="s">
        <v>217</v>
      </c>
      <c r="B10" s="9" t="s">
        <v>660</v>
      </c>
      <c r="C10" s="9" t="s">
        <v>216</v>
      </c>
      <c r="D10" s="9">
        <v>1850</v>
      </c>
      <c r="E10" s="10">
        <v>18878.084500000001</v>
      </c>
      <c r="F10" s="10">
        <v>2.34233755170222</v>
      </c>
    </row>
    <row r="11" spans="1:6" x14ac:dyDescent="0.2">
      <c r="A11" s="9" t="s">
        <v>311</v>
      </c>
      <c r="B11" s="9" t="s">
        <v>577</v>
      </c>
      <c r="C11" s="9" t="s">
        <v>225</v>
      </c>
      <c r="D11" s="9">
        <v>1800</v>
      </c>
      <c r="E11" s="10">
        <v>18031.59</v>
      </c>
      <c r="F11" s="10">
        <v>2.23730698810561</v>
      </c>
    </row>
    <row r="12" spans="1:6" x14ac:dyDescent="0.2">
      <c r="A12" s="9" t="s">
        <v>269</v>
      </c>
      <c r="B12" s="9" t="s">
        <v>569</v>
      </c>
      <c r="C12" s="9" t="s">
        <v>216</v>
      </c>
      <c r="D12" s="9">
        <v>1750</v>
      </c>
      <c r="E12" s="10">
        <v>17696.4375</v>
      </c>
      <c r="F12" s="10">
        <v>2.1957222454217402</v>
      </c>
    </row>
    <row r="13" spans="1:6" x14ac:dyDescent="0.2">
      <c r="A13" s="9" t="s">
        <v>271</v>
      </c>
      <c r="B13" s="9" t="s">
        <v>772</v>
      </c>
      <c r="C13" s="9" t="s">
        <v>229</v>
      </c>
      <c r="D13" s="9">
        <v>1750</v>
      </c>
      <c r="E13" s="10">
        <v>17634.084999999999</v>
      </c>
      <c r="F13" s="10">
        <v>2.1879857294530498</v>
      </c>
    </row>
    <row r="14" spans="1:6" x14ac:dyDescent="0.2">
      <c r="A14" s="9" t="s">
        <v>312</v>
      </c>
      <c r="B14" s="9" t="s">
        <v>734</v>
      </c>
      <c r="C14" s="9" t="s">
        <v>229</v>
      </c>
      <c r="D14" s="9">
        <v>1400</v>
      </c>
      <c r="E14" s="10">
        <v>14346.64</v>
      </c>
      <c r="F14" s="10">
        <v>1.78008916173424</v>
      </c>
    </row>
    <row r="15" spans="1:6" x14ac:dyDescent="0.2">
      <c r="A15" s="9" t="s">
        <v>313</v>
      </c>
      <c r="B15" s="9" t="s">
        <v>570</v>
      </c>
      <c r="C15" s="9" t="s">
        <v>225</v>
      </c>
      <c r="D15" s="9">
        <v>1300</v>
      </c>
      <c r="E15" s="10">
        <v>13034.411</v>
      </c>
      <c r="F15" s="10">
        <v>1.6172716225324899</v>
      </c>
    </row>
    <row r="16" spans="1:6" x14ac:dyDescent="0.2">
      <c r="A16" s="9" t="s">
        <v>314</v>
      </c>
      <c r="B16" s="9" t="s">
        <v>667</v>
      </c>
      <c r="C16" s="9" t="s">
        <v>315</v>
      </c>
      <c r="D16" s="9">
        <v>950</v>
      </c>
      <c r="E16" s="10">
        <v>11085.255499999999</v>
      </c>
      <c r="F16" s="10">
        <v>1.3754261046910501</v>
      </c>
    </row>
    <row r="17" spans="1:6" x14ac:dyDescent="0.2">
      <c r="A17" s="9" t="s">
        <v>285</v>
      </c>
      <c r="B17" s="9" t="s">
        <v>566</v>
      </c>
      <c r="C17" s="9" t="s">
        <v>223</v>
      </c>
      <c r="D17" s="9">
        <v>1100</v>
      </c>
      <c r="E17" s="10">
        <v>10999.109</v>
      </c>
      <c r="F17" s="10">
        <v>1.36473729874267</v>
      </c>
    </row>
    <row r="18" spans="1:6" x14ac:dyDescent="0.2">
      <c r="A18" s="9" t="s">
        <v>316</v>
      </c>
      <c r="B18" s="9" t="s">
        <v>681</v>
      </c>
      <c r="C18" s="9" t="s">
        <v>216</v>
      </c>
      <c r="D18" s="9">
        <v>1050</v>
      </c>
      <c r="E18" s="10">
        <v>10512.222</v>
      </c>
      <c r="F18" s="10">
        <v>1.3043257827577901</v>
      </c>
    </row>
    <row r="19" spans="1:6" x14ac:dyDescent="0.2">
      <c r="A19" s="9" t="s">
        <v>317</v>
      </c>
      <c r="B19" s="9" t="s">
        <v>773</v>
      </c>
      <c r="C19" s="9" t="s">
        <v>168</v>
      </c>
      <c r="D19" s="9">
        <v>1000</v>
      </c>
      <c r="E19" s="10">
        <v>10181.75</v>
      </c>
      <c r="F19" s="10">
        <v>1.2633217828347001</v>
      </c>
    </row>
    <row r="20" spans="1:6" x14ac:dyDescent="0.2">
      <c r="A20" s="9" t="s">
        <v>318</v>
      </c>
      <c r="B20" s="9" t="s">
        <v>774</v>
      </c>
      <c r="C20" s="9" t="s">
        <v>168</v>
      </c>
      <c r="D20" s="9">
        <v>1000</v>
      </c>
      <c r="E20" s="10">
        <v>10177.51</v>
      </c>
      <c r="F20" s="10">
        <v>1.2627956960265101</v>
      </c>
    </row>
    <row r="21" spans="1:6" x14ac:dyDescent="0.2">
      <c r="A21" s="9" t="s">
        <v>276</v>
      </c>
      <c r="B21" s="9" t="s">
        <v>575</v>
      </c>
      <c r="C21" s="9" t="s">
        <v>189</v>
      </c>
      <c r="D21" s="9">
        <v>1000</v>
      </c>
      <c r="E21" s="10">
        <v>10128.86</v>
      </c>
      <c r="F21" s="10">
        <v>1.2567593462109199</v>
      </c>
    </row>
    <row r="22" spans="1:6" x14ac:dyDescent="0.2">
      <c r="A22" s="9" t="s">
        <v>319</v>
      </c>
      <c r="B22" s="9" t="s">
        <v>562</v>
      </c>
      <c r="C22" s="9" t="s">
        <v>320</v>
      </c>
      <c r="D22" s="9">
        <v>1000</v>
      </c>
      <c r="E22" s="10">
        <v>10083.280000000001</v>
      </c>
      <c r="F22" s="10">
        <v>1.25110391302295</v>
      </c>
    </row>
    <row r="23" spans="1:6" x14ac:dyDescent="0.2">
      <c r="A23" s="9" t="s">
        <v>321</v>
      </c>
      <c r="B23" s="9" t="s">
        <v>775</v>
      </c>
      <c r="C23" s="9" t="s">
        <v>219</v>
      </c>
      <c r="D23" s="9">
        <v>19</v>
      </c>
      <c r="E23" s="10">
        <v>9581.7664999999997</v>
      </c>
      <c r="F23" s="10">
        <v>1.1888775836654599</v>
      </c>
    </row>
    <row r="24" spans="1:6" x14ac:dyDescent="0.2">
      <c r="A24" s="9" t="s">
        <v>224</v>
      </c>
      <c r="B24" s="9" t="s">
        <v>669</v>
      </c>
      <c r="C24" s="9" t="s">
        <v>225</v>
      </c>
      <c r="D24" s="9">
        <v>1340</v>
      </c>
      <c r="E24" s="10">
        <v>9511.99</v>
      </c>
      <c r="F24" s="10">
        <v>1.1802199194741401</v>
      </c>
    </row>
    <row r="25" spans="1:6" x14ac:dyDescent="0.2">
      <c r="A25" s="9" t="s">
        <v>322</v>
      </c>
      <c r="B25" s="9" t="s">
        <v>776</v>
      </c>
      <c r="C25" s="9" t="s">
        <v>219</v>
      </c>
      <c r="D25" s="9">
        <v>18</v>
      </c>
      <c r="E25" s="10">
        <v>9033.5249999999996</v>
      </c>
      <c r="F25" s="10">
        <v>1.12085338063514</v>
      </c>
    </row>
    <row r="26" spans="1:6" x14ac:dyDescent="0.2">
      <c r="A26" s="9" t="s">
        <v>323</v>
      </c>
      <c r="B26" s="9" t="s">
        <v>755</v>
      </c>
      <c r="C26" s="9" t="s">
        <v>192</v>
      </c>
      <c r="D26" s="9">
        <v>890</v>
      </c>
      <c r="E26" s="10">
        <v>9033.4020999999993</v>
      </c>
      <c r="F26" s="10">
        <v>1.1208381315623199</v>
      </c>
    </row>
    <row r="27" spans="1:6" x14ac:dyDescent="0.2">
      <c r="A27" s="9" t="s">
        <v>270</v>
      </c>
      <c r="B27" s="9" t="s">
        <v>658</v>
      </c>
      <c r="C27" s="9" t="s">
        <v>216</v>
      </c>
      <c r="D27" s="9">
        <v>850</v>
      </c>
      <c r="E27" s="10">
        <v>8671.8955000000005</v>
      </c>
      <c r="F27" s="10">
        <v>1.0759834491728999</v>
      </c>
    </row>
    <row r="28" spans="1:6" x14ac:dyDescent="0.2">
      <c r="A28" s="9" t="s">
        <v>283</v>
      </c>
      <c r="B28" s="9" t="s">
        <v>777</v>
      </c>
      <c r="C28" s="9" t="s">
        <v>282</v>
      </c>
      <c r="D28" s="9">
        <v>800</v>
      </c>
      <c r="E28" s="10">
        <v>8150.16</v>
      </c>
      <c r="F28" s="10">
        <v>1.0112480331561899</v>
      </c>
    </row>
    <row r="29" spans="1:6" x14ac:dyDescent="0.2">
      <c r="A29" s="9" t="s">
        <v>324</v>
      </c>
      <c r="B29" s="9" t="s">
        <v>778</v>
      </c>
      <c r="C29" s="9" t="s">
        <v>216</v>
      </c>
      <c r="D29" s="9">
        <v>800</v>
      </c>
      <c r="E29" s="10">
        <v>8065.2640000000001</v>
      </c>
      <c r="F29" s="10">
        <v>1.00071438559309</v>
      </c>
    </row>
    <row r="30" spans="1:6" x14ac:dyDescent="0.2">
      <c r="A30" s="9" t="s">
        <v>325</v>
      </c>
      <c r="B30" s="9" t="s">
        <v>779</v>
      </c>
      <c r="C30" s="9" t="s">
        <v>282</v>
      </c>
      <c r="D30" s="9">
        <v>750</v>
      </c>
      <c r="E30" s="10">
        <v>7584.2624999999998</v>
      </c>
      <c r="F30" s="10">
        <v>0.94103312524726401</v>
      </c>
    </row>
    <row r="31" spans="1:6" x14ac:dyDescent="0.2">
      <c r="A31" s="9" t="s">
        <v>326</v>
      </c>
      <c r="B31" s="9" t="s">
        <v>780</v>
      </c>
      <c r="C31" s="9" t="s">
        <v>213</v>
      </c>
      <c r="D31" s="9">
        <v>750</v>
      </c>
      <c r="E31" s="10">
        <v>7513.0124999999998</v>
      </c>
      <c r="F31" s="10">
        <v>0.93219263348239301</v>
      </c>
    </row>
    <row r="32" spans="1:6" x14ac:dyDescent="0.2">
      <c r="A32" s="9" t="s">
        <v>327</v>
      </c>
      <c r="B32" s="9" t="s">
        <v>735</v>
      </c>
      <c r="C32" s="9" t="s">
        <v>219</v>
      </c>
      <c r="D32" s="9">
        <v>11</v>
      </c>
      <c r="E32" s="10">
        <v>5537.3615</v>
      </c>
      <c r="F32" s="10">
        <v>0.68705963143665905</v>
      </c>
    </row>
    <row r="33" spans="1:6" x14ac:dyDescent="0.2">
      <c r="A33" s="9" t="s">
        <v>328</v>
      </c>
      <c r="B33" s="9" t="s">
        <v>781</v>
      </c>
      <c r="C33" s="9" t="s">
        <v>225</v>
      </c>
      <c r="D33" s="9">
        <v>500</v>
      </c>
      <c r="E33" s="10">
        <v>5250.125</v>
      </c>
      <c r="F33" s="10">
        <v>0.651420165993568</v>
      </c>
    </row>
    <row r="34" spans="1:6" x14ac:dyDescent="0.2">
      <c r="A34" s="9" t="s">
        <v>329</v>
      </c>
      <c r="B34" s="9" t="s">
        <v>753</v>
      </c>
      <c r="C34" s="9" t="s">
        <v>216</v>
      </c>
      <c r="D34" s="9">
        <v>500</v>
      </c>
      <c r="E34" s="10">
        <v>5164.7849999999999</v>
      </c>
      <c r="F34" s="10">
        <v>0.64083142820810701</v>
      </c>
    </row>
    <row r="35" spans="1:6" x14ac:dyDescent="0.2">
      <c r="A35" s="9" t="s">
        <v>330</v>
      </c>
      <c r="B35" s="9" t="s">
        <v>659</v>
      </c>
      <c r="C35" s="9" t="s">
        <v>216</v>
      </c>
      <c r="D35" s="9">
        <v>500</v>
      </c>
      <c r="E35" s="10">
        <v>5113.2</v>
      </c>
      <c r="F35" s="10">
        <v>0.63443091217034098</v>
      </c>
    </row>
    <row r="36" spans="1:6" x14ac:dyDescent="0.2">
      <c r="A36" s="9" t="s">
        <v>331</v>
      </c>
      <c r="B36" s="9" t="s">
        <v>657</v>
      </c>
      <c r="C36" s="9" t="s">
        <v>223</v>
      </c>
      <c r="D36" s="9">
        <v>200</v>
      </c>
      <c r="E36" s="10">
        <v>5046.415</v>
      </c>
      <c r="F36" s="10">
        <v>0.626144424556069</v>
      </c>
    </row>
    <row r="37" spans="1:6" x14ac:dyDescent="0.2">
      <c r="A37" s="9" t="s">
        <v>275</v>
      </c>
      <c r="B37" s="9" t="s">
        <v>729</v>
      </c>
      <c r="C37" s="9" t="s">
        <v>223</v>
      </c>
      <c r="D37" s="9">
        <v>500</v>
      </c>
      <c r="E37" s="10">
        <v>5003.3850000000002</v>
      </c>
      <c r="F37" s="10">
        <v>0.62080538791547402</v>
      </c>
    </row>
    <row r="38" spans="1:6" x14ac:dyDescent="0.2">
      <c r="A38" s="9" t="s">
        <v>332</v>
      </c>
      <c r="B38" s="9" t="s">
        <v>742</v>
      </c>
      <c r="C38" s="9" t="s">
        <v>320</v>
      </c>
      <c r="D38" s="9">
        <v>450</v>
      </c>
      <c r="E38" s="10">
        <v>4572.2115000000003</v>
      </c>
      <c r="F38" s="10">
        <v>0.56730664018241495</v>
      </c>
    </row>
    <row r="39" spans="1:6" x14ac:dyDescent="0.2">
      <c r="A39" s="9" t="s">
        <v>333</v>
      </c>
      <c r="B39" s="9" t="s">
        <v>782</v>
      </c>
      <c r="C39" s="9" t="s">
        <v>192</v>
      </c>
      <c r="D39" s="9">
        <v>400</v>
      </c>
      <c r="E39" s="10">
        <v>4029.84</v>
      </c>
      <c r="F39" s="10">
        <v>0.50001076959644197</v>
      </c>
    </row>
    <row r="40" spans="1:6" x14ac:dyDescent="0.2">
      <c r="A40" s="9" t="s">
        <v>334</v>
      </c>
      <c r="B40" s="9" t="s">
        <v>678</v>
      </c>
      <c r="C40" s="9" t="s">
        <v>320</v>
      </c>
      <c r="D40" s="9">
        <v>370</v>
      </c>
      <c r="E40" s="10">
        <v>3785.3737999999998</v>
      </c>
      <c r="F40" s="10">
        <v>0.46967811797694398</v>
      </c>
    </row>
    <row r="41" spans="1:6" x14ac:dyDescent="0.2">
      <c r="A41" s="9" t="s">
        <v>335</v>
      </c>
      <c r="B41" s="9" t="s">
        <v>756</v>
      </c>
      <c r="C41" s="9" t="s">
        <v>336</v>
      </c>
      <c r="D41" s="9">
        <v>350</v>
      </c>
      <c r="E41" s="10">
        <v>3596.1869999999999</v>
      </c>
      <c r="F41" s="10">
        <v>0.44620437274996499</v>
      </c>
    </row>
    <row r="42" spans="1:6" x14ac:dyDescent="0.2">
      <c r="A42" s="9" t="s">
        <v>337</v>
      </c>
      <c r="B42" s="9" t="s">
        <v>725</v>
      </c>
      <c r="C42" s="9" t="s">
        <v>168</v>
      </c>
      <c r="D42" s="9">
        <v>350</v>
      </c>
      <c r="E42" s="10">
        <v>3558.1280000000002</v>
      </c>
      <c r="F42" s="10">
        <v>0.44148212326113401</v>
      </c>
    </row>
    <row r="43" spans="1:6" x14ac:dyDescent="0.2">
      <c r="A43" s="9" t="s">
        <v>338</v>
      </c>
      <c r="B43" s="9" t="s">
        <v>670</v>
      </c>
      <c r="C43" s="9" t="s">
        <v>282</v>
      </c>
      <c r="D43" s="9">
        <v>350</v>
      </c>
      <c r="E43" s="10">
        <v>3551.7474999999999</v>
      </c>
      <c r="F43" s="10">
        <v>0.440690449468773</v>
      </c>
    </row>
    <row r="44" spans="1:6" x14ac:dyDescent="0.2">
      <c r="A44" s="9" t="s">
        <v>218</v>
      </c>
      <c r="B44" s="9" t="s">
        <v>671</v>
      </c>
      <c r="C44" s="9" t="s">
        <v>219</v>
      </c>
      <c r="D44" s="9">
        <v>7</v>
      </c>
      <c r="E44" s="10">
        <v>3533.9989999999998</v>
      </c>
      <c r="F44" s="10">
        <v>0.43848826746050901</v>
      </c>
    </row>
    <row r="45" spans="1:6" x14ac:dyDescent="0.2">
      <c r="A45" s="9" t="s">
        <v>191</v>
      </c>
      <c r="B45" s="9" t="s">
        <v>665</v>
      </c>
      <c r="C45" s="9" t="s">
        <v>192</v>
      </c>
      <c r="D45" s="9">
        <v>300</v>
      </c>
      <c r="E45" s="10">
        <v>3024.462</v>
      </c>
      <c r="F45" s="10">
        <v>0.37526640567248198</v>
      </c>
    </row>
    <row r="46" spans="1:6" x14ac:dyDescent="0.2">
      <c r="A46" s="9" t="s">
        <v>339</v>
      </c>
      <c r="B46" s="9" t="s">
        <v>664</v>
      </c>
      <c r="C46" s="9" t="s">
        <v>216</v>
      </c>
      <c r="D46" s="9">
        <v>286</v>
      </c>
      <c r="E46" s="10">
        <v>2863.3290400000001</v>
      </c>
      <c r="F46" s="10">
        <v>0.35527349892259802</v>
      </c>
    </row>
    <row r="47" spans="1:6" x14ac:dyDescent="0.2">
      <c r="A47" s="9" t="s">
        <v>227</v>
      </c>
      <c r="B47" s="9" t="s">
        <v>673</v>
      </c>
      <c r="C47" s="9" t="s">
        <v>168</v>
      </c>
      <c r="D47" s="9">
        <v>270</v>
      </c>
      <c r="E47" s="10">
        <v>2773.8611999999998</v>
      </c>
      <c r="F47" s="10">
        <v>0.34417259081395501</v>
      </c>
    </row>
    <row r="48" spans="1:6" x14ac:dyDescent="0.2">
      <c r="A48" s="9" t="s">
        <v>340</v>
      </c>
      <c r="B48" s="9" t="s">
        <v>783</v>
      </c>
      <c r="C48" s="9" t="s">
        <v>336</v>
      </c>
      <c r="D48" s="9">
        <v>250</v>
      </c>
      <c r="E48" s="10">
        <v>2573.7449999999999</v>
      </c>
      <c r="F48" s="10">
        <v>0.31934275757722302</v>
      </c>
    </row>
    <row r="49" spans="1:6" x14ac:dyDescent="0.2">
      <c r="A49" s="9" t="s">
        <v>341</v>
      </c>
      <c r="B49" s="9" t="s">
        <v>784</v>
      </c>
      <c r="C49" s="9" t="s">
        <v>216</v>
      </c>
      <c r="D49" s="9">
        <v>250</v>
      </c>
      <c r="E49" s="10">
        <v>2542.2750000000001</v>
      </c>
      <c r="F49" s="10">
        <v>0.31543805195139102</v>
      </c>
    </row>
    <row r="50" spans="1:6" x14ac:dyDescent="0.2">
      <c r="A50" s="9" t="s">
        <v>342</v>
      </c>
      <c r="B50" s="9" t="s">
        <v>757</v>
      </c>
      <c r="C50" s="9" t="s">
        <v>216</v>
      </c>
      <c r="D50" s="9">
        <v>202</v>
      </c>
      <c r="E50" s="10">
        <v>2056.2691</v>
      </c>
      <c r="F50" s="10">
        <v>0.25513586027941099</v>
      </c>
    </row>
    <row r="51" spans="1:6" x14ac:dyDescent="0.2">
      <c r="A51" s="9" t="s">
        <v>228</v>
      </c>
      <c r="B51" s="9" t="s">
        <v>675</v>
      </c>
      <c r="C51" s="9" t="s">
        <v>229</v>
      </c>
      <c r="D51" s="9">
        <v>190</v>
      </c>
      <c r="E51" s="10">
        <v>1934.8535999999999</v>
      </c>
      <c r="F51" s="10">
        <v>0.24007097988814599</v>
      </c>
    </row>
    <row r="52" spans="1:6" x14ac:dyDescent="0.2">
      <c r="A52" s="9" t="s">
        <v>221</v>
      </c>
      <c r="B52" s="9" t="s">
        <v>663</v>
      </c>
      <c r="C52" s="9" t="s">
        <v>216</v>
      </c>
      <c r="D52" s="9">
        <v>180</v>
      </c>
      <c r="E52" s="10">
        <v>1855.7514000000001</v>
      </c>
      <c r="F52" s="10">
        <v>0.230256210096102</v>
      </c>
    </row>
    <row r="53" spans="1:6" x14ac:dyDescent="0.2">
      <c r="A53" s="9" t="s">
        <v>343</v>
      </c>
      <c r="B53" s="9" t="s">
        <v>585</v>
      </c>
      <c r="C53" s="9" t="s">
        <v>216</v>
      </c>
      <c r="D53" s="9">
        <v>160</v>
      </c>
      <c r="E53" s="10">
        <v>1627.6576</v>
      </c>
      <c r="F53" s="10">
        <v>0.20195499801865499</v>
      </c>
    </row>
    <row r="54" spans="1:6" x14ac:dyDescent="0.2">
      <c r="A54" s="9" t="s">
        <v>344</v>
      </c>
      <c r="B54" s="9" t="s">
        <v>785</v>
      </c>
      <c r="C54" s="9" t="s">
        <v>279</v>
      </c>
      <c r="D54" s="9">
        <v>150</v>
      </c>
      <c r="E54" s="10">
        <v>1562.7090000000001</v>
      </c>
      <c r="F54" s="10">
        <v>0.19389636554932399</v>
      </c>
    </row>
    <row r="55" spans="1:6" x14ac:dyDescent="0.2">
      <c r="A55" s="9" t="s">
        <v>220</v>
      </c>
      <c r="B55" s="9" t="s">
        <v>728</v>
      </c>
      <c r="C55" s="9" t="s">
        <v>219</v>
      </c>
      <c r="D55" s="9">
        <v>3</v>
      </c>
      <c r="E55" s="10">
        <v>1510.1895</v>
      </c>
      <c r="F55" s="10">
        <v>0.18737989948272499</v>
      </c>
    </row>
    <row r="56" spans="1:6" x14ac:dyDescent="0.2">
      <c r="A56" s="9" t="s">
        <v>304</v>
      </c>
      <c r="B56" s="9" t="s">
        <v>786</v>
      </c>
      <c r="C56" s="9" t="s">
        <v>305</v>
      </c>
      <c r="D56" s="9">
        <v>140</v>
      </c>
      <c r="E56" s="10">
        <v>1455.5309999999999</v>
      </c>
      <c r="F56" s="10">
        <v>0.18059803254756501</v>
      </c>
    </row>
    <row r="57" spans="1:6" x14ac:dyDescent="0.2">
      <c r="A57" s="9" t="s">
        <v>345</v>
      </c>
      <c r="B57" s="9" t="s">
        <v>787</v>
      </c>
      <c r="C57" s="9" t="s">
        <v>223</v>
      </c>
      <c r="D57" s="9">
        <v>100</v>
      </c>
      <c r="E57" s="10">
        <v>1039.133</v>
      </c>
      <c r="F57" s="10">
        <v>0.128932585671654</v>
      </c>
    </row>
    <row r="58" spans="1:6" x14ac:dyDescent="0.2">
      <c r="A58" s="9" t="s">
        <v>346</v>
      </c>
      <c r="B58" s="9" t="s">
        <v>788</v>
      </c>
      <c r="C58" s="9" t="s">
        <v>347</v>
      </c>
      <c r="D58" s="9">
        <v>99</v>
      </c>
      <c r="E58" s="10">
        <v>1008.09423</v>
      </c>
      <c r="F58" s="10">
        <v>0.12508138580391101</v>
      </c>
    </row>
    <row r="59" spans="1:6" x14ac:dyDescent="0.2">
      <c r="A59" s="9" t="s">
        <v>348</v>
      </c>
      <c r="B59" s="9" t="s">
        <v>743</v>
      </c>
      <c r="C59" s="9" t="s">
        <v>216</v>
      </c>
      <c r="D59" s="9">
        <v>50</v>
      </c>
      <c r="E59" s="10">
        <v>508.2595</v>
      </c>
      <c r="F59" s="10">
        <v>6.3063353321646198E-2</v>
      </c>
    </row>
    <row r="60" spans="1:6" x14ac:dyDescent="0.2">
      <c r="A60" s="9" t="s">
        <v>349</v>
      </c>
      <c r="B60" s="9" t="s">
        <v>582</v>
      </c>
      <c r="C60" s="9" t="s">
        <v>229</v>
      </c>
      <c r="D60" s="9">
        <v>50</v>
      </c>
      <c r="E60" s="10">
        <v>503.27050000000003</v>
      </c>
      <c r="F60" s="10">
        <v>6.2444332782489197E-2</v>
      </c>
    </row>
    <row r="61" spans="1:6" x14ac:dyDescent="0.2">
      <c r="A61" s="9" t="s">
        <v>350</v>
      </c>
      <c r="B61" s="9" t="s">
        <v>789</v>
      </c>
      <c r="C61" s="9" t="s">
        <v>315</v>
      </c>
      <c r="D61" s="9">
        <v>500</v>
      </c>
      <c r="E61" s="10">
        <v>500.8076835</v>
      </c>
      <c r="F61" s="10">
        <v>6.2138753708992502E-2</v>
      </c>
    </row>
    <row r="62" spans="1:6" x14ac:dyDescent="0.2">
      <c r="A62" s="9" t="s">
        <v>351</v>
      </c>
      <c r="B62" s="9" t="s">
        <v>790</v>
      </c>
      <c r="C62" s="9" t="s">
        <v>161</v>
      </c>
      <c r="D62" s="9">
        <v>10</v>
      </c>
      <c r="E62" s="10">
        <v>100.4123</v>
      </c>
      <c r="F62" s="11" t="s">
        <v>144</v>
      </c>
    </row>
    <row r="63" spans="1:6" x14ac:dyDescent="0.2">
      <c r="A63" s="8" t="s">
        <v>130</v>
      </c>
      <c r="B63" s="9"/>
      <c r="C63" s="9"/>
      <c r="D63" s="9"/>
      <c r="E63" s="12">
        <f>SUM(E8:E62)</f>
        <v>381427.06455349986</v>
      </c>
      <c r="F63" s="12">
        <f>SUM(F8:F62)</f>
        <v>47.313896546986349</v>
      </c>
    </row>
    <row r="64" spans="1:6" x14ac:dyDescent="0.2">
      <c r="A64" s="9"/>
      <c r="B64" s="9"/>
      <c r="C64" s="9"/>
      <c r="D64" s="9"/>
      <c r="E64" s="10"/>
      <c r="F64" s="10"/>
    </row>
    <row r="65" spans="1:6" x14ac:dyDescent="0.2">
      <c r="A65" s="8" t="s">
        <v>196</v>
      </c>
      <c r="B65" s="9"/>
      <c r="C65" s="9"/>
      <c r="D65" s="9"/>
      <c r="E65" s="10"/>
      <c r="F65" s="10"/>
    </row>
    <row r="66" spans="1:6" x14ac:dyDescent="0.2">
      <c r="A66" s="9" t="s">
        <v>242</v>
      </c>
      <c r="B66" s="9" t="s">
        <v>703</v>
      </c>
      <c r="C66" s="9" t="s">
        <v>243</v>
      </c>
      <c r="D66" s="9">
        <v>3160</v>
      </c>
      <c r="E66" s="10">
        <v>40593.044000000002</v>
      </c>
      <c r="F66" s="10">
        <v>5.0366662623583602</v>
      </c>
    </row>
    <row r="67" spans="1:6" x14ac:dyDescent="0.2">
      <c r="A67" s="9" t="s">
        <v>244</v>
      </c>
      <c r="B67" s="9" t="s">
        <v>708</v>
      </c>
      <c r="C67" s="9" t="s">
        <v>231</v>
      </c>
      <c r="D67" s="9">
        <v>214</v>
      </c>
      <c r="E67" s="10">
        <v>27697.506399999998</v>
      </c>
      <c r="F67" s="10">
        <v>3.4366256454267101</v>
      </c>
    </row>
    <row r="68" spans="1:6" x14ac:dyDescent="0.2">
      <c r="A68" s="9" t="s">
        <v>369</v>
      </c>
      <c r="B68" s="9" t="s">
        <v>586</v>
      </c>
      <c r="C68" s="9" t="s">
        <v>370</v>
      </c>
      <c r="D68" s="9">
        <v>4920</v>
      </c>
      <c r="E68" s="10">
        <v>24675.2022</v>
      </c>
      <c r="F68" s="10">
        <v>3.0616269732718502</v>
      </c>
    </row>
    <row r="69" spans="1:6" x14ac:dyDescent="0.2">
      <c r="A69" s="9" t="s">
        <v>241</v>
      </c>
      <c r="B69" s="9" t="s">
        <v>686</v>
      </c>
      <c r="C69" s="9" t="s">
        <v>231</v>
      </c>
      <c r="D69" s="9">
        <v>2225</v>
      </c>
      <c r="E69" s="10">
        <v>22434.252250000001</v>
      </c>
      <c r="F69" s="10">
        <v>2.7835764528723699</v>
      </c>
    </row>
    <row r="70" spans="1:6" x14ac:dyDescent="0.2">
      <c r="A70" s="9" t="s">
        <v>371</v>
      </c>
      <c r="B70" s="9" t="s">
        <v>688</v>
      </c>
      <c r="C70" s="9" t="s">
        <v>504</v>
      </c>
      <c r="D70" s="9">
        <v>170</v>
      </c>
      <c r="E70" s="10">
        <v>21944.008000000002</v>
      </c>
      <c r="F70" s="10">
        <v>2.7227483791193898</v>
      </c>
    </row>
    <row r="71" spans="1:6" x14ac:dyDescent="0.2">
      <c r="A71" s="9" t="s">
        <v>372</v>
      </c>
      <c r="B71" s="9" t="s">
        <v>763</v>
      </c>
      <c r="C71" s="9" t="s">
        <v>373</v>
      </c>
      <c r="D71" s="9">
        <v>171</v>
      </c>
      <c r="E71" s="10">
        <v>21520.8459</v>
      </c>
      <c r="F71" s="10">
        <v>2.6702436624842298</v>
      </c>
    </row>
    <row r="72" spans="1:6" x14ac:dyDescent="0.2">
      <c r="A72" s="9" t="s">
        <v>374</v>
      </c>
      <c r="B72" s="9" t="s">
        <v>593</v>
      </c>
      <c r="C72" s="9" t="s">
        <v>504</v>
      </c>
      <c r="D72" s="9">
        <v>155</v>
      </c>
      <c r="E72" s="10">
        <v>20007.772000000001</v>
      </c>
      <c r="F72" s="10">
        <v>2.4825058750794402</v>
      </c>
    </row>
    <row r="73" spans="1:6" x14ac:dyDescent="0.2">
      <c r="A73" s="9" t="s">
        <v>352</v>
      </c>
      <c r="B73" s="9" t="s">
        <v>761</v>
      </c>
      <c r="C73" s="9" t="s">
        <v>223</v>
      </c>
      <c r="D73" s="9">
        <v>1950</v>
      </c>
      <c r="E73" s="10">
        <v>19900.608</v>
      </c>
      <c r="F73" s="10">
        <v>2.4692092791567699</v>
      </c>
    </row>
    <row r="74" spans="1:6" x14ac:dyDescent="0.2">
      <c r="A74" s="9" t="s">
        <v>375</v>
      </c>
      <c r="B74" s="9" t="s">
        <v>589</v>
      </c>
      <c r="C74" s="9" t="s">
        <v>231</v>
      </c>
      <c r="D74" s="9">
        <v>150</v>
      </c>
      <c r="E74" s="10">
        <v>19382.22</v>
      </c>
      <c r="F74" s="10">
        <v>2.40488921115666</v>
      </c>
    </row>
    <row r="75" spans="1:6" x14ac:dyDescent="0.2">
      <c r="A75" s="9" t="s">
        <v>251</v>
      </c>
      <c r="B75" s="9" t="s">
        <v>684</v>
      </c>
      <c r="C75" s="9" t="s">
        <v>252</v>
      </c>
      <c r="D75" s="9">
        <v>1641</v>
      </c>
      <c r="E75" s="10">
        <v>19203.244559999999</v>
      </c>
      <c r="F75" s="10">
        <v>2.3826824616347801</v>
      </c>
    </row>
    <row r="76" spans="1:6" x14ac:dyDescent="0.2">
      <c r="A76" s="9" t="s">
        <v>230</v>
      </c>
      <c r="B76" s="9" t="s">
        <v>687</v>
      </c>
      <c r="C76" s="9" t="s">
        <v>231</v>
      </c>
      <c r="D76" s="9">
        <v>1800</v>
      </c>
      <c r="E76" s="10">
        <v>18196.146000000001</v>
      </c>
      <c r="F76" s="10">
        <v>2.2577246156545199</v>
      </c>
    </row>
    <row r="77" spans="1:6" x14ac:dyDescent="0.2">
      <c r="A77" s="9" t="s">
        <v>376</v>
      </c>
      <c r="B77" s="9" t="s">
        <v>695</v>
      </c>
      <c r="C77" s="9" t="s">
        <v>250</v>
      </c>
      <c r="D77" s="9">
        <v>1300</v>
      </c>
      <c r="E77" s="10">
        <v>12140.297</v>
      </c>
      <c r="F77" s="10">
        <v>1.50633257054855</v>
      </c>
    </row>
    <row r="78" spans="1:6" x14ac:dyDescent="0.2">
      <c r="A78" s="9" t="s">
        <v>249</v>
      </c>
      <c r="B78" s="9" t="s">
        <v>764</v>
      </c>
      <c r="C78" s="9" t="s">
        <v>250</v>
      </c>
      <c r="D78" s="9">
        <v>1112</v>
      </c>
      <c r="E78" s="10">
        <v>10121.63528</v>
      </c>
      <c r="F78" s="10">
        <v>1.2558629240682799</v>
      </c>
    </row>
    <row r="79" spans="1:6" x14ac:dyDescent="0.2">
      <c r="A79" s="9" t="s">
        <v>377</v>
      </c>
      <c r="B79" s="9" t="s">
        <v>791</v>
      </c>
      <c r="C79" s="9" t="s">
        <v>246</v>
      </c>
      <c r="D79" s="9">
        <v>75</v>
      </c>
      <c r="E79" s="10">
        <v>8661.0074999999997</v>
      </c>
      <c r="F79" s="10">
        <v>1.0746324979541499</v>
      </c>
    </row>
    <row r="80" spans="1:6" x14ac:dyDescent="0.2">
      <c r="A80" s="9" t="s">
        <v>288</v>
      </c>
      <c r="B80" s="9" t="s">
        <v>683</v>
      </c>
      <c r="C80" s="9" t="s">
        <v>231</v>
      </c>
      <c r="D80" s="9">
        <v>800</v>
      </c>
      <c r="E80" s="10">
        <v>8095.3680000000004</v>
      </c>
      <c r="F80" s="10">
        <v>1.0044496019311999</v>
      </c>
    </row>
    <row r="81" spans="1:6" x14ac:dyDescent="0.2">
      <c r="A81" s="9" t="s">
        <v>353</v>
      </c>
      <c r="B81" s="9" t="s">
        <v>724</v>
      </c>
      <c r="C81" s="9" t="s">
        <v>504</v>
      </c>
      <c r="D81" s="9">
        <v>750</v>
      </c>
      <c r="E81" s="10">
        <v>7960.3874999999998</v>
      </c>
      <c r="F81" s="10">
        <v>0.98770161598497597</v>
      </c>
    </row>
    <row r="82" spans="1:6" x14ac:dyDescent="0.2">
      <c r="A82" s="9" t="s">
        <v>354</v>
      </c>
      <c r="B82" s="9" t="s">
        <v>689</v>
      </c>
      <c r="C82" s="9" t="s">
        <v>355</v>
      </c>
      <c r="D82" s="9">
        <v>700</v>
      </c>
      <c r="E82" s="10">
        <v>7144.5990000000002</v>
      </c>
      <c r="F82" s="10">
        <v>0.88648096312706404</v>
      </c>
    </row>
    <row r="83" spans="1:6" x14ac:dyDescent="0.2">
      <c r="A83" s="9" t="s">
        <v>356</v>
      </c>
      <c r="B83" s="9" t="s">
        <v>792</v>
      </c>
      <c r="C83" s="9" t="s">
        <v>237</v>
      </c>
      <c r="D83" s="9">
        <v>668</v>
      </c>
      <c r="E83" s="10">
        <v>6976.23128</v>
      </c>
      <c r="F83" s="10">
        <v>0.86559038850067804</v>
      </c>
    </row>
    <row r="84" spans="1:6" x14ac:dyDescent="0.2">
      <c r="A84" s="9" t="s">
        <v>357</v>
      </c>
      <c r="B84" s="9" t="s">
        <v>793</v>
      </c>
      <c r="C84" s="9" t="s">
        <v>237</v>
      </c>
      <c r="D84" s="9">
        <v>666</v>
      </c>
      <c r="E84" s="10">
        <v>6895.8172800000002</v>
      </c>
      <c r="F84" s="10">
        <v>0.85561285439849799</v>
      </c>
    </row>
    <row r="85" spans="1:6" x14ac:dyDescent="0.2">
      <c r="A85" s="9" t="s">
        <v>358</v>
      </c>
      <c r="B85" s="9" t="s">
        <v>794</v>
      </c>
      <c r="C85" s="9" t="s">
        <v>237</v>
      </c>
      <c r="D85" s="9">
        <v>666</v>
      </c>
      <c r="E85" s="10">
        <v>6857.0760600000003</v>
      </c>
      <c r="F85" s="10">
        <v>0.85080595704592199</v>
      </c>
    </row>
    <row r="86" spans="1:6" x14ac:dyDescent="0.2">
      <c r="A86" s="9" t="s">
        <v>359</v>
      </c>
      <c r="B86" s="9" t="s">
        <v>795</v>
      </c>
      <c r="C86" s="9" t="s">
        <v>231</v>
      </c>
      <c r="D86" s="9">
        <v>600</v>
      </c>
      <c r="E86" s="10">
        <v>6120.0780000000004</v>
      </c>
      <c r="F86" s="10">
        <v>0.75936139171040395</v>
      </c>
    </row>
    <row r="87" spans="1:6" x14ac:dyDescent="0.2">
      <c r="A87" s="9" t="s">
        <v>360</v>
      </c>
      <c r="B87" s="9" t="s">
        <v>796</v>
      </c>
      <c r="C87" s="9" t="s">
        <v>231</v>
      </c>
      <c r="D87" s="9">
        <v>587</v>
      </c>
      <c r="E87" s="10">
        <v>5942.4064500000004</v>
      </c>
      <c r="F87" s="10">
        <v>0.73731642504897499</v>
      </c>
    </row>
    <row r="88" spans="1:6" x14ac:dyDescent="0.2">
      <c r="A88" s="9" t="s">
        <v>361</v>
      </c>
      <c r="B88" s="9" t="s">
        <v>797</v>
      </c>
      <c r="C88" s="9" t="s">
        <v>231</v>
      </c>
      <c r="D88" s="9">
        <v>525</v>
      </c>
      <c r="E88" s="10">
        <v>5290.11</v>
      </c>
      <c r="F88" s="10">
        <v>0.656381387933475</v>
      </c>
    </row>
    <row r="89" spans="1:6" x14ac:dyDescent="0.2">
      <c r="A89" s="9" t="s">
        <v>362</v>
      </c>
      <c r="B89" s="9" t="s">
        <v>798</v>
      </c>
      <c r="C89" s="9" t="s">
        <v>504</v>
      </c>
      <c r="D89" s="9">
        <v>500</v>
      </c>
      <c r="E89" s="10">
        <v>5284.5249999999996</v>
      </c>
      <c r="F89" s="10">
        <v>0.655688417456186</v>
      </c>
    </row>
    <row r="90" spans="1:6" x14ac:dyDescent="0.2">
      <c r="A90" s="9" t="s">
        <v>245</v>
      </c>
      <c r="B90" s="9" t="s">
        <v>702</v>
      </c>
      <c r="C90" s="9" t="s">
        <v>246</v>
      </c>
      <c r="D90" s="9">
        <v>44</v>
      </c>
      <c r="E90" s="10">
        <v>5116.9315999999999</v>
      </c>
      <c r="F90" s="10">
        <v>0.63489391819237295</v>
      </c>
    </row>
    <row r="91" spans="1:6" x14ac:dyDescent="0.2">
      <c r="A91" s="9" t="s">
        <v>363</v>
      </c>
      <c r="B91" s="9" t="s">
        <v>691</v>
      </c>
      <c r="C91" s="9" t="s">
        <v>231</v>
      </c>
      <c r="D91" s="9">
        <v>500</v>
      </c>
      <c r="E91" s="10">
        <v>5030.5050000000001</v>
      </c>
      <c r="F91" s="10">
        <v>0.62417035825460798</v>
      </c>
    </row>
    <row r="92" spans="1:6" x14ac:dyDescent="0.2">
      <c r="A92" s="9" t="s">
        <v>364</v>
      </c>
      <c r="B92" s="9" t="s">
        <v>799</v>
      </c>
      <c r="C92" s="9" t="s">
        <v>231</v>
      </c>
      <c r="D92" s="9">
        <v>488</v>
      </c>
      <c r="E92" s="10">
        <v>4908.0746399999998</v>
      </c>
      <c r="F92" s="10">
        <v>0.60897955700057105</v>
      </c>
    </row>
    <row r="93" spans="1:6" x14ac:dyDescent="0.2">
      <c r="A93" s="9" t="s">
        <v>378</v>
      </c>
      <c r="B93" s="9" t="s">
        <v>707</v>
      </c>
      <c r="C93" s="9" t="s">
        <v>243</v>
      </c>
      <c r="D93" s="9">
        <v>38</v>
      </c>
      <c r="E93" s="10">
        <v>4394.9431999999997</v>
      </c>
      <c r="F93" s="10">
        <v>0.54531170760244796</v>
      </c>
    </row>
    <row r="94" spans="1:6" x14ac:dyDescent="0.2">
      <c r="A94" s="9" t="s">
        <v>379</v>
      </c>
      <c r="B94" s="9" t="s">
        <v>694</v>
      </c>
      <c r="C94" s="9" t="s">
        <v>380</v>
      </c>
      <c r="D94" s="9">
        <v>350</v>
      </c>
      <c r="E94" s="10">
        <v>4281.6305000000002</v>
      </c>
      <c r="F94" s="10">
        <v>0.53125219895395304</v>
      </c>
    </row>
    <row r="95" spans="1:6" x14ac:dyDescent="0.2">
      <c r="A95" s="9" t="s">
        <v>253</v>
      </c>
      <c r="B95" s="9" t="s">
        <v>800</v>
      </c>
      <c r="C95" s="9" t="s">
        <v>246</v>
      </c>
      <c r="D95" s="9">
        <v>34</v>
      </c>
      <c r="E95" s="10">
        <v>3895.6894000000002</v>
      </c>
      <c r="F95" s="10">
        <v>0.48336575521675801</v>
      </c>
    </row>
    <row r="96" spans="1:6" x14ac:dyDescent="0.2">
      <c r="A96" s="9" t="s">
        <v>365</v>
      </c>
      <c r="B96" s="9" t="s">
        <v>701</v>
      </c>
      <c r="C96" s="9" t="s">
        <v>366</v>
      </c>
      <c r="D96" s="9">
        <v>350</v>
      </c>
      <c r="E96" s="10">
        <v>3549.0034999999998</v>
      </c>
      <c r="F96" s="10">
        <v>0.44034998196838199</v>
      </c>
    </row>
    <row r="97" spans="1:6" x14ac:dyDescent="0.2">
      <c r="A97" s="9" t="s">
        <v>381</v>
      </c>
      <c r="B97" s="9" t="s">
        <v>801</v>
      </c>
      <c r="C97" s="9" t="s">
        <v>248</v>
      </c>
      <c r="D97" s="9">
        <v>300</v>
      </c>
      <c r="E97" s="10">
        <v>3416.2620000000002</v>
      </c>
      <c r="F97" s="10">
        <v>0.42387980459846503</v>
      </c>
    </row>
    <row r="98" spans="1:6" x14ac:dyDescent="0.2">
      <c r="A98" s="9" t="s">
        <v>382</v>
      </c>
      <c r="B98" s="9" t="s">
        <v>802</v>
      </c>
      <c r="C98" s="9" t="s">
        <v>248</v>
      </c>
      <c r="D98" s="9">
        <v>290</v>
      </c>
      <c r="E98" s="10">
        <v>3306.5277999999998</v>
      </c>
      <c r="F98" s="10">
        <v>0.41026430577145201</v>
      </c>
    </row>
    <row r="99" spans="1:6" x14ac:dyDescent="0.2">
      <c r="A99" s="9" t="s">
        <v>383</v>
      </c>
      <c r="B99" s="9" t="s">
        <v>803</v>
      </c>
      <c r="C99" s="9" t="s">
        <v>248</v>
      </c>
      <c r="D99" s="9">
        <v>278</v>
      </c>
      <c r="E99" s="10">
        <v>3167.1289000000002</v>
      </c>
      <c r="F99" s="10">
        <v>0.39296809766644097</v>
      </c>
    </row>
    <row r="100" spans="1:6" x14ac:dyDescent="0.2">
      <c r="A100" s="9" t="s">
        <v>367</v>
      </c>
      <c r="B100" s="9" t="s">
        <v>769</v>
      </c>
      <c r="C100" s="9" t="s">
        <v>231</v>
      </c>
      <c r="D100" s="9">
        <v>275</v>
      </c>
      <c r="E100" s="10">
        <v>2777.8382499999998</v>
      </c>
      <c r="F100" s="10">
        <v>0.34466605155463598</v>
      </c>
    </row>
    <row r="101" spans="1:6" x14ac:dyDescent="0.2">
      <c r="A101" s="9" t="s">
        <v>368</v>
      </c>
      <c r="B101" s="9" t="s">
        <v>723</v>
      </c>
      <c r="C101" s="9" t="s">
        <v>366</v>
      </c>
      <c r="D101" s="9">
        <v>220</v>
      </c>
      <c r="E101" s="10">
        <v>2229.6604000000002</v>
      </c>
      <c r="F101" s="10">
        <v>0.27664974603029202</v>
      </c>
    </row>
    <row r="102" spans="1:6" x14ac:dyDescent="0.2">
      <c r="A102" s="8" t="s">
        <v>130</v>
      </c>
      <c r="B102" s="9"/>
      <c r="C102" s="9"/>
      <c r="D102" s="9"/>
      <c r="E102" s="12">
        <f>SUM(E66:E101)</f>
        <v>399118.58285000001</v>
      </c>
      <c r="F102" s="12">
        <f>SUM(F66:F101)</f>
        <v>49.521467296733817</v>
      </c>
    </row>
    <row r="103" spans="1:6" x14ac:dyDescent="0.2">
      <c r="A103" s="9"/>
      <c r="B103" s="9"/>
      <c r="C103" s="9"/>
      <c r="D103" s="9"/>
      <c r="E103" s="10"/>
      <c r="F103" s="10"/>
    </row>
    <row r="104" spans="1:6" x14ac:dyDescent="0.2">
      <c r="A104" s="8" t="s">
        <v>203</v>
      </c>
      <c r="B104" s="9"/>
      <c r="C104" s="9"/>
      <c r="D104" s="9"/>
      <c r="E104" s="10"/>
      <c r="F104" s="10"/>
    </row>
    <row r="105" spans="1:6" x14ac:dyDescent="0.2">
      <c r="A105" s="9" t="s">
        <v>384</v>
      </c>
      <c r="B105" s="9" t="s">
        <v>771</v>
      </c>
      <c r="C105" s="9" t="s">
        <v>263</v>
      </c>
      <c r="D105" s="9">
        <v>2100</v>
      </c>
      <c r="E105" s="10">
        <v>9687.6465000000007</v>
      </c>
      <c r="F105" s="10">
        <v>1.20201486462075</v>
      </c>
    </row>
    <row r="106" spans="1:6" x14ac:dyDescent="0.2">
      <c r="A106" s="8" t="s">
        <v>130</v>
      </c>
      <c r="B106" s="9"/>
      <c r="C106" s="9"/>
      <c r="D106" s="9"/>
      <c r="E106" s="12">
        <f>SUM(E105:E105)</f>
        <v>9687.6465000000007</v>
      </c>
      <c r="F106" s="12">
        <f>SUM(F105:F105)</f>
        <v>1.20201486462075</v>
      </c>
    </row>
    <row r="107" spans="1:6" x14ac:dyDescent="0.2">
      <c r="A107" s="9"/>
      <c r="B107" s="9"/>
      <c r="C107" s="9"/>
      <c r="D107" s="9"/>
      <c r="E107" s="10"/>
      <c r="F107" s="10"/>
    </row>
    <row r="108" spans="1:6" x14ac:dyDescent="0.2">
      <c r="A108" s="8" t="s">
        <v>130</v>
      </c>
      <c r="B108" s="9"/>
      <c r="C108" s="9"/>
      <c r="D108" s="9"/>
      <c r="E108" s="12">
        <v>790233.29390349984</v>
      </c>
      <c r="F108" s="12">
        <v>98.049837573060117</v>
      </c>
    </row>
    <row r="109" spans="1:6" x14ac:dyDescent="0.2">
      <c r="A109" s="9"/>
      <c r="B109" s="9"/>
      <c r="C109" s="9"/>
      <c r="D109" s="9"/>
      <c r="E109" s="10"/>
      <c r="F109" s="10"/>
    </row>
    <row r="110" spans="1:6" x14ac:dyDescent="0.2">
      <c r="A110" s="8" t="s">
        <v>142</v>
      </c>
      <c r="B110" s="9"/>
      <c r="C110" s="9"/>
      <c r="D110" s="9"/>
      <c r="E110" s="12">
        <v>15717.3504737</v>
      </c>
      <c r="F110" s="12">
        <v>1.95</v>
      </c>
    </row>
    <row r="111" spans="1:6" x14ac:dyDescent="0.2">
      <c r="A111" s="9"/>
      <c r="B111" s="9"/>
      <c r="C111" s="9"/>
      <c r="D111" s="9"/>
      <c r="E111" s="10"/>
      <c r="F111" s="10"/>
    </row>
    <row r="112" spans="1:6" x14ac:dyDescent="0.2">
      <c r="A112" s="13" t="s">
        <v>143</v>
      </c>
      <c r="B112" s="6"/>
      <c r="C112" s="6"/>
      <c r="D112" s="6"/>
      <c r="E112" s="14">
        <v>805950.64047370001</v>
      </c>
      <c r="F112" s="14">
        <f xml:space="preserve"> ROUND(SUM(F108:F111),2)</f>
        <v>100</v>
      </c>
    </row>
    <row r="113" spans="1:6" x14ac:dyDescent="0.2">
      <c r="A113" s="1" t="s">
        <v>183</v>
      </c>
      <c r="F113" s="15" t="s">
        <v>145</v>
      </c>
    </row>
    <row r="114" spans="1:6" x14ac:dyDescent="0.2">
      <c r="A114" s="1" t="s">
        <v>841</v>
      </c>
    </row>
    <row r="116" spans="1:6" x14ac:dyDescent="0.2">
      <c r="A116" s="1" t="s">
        <v>146</v>
      </c>
    </row>
    <row r="117" spans="1:6" x14ac:dyDescent="0.2">
      <c r="A117" s="1" t="s">
        <v>147</v>
      </c>
    </row>
    <row r="118" spans="1:6" x14ac:dyDescent="0.2">
      <c r="A118" s="1" t="s">
        <v>148</v>
      </c>
    </row>
    <row r="119" spans="1:6" x14ac:dyDescent="0.2">
      <c r="A119" s="3" t="s">
        <v>529</v>
      </c>
      <c r="D119" s="16">
        <v>3144.4740000000002</v>
      </c>
    </row>
    <row r="120" spans="1:6" x14ac:dyDescent="0.2">
      <c r="A120" s="3" t="s">
        <v>525</v>
      </c>
      <c r="D120" s="16">
        <v>1237.6624999999999</v>
      </c>
    </row>
    <row r="121" spans="1:6" x14ac:dyDescent="0.2">
      <c r="A121" s="3" t="s">
        <v>526</v>
      </c>
      <c r="D121" s="16">
        <v>1281.0983000000001</v>
      </c>
    </row>
    <row r="122" spans="1:6" x14ac:dyDescent="0.2">
      <c r="A122" s="3" t="s">
        <v>527</v>
      </c>
      <c r="D122" s="16">
        <v>1112.3234</v>
      </c>
    </row>
    <row r="123" spans="1:6" x14ac:dyDescent="0.2">
      <c r="A123" s="3" t="s">
        <v>506</v>
      </c>
      <c r="D123" s="16">
        <v>2498.5979000000002</v>
      </c>
    </row>
    <row r="124" spans="1:6" x14ac:dyDescent="0.2">
      <c r="A124" s="3" t="s">
        <v>528</v>
      </c>
      <c r="D124" s="16">
        <v>1277.9884</v>
      </c>
    </row>
    <row r="125" spans="1:6" x14ac:dyDescent="0.2">
      <c r="A125" s="3" t="s">
        <v>505</v>
      </c>
      <c r="D125" s="16">
        <v>3063.5686000000001</v>
      </c>
    </row>
    <row r="126" spans="1:6" x14ac:dyDescent="0.2">
      <c r="A126" s="3" t="s">
        <v>530</v>
      </c>
      <c r="D126" s="16">
        <v>1205.9549</v>
      </c>
    </row>
    <row r="127" spans="1:6" x14ac:dyDescent="0.2">
      <c r="A127" s="3" t="s">
        <v>531</v>
      </c>
      <c r="D127" s="16">
        <v>1247.5751</v>
      </c>
    </row>
    <row r="128" spans="1:6" x14ac:dyDescent="0.2">
      <c r="A128" s="3" t="s">
        <v>511</v>
      </c>
      <c r="D128" s="16">
        <v>1109.8032000000001</v>
      </c>
    </row>
    <row r="130" spans="1:4" x14ac:dyDescent="0.2">
      <c r="A130" s="1" t="s">
        <v>149</v>
      </c>
    </row>
    <row r="131" spans="1:4" x14ac:dyDescent="0.2">
      <c r="A131" s="3" t="s">
        <v>529</v>
      </c>
      <c r="D131" s="16">
        <v>3266.0432999999998</v>
      </c>
    </row>
    <row r="132" spans="1:4" x14ac:dyDescent="0.2">
      <c r="A132" s="3" t="s">
        <v>525</v>
      </c>
      <c r="D132" s="16">
        <v>1236.7257</v>
      </c>
    </row>
    <row r="133" spans="1:4" x14ac:dyDescent="0.2">
      <c r="A133" s="3" t="s">
        <v>526</v>
      </c>
      <c r="D133" s="16">
        <v>1280.1313</v>
      </c>
    </row>
    <row r="134" spans="1:4" x14ac:dyDescent="0.2">
      <c r="A134" s="3" t="s">
        <v>527</v>
      </c>
      <c r="D134" s="16">
        <v>1094.1477</v>
      </c>
    </row>
    <row r="135" spans="1:4" x14ac:dyDescent="0.2">
      <c r="A135" s="3" t="s">
        <v>506</v>
      </c>
      <c r="D135" s="16">
        <v>2590.8364999999999</v>
      </c>
    </row>
    <row r="136" spans="1:4" x14ac:dyDescent="0.2">
      <c r="A136" s="3" t="s">
        <v>528</v>
      </c>
      <c r="D136" s="16">
        <v>1276.5789</v>
      </c>
    </row>
    <row r="137" spans="1:4" x14ac:dyDescent="0.2">
      <c r="A137" s="3" t="s">
        <v>505</v>
      </c>
      <c r="D137" s="16">
        <v>3170.6347000000001</v>
      </c>
    </row>
    <row r="138" spans="1:4" x14ac:dyDescent="0.2">
      <c r="A138" s="3" t="s">
        <v>530</v>
      </c>
      <c r="D138" s="16">
        <v>1199.5592999999999</v>
      </c>
    </row>
    <row r="139" spans="1:4" x14ac:dyDescent="0.2">
      <c r="A139" s="3" t="s">
        <v>531</v>
      </c>
      <c r="D139" s="16">
        <v>1240.7330999999999</v>
      </c>
    </row>
    <row r="140" spans="1:4" x14ac:dyDescent="0.2">
      <c r="A140" s="3" t="s">
        <v>511</v>
      </c>
      <c r="D140" s="16">
        <v>1092.7547</v>
      </c>
    </row>
    <row r="142" spans="1:4" x14ac:dyDescent="0.2">
      <c r="A142" s="1" t="s">
        <v>150</v>
      </c>
      <c r="D142" s="17"/>
    </row>
    <row r="144" spans="1:4" x14ac:dyDescent="0.2">
      <c r="A144" s="19" t="s">
        <v>555</v>
      </c>
      <c r="B144" s="20"/>
      <c r="C144" s="51" t="s">
        <v>556</v>
      </c>
      <c r="D144" s="52"/>
    </row>
    <row r="145" spans="1:5" ht="12.75" x14ac:dyDescent="0.2">
      <c r="A145" s="53"/>
      <c r="B145" s="54"/>
      <c r="C145" s="21" t="s">
        <v>557</v>
      </c>
      <c r="D145" s="21" t="s">
        <v>558</v>
      </c>
    </row>
    <row r="146" spans="1:5" ht="12.75" x14ac:dyDescent="0.2">
      <c r="A146" s="53" t="s">
        <v>525</v>
      </c>
      <c r="B146" s="54"/>
      <c r="C146" s="22">
        <v>34.127022195000002</v>
      </c>
      <c r="D146" s="22">
        <v>31.618040580000002</v>
      </c>
    </row>
    <row r="147" spans="1:5" ht="12.75" x14ac:dyDescent="0.2">
      <c r="A147" s="53" t="s">
        <v>526</v>
      </c>
      <c r="B147" s="54"/>
      <c r="C147" s="22">
        <v>35.390985980000004</v>
      </c>
      <c r="D147" s="22">
        <v>32.789079120000004</v>
      </c>
    </row>
    <row r="148" spans="1:5" ht="12.75" x14ac:dyDescent="0.2">
      <c r="A148" s="53" t="s">
        <v>527</v>
      </c>
      <c r="B148" s="54"/>
      <c r="C148" s="22">
        <v>44.467979390999993</v>
      </c>
      <c r="D148" s="22">
        <v>41.198741834000003</v>
      </c>
    </row>
    <row r="149" spans="1:5" ht="12.75" x14ac:dyDescent="0.2">
      <c r="A149" s="53" t="s">
        <v>528</v>
      </c>
      <c r="B149" s="54"/>
      <c r="C149" s="22">
        <v>34.127022194999995</v>
      </c>
      <c r="D149" s="22">
        <v>31.618040580000002</v>
      </c>
    </row>
    <row r="150" spans="1:5" ht="12.75" x14ac:dyDescent="0.2">
      <c r="A150" s="53" t="s">
        <v>530</v>
      </c>
      <c r="B150" s="54"/>
      <c r="C150" s="22">
        <v>34.127022194999995</v>
      </c>
      <c r="D150" s="22">
        <v>31.618040580000002</v>
      </c>
    </row>
    <row r="151" spans="1:5" ht="12.75" x14ac:dyDescent="0.2">
      <c r="A151" s="53" t="s">
        <v>531</v>
      </c>
      <c r="B151" s="54"/>
      <c r="C151" s="22">
        <v>35.390985980000004</v>
      </c>
      <c r="D151" s="22">
        <v>32.789079120000004</v>
      </c>
    </row>
    <row r="152" spans="1:5" ht="12.75" x14ac:dyDescent="0.2">
      <c r="A152" s="53" t="s">
        <v>511</v>
      </c>
      <c r="B152" s="54"/>
      <c r="C152" s="22">
        <v>40.657886960999996</v>
      </c>
      <c r="D152" s="22">
        <v>37.668763255000002</v>
      </c>
    </row>
    <row r="154" spans="1:5" x14ac:dyDescent="0.2">
      <c r="A154" s="1" t="s">
        <v>152</v>
      </c>
      <c r="D154" s="18">
        <v>1.9809246059359793</v>
      </c>
      <c r="E154" s="2" t="s">
        <v>153</v>
      </c>
    </row>
  </sheetData>
  <sortState ref="A145:D151">
    <sortCondition ref="A145"/>
  </sortState>
  <mergeCells count="10">
    <mergeCell ref="A148:B148"/>
    <mergeCell ref="A149:B149"/>
    <mergeCell ref="A150:B150"/>
    <mergeCell ref="A151:B151"/>
    <mergeCell ref="A152:B152"/>
    <mergeCell ref="B1:E1"/>
    <mergeCell ref="C144:D144"/>
    <mergeCell ref="A145:B145"/>
    <mergeCell ref="A146:B146"/>
    <mergeCell ref="A147:B1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workbookViewId="0"/>
  </sheetViews>
  <sheetFormatPr defaultRowHeight="11.25" x14ac:dyDescent="0.2"/>
  <cols>
    <col min="1" max="1" width="38" style="3" customWidth="1"/>
    <col min="2" max="2" width="25.2851562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309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105000</v>
      </c>
      <c r="E7" s="10">
        <v>1308.51</v>
      </c>
      <c r="F7" s="10">
        <v>3.4501090833159198</v>
      </c>
    </row>
    <row r="8" spans="1:6" x14ac:dyDescent="0.2">
      <c r="A8" s="9" t="s">
        <v>14</v>
      </c>
      <c r="B8" s="9" t="s">
        <v>15</v>
      </c>
      <c r="C8" s="9" t="s">
        <v>16</v>
      </c>
      <c r="D8" s="9">
        <v>80000</v>
      </c>
      <c r="E8" s="10">
        <v>859.08</v>
      </c>
      <c r="F8" s="10">
        <v>2.2651104777915698</v>
      </c>
    </row>
    <row r="9" spans="1:6" x14ac:dyDescent="0.2">
      <c r="A9" s="9" t="s">
        <v>20</v>
      </c>
      <c r="B9" s="9" t="s">
        <v>21</v>
      </c>
      <c r="C9" s="9" t="s">
        <v>11</v>
      </c>
      <c r="D9" s="9">
        <v>61000</v>
      </c>
      <c r="E9" s="10">
        <v>717.14649999999995</v>
      </c>
      <c r="F9" s="10">
        <v>1.8908786740018999</v>
      </c>
    </row>
    <row r="10" spans="1:6" x14ac:dyDescent="0.2">
      <c r="A10" s="9" t="s">
        <v>31</v>
      </c>
      <c r="B10" s="9" t="s">
        <v>32</v>
      </c>
      <c r="C10" s="9" t="s">
        <v>33</v>
      </c>
      <c r="D10" s="9">
        <v>160000</v>
      </c>
      <c r="E10" s="10">
        <v>579.28</v>
      </c>
      <c r="F10" s="10">
        <v>1.52737020716941</v>
      </c>
    </row>
    <row r="11" spans="1:6" x14ac:dyDescent="0.2">
      <c r="A11" s="9" t="s">
        <v>34</v>
      </c>
      <c r="B11" s="9" t="s">
        <v>35</v>
      </c>
      <c r="C11" s="9" t="s">
        <v>11</v>
      </c>
      <c r="D11" s="9">
        <v>70000</v>
      </c>
      <c r="E11" s="10">
        <v>534.45000000000005</v>
      </c>
      <c r="F11" s="10">
        <v>1.4091682903288401</v>
      </c>
    </row>
    <row r="12" spans="1:6" x14ac:dyDescent="0.2">
      <c r="A12" s="9" t="s">
        <v>49</v>
      </c>
      <c r="B12" s="9" t="s">
        <v>50</v>
      </c>
      <c r="C12" s="9" t="s">
        <v>51</v>
      </c>
      <c r="D12" s="9">
        <v>36000</v>
      </c>
      <c r="E12" s="10">
        <v>518.56200000000001</v>
      </c>
      <c r="F12" s="10">
        <v>1.3672768771063799</v>
      </c>
    </row>
    <row r="13" spans="1:6" x14ac:dyDescent="0.2">
      <c r="A13" s="9" t="s">
        <v>12</v>
      </c>
      <c r="B13" s="9" t="s">
        <v>13</v>
      </c>
      <c r="C13" s="9" t="s">
        <v>11</v>
      </c>
      <c r="D13" s="9">
        <v>93000</v>
      </c>
      <c r="E13" s="10">
        <v>507.91950000000003</v>
      </c>
      <c r="F13" s="10">
        <v>1.33921611645557</v>
      </c>
    </row>
    <row r="14" spans="1:6" x14ac:dyDescent="0.2">
      <c r="A14" s="9" t="s">
        <v>28</v>
      </c>
      <c r="B14" s="9" t="s">
        <v>29</v>
      </c>
      <c r="C14" s="9" t="s">
        <v>30</v>
      </c>
      <c r="D14" s="9">
        <v>32000</v>
      </c>
      <c r="E14" s="10">
        <v>498.83199999999999</v>
      </c>
      <c r="F14" s="10">
        <v>1.3152553776804501</v>
      </c>
    </row>
    <row r="15" spans="1:6" x14ac:dyDescent="0.2">
      <c r="A15" s="9" t="s">
        <v>24</v>
      </c>
      <c r="B15" s="9" t="s">
        <v>25</v>
      </c>
      <c r="C15" s="9" t="s">
        <v>11</v>
      </c>
      <c r="D15" s="9">
        <v>180000</v>
      </c>
      <c r="E15" s="10">
        <v>473.22</v>
      </c>
      <c r="F15" s="10">
        <v>1.24772498521735</v>
      </c>
    </row>
    <row r="16" spans="1:6" x14ac:dyDescent="0.2">
      <c r="A16" s="9" t="s">
        <v>22</v>
      </c>
      <c r="B16" s="9" t="s">
        <v>23</v>
      </c>
      <c r="C16" s="9" t="s">
        <v>11</v>
      </c>
      <c r="D16" s="9">
        <v>37500</v>
      </c>
      <c r="E16" s="10">
        <v>456.35624999999999</v>
      </c>
      <c r="F16" s="10">
        <v>1.20326084122627</v>
      </c>
    </row>
    <row r="17" spans="1:6" x14ac:dyDescent="0.2">
      <c r="A17" s="9" t="s">
        <v>44</v>
      </c>
      <c r="B17" s="9" t="s">
        <v>45</v>
      </c>
      <c r="C17" s="9" t="s">
        <v>46</v>
      </c>
      <c r="D17" s="9">
        <v>40000</v>
      </c>
      <c r="E17" s="10">
        <v>405.96</v>
      </c>
      <c r="F17" s="10">
        <v>1.07038255990625</v>
      </c>
    </row>
    <row r="18" spans="1:6" x14ac:dyDescent="0.2">
      <c r="A18" s="9" t="s">
        <v>59</v>
      </c>
      <c r="B18" s="9" t="s">
        <v>60</v>
      </c>
      <c r="C18" s="9" t="s">
        <v>61</v>
      </c>
      <c r="D18" s="9">
        <v>34000</v>
      </c>
      <c r="E18" s="10">
        <v>378.81099999999998</v>
      </c>
      <c r="F18" s="10">
        <v>0.99879960562776504</v>
      </c>
    </row>
    <row r="19" spans="1:6" x14ac:dyDescent="0.2">
      <c r="A19" s="9" t="s">
        <v>39</v>
      </c>
      <c r="B19" s="9" t="s">
        <v>40</v>
      </c>
      <c r="C19" s="9" t="s">
        <v>19</v>
      </c>
      <c r="D19" s="9">
        <v>74940</v>
      </c>
      <c r="E19" s="10">
        <v>377.09807999999998</v>
      </c>
      <c r="F19" s="10">
        <v>0.99428320082306898</v>
      </c>
    </row>
    <row r="20" spans="1:6" x14ac:dyDescent="0.2">
      <c r="A20" s="9" t="s">
        <v>41</v>
      </c>
      <c r="B20" s="9" t="s">
        <v>42</v>
      </c>
      <c r="C20" s="9" t="s">
        <v>43</v>
      </c>
      <c r="D20" s="9">
        <v>10000</v>
      </c>
      <c r="E20" s="10">
        <v>371.82</v>
      </c>
      <c r="F20" s="10">
        <v>0.98036664554227804</v>
      </c>
    </row>
    <row r="21" spans="1:6" x14ac:dyDescent="0.2">
      <c r="A21" s="9" t="s">
        <v>47</v>
      </c>
      <c r="B21" s="9" t="s">
        <v>48</v>
      </c>
      <c r="C21" s="9" t="s">
        <v>46</v>
      </c>
      <c r="D21" s="9">
        <v>62000</v>
      </c>
      <c r="E21" s="10">
        <v>367.44299999999998</v>
      </c>
      <c r="F21" s="10">
        <v>0.96882594087997198</v>
      </c>
    </row>
    <row r="22" spans="1:6" x14ac:dyDescent="0.2">
      <c r="A22" s="9" t="s">
        <v>17</v>
      </c>
      <c r="B22" s="9" t="s">
        <v>18</v>
      </c>
      <c r="C22" s="9" t="s">
        <v>19</v>
      </c>
      <c r="D22" s="9">
        <v>25000</v>
      </c>
      <c r="E22" s="10">
        <v>366.6875</v>
      </c>
      <c r="F22" s="10">
        <v>0.96683393668249096</v>
      </c>
    </row>
    <row r="23" spans="1:6" x14ac:dyDescent="0.2">
      <c r="A23" s="9" t="s">
        <v>57</v>
      </c>
      <c r="B23" s="9" t="s">
        <v>58</v>
      </c>
      <c r="C23" s="9" t="s">
        <v>19</v>
      </c>
      <c r="D23" s="9">
        <v>11000</v>
      </c>
      <c r="E23" s="10">
        <v>352.34649999999999</v>
      </c>
      <c r="F23" s="10">
        <v>0.92902145197558506</v>
      </c>
    </row>
    <row r="24" spans="1:6" x14ac:dyDescent="0.2">
      <c r="A24" s="9" t="s">
        <v>26</v>
      </c>
      <c r="B24" s="9" t="s">
        <v>27</v>
      </c>
      <c r="C24" s="9" t="s">
        <v>11</v>
      </c>
      <c r="D24" s="9">
        <v>150000</v>
      </c>
      <c r="E24" s="10">
        <v>344.1</v>
      </c>
      <c r="F24" s="10">
        <v>0.90727815268435696</v>
      </c>
    </row>
    <row r="25" spans="1:6" x14ac:dyDescent="0.2">
      <c r="A25" s="9" t="s">
        <v>62</v>
      </c>
      <c r="B25" s="9" t="s">
        <v>63</v>
      </c>
      <c r="C25" s="9" t="s">
        <v>19</v>
      </c>
      <c r="D25" s="9">
        <v>115000</v>
      </c>
      <c r="E25" s="10">
        <v>335.51249999999999</v>
      </c>
      <c r="F25" s="10">
        <v>0.88463574891749597</v>
      </c>
    </row>
    <row r="26" spans="1:6" x14ac:dyDescent="0.2">
      <c r="A26" s="9" t="s">
        <v>54</v>
      </c>
      <c r="B26" s="9" t="s">
        <v>55</v>
      </c>
      <c r="C26" s="9" t="s">
        <v>56</v>
      </c>
      <c r="D26" s="9">
        <v>23000</v>
      </c>
      <c r="E26" s="10">
        <v>325.91000000000003</v>
      </c>
      <c r="F26" s="10">
        <v>0.85931712508386804</v>
      </c>
    </row>
    <row r="27" spans="1:6" x14ac:dyDescent="0.2">
      <c r="A27" s="9" t="s">
        <v>52</v>
      </c>
      <c r="B27" s="9" t="s">
        <v>53</v>
      </c>
      <c r="C27" s="9" t="s">
        <v>51</v>
      </c>
      <c r="D27" s="9">
        <v>11000</v>
      </c>
      <c r="E27" s="10">
        <v>322.88850000000002</v>
      </c>
      <c r="F27" s="10">
        <v>0.85135042662895399</v>
      </c>
    </row>
    <row r="28" spans="1:6" x14ac:dyDescent="0.2">
      <c r="A28" s="9" t="s">
        <v>66</v>
      </c>
      <c r="B28" s="9" t="s">
        <v>67</v>
      </c>
      <c r="C28" s="9" t="s">
        <v>51</v>
      </c>
      <c r="D28" s="9">
        <v>36000</v>
      </c>
      <c r="E28" s="10">
        <v>298.78199999999998</v>
      </c>
      <c r="F28" s="10">
        <v>0.78778954087572695</v>
      </c>
    </row>
    <row r="29" spans="1:6" x14ac:dyDescent="0.2">
      <c r="A29" s="9" t="s">
        <v>97</v>
      </c>
      <c r="B29" s="9" t="s">
        <v>98</v>
      </c>
      <c r="C29" s="9" t="s">
        <v>99</v>
      </c>
      <c r="D29" s="9">
        <v>167000</v>
      </c>
      <c r="E29" s="10">
        <v>298.596</v>
      </c>
      <c r="F29" s="10">
        <v>0.78729912025265403</v>
      </c>
    </row>
    <row r="30" spans="1:6" x14ac:dyDescent="0.2">
      <c r="A30" s="9" t="s">
        <v>92</v>
      </c>
      <c r="B30" s="9" t="s">
        <v>93</v>
      </c>
      <c r="C30" s="9" t="s">
        <v>94</v>
      </c>
      <c r="D30" s="9">
        <v>40000</v>
      </c>
      <c r="E30" s="10">
        <v>292.32</v>
      </c>
      <c r="F30" s="10">
        <v>0.77075137922897796</v>
      </c>
    </row>
    <row r="31" spans="1:6" x14ac:dyDescent="0.2">
      <c r="A31" s="9" t="s">
        <v>85</v>
      </c>
      <c r="B31" s="9" t="s">
        <v>86</v>
      </c>
      <c r="C31" s="9" t="s">
        <v>61</v>
      </c>
      <c r="D31" s="9">
        <v>100820</v>
      </c>
      <c r="E31" s="10">
        <v>286.58085</v>
      </c>
      <c r="F31" s="10">
        <v>0.75561913450367002</v>
      </c>
    </row>
    <row r="32" spans="1:6" x14ac:dyDescent="0.2">
      <c r="A32" s="9" t="s">
        <v>70</v>
      </c>
      <c r="B32" s="9" t="s">
        <v>71</v>
      </c>
      <c r="C32" s="9" t="s">
        <v>72</v>
      </c>
      <c r="D32" s="9">
        <v>32100</v>
      </c>
      <c r="E32" s="10">
        <v>279.46260000000001</v>
      </c>
      <c r="F32" s="10">
        <v>0.73685065815857997</v>
      </c>
    </row>
    <row r="33" spans="1:6" x14ac:dyDescent="0.2">
      <c r="A33" s="9" t="s">
        <v>64</v>
      </c>
      <c r="B33" s="9" t="s">
        <v>65</v>
      </c>
      <c r="C33" s="9" t="s">
        <v>16</v>
      </c>
      <c r="D33" s="9">
        <v>36000</v>
      </c>
      <c r="E33" s="10">
        <v>271.06200000000001</v>
      </c>
      <c r="F33" s="10">
        <v>0.71470104801780698</v>
      </c>
    </row>
    <row r="34" spans="1:6" x14ac:dyDescent="0.2">
      <c r="A34" s="9" t="s">
        <v>68</v>
      </c>
      <c r="B34" s="9" t="s">
        <v>69</v>
      </c>
      <c r="C34" s="9" t="s">
        <v>51</v>
      </c>
      <c r="D34" s="9">
        <v>72000</v>
      </c>
      <c r="E34" s="10">
        <v>264.16800000000001</v>
      </c>
      <c r="F34" s="10">
        <v>0.69652384492392105</v>
      </c>
    </row>
    <row r="35" spans="1:6" x14ac:dyDescent="0.2">
      <c r="A35" s="9" t="s">
        <v>77</v>
      </c>
      <c r="B35" s="9" t="s">
        <v>78</v>
      </c>
      <c r="C35" s="9" t="s">
        <v>79</v>
      </c>
      <c r="D35" s="9">
        <v>27000</v>
      </c>
      <c r="E35" s="10">
        <v>253.017</v>
      </c>
      <c r="F35" s="10">
        <v>0.66712233756971195</v>
      </c>
    </row>
    <row r="36" spans="1:6" x14ac:dyDescent="0.2">
      <c r="A36" s="9" t="s">
        <v>95</v>
      </c>
      <c r="B36" s="9" t="s">
        <v>96</v>
      </c>
      <c r="C36" s="9" t="s">
        <v>11</v>
      </c>
      <c r="D36" s="9">
        <v>47000</v>
      </c>
      <c r="E36" s="10">
        <v>225.74100000000001</v>
      </c>
      <c r="F36" s="10">
        <v>0.595204526199127</v>
      </c>
    </row>
    <row r="37" spans="1:6" x14ac:dyDescent="0.2">
      <c r="A37" s="9" t="s">
        <v>87</v>
      </c>
      <c r="B37" s="9" t="s">
        <v>88</v>
      </c>
      <c r="C37" s="9" t="s">
        <v>89</v>
      </c>
      <c r="D37" s="9">
        <v>128000</v>
      </c>
      <c r="E37" s="10">
        <v>220.73599999999999</v>
      </c>
      <c r="F37" s="10">
        <v>0.58200799276644699</v>
      </c>
    </row>
    <row r="38" spans="1:6" x14ac:dyDescent="0.2">
      <c r="A38" s="9" t="s">
        <v>83</v>
      </c>
      <c r="B38" s="9" t="s">
        <v>84</v>
      </c>
      <c r="C38" s="9" t="s">
        <v>33</v>
      </c>
      <c r="D38" s="9">
        <v>50000</v>
      </c>
      <c r="E38" s="10">
        <v>220.3</v>
      </c>
      <c r="F38" s="10">
        <v>0.58085840463924399</v>
      </c>
    </row>
    <row r="39" spans="1:6" x14ac:dyDescent="0.2">
      <c r="A39" s="9" t="s">
        <v>90</v>
      </c>
      <c r="B39" s="9" t="s">
        <v>91</v>
      </c>
      <c r="C39" s="9" t="s">
        <v>30</v>
      </c>
      <c r="D39" s="9">
        <v>60000</v>
      </c>
      <c r="E39" s="10">
        <v>209.73</v>
      </c>
      <c r="F39" s="10">
        <v>0.55298880256463301</v>
      </c>
    </row>
    <row r="40" spans="1:6" x14ac:dyDescent="0.2">
      <c r="A40" s="9" t="s">
        <v>103</v>
      </c>
      <c r="B40" s="9" t="s">
        <v>104</v>
      </c>
      <c r="C40" s="9" t="s">
        <v>105</v>
      </c>
      <c r="D40" s="9">
        <v>143000</v>
      </c>
      <c r="E40" s="10">
        <v>189.61799999999999</v>
      </c>
      <c r="F40" s="10">
        <v>0.49996009519239298</v>
      </c>
    </row>
    <row r="41" spans="1:6" x14ac:dyDescent="0.2">
      <c r="A41" s="9" t="s">
        <v>120</v>
      </c>
      <c r="B41" s="9" t="s">
        <v>121</v>
      </c>
      <c r="C41" s="9" t="s">
        <v>72</v>
      </c>
      <c r="D41" s="9">
        <v>130000</v>
      </c>
      <c r="E41" s="10">
        <v>187.07</v>
      </c>
      <c r="F41" s="10">
        <v>0.49324185999030101</v>
      </c>
    </row>
    <row r="42" spans="1:6" x14ac:dyDescent="0.2">
      <c r="A42" s="9" t="s">
        <v>118</v>
      </c>
      <c r="B42" s="9" t="s">
        <v>119</v>
      </c>
      <c r="C42" s="9" t="s">
        <v>89</v>
      </c>
      <c r="D42" s="9">
        <v>71000</v>
      </c>
      <c r="E42" s="10">
        <v>186.94300000000001</v>
      </c>
      <c r="F42" s="10">
        <v>0.49290700289820399</v>
      </c>
    </row>
    <row r="43" spans="1:6" x14ac:dyDescent="0.2">
      <c r="A43" s="9" t="s">
        <v>115</v>
      </c>
      <c r="B43" s="9" t="s">
        <v>116</v>
      </c>
      <c r="C43" s="9" t="s">
        <v>117</v>
      </c>
      <c r="D43" s="9">
        <v>55000</v>
      </c>
      <c r="E43" s="10">
        <v>180.4</v>
      </c>
      <c r="F43" s="10">
        <v>0.47565527098011601</v>
      </c>
    </row>
    <row r="44" spans="1:6" x14ac:dyDescent="0.2">
      <c r="A44" s="9" t="s">
        <v>100</v>
      </c>
      <c r="B44" s="9" t="s">
        <v>101</v>
      </c>
      <c r="C44" s="9" t="s">
        <v>102</v>
      </c>
      <c r="D44" s="9">
        <v>119600</v>
      </c>
      <c r="E44" s="10">
        <v>173.1808</v>
      </c>
      <c r="F44" s="10">
        <v>0.456620622796859</v>
      </c>
    </row>
    <row r="45" spans="1:6" x14ac:dyDescent="0.2">
      <c r="A45" s="9" t="s">
        <v>110</v>
      </c>
      <c r="B45" s="9" t="s">
        <v>111</v>
      </c>
      <c r="C45" s="9" t="s">
        <v>112</v>
      </c>
      <c r="D45" s="9">
        <v>50000</v>
      </c>
      <c r="E45" s="10">
        <v>152.4</v>
      </c>
      <c r="F45" s="10">
        <v>0.40182851051757101</v>
      </c>
    </row>
    <row r="46" spans="1:6" x14ac:dyDescent="0.2">
      <c r="A46" s="9" t="s">
        <v>113</v>
      </c>
      <c r="B46" s="9" t="s">
        <v>114</v>
      </c>
      <c r="C46" s="9" t="s">
        <v>79</v>
      </c>
      <c r="D46" s="9">
        <v>20000</v>
      </c>
      <c r="E46" s="10">
        <v>145.84</v>
      </c>
      <c r="F46" s="10">
        <v>0.38453195520920302</v>
      </c>
    </row>
    <row r="47" spans="1:6" x14ac:dyDescent="0.2">
      <c r="A47" s="9" t="s">
        <v>106</v>
      </c>
      <c r="B47" s="9" t="s">
        <v>107</v>
      </c>
      <c r="C47" s="9" t="s">
        <v>61</v>
      </c>
      <c r="D47" s="9">
        <v>15000</v>
      </c>
      <c r="E47" s="10">
        <v>121.82250000000001</v>
      </c>
      <c r="F47" s="10">
        <v>0.32120573308744599</v>
      </c>
    </row>
    <row r="48" spans="1:6" x14ac:dyDescent="0.2">
      <c r="A48" s="8" t="s">
        <v>130</v>
      </c>
      <c r="B48" s="9"/>
      <c r="C48" s="9"/>
      <c r="D48" s="9"/>
      <c r="E48" s="12">
        <f>SUM(E7:E47)</f>
        <v>14859.703079999997</v>
      </c>
      <c r="F48" s="12">
        <f>SUM(F7:F47)</f>
        <v>39.180133565418359</v>
      </c>
    </row>
    <row r="49" spans="1:6" x14ac:dyDescent="0.2">
      <c r="A49" s="9"/>
      <c r="B49" s="9"/>
      <c r="C49" s="9"/>
      <c r="D49" s="9"/>
      <c r="E49" s="10"/>
      <c r="F49" s="10"/>
    </row>
    <row r="50" spans="1:6" x14ac:dyDescent="0.2">
      <c r="A50" s="8" t="s">
        <v>131</v>
      </c>
      <c r="B50" s="9"/>
      <c r="C50" s="9"/>
      <c r="D50" s="9"/>
      <c r="E50" s="10"/>
      <c r="F50" s="10"/>
    </row>
    <row r="51" spans="1:6" x14ac:dyDescent="0.2">
      <c r="A51" s="9" t="s">
        <v>842</v>
      </c>
      <c r="B51" s="9" t="s">
        <v>136</v>
      </c>
      <c r="C51" s="9" t="s">
        <v>134</v>
      </c>
      <c r="D51" s="9">
        <v>8750000</v>
      </c>
      <c r="E51" s="10">
        <v>9042.2762500000008</v>
      </c>
      <c r="F51" s="10">
        <v>23.841498669461298</v>
      </c>
    </row>
    <row r="52" spans="1:6" x14ac:dyDescent="0.2">
      <c r="A52" s="9" t="s">
        <v>843</v>
      </c>
      <c r="B52" s="9" t="s">
        <v>139</v>
      </c>
      <c r="C52" s="9" t="s">
        <v>134</v>
      </c>
      <c r="D52" s="9">
        <v>2960000</v>
      </c>
      <c r="E52" s="10">
        <v>3223.4636799999998</v>
      </c>
      <c r="F52" s="10">
        <v>8.4992100343955794</v>
      </c>
    </row>
    <row r="53" spans="1:6" x14ac:dyDescent="0.2">
      <c r="A53" s="9" t="s">
        <v>137</v>
      </c>
      <c r="B53" s="9" t="s">
        <v>138</v>
      </c>
      <c r="C53" s="9" t="s">
        <v>134</v>
      </c>
      <c r="D53" s="9">
        <v>2925000</v>
      </c>
      <c r="E53" s="10">
        <v>3079.7442000000001</v>
      </c>
      <c r="F53" s="10">
        <v>8.1202691906898092</v>
      </c>
    </row>
    <row r="54" spans="1:6" x14ac:dyDescent="0.2">
      <c r="A54" s="9" t="s">
        <v>844</v>
      </c>
      <c r="B54" s="9" t="s">
        <v>140</v>
      </c>
      <c r="C54" s="9" t="s">
        <v>134</v>
      </c>
      <c r="D54" s="9">
        <v>2400000</v>
      </c>
      <c r="E54" s="10">
        <v>2470.5839999999998</v>
      </c>
      <c r="F54" s="10">
        <v>6.5141147560927903</v>
      </c>
    </row>
    <row r="55" spans="1:6" x14ac:dyDescent="0.2">
      <c r="A55" s="9" t="s">
        <v>132</v>
      </c>
      <c r="B55" s="9" t="s">
        <v>133</v>
      </c>
      <c r="C55" s="9" t="s">
        <v>134</v>
      </c>
      <c r="D55" s="9">
        <v>1050000</v>
      </c>
      <c r="E55" s="10">
        <v>1078.1956499999999</v>
      </c>
      <c r="F55" s="10">
        <v>2.8428461422967399</v>
      </c>
    </row>
    <row r="56" spans="1:6" x14ac:dyDescent="0.2">
      <c r="A56" s="9" t="s">
        <v>845</v>
      </c>
      <c r="B56" s="9" t="s">
        <v>141</v>
      </c>
      <c r="C56" s="9" t="s">
        <v>134</v>
      </c>
      <c r="D56" s="9">
        <v>800000</v>
      </c>
      <c r="E56" s="10">
        <v>831.16399999999999</v>
      </c>
      <c r="F56" s="10">
        <v>2.1915051976104101</v>
      </c>
    </row>
    <row r="57" spans="1:6" x14ac:dyDescent="0.2">
      <c r="A57" s="8" t="s">
        <v>130</v>
      </c>
      <c r="B57" s="9"/>
      <c r="C57" s="9"/>
      <c r="D57" s="9"/>
      <c r="E57" s="12">
        <f>SUM(E51:E56)</f>
        <v>19725.427780000002</v>
      </c>
      <c r="F57" s="12">
        <f>SUM(F51:F56)</f>
        <v>52.009443990546629</v>
      </c>
    </row>
    <row r="58" spans="1:6" x14ac:dyDescent="0.2">
      <c r="A58" s="9"/>
      <c r="B58" s="9"/>
      <c r="C58" s="9"/>
      <c r="D58" s="9"/>
      <c r="E58" s="10"/>
      <c r="F58" s="10"/>
    </row>
    <row r="59" spans="1:6" x14ac:dyDescent="0.2">
      <c r="A59" s="8" t="s">
        <v>130</v>
      </c>
      <c r="B59" s="9"/>
      <c r="C59" s="9"/>
      <c r="D59" s="9"/>
      <c r="E59" s="12">
        <v>34585.130859999997</v>
      </c>
      <c r="F59" s="12">
        <v>91.189577555964988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142</v>
      </c>
      <c r="B61" s="9"/>
      <c r="C61" s="9"/>
      <c r="D61" s="9"/>
      <c r="E61" s="12">
        <v>3341.4969095000001</v>
      </c>
      <c r="F61" s="12">
        <v>8.81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13" t="s">
        <v>143</v>
      </c>
      <c r="B63" s="6"/>
      <c r="C63" s="6"/>
      <c r="D63" s="6"/>
      <c r="E63" s="14">
        <v>37926.626909500003</v>
      </c>
      <c r="F63" s="14">
        <f xml:space="preserve"> ROUND(SUM(F59:F62),2)</f>
        <v>100</v>
      </c>
    </row>
    <row r="65" spans="1:4" x14ac:dyDescent="0.2">
      <c r="A65" s="1" t="s">
        <v>146</v>
      </c>
    </row>
    <row r="66" spans="1:4" x14ac:dyDescent="0.2">
      <c r="A66" s="1" t="s">
        <v>147</v>
      </c>
    </row>
    <row r="67" spans="1:4" x14ac:dyDescent="0.2">
      <c r="A67" s="1" t="s">
        <v>148</v>
      </c>
    </row>
    <row r="68" spans="1:4" x14ac:dyDescent="0.2">
      <c r="A68" s="3" t="s">
        <v>522</v>
      </c>
      <c r="D68" s="16">
        <v>17.0916</v>
      </c>
    </row>
    <row r="69" spans="1:4" x14ac:dyDescent="0.2">
      <c r="A69" s="3" t="s">
        <v>523</v>
      </c>
      <c r="D69" s="16">
        <v>99.596100000000007</v>
      </c>
    </row>
    <row r="70" spans="1:4" x14ac:dyDescent="0.2">
      <c r="A70" s="3" t="s">
        <v>524</v>
      </c>
      <c r="D70" s="16">
        <v>16.738299999999999</v>
      </c>
    </row>
    <row r="71" spans="1:4" x14ac:dyDescent="0.2">
      <c r="A71" s="3" t="s">
        <v>521</v>
      </c>
      <c r="D71" s="16">
        <v>97.666300000000007</v>
      </c>
    </row>
    <row r="73" spans="1:4" x14ac:dyDescent="0.2">
      <c r="A73" s="1" t="s">
        <v>149</v>
      </c>
    </row>
    <row r="74" spans="1:4" x14ac:dyDescent="0.2">
      <c r="A74" s="3" t="s">
        <v>522</v>
      </c>
      <c r="D74" s="16">
        <v>19.063400000000001</v>
      </c>
    </row>
    <row r="75" spans="1:4" x14ac:dyDescent="0.2">
      <c r="A75" s="3" t="s">
        <v>523</v>
      </c>
      <c r="D75" s="16">
        <v>111.1315</v>
      </c>
    </row>
    <row r="76" spans="1:4" x14ac:dyDescent="0.2">
      <c r="A76" s="3" t="s">
        <v>524</v>
      </c>
      <c r="D76" s="16">
        <v>18.602799999999998</v>
      </c>
    </row>
    <row r="77" spans="1:4" x14ac:dyDescent="0.2">
      <c r="A77" s="3" t="s">
        <v>521</v>
      </c>
      <c r="D77" s="16">
        <v>108.5457</v>
      </c>
    </row>
    <row r="79" spans="1:4" x14ac:dyDescent="0.2">
      <c r="A79" s="1" t="s">
        <v>150</v>
      </c>
      <c r="D79" s="26" t="s">
        <v>151</v>
      </c>
    </row>
    <row r="80" spans="1:4" x14ac:dyDescent="0.2">
      <c r="A80" s="1"/>
      <c r="D80" s="17"/>
    </row>
    <row r="83" spans="1:5" x14ac:dyDescent="0.2">
      <c r="A83" s="1" t="s">
        <v>152</v>
      </c>
      <c r="D83" s="18">
        <v>15.220377750454601</v>
      </c>
      <c r="E83" s="2" t="s">
        <v>153</v>
      </c>
    </row>
  </sheetData>
  <sortState ref="A68:D71">
    <sortCondition ref="A68"/>
  </sortState>
  <mergeCells count="1">
    <mergeCell ref="B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showGridLines="0" workbookViewId="0"/>
  </sheetViews>
  <sheetFormatPr defaultRowHeight="11.25" x14ac:dyDescent="0.2"/>
  <cols>
    <col min="1" max="1" width="38" style="3" customWidth="1"/>
    <col min="2" max="2" width="35.855468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308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63000</v>
      </c>
      <c r="E7" s="10">
        <v>785.10599999999999</v>
      </c>
      <c r="F7" s="10">
        <v>1.8002009487547299</v>
      </c>
    </row>
    <row r="8" spans="1:6" x14ac:dyDescent="0.2">
      <c r="A8" s="9" t="s">
        <v>14</v>
      </c>
      <c r="B8" s="9" t="s">
        <v>15</v>
      </c>
      <c r="C8" s="9" t="s">
        <v>16</v>
      </c>
      <c r="D8" s="9">
        <v>42000</v>
      </c>
      <c r="E8" s="10">
        <v>451.017</v>
      </c>
      <c r="F8" s="10">
        <v>1.0341549183225101</v>
      </c>
    </row>
    <row r="9" spans="1:6" x14ac:dyDescent="0.2">
      <c r="A9" s="9" t="s">
        <v>22</v>
      </c>
      <c r="B9" s="9" t="s">
        <v>23</v>
      </c>
      <c r="C9" s="9" t="s">
        <v>11</v>
      </c>
      <c r="D9" s="9">
        <v>35000</v>
      </c>
      <c r="E9" s="10">
        <v>425.9325</v>
      </c>
      <c r="F9" s="10">
        <v>0.97663766498469695</v>
      </c>
    </row>
    <row r="10" spans="1:6" x14ac:dyDescent="0.2">
      <c r="A10" s="9" t="s">
        <v>31</v>
      </c>
      <c r="B10" s="9" t="s">
        <v>32</v>
      </c>
      <c r="C10" s="9" t="s">
        <v>33</v>
      </c>
      <c r="D10" s="9">
        <v>100000</v>
      </c>
      <c r="E10" s="10">
        <v>362.05</v>
      </c>
      <c r="F10" s="10">
        <v>0.83015892566946503</v>
      </c>
    </row>
    <row r="11" spans="1:6" x14ac:dyDescent="0.2">
      <c r="A11" s="9" t="s">
        <v>34</v>
      </c>
      <c r="B11" s="9" t="s">
        <v>35</v>
      </c>
      <c r="C11" s="9" t="s">
        <v>11</v>
      </c>
      <c r="D11" s="9">
        <v>43000</v>
      </c>
      <c r="E11" s="10">
        <v>328.30500000000001</v>
      </c>
      <c r="F11" s="10">
        <v>0.75278366549347797</v>
      </c>
    </row>
    <row r="12" spans="1:6" x14ac:dyDescent="0.2">
      <c r="A12" s="9" t="s">
        <v>28</v>
      </c>
      <c r="B12" s="9" t="s">
        <v>29</v>
      </c>
      <c r="C12" s="9" t="s">
        <v>30</v>
      </c>
      <c r="D12" s="9">
        <v>20000</v>
      </c>
      <c r="E12" s="10">
        <v>311.77</v>
      </c>
      <c r="F12" s="10">
        <v>0.71486990265424499</v>
      </c>
    </row>
    <row r="13" spans="1:6" x14ac:dyDescent="0.2">
      <c r="A13" s="9" t="s">
        <v>20</v>
      </c>
      <c r="B13" s="9" t="s">
        <v>21</v>
      </c>
      <c r="C13" s="9" t="s">
        <v>11</v>
      </c>
      <c r="D13" s="9">
        <v>25100</v>
      </c>
      <c r="E13" s="10">
        <v>295.08814999999998</v>
      </c>
      <c r="F13" s="10">
        <v>0.67661942157654997</v>
      </c>
    </row>
    <row r="14" spans="1:6" x14ac:dyDescent="0.2">
      <c r="A14" s="9" t="s">
        <v>24</v>
      </c>
      <c r="B14" s="9" t="s">
        <v>25</v>
      </c>
      <c r="C14" s="9" t="s">
        <v>11</v>
      </c>
      <c r="D14" s="9">
        <v>102000</v>
      </c>
      <c r="E14" s="10">
        <v>268.15800000000002</v>
      </c>
      <c r="F14" s="10">
        <v>0.61487020353451904</v>
      </c>
    </row>
    <row r="15" spans="1:6" x14ac:dyDescent="0.2">
      <c r="A15" s="9" t="s">
        <v>41</v>
      </c>
      <c r="B15" s="9" t="s">
        <v>42</v>
      </c>
      <c r="C15" s="9" t="s">
        <v>43</v>
      </c>
      <c r="D15" s="9">
        <v>7000</v>
      </c>
      <c r="E15" s="10">
        <v>260.274</v>
      </c>
      <c r="F15" s="10">
        <v>0.59679266460349201</v>
      </c>
    </row>
    <row r="16" spans="1:6" x14ac:dyDescent="0.2">
      <c r="A16" s="9" t="s">
        <v>49</v>
      </c>
      <c r="B16" s="9" t="s">
        <v>50</v>
      </c>
      <c r="C16" s="9" t="s">
        <v>51</v>
      </c>
      <c r="D16" s="9">
        <v>17600</v>
      </c>
      <c r="E16" s="10">
        <v>253.51920000000001</v>
      </c>
      <c r="F16" s="10">
        <v>0.58130431351631595</v>
      </c>
    </row>
    <row r="17" spans="1:6" x14ac:dyDescent="0.2">
      <c r="A17" s="9" t="s">
        <v>12</v>
      </c>
      <c r="B17" s="9" t="s">
        <v>13</v>
      </c>
      <c r="C17" s="9" t="s">
        <v>11</v>
      </c>
      <c r="D17" s="9">
        <v>45000</v>
      </c>
      <c r="E17" s="10">
        <v>245.76750000000001</v>
      </c>
      <c r="F17" s="10">
        <v>0.56353013054680401</v>
      </c>
    </row>
    <row r="18" spans="1:6" x14ac:dyDescent="0.2">
      <c r="A18" s="9" t="s">
        <v>44</v>
      </c>
      <c r="B18" s="9" t="s">
        <v>45</v>
      </c>
      <c r="C18" s="9" t="s">
        <v>46</v>
      </c>
      <c r="D18" s="9">
        <v>24000</v>
      </c>
      <c r="E18" s="10">
        <v>243.57599999999999</v>
      </c>
      <c r="F18" s="10">
        <v>0.558505152544858</v>
      </c>
    </row>
    <row r="19" spans="1:6" x14ac:dyDescent="0.2">
      <c r="A19" s="9" t="s">
        <v>47</v>
      </c>
      <c r="B19" s="9" t="s">
        <v>48</v>
      </c>
      <c r="C19" s="9" t="s">
        <v>46</v>
      </c>
      <c r="D19" s="9">
        <v>40000</v>
      </c>
      <c r="E19" s="10">
        <v>237.06</v>
      </c>
      <c r="F19" s="10">
        <v>0.543564355528804</v>
      </c>
    </row>
    <row r="20" spans="1:6" x14ac:dyDescent="0.2">
      <c r="A20" s="9" t="s">
        <v>17</v>
      </c>
      <c r="B20" s="9" t="s">
        <v>18</v>
      </c>
      <c r="C20" s="9" t="s">
        <v>19</v>
      </c>
      <c r="D20" s="9">
        <v>16000</v>
      </c>
      <c r="E20" s="10">
        <v>234.68</v>
      </c>
      <c r="F20" s="10">
        <v>0.53810715833755096</v>
      </c>
    </row>
    <row r="21" spans="1:6" x14ac:dyDescent="0.2">
      <c r="A21" s="9" t="s">
        <v>57</v>
      </c>
      <c r="B21" s="9" t="s">
        <v>58</v>
      </c>
      <c r="C21" s="9" t="s">
        <v>19</v>
      </c>
      <c r="D21" s="9">
        <v>6500</v>
      </c>
      <c r="E21" s="10">
        <v>208.20474999999999</v>
      </c>
      <c r="F21" s="10">
        <v>0.47740099869984698</v>
      </c>
    </row>
    <row r="22" spans="1:6" x14ac:dyDescent="0.2">
      <c r="A22" s="9" t="s">
        <v>52</v>
      </c>
      <c r="B22" s="9" t="s">
        <v>53</v>
      </c>
      <c r="C22" s="9" t="s">
        <v>51</v>
      </c>
      <c r="D22" s="9">
        <v>7000</v>
      </c>
      <c r="E22" s="10">
        <v>205.47450000000001</v>
      </c>
      <c r="F22" s="10">
        <v>0.471140699274881</v>
      </c>
    </row>
    <row r="23" spans="1:6" x14ac:dyDescent="0.2">
      <c r="A23" s="9" t="s">
        <v>62</v>
      </c>
      <c r="B23" s="9" t="s">
        <v>63</v>
      </c>
      <c r="C23" s="9" t="s">
        <v>19</v>
      </c>
      <c r="D23" s="9">
        <v>70000</v>
      </c>
      <c r="E23" s="10">
        <v>204.22499999999999</v>
      </c>
      <c r="F23" s="10">
        <v>0.46827567074947302</v>
      </c>
    </row>
    <row r="24" spans="1:6" x14ac:dyDescent="0.2">
      <c r="A24" s="9" t="s">
        <v>39</v>
      </c>
      <c r="B24" s="9" t="s">
        <v>40</v>
      </c>
      <c r="C24" s="9" t="s">
        <v>19</v>
      </c>
      <c r="D24" s="9">
        <v>40000</v>
      </c>
      <c r="E24" s="10">
        <v>201.28</v>
      </c>
      <c r="F24" s="10">
        <v>0.461522962460296</v>
      </c>
    </row>
    <row r="25" spans="1:6" x14ac:dyDescent="0.2">
      <c r="A25" s="9" t="s">
        <v>54</v>
      </c>
      <c r="B25" s="9" t="s">
        <v>55</v>
      </c>
      <c r="C25" s="9" t="s">
        <v>56</v>
      </c>
      <c r="D25" s="9">
        <v>14000</v>
      </c>
      <c r="E25" s="10">
        <v>198.38</v>
      </c>
      <c r="F25" s="10">
        <v>0.45487343647095302</v>
      </c>
    </row>
    <row r="26" spans="1:6" x14ac:dyDescent="0.2">
      <c r="A26" s="9" t="s">
        <v>97</v>
      </c>
      <c r="B26" s="9" t="s">
        <v>98</v>
      </c>
      <c r="C26" s="9" t="s">
        <v>99</v>
      </c>
      <c r="D26" s="9">
        <v>106600</v>
      </c>
      <c r="E26" s="10">
        <v>190.60079999999999</v>
      </c>
      <c r="F26" s="10">
        <v>0.437036197651542</v>
      </c>
    </row>
    <row r="27" spans="1:6" x14ac:dyDescent="0.2">
      <c r="A27" s="9" t="s">
        <v>59</v>
      </c>
      <c r="B27" s="9" t="s">
        <v>60</v>
      </c>
      <c r="C27" s="9" t="s">
        <v>61</v>
      </c>
      <c r="D27" s="9">
        <v>16810</v>
      </c>
      <c r="E27" s="10">
        <v>187.28861499999999</v>
      </c>
      <c r="F27" s="10">
        <v>0.429441556189814</v>
      </c>
    </row>
    <row r="28" spans="1:6" x14ac:dyDescent="0.2">
      <c r="A28" s="9" t="s">
        <v>26</v>
      </c>
      <c r="B28" s="9" t="s">
        <v>27</v>
      </c>
      <c r="C28" s="9" t="s">
        <v>11</v>
      </c>
      <c r="D28" s="9">
        <v>80000</v>
      </c>
      <c r="E28" s="10">
        <v>183.52</v>
      </c>
      <c r="F28" s="10">
        <v>0.42080034812556399</v>
      </c>
    </row>
    <row r="29" spans="1:6" x14ac:dyDescent="0.2">
      <c r="A29" s="9" t="s">
        <v>92</v>
      </c>
      <c r="B29" s="9" t="s">
        <v>93</v>
      </c>
      <c r="C29" s="9" t="s">
        <v>94</v>
      </c>
      <c r="D29" s="9">
        <v>25000</v>
      </c>
      <c r="E29" s="10">
        <v>182.7</v>
      </c>
      <c r="F29" s="10">
        <v>0.41892013732857702</v>
      </c>
    </row>
    <row r="30" spans="1:6" x14ac:dyDescent="0.2">
      <c r="A30" s="9" t="s">
        <v>66</v>
      </c>
      <c r="B30" s="9" t="s">
        <v>67</v>
      </c>
      <c r="C30" s="9" t="s">
        <v>51</v>
      </c>
      <c r="D30" s="9">
        <v>22000</v>
      </c>
      <c r="E30" s="10">
        <v>182.589</v>
      </c>
      <c r="F30" s="10">
        <v>0.41866562098898502</v>
      </c>
    </row>
    <row r="31" spans="1:6" x14ac:dyDescent="0.2">
      <c r="A31" s="9" t="s">
        <v>70</v>
      </c>
      <c r="B31" s="9" t="s">
        <v>71</v>
      </c>
      <c r="C31" s="9" t="s">
        <v>72</v>
      </c>
      <c r="D31" s="9">
        <v>20015</v>
      </c>
      <c r="E31" s="10">
        <v>174.25058999999999</v>
      </c>
      <c r="F31" s="10">
        <v>0.39954614719422898</v>
      </c>
    </row>
    <row r="32" spans="1:6" x14ac:dyDescent="0.2">
      <c r="A32" s="9" t="s">
        <v>64</v>
      </c>
      <c r="B32" s="9" t="s">
        <v>65</v>
      </c>
      <c r="C32" s="9" t="s">
        <v>16</v>
      </c>
      <c r="D32" s="9">
        <v>23000</v>
      </c>
      <c r="E32" s="10">
        <v>173.17850000000001</v>
      </c>
      <c r="F32" s="10">
        <v>0.39708790915356901</v>
      </c>
    </row>
    <row r="33" spans="1:6" x14ac:dyDescent="0.2">
      <c r="A33" s="9" t="s">
        <v>68</v>
      </c>
      <c r="B33" s="9" t="s">
        <v>69</v>
      </c>
      <c r="C33" s="9" t="s">
        <v>51</v>
      </c>
      <c r="D33" s="9">
        <v>45000</v>
      </c>
      <c r="E33" s="10">
        <v>165.10499999999999</v>
      </c>
      <c r="F33" s="10">
        <v>0.37857585809323901</v>
      </c>
    </row>
    <row r="34" spans="1:6" x14ac:dyDescent="0.2">
      <c r="A34" s="9" t="s">
        <v>77</v>
      </c>
      <c r="B34" s="9" t="s">
        <v>78</v>
      </c>
      <c r="C34" s="9" t="s">
        <v>79</v>
      </c>
      <c r="D34" s="9">
        <v>17000</v>
      </c>
      <c r="E34" s="10">
        <v>159.30699999999999</v>
      </c>
      <c r="F34" s="10">
        <v>0.36528139199454601</v>
      </c>
    </row>
    <row r="35" spans="1:6" x14ac:dyDescent="0.2">
      <c r="A35" s="9" t="s">
        <v>85</v>
      </c>
      <c r="B35" s="9" t="s">
        <v>86</v>
      </c>
      <c r="C35" s="9" t="s">
        <v>61</v>
      </c>
      <c r="D35" s="9">
        <v>52290</v>
      </c>
      <c r="E35" s="10">
        <v>148.63432499999999</v>
      </c>
      <c r="F35" s="10">
        <v>0.34080958861926902</v>
      </c>
    </row>
    <row r="36" spans="1:6" x14ac:dyDescent="0.2">
      <c r="A36" s="9" t="s">
        <v>90</v>
      </c>
      <c r="B36" s="9" t="s">
        <v>91</v>
      </c>
      <c r="C36" s="9" t="s">
        <v>30</v>
      </c>
      <c r="D36" s="9">
        <v>40000</v>
      </c>
      <c r="E36" s="10">
        <v>139.82</v>
      </c>
      <c r="F36" s="10">
        <v>0.32059887028616102</v>
      </c>
    </row>
    <row r="37" spans="1:6" x14ac:dyDescent="0.2">
      <c r="A37" s="9" t="s">
        <v>87</v>
      </c>
      <c r="B37" s="9" t="s">
        <v>88</v>
      </c>
      <c r="C37" s="9" t="s">
        <v>89</v>
      </c>
      <c r="D37" s="9">
        <v>77000</v>
      </c>
      <c r="E37" s="10">
        <v>132.78649999999999</v>
      </c>
      <c r="F37" s="10">
        <v>0.30447147682200898</v>
      </c>
    </row>
    <row r="38" spans="1:6" x14ac:dyDescent="0.2">
      <c r="A38" s="9" t="s">
        <v>83</v>
      </c>
      <c r="B38" s="9" t="s">
        <v>84</v>
      </c>
      <c r="C38" s="9" t="s">
        <v>33</v>
      </c>
      <c r="D38" s="9">
        <v>27300</v>
      </c>
      <c r="E38" s="10">
        <v>120.2838</v>
      </c>
      <c r="F38" s="10">
        <v>0.27580353592995699</v>
      </c>
    </row>
    <row r="39" spans="1:6" x14ac:dyDescent="0.2">
      <c r="A39" s="9" t="s">
        <v>115</v>
      </c>
      <c r="B39" s="9" t="s">
        <v>116</v>
      </c>
      <c r="C39" s="9" t="s">
        <v>117</v>
      </c>
      <c r="D39" s="9">
        <v>35000</v>
      </c>
      <c r="E39" s="10">
        <v>114.8</v>
      </c>
      <c r="F39" s="10">
        <v>0.26322951157810998</v>
      </c>
    </row>
    <row r="40" spans="1:6" x14ac:dyDescent="0.2">
      <c r="A40" s="9" t="s">
        <v>100</v>
      </c>
      <c r="B40" s="9" t="s">
        <v>101</v>
      </c>
      <c r="C40" s="9" t="s">
        <v>102</v>
      </c>
      <c r="D40" s="9">
        <v>72800</v>
      </c>
      <c r="E40" s="10">
        <v>105.4144</v>
      </c>
      <c r="F40" s="10">
        <v>0.24170889394860201</v>
      </c>
    </row>
    <row r="41" spans="1:6" x14ac:dyDescent="0.2">
      <c r="A41" s="9" t="s">
        <v>103</v>
      </c>
      <c r="B41" s="9" t="s">
        <v>104</v>
      </c>
      <c r="C41" s="9" t="s">
        <v>105</v>
      </c>
      <c r="D41" s="9">
        <v>78000</v>
      </c>
      <c r="E41" s="10">
        <v>103.428</v>
      </c>
      <c r="F41" s="10">
        <v>0.237154197939902</v>
      </c>
    </row>
    <row r="42" spans="1:6" x14ac:dyDescent="0.2">
      <c r="A42" s="9" t="s">
        <v>113</v>
      </c>
      <c r="B42" s="9" t="s">
        <v>114</v>
      </c>
      <c r="C42" s="9" t="s">
        <v>79</v>
      </c>
      <c r="D42" s="9">
        <v>13000</v>
      </c>
      <c r="E42" s="10">
        <v>94.796000000000006</v>
      </c>
      <c r="F42" s="10">
        <v>0.21736153989162399</v>
      </c>
    </row>
    <row r="43" spans="1:6" x14ac:dyDescent="0.2">
      <c r="A43" s="9" t="s">
        <v>110</v>
      </c>
      <c r="B43" s="9" t="s">
        <v>111</v>
      </c>
      <c r="C43" s="9" t="s">
        <v>112</v>
      </c>
      <c r="D43" s="9">
        <v>30000</v>
      </c>
      <c r="E43" s="10">
        <v>91.44</v>
      </c>
      <c r="F43" s="10">
        <v>0.20966643326395801</v>
      </c>
    </row>
    <row r="44" spans="1:6" x14ac:dyDescent="0.2">
      <c r="A44" s="9" t="s">
        <v>106</v>
      </c>
      <c r="B44" s="9" t="s">
        <v>107</v>
      </c>
      <c r="C44" s="9" t="s">
        <v>61</v>
      </c>
      <c r="D44" s="9">
        <v>10000</v>
      </c>
      <c r="E44" s="10">
        <v>81.215000000000003</v>
      </c>
      <c r="F44" s="10">
        <v>0.18622112180153499</v>
      </c>
    </row>
    <row r="45" spans="1:6" x14ac:dyDescent="0.2">
      <c r="A45" s="9" t="s">
        <v>118</v>
      </c>
      <c r="B45" s="9" t="s">
        <v>119</v>
      </c>
      <c r="C45" s="9" t="s">
        <v>89</v>
      </c>
      <c r="D45" s="9">
        <v>30000</v>
      </c>
      <c r="E45" s="10">
        <v>78.989999999999995</v>
      </c>
      <c r="F45" s="10">
        <v>0.181119330309712</v>
      </c>
    </row>
    <row r="46" spans="1:6" x14ac:dyDescent="0.2">
      <c r="A46" s="9" t="s">
        <v>120</v>
      </c>
      <c r="B46" s="9" t="s">
        <v>121</v>
      </c>
      <c r="C46" s="9" t="s">
        <v>72</v>
      </c>
      <c r="D46" s="9">
        <v>48500</v>
      </c>
      <c r="E46" s="10">
        <v>69.791499999999999</v>
      </c>
      <c r="F46" s="10">
        <v>0.16002772175351601</v>
      </c>
    </row>
    <row r="47" spans="1:6" x14ac:dyDescent="0.2">
      <c r="A47" s="9" t="s">
        <v>95</v>
      </c>
      <c r="B47" s="9" t="s">
        <v>96</v>
      </c>
      <c r="C47" s="9" t="s">
        <v>11</v>
      </c>
      <c r="D47" s="9">
        <v>12000</v>
      </c>
      <c r="E47" s="10">
        <v>57.636000000000003</v>
      </c>
      <c r="F47" s="10">
        <v>0.132155889628188</v>
      </c>
    </row>
    <row r="48" spans="1:6" x14ac:dyDescent="0.2">
      <c r="A48" s="8" t="s">
        <v>130</v>
      </c>
      <c r="B48" s="9"/>
      <c r="C48" s="9"/>
      <c r="D48" s="9"/>
      <c r="E48" s="12">
        <f>SUM(E7:E47)</f>
        <v>8657.4426299999996</v>
      </c>
      <c r="F48" s="12">
        <f>SUM(F7:F47)</f>
        <v>19.850996472216075</v>
      </c>
    </row>
    <row r="49" spans="1:6" x14ac:dyDescent="0.2">
      <c r="A49" s="9"/>
      <c r="B49" s="9"/>
      <c r="C49" s="9"/>
      <c r="D49" s="9"/>
      <c r="E49" s="10"/>
      <c r="F49" s="10"/>
    </row>
    <row r="50" spans="1:6" x14ac:dyDescent="0.2">
      <c r="A50" s="8" t="s">
        <v>155</v>
      </c>
      <c r="B50" s="9"/>
      <c r="C50" s="9"/>
      <c r="D50" s="9"/>
      <c r="E50" s="10"/>
      <c r="F50" s="10"/>
    </row>
    <row r="51" spans="1:6" x14ac:dyDescent="0.2">
      <c r="A51" s="8" t="s">
        <v>8</v>
      </c>
      <c r="B51" s="9"/>
      <c r="C51" s="9"/>
      <c r="D51" s="9"/>
      <c r="E51" s="10"/>
      <c r="F51" s="10"/>
    </row>
    <row r="52" spans="1:6" x14ac:dyDescent="0.2">
      <c r="A52" s="8"/>
      <c r="B52" s="9"/>
      <c r="C52" s="9"/>
      <c r="D52" s="9"/>
      <c r="E52" s="10"/>
      <c r="F52" s="10"/>
    </row>
    <row r="53" spans="1:6" x14ac:dyDescent="0.2">
      <c r="A53" s="9" t="s">
        <v>169</v>
      </c>
      <c r="B53" s="9" t="s">
        <v>804</v>
      </c>
      <c r="C53" s="9" t="s">
        <v>161</v>
      </c>
      <c r="D53" s="9">
        <v>100</v>
      </c>
      <c r="E53" s="10">
        <v>1029.6300000000001</v>
      </c>
      <c r="F53" s="10">
        <v>2.3608798084161098</v>
      </c>
    </row>
    <row r="54" spans="1:6" x14ac:dyDescent="0.2">
      <c r="A54" s="9" t="s">
        <v>303</v>
      </c>
      <c r="B54" s="9" t="s">
        <v>805</v>
      </c>
      <c r="C54" s="9" t="s">
        <v>161</v>
      </c>
      <c r="D54" s="9">
        <v>100</v>
      </c>
      <c r="E54" s="10">
        <v>1026.268</v>
      </c>
      <c r="F54" s="10">
        <v>2.3531709441484598</v>
      </c>
    </row>
    <row r="55" spans="1:6" x14ac:dyDescent="0.2">
      <c r="A55" s="9" t="s">
        <v>304</v>
      </c>
      <c r="B55" s="9" t="s">
        <v>786</v>
      </c>
      <c r="C55" s="9" t="s">
        <v>305</v>
      </c>
      <c r="D55" s="9">
        <v>60</v>
      </c>
      <c r="E55" s="10">
        <v>623.79899999999998</v>
      </c>
      <c r="F55" s="10">
        <v>1.4303336767675401</v>
      </c>
    </row>
    <row r="56" spans="1:6" x14ac:dyDescent="0.2">
      <c r="A56" s="9" t="s">
        <v>306</v>
      </c>
      <c r="B56" s="9" t="s">
        <v>806</v>
      </c>
      <c r="C56" s="9" t="s">
        <v>161</v>
      </c>
      <c r="D56" s="9">
        <v>50</v>
      </c>
      <c r="E56" s="10">
        <v>521.01900000000001</v>
      </c>
      <c r="F56" s="10">
        <v>1.1946653039452499</v>
      </c>
    </row>
    <row r="57" spans="1:6" x14ac:dyDescent="0.2">
      <c r="A57" s="9" t="s">
        <v>307</v>
      </c>
      <c r="B57" s="9" t="s">
        <v>752</v>
      </c>
      <c r="C57" s="9" t="s">
        <v>161</v>
      </c>
      <c r="D57" s="9">
        <v>40</v>
      </c>
      <c r="E57" s="10">
        <v>402.73160000000001</v>
      </c>
      <c r="F57" s="10">
        <v>0.92343939342395998</v>
      </c>
    </row>
    <row r="58" spans="1:6" x14ac:dyDescent="0.2">
      <c r="A58" s="9" t="s">
        <v>176</v>
      </c>
      <c r="B58" s="9" t="s">
        <v>807</v>
      </c>
      <c r="C58" s="9" t="s">
        <v>161</v>
      </c>
      <c r="D58" s="9">
        <v>20</v>
      </c>
      <c r="E58" s="10">
        <v>203.0694</v>
      </c>
      <c r="F58" s="10">
        <v>0.46562594928972001</v>
      </c>
    </row>
    <row r="59" spans="1:6" x14ac:dyDescent="0.2">
      <c r="A59" s="9" t="s">
        <v>174</v>
      </c>
      <c r="B59" s="9" t="s">
        <v>808</v>
      </c>
      <c r="C59" s="9" t="s">
        <v>161</v>
      </c>
      <c r="D59" s="9">
        <v>10</v>
      </c>
      <c r="E59" s="10">
        <v>105.2157</v>
      </c>
      <c r="F59" s="10">
        <v>0.24125328677133201</v>
      </c>
    </row>
    <row r="60" spans="1:6" x14ac:dyDescent="0.2">
      <c r="A60" s="9" t="s">
        <v>175</v>
      </c>
      <c r="B60" s="9" t="s">
        <v>809</v>
      </c>
      <c r="C60" s="9" t="s">
        <v>161</v>
      </c>
      <c r="D60" s="9">
        <v>10</v>
      </c>
      <c r="E60" s="10">
        <v>102.67919999999999</v>
      </c>
      <c r="F60" s="10">
        <v>0.23543724447065401</v>
      </c>
    </row>
    <row r="61" spans="1:6" x14ac:dyDescent="0.2">
      <c r="A61" s="8" t="s">
        <v>130</v>
      </c>
      <c r="B61" s="9"/>
      <c r="C61" s="9"/>
      <c r="D61" s="9"/>
      <c r="E61" s="12">
        <f>SUM(E53:E60)</f>
        <v>4014.4119000000005</v>
      </c>
      <c r="F61" s="12">
        <f>SUM(F53:F60)</f>
        <v>9.2048056072330251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8" t="s">
        <v>131</v>
      </c>
      <c r="B63" s="9"/>
      <c r="C63" s="9"/>
      <c r="D63" s="9"/>
      <c r="E63" s="10"/>
      <c r="F63" s="10"/>
    </row>
    <row r="64" spans="1:6" x14ac:dyDescent="0.2">
      <c r="A64" s="9" t="s">
        <v>842</v>
      </c>
      <c r="B64" s="9" t="s">
        <v>136</v>
      </c>
      <c r="C64" s="9" t="s">
        <v>134</v>
      </c>
      <c r="D64" s="9">
        <v>9800000</v>
      </c>
      <c r="E64" s="10">
        <v>10127.349399999999</v>
      </c>
      <c r="F64" s="10">
        <v>23.221404496018</v>
      </c>
    </row>
    <row r="65" spans="1:6" x14ac:dyDescent="0.2">
      <c r="A65" s="9" t="s">
        <v>137</v>
      </c>
      <c r="B65" s="9" t="s">
        <v>138</v>
      </c>
      <c r="C65" s="9" t="s">
        <v>134</v>
      </c>
      <c r="D65" s="9">
        <v>6810000</v>
      </c>
      <c r="E65" s="10">
        <v>7170.2762400000001</v>
      </c>
      <c r="F65" s="10">
        <v>16.441013175394801</v>
      </c>
    </row>
    <row r="66" spans="1:6" x14ac:dyDescent="0.2">
      <c r="A66" s="9" t="s">
        <v>844</v>
      </c>
      <c r="B66" s="9" t="s">
        <v>140</v>
      </c>
      <c r="C66" s="9" t="s">
        <v>134</v>
      </c>
      <c r="D66" s="9">
        <v>3825000</v>
      </c>
      <c r="E66" s="10">
        <v>3937.49325</v>
      </c>
      <c r="F66" s="10">
        <v>9.0284357581847008</v>
      </c>
    </row>
    <row r="67" spans="1:6" x14ac:dyDescent="0.2">
      <c r="A67" s="9" t="s">
        <v>843</v>
      </c>
      <c r="B67" s="9" t="s">
        <v>139</v>
      </c>
      <c r="C67" s="9" t="s">
        <v>134</v>
      </c>
      <c r="D67" s="9">
        <v>2575000</v>
      </c>
      <c r="E67" s="10">
        <v>2804.1956</v>
      </c>
      <c r="F67" s="10">
        <v>6.4298522487585803</v>
      </c>
    </row>
    <row r="68" spans="1:6" x14ac:dyDescent="0.2">
      <c r="A68" s="9" t="s">
        <v>845</v>
      </c>
      <c r="B68" s="9" t="s">
        <v>141</v>
      </c>
      <c r="C68" s="9" t="s">
        <v>134</v>
      </c>
      <c r="D68" s="9">
        <v>1600000</v>
      </c>
      <c r="E68" s="10">
        <v>1662.328</v>
      </c>
      <c r="F68" s="10">
        <v>3.8116183582109402</v>
      </c>
    </row>
    <row r="69" spans="1:6" x14ac:dyDescent="0.2">
      <c r="A69" s="9" t="s">
        <v>132</v>
      </c>
      <c r="B69" s="9" t="s">
        <v>133</v>
      </c>
      <c r="C69" s="9" t="s">
        <v>134</v>
      </c>
      <c r="D69" s="9">
        <v>1350000</v>
      </c>
      <c r="E69" s="10">
        <v>1386.25155</v>
      </c>
      <c r="F69" s="10">
        <v>3.1785916239625198</v>
      </c>
    </row>
    <row r="70" spans="1:6" x14ac:dyDescent="0.2">
      <c r="A70" s="8" t="s">
        <v>130</v>
      </c>
      <c r="B70" s="9"/>
      <c r="C70" s="9"/>
      <c r="D70" s="9"/>
      <c r="E70" s="12">
        <f>SUM(E64:E69)</f>
        <v>27087.894039999999</v>
      </c>
      <c r="F70" s="12">
        <f>SUM(F64:F69)</f>
        <v>62.110915660529535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130</v>
      </c>
      <c r="B72" s="9"/>
      <c r="C72" s="9"/>
      <c r="D72" s="9"/>
      <c r="E72" s="12">
        <v>39759.748569999996</v>
      </c>
      <c r="F72" s="12">
        <v>91.166717739978623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142</v>
      </c>
      <c r="B74" s="9"/>
      <c r="C74" s="9"/>
      <c r="D74" s="9"/>
      <c r="E74" s="12">
        <v>3852.3812203000002</v>
      </c>
      <c r="F74" s="12">
        <v>8.83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13" t="s">
        <v>143</v>
      </c>
      <c r="B76" s="6"/>
      <c r="C76" s="6"/>
      <c r="D76" s="6"/>
      <c r="E76" s="14">
        <v>43612.131220299998</v>
      </c>
      <c r="F76" s="14">
        <f xml:space="preserve"> ROUND(SUM(F72:F75),2)</f>
        <v>100</v>
      </c>
    </row>
    <row r="77" spans="1:6" x14ac:dyDescent="0.2">
      <c r="A77" s="1" t="s">
        <v>183</v>
      </c>
    </row>
    <row r="78" spans="1:6" x14ac:dyDescent="0.2">
      <c r="A78" s="1" t="s">
        <v>146</v>
      </c>
    </row>
    <row r="79" spans="1:6" x14ac:dyDescent="0.2">
      <c r="A79" s="1" t="s">
        <v>147</v>
      </c>
    </row>
    <row r="80" spans="1:6" x14ac:dyDescent="0.2">
      <c r="A80" s="1" t="s">
        <v>148</v>
      </c>
    </row>
    <row r="81" spans="1:4" x14ac:dyDescent="0.2">
      <c r="A81" s="3" t="s">
        <v>523</v>
      </c>
      <c r="D81" s="16">
        <v>45.0458</v>
      </c>
    </row>
    <row r="82" spans="1:4" x14ac:dyDescent="0.2">
      <c r="A82" s="3" t="s">
        <v>532</v>
      </c>
      <c r="D82" s="16">
        <v>14.0192</v>
      </c>
    </row>
    <row r="83" spans="1:4" x14ac:dyDescent="0.2">
      <c r="A83" s="3" t="s">
        <v>535</v>
      </c>
      <c r="D83" s="16">
        <v>13.5168</v>
      </c>
    </row>
    <row r="84" spans="1:4" x14ac:dyDescent="0.2">
      <c r="A84" s="3" t="s">
        <v>521</v>
      </c>
      <c r="D84" s="16">
        <v>44.051600000000001</v>
      </c>
    </row>
    <row r="85" spans="1:4" x14ac:dyDescent="0.2">
      <c r="A85" s="3" t="s">
        <v>533</v>
      </c>
      <c r="D85" s="16">
        <v>13.6798</v>
      </c>
    </row>
    <row r="86" spans="1:4" x14ac:dyDescent="0.2">
      <c r="A86" s="3" t="s">
        <v>534</v>
      </c>
      <c r="D86" s="16">
        <v>13.1904</v>
      </c>
    </row>
    <row r="88" spans="1:4" x14ac:dyDescent="0.2">
      <c r="A88" s="1" t="s">
        <v>149</v>
      </c>
    </row>
    <row r="89" spans="1:4" x14ac:dyDescent="0.2">
      <c r="A89" s="3" t="s">
        <v>523</v>
      </c>
      <c r="D89" s="16">
        <v>49.5852</v>
      </c>
    </row>
    <row r="90" spans="1:4" x14ac:dyDescent="0.2">
      <c r="A90" s="3" t="s">
        <v>532</v>
      </c>
      <c r="D90" s="16">
        <v>14.845800000000001</v>
      </c>
    </row>
    <row r="91" spans="1:4" x14ac:dyDescent="0.2">
      <c r="A91" s="3" t="s">
        <v>535</v>
      </c>
      <c r="D91" s="16">
        <v>14.291399999999999</v>
      </c>
    </row>
    <row r="92" spans="1:4" x14ac:dyDescent="0.2">
      <c r="A92" s="3" t="s">
        <v>521</v>
      </c>
      <c r="D92" s="16">
        <v>48.2639</v>
      </c>
    </row>
    <row r="93" spans="1:4" x14ac:dyDescent="0.2">
      <c r="A93" s="3" t="s">
        <v>533</v>
      </c>
      <c r="D93" s="16">
        <v>14.406599999999999</v>
      </c>
    </row>
    <row r="94" spans="1:4" x14ac:dyDescent="0.2">
      <c r="A94" s="3" t="s">
        <v>534</v>
      </c>
      <c r="D94" s="16">
        <v>13.869300000000001</v>
      </c>
    </row>
    <row r="96" spans="1:4" x14ac:dyDescent="0.2">
      <c r="A96" s="1" t="s">
        <v>150</v>
      </c>
      <c r="D96" s="17"/>
    </row>
    <row r="98" spans="1:5" ht="12" customHeight="1" x14ac:dyDescent="0.2">
      <c r="A98" s="19" t="s">
        <v>555</v>
      </c>
      <c r="B98" s="20"/>
      <c r="C98" s="51" t="s">
        <v>556</v>
      </c>
      <c r="D98" s="52"/>
    </row>
    <row r="99" spans="1:5" ht="12.75" x14ac:dyDescent="0.2">
      <c r="A99" s="53"/>
      <c r="B99" s="54"/>
      <c r="C99" s="21" t="s">
        <v>557</v>
      </c>
      <c r="D99" s="21" t="s">
        <v>558</v>
      </c>
    </row>
    <row r="100" spans="1:5" ht="12.75" x14ac:dyDescent="0.2">
      <c r="A100" s="53" t="s">
        <v>532</v>
      </c>
      <c r="B100" s="54"/>
      <c r="C100" s="22">
        <v>0.39724576100000003</v>
      </c>
      <c r="D100" s="22">
        <v>0.36804068399999995</v>
      </c>
    </row>
    <row r="101" spans="1:5" ht="12.75" x14ac:dyDescent="0.2">
      <c r="A101" s="53" t="s">
        <v>535</v>
      </c>
      <c r="B101" s="54"/>
      <c r="C101" s="22">
        <v>0.39724576100000003</v>
      </c>
      <c r="D101" s="22">
        <v>0.36804068400000001</v>
      </c>
    </row>
    <row r="102" spans="1:5" ht="12.75" x14ac:dyDescent="0.2">
      <c r="A102" s="53" t="s">
        <v>533</v>
      </c>
      <c r="B102" s="54"/>
      <c r="C102" s="22">
        <v>0.39724576100000003</v>
      </c>
      <c r="D102" s="22">
        <v>0.36804068399999995</v>
      </c>
    </row>
    <row r="103" spans="1:5" ht="12.75" x14ac:dyDescent="0.2">
      <c r="A103" s="53" t="s">
        <v>534</v>
      </c>
      <c r="B103" s="54"/>
      <c r="C103" s="22">
        <v>0.39724576100000003</v>
      </c>
      <c r="D103" s="22">
        <v>0.36804068400000001</v>
      </c>
    </row>
    <row r="105" spans="1:5" x14ac:dyDescent="0.2">
      <c r="A105" s="1" t="s">
        <v>152</v>
      </c>
      <c r="D105" s="18">
        <v>13.1224421463978</v>
      </c>
      <c r="E105" s="2" t="s">
        <v>153</v>
      </c>
    </row>
  </sheetData>
  <sortState ref="A100:D103">
    <sortCondition ref="A100:A103"/>
  </sortState>
  <mergeCells count="7">
    <mergeCell ref="A102:B102"/>
    <mergeCell ref="A103:B103"/>
    <mergeCell ref="B1:E1"/>
    <mergeCell ref="C98:D98"/>
    <mergeCell ref="A99:B99"/>
    <mergeCell ref="A100:B100"/>
    <mergeCell ref="A101:B10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showGridLines="0" workbookViewId="0"/>
  </sheetViews>
  <sheetFormatPr defaultRowHeight="11.25" x14ac:dyDescent="0.2"/>
  <cols>
    <col min="1" max="1" width="38" style="3" customWidth="1"/>
    <col min="2" max="2" width="56.140625" style="3" bestFit="1" customWidth="1"/>
    <col min="3" max="3" width="11.7109375" style="3" bestFit="1" customWidth="1"/>
    <col min="4" max="4" width="7.71093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0" t="s">
        <v>268</v>
      </c>
      <c r="C1" s="50"/>
      <c r="D1" s="50"/>
      <c r="E1" s="50"/>
    </row>
    <row r="3" spans="1:6" s="1" customFormat="1" x14ac:dyDescent="0.2">
      <c r="A3" s="4" t="s">
        <v>1</v>
      </c>
      <c r="B3" s="4" t="s">
        <v>2</v>
      </c>
      <c r="C3" s="4" t="s">
        <v>154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155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269</v>
      </c>
      <c r="B8" s="9" t="s">
        <v>569</v>
      </c>
      <c r="C8" s="9" t="s">
        <v>216</v>
      </c>
      <c r="D8" s="9">
        <v>1680</v>
      </c>
      <c r="E8" s="10">
        <v>16988.580000000002</v>
      </c>
      <c r="F8" s="10">
        <v>8.2158657541888402</v>
      </c>
    </row>
    <row r="9" spans="1:6" x14ac:dyDescent="0.2">
      <c r="A9" s="9" t="s">
        <v>270</v>
      </c>
      <c r="B9" s="9" t="s">
        <v>658</v>
      </c>
      <c r="C9" s="9" t="s">
        <v>216</v>
      </c>
      <c r="D9" s="9">
        <v>1200</v>
      </c>
      <c r="E9" s="10">
        <v>12242.675999999999</v>
      </c>
      <c r="F9" s="10">
        <v>5.9206939301595298</v>
      </c>
    </row>
    <row r="10" spans="1:6" x14ac:dyDescent="0.2">
      <c r="A10" s="9" t="s">
        <v>220</v>
      </c>
      <c r="B10" s="9" t="s">
        <v>728</v>
      </c>
      <c r="C10" s="9" t="s">
        <v>219</v>
      </c>
      <c r="D10" s="9">
        <v>22</v>
      </c>
      <c r="E10" s="10">
        <v>11074.723</v>
      </c>
      <c r="F10" s="10">
        <v>5.3558589024407803</v>
      </c>
    </row>
    <row r="11" spans="1:6" x14ac:dyDescent="0.2">
      <c r="A11" s="9" t="s">
        <v>271</v>
      </c>
      <c r="B11" s="9" t="s">
        <v>772</v>
      </c>
      <c r="C11" s="9" t="s">
        <v>229</v>
      </c>
      <c r="D11" s="9">
        <v>750</v>
      </c>
      <c r="E11" s="10">
        <v>7557.4650000000001</v>
      </c>
      <c r="F11" s="10">
        <v>3.6548739142400799</v>
      </c>
    </row>
    <row r="12" spans="1:6" x14ac:dyDescent="0.2">
      <c r="A12" s="9" t="s">
        <v>272</v>
      </c>
      <c r="B12" s="9" t="s">
        <v>810</v>
      </c>
      <c r="C12" s="9" t="s">
        <v>213</v>
      </c>
      <c r="D12" s="9">
        <v>750</v>
      </c>
      <c r="E12" s="10">
        <v>7516.125</v>
      </c>
      <c r="F12" s="10">
        <v>3.6348814316265701</v>
      </c>
    </row>
    <row r="13" spans="1:6" x14ac:dyDescent="0.2">
      <c r="A13" s="9" t="s">
        <v>273</v>
      </c>
      <c r="B13" s="9" t="s">
        <v>726</v>
      </c>
      <c r="C13" s="9" t="s">
        <v>274</v>
      </c>
      <c r="D13" s="9">
        <v>750</v>
      </c>
      <c r="E13" s="10">
        <v>7514.79</v>
      </c>
      <c r="F13" s="10">
        <v>3.6342358108164898</v>
      </c>
    </row>
    <row r="14" spans="1:6" x14ac:dyDescent="0.2">
      <c r="A14" s="9" t="s">
        <v>275</v>
      </c>
      <c r="B14" s="9" t="s">
        <v>729</v>
      </c>
      <c r="C14" s="9" t="s">
        <v>223</v>
      </c>
      <c r="D14" s="9">
        <v>750</v>
      </c>
      <c r="E14" s="10">
        <v>7505.0775000000003</v>
      </c>
      <c r="F14" s="10">
        <v>3.6295387380689399</v>
      </c>
    </row>
    <row r="15" spans="1:6" x14ac:dyDescent="0.2">
      <c r="A15" s="9" t="s">
        <v>276</v>
      </c>
      <c r="B15" s="9" t="s">
        <v>575</v>
      </c>
      <c r="C15" s="9" t="s">
        <v>189</v>
      </c>
      <c r="D15" s="9">
        <v>700</v>
      </c>
      <c r="E15" s="10">
        <v>7090.2020000000002</v>
      </c>
      <c r="F15" s="10">
        <v>3.42890034376512</v>
      </c>
    </row>
    <row r="16" spans="1:6" x14ac:dyDescent="0.2">
      <c r="A16" s="9" t="s">
        <v>194</v>
      </c>
      <c r="B16" s="9" t="s">
        <v>565</v>
      </c>
      <c r="C16" s="9" t="s">
        <v>168</v>
      </c>
      <c r="D16" s="9">
        <v>680</v>
      </c>
      <c r="E16" s="10">
        <v>6885.4080000000004</v>
      </c>
      <c r="F16" s="10">
        <v>3.3298596934421698</v>
      </c>
    </row>
    <row r="17" spans="1:6" x14ac:dyDescent="0.2">
      <c r="A17" s="9" t="s">
        <v>277</v>
      </c>
      <c r="B17" s="9" t="s">
        <v>811</v>
      </c>
      <c r="C17" s="9" t="s">
        <v>219</v>
      </c>
      <c r="D17" s="9">
        <v>500</v>
      </c>
      <c r="E17" s="10">
        <v>5007.8549999999996</v>
      </c>
      <c r="F17" s="10">
        <v>2.4218542336347899</v>
      </c>
    </row>
    <row r="18" spans="1:6" x14ac:dyDescent="0.2">
      <c r="A18" s="9" t="s">
        <v>278</v>
      </c>
      <c r="B18" s="9" t="s">
        <v>563</v>
      </c>
      <c r="C18" s="9" t="s">
        <v>279</v>
      </c>
      <c r="D18" s="9">
        <v>400</v>
      </c>
      <c r="E18" s="10">
        <v>4001.5880000000002</v>
      </c>
      <c r="F18" s="10">
        <v>1.9352123492118201</v>
      </c>
    </row>
    <row r="19" spans="1:6" x14ac:dyDescent="0.2">
      <c r="A19" s="9" t="s">
        <v>214</v>
      </c>
      <c r="B19" s="9" t="s">
        <v>656</v>
      </c>
      <c r="C19" s="9" t="s">
        <v>161</v>
      </c>
      <c r="D19" s="9">
        <v>345</v>
      </c>
      <c r="E19" s="10">
        <v>3469.0336499999999</v>
      </c>
      <c r="F19" s="10">
        <v>1.67766315755429</v>
      </c>
    </row>
    <row r="20" spans="1:6" x14ac:dyDescent="0.2">
      <c r="A20" s="9" t="s">
        <v>280</v>
      </c>
      <c r="B20" s="9" t="s">
        <v>567</v>
      </c>
      <c r="C20" s="9" t="s">
        <v>216</v>
      </c>
      <c r="D20" s="9">
        <v>270</v>
      </c>
      <c r="E20" s="10">
        <v>2700.5778</v>
      </c>
      <c r="F20" s="10">
        <v>1.3060293834765799</v>
      </c>
    </row>
    <row r="21" spans="1:6" x14ac:dyDescent="0.2">
      <c r="A21" s="9" t="s">
        <v>281</v>
      </c>
      <c r="B21" s="9" t="s">
        <v>812</v>
      </c>
      <c r="C21" s="9" t="s">
        <v>282</v>
      </c>
      <c r="D21" s="9">
        <v>200</v>
      </c>
      <c r="E21" s="10">
        <v>2604.9316039999999</v>
      </c>
      <c r="F21" s="10">
        <v>1.2597738220209</v>
      </c>
    </row>
    <row r="22" spans="1:6" x14ac:dyDescent="0.2">
      <c r="A22" s="9" t="s">
        <v>283</v>
      </c>
      <c r="B22" s="9" t="s">
        <v>777</v>
      </c>
      <c r="C22" s="9" t="s">
        <v>282</v>
      </c>
      <c r="D22" s="9">
        <v>200</v>
      </c>
      <c r="E22" s="10">
        <v>2037.54</v>
      </c>
      <c r="F22" s="10">
        <v>0.98537694785496599</v>
      </c>
    </row>
    <row r="23" spans="1:6" x14ac:dyDescent="0.2">
      <c r="A23" s="9" t="s">
        <v>284</v>
      </c>
      <c r="B23" s="9" t="s">
        <v>581</v>
      </c>
      <c r="C23" s="9" t="s">
        <v>216</v>
      </c>
      <c r="D23" s="9">
        <v>200</v>
      </c>
      <c r="E23" s="10">
        <v>2017.076</v>
      </c>
      <c r="F23" s="10">
        <v>0.97548033043351501</v>
      </c>
    </row>
    <row r="24" spans="1:6" x14ac:dyDescent="0.2">
      <c r="A24" s="9" t="s">
        <v>285</v>
      </c>
      <c r="B24" s="9" t="s">
        <v>566</v>
      </c>
      <c r="C24" s="9" t="s">
        <v>223</v>
      </c>
      <c r="D24" s="9">
        <v>150</v>
      </c>
      <c r="E24" s="10">
        <v>1499.8785</v>
      </c>
      <c r="F24" s="10">
        <v>0.72535788180025196</v>
      </c>
    </row>
    <row r="25" spans="1:6" x14ac:dyDescent="0.2">
      <c r="A25" s="8" t="s">
        <v>130</v>
      </c>
      <c r="B25" s="9"/>
      <c r="C25" s="9"/>
      <c r="D25" s="9"/>
      <c r="E25" s="12">
        <f>SUM(E8:E24)</f>
        <v>107713.52705400001</v>
      </c>
      <c r="F25" s="12">
        <f>SUM(F8:F24)</f>
        <v>52.091456624735621</v>
      </c>
    </row>
    <row r="26" spans="1:6" x14ac:dyDescent="0.2">
      <c r="A26" s="9"/>
      <c r="B26" s="9"/>
      <c r="C26" s="9"/>
      <c r="D26" s="9"/>
      <c r="E26" s="10"/>
      <c r="F26" s="10"/>
    </row>
    <row r="27" spans="1:6" x14ac:dyDescent="0.2">
      <c r="A27" s="8" t="s">
        <v>196</v>
      </c>
      <c r="B27" s="9"/>
      <c r="C27" s="9"/>
      <c r="D27" s="9"/>
      <c r="E27" s="10"/>
      <c r="F27" s="10"/>
    </row>
    <row r="28" spans="1:6" x14ac:dyDescent="0.2">
      <c r="A28" s="9" t="s">
        <v>241</v>
      </c>
      <c r="B28" s="9" t="s">
        <v>686</v>
      </c>
      <c r="C28" s="9" t="s">
        <v>231</v>
      </c>
      <c r="D28" s="9">
        <v>1175</v>
      </c>
      <c r="E28" s="10">
        <v>11847.301750000001</v>
      </c>
      <c r="F28" s="10">
        <v>5.7294865566966999</v>
      </c>
    </row>
    <row r="29" spans="1:6" x14ac:dyDescent="0.2">
      <c r="A29" s="9" t="s">
        <v>292</v>
      </c>
      <c r="B29" s="9" t="s">
        <v>594</v>
      </c>
      <c r="C29" s="9" t="s">
        <v>293</v>
      </c>
      <c r="D29" s="9">
        <v>95</v>
      </c>
      <c r="E29" s="10">
        <v>10677.762500000001</v>
      </c>
      <c r="F29" s="10">
        <v>5.1638844008805798</v>
      </c>
    </row>
    <row r="30" spans="1:6" x14ac:dyDescent="0.2">
      <c r="A30" s="9" t="s">
        <v>294</v>
      </c>
      <c r="B30" s="9" t="s">
        <v>708</v>
      </c>
      <c r="C30" s="9" t="s">
        <v>231</v>
      </c>
      <c r="D30" s="9">
        <v>80</v>
      </c>
      <c r="E30" s="10">
        <v>10354.208000000001</v>
      </c>
      <c r="F30" s="10">
        <v>5.0074098552644202</v>
      </c>
    </row>
    <row r="31" spans="1:6" x14ac:dyDescent="0.2">
      <c r="A31" s="9" t="s">
        <v>286</v>
      </c>
      <c r="B31" s="9" t="s">
        <v>813</v>
      </c>
      <c r="C31" s="9" t="s">
        <v>234</v>
      </c>
      <c r="D31" s="9">
        <v>494</v>
      </c>
      <c r="E31" s="10">
        <v>4961.61744</v>
      </c>
      <c r="F31" s="10">
        <v>2.39949323667323</v>
      </c>
    </row>
    <row r="32" spans="1:6" x14ac:dyDescent="0.2">
      <c r="A32" s="9" t="s">
        <v>287</v>
      </c>
      <c r="B32" s="9" t="s">
        <v>814</v>
      </c>
      <c r="C32" s="9" t="s">
        <v>231</v>
      </c>
      <c r="D32" s="9">
        <v>406</v>
      </c>
      <c r="E32" s="10">
        <v>4074.4333000000001</v>
      </c>
      <c r="F32" s="10">
        <v>1.97044114441564</v>
      </c>
    </row>
    <row r="33" spans="1:6" x14ac:dyDescent="0.2">
      <c r="A33" s="9" t="s">
        <v>288</v>
      </c>
      <c r="B33" s="9" t="s">
        <v>683</v>
      </c>
      <c r="C33" s="9" t="s">
        <v>231</v>
      </c>
      <c r="D33" s="9">
        <v>400</v>
      </c>
      <c r="E33" s="10">
        <v>4047.6840000000002</v>
      </c>
      <c r="F33" s="10">
        <v>1.9575048861869599</v>
      </c>
    </row>
    <row r="34" spans="1:6" x14ac:dyDescent="0.2">
      <c r="A34" s="9" t="s">
        <v>289</v>
      </c>
      <c r="B34" s="9" t="s">
        <v>815</v>
      </c>
      <c r="C34" s="9" t="s">
        <v>231</v>
      </c>
      <c r="D34" s="9">
        <v>594</v>
      </c>
      <c r="E34" s="10">
        <v>2525.8959</v>
      </c>
      <c r="F34" s="10">
        <v>1.2215512787682099</v>
      </c>
    </row>
    <row r="35" spans="1:6" x14ac:dyDescent="0.2">
      <c r="A35" s="9" t="s">
        <v>290</v>
      </c>
      <c r="B35" s="9" t="s">
        <v>816</v>
      </c>
      <c r="C35" s="9" t="s">
        <v>231</v>
      </c>
      <c r="D35" s="9">
        <v>200</v>
      </c>
      <c r="E35" s="10">
        <v>2008.6780000000001</v>
      </c>
      <c r="F35" s="10">
        <v>0.97141896446863296</v>
      </c>
    </row>
    <row r="36" spans="1:6" x14ac:dyDescent="0.2">
      <c r="A36" s="9" t="s">
        <v>291</v>
      </c>
      <c r="B36" s="9" t="s">
        <v>817</v>
      </c>
      <c r="C36" s="9" t="s">
        <v>231</v>
      </c>
      <c r="D36" s="9">
        <v>167</v>
      </c>
      <c r="E36" s="10">
        <v>1673.38509</v>
      </c>
      <c r="F36" s="10">
        <v>0.80926759355409394</v>
      </c>
    </row>
    <row r="37" spans="1:6" x14ac:dyDescent="0.2">
      <c r="A37" s="8" t="s">
        <v>130</v>
      </c>
      <c r="B37" s="9"/>
      <c r="C37" s="9"/>
      <c r="D37" s="9"/>
      <c r="E37" s="12">
        <f>SUM(E28:E36)</f>
        <v>52170.965980000008</v>
      </c>
      <c r="F37" s="12">
        <f>SUM(F28:F36)</f>
        <v>25.230457916908467</v>
      </c>
    </row>
    <row r="38" spans="1:6" x14ac:dyDescent="0.2">
      <c r="A38" s="9"/>
      <c r="B38" s="9"/>
      <c r="C38" s="9"/>
      <c r="D38" s="9"/>
      <c r="E38" s="10"/>
      <c r="F38" s="10"/>
    </row>
    <row r="39" spans="1:6" x14ac:dyDescent="0.2">
      <c r="A39" s="8" t="s">
        <v>178</v>
      </c>
      <c r="B39" s="9"/>
      <c r="C39" s="9"/>
      <c r="D39" s="9"/>
      <c r="E39" s="10"/>
      <c r="F39" s="10"/>
    </row>
    <row r="40" spans="1:6" x14ac:dyDescent="0.2">
      <c r="A40" s="8" t="s">
        <v>179</v>
      </c>
      <c r="B40" s="9"/>
      <c r="C40" s="9"/>
      <c r="D40" s="9"/>
      <c r="E40" s="10"/>
      <c r="F40" s="10"/>
    </row>
    <row r="41" spans="1:6" x14ac:dyDescent="0.2">
      <c r="A41" s="9" t="s">
        <v>295</v>
      </c>
      <c r="B41" s="9" t="s">
        <v>599</v>
      </c>
      <c r="C41" s="9" t="s">
        <v>181</v>
      </c>
      <c r="D41" s="9">
        <v>5000</v>
      </c>
      <c r="E41" s="10">
        <v>4821.3249999999998</v>
      </c>
      <c r="F41" s="10">
        <v>2.33164625632716</v>
      </c>
    </row>
    <row r="42" spans="1:6" x14ac:dyDescent="0.2">
      <c r="A42" s="9" t="s">
        <v>296</v>
      </c>
      <c r="B42" s="9" t="s">
        <v>595</v>
      </c>
      <c r="C42" s="9" t="s">
        <v>181</v>
      </c>
      <c r="D42" s="9">
        <v>5000</v>
      </c>
      <c r="E42" s="10">
        <v>4718.1899999999996</v>
      </c>
      <c r="F42" s="10">
        <v>2.2817690261785399</v>
      </c>
    </row>
    <row r="43" spans="1:6" x14ac:dyDescent="0.2">
      <c r="A43" s="9" t="s">
        <v>297</v>
      </c>
      <c r="B43" s="9" t="s">
        <v>596</v>
      </c>
      <c r="C43" s="9" t="s">
        <v>200</v>
      </c>
      <c r="D43" s="9">
        <v>5000</v>
      </c>
      <c r="E43" s="10">
        <v>4681.125</v>
      </c>
      <c r="F43" s="10">
        <v>2.2638439809905999</v>
      </c>
    </row>
    <row r="44" spans="1:6" x14ac:dyDescent="0.2">
      <c r="A44" s="9" t="s">
        <v>298</v>
      </c>
      <c r="B44" s="9" t="s">
        <v>597</v>
      </c>
      <c r="C44" s="9" t="s">
        <v>261</v>
      </c>
      <c r="D44" s="9">
        <v>2500</v>
      </c>
      <c r="E44" s="10">
        <v>2435.855</v>
      </c>
      <c r="F44" s="10">
        <v>1.1780065006415901</v>
      </c>
    </row>
    <row r="45" spans="1:6" x14ac:dyDescent="0.2">
      <c r="A45" s="9" t="s">
        <v>180</v>
      </c>
      <c r="B45" s="9" t="s">
        <v>818</v>
      </c>
      <c r="C45" s="9" t="s">
        <v>181</v>
      </c>
      <c r="D45" s="9">
        <v>700</v>
      </c>
      <c r="E45" s="10">
        <v>654.62530000000004</v>
      </c>
      <c r="F45" s="10">
        <v>0.31658405729587702</v>
      </c>
    </row>
    <row r="46" spans="1:6" x14ac:dyDescent="0.2">
      <c r="A46" s="8" t="s">
        <v>130</v>
      </c>
      <c r="B46" s="9"/>
      <c r="C46" s="9"/>
      <c r="D46" s="9"/>
      <c r="E46" s="12">
        <f>SUM(E41:E45)</f>
        <v>17311.120299999999</v>
      </c>
      <c r="F46" s="12">
        <f>SUM(F41:F45)</f>
        <v>8.3718498214337682</v>
      </c>
    </row>
    <row r="47" spans="1:6" x14ac:dyDescent="0.2">
      <c r="A47" s="9"/>
      <c r="B47" s="9"/>
      <c r="C47" s="9"/>
      <c r="D47" s="9"/>
      <c r="E47" s="10"/>
      <c r="F47" s="10"/>
    </row>
    <row r="48" spans="1:6" x14ac:dyDescent="0.2">
      <c r="A48" s="8" t="s">
        <v>203</v>
      </c>
      <c r="B48" s="9"/>
      <c r="C48" s="9"/>
      <c r="D48" s="9"/>
      <c r="E48" s="10"/>
      <c r="F48" s="10"/>
    </row>
    <row r="49" spans="1:6" x14ac:dyDescent="0.2">
      <c r="A49" s="9" t="s">
        <v>299</v>
      </c>
      <c r="B49" s="9" t="s">
        <v>605</v>
      </c>
      <c r="C49" s="9" t="s">
        <v>181</v>
      </c>
      <c r="D49" s="9">
        <v>2000</v>
      </c>
      <c r="E49" s="10">
        <v>9752.94</v>
      </c>
      <c r="F49" s="10">
        <v>4.71662998017836</v>
      </c>
    </row>
    <row r="50" spans="1:6" x14ac:dyDescent="0.2">
      <c r="A50" s="9" t="s">
        <v>300</v>
      </c>
      <c r="B50" s="9" t="s">
        <v>610</v>
      </c>
      <c r="C50" s="9" t="s">
        <v>181</v>
      </c>
      <c r="D50" s="9">
        <v>1500</v>
      </c>
      <c r="E50" s="10">
        <v>7216.59</v>
      </c>
      <c r="F50" s="10">
        <v>3.4900229826755198</v>
      </c>
    </row>
    <row r="51" spans="1:6" x14ac:dyDescent="0.2">
      <c r="A51" s="9" t="s">
        <v>301</v>
      </c>
      <c r="B51" s="9" t="s">
        <v>609</v>
      </c>
      <c r="C51" s="9" t="s">
        <v>181</v>
      </c>
      <c r="D51" s="9">
        <v>1000</v>
      </c>
      <c r="E51" s="10">
        <v>4830.5749999999998</v>
      </c>
      <c r="F51" s="10">
        <v>2.33611965894388</v>
      </c>
    </row>
    <row r="52" spans="1:6" x14ac:dyDescent="0.2">
      <c r="A52" s="9" t="s">
        <v>302</v>
      </c>
      <c r="B52" s="9" t="s">
        <v>616</v>
      </c>
      <c r="C52" s="9" t="s">
        <v>200</v>
      </c>
      <c r="D52" s="9">
        <v>220</v>
      </c>
      <c r="E52" s="10">
        <v>1090.8887</v>
      </c>
      <c r="F52" s="10">
        <v>0.52756587731061599</v>
      </c>
    </row>
    <row r="53" spans="1:6" x14ac:dyDescent="0.2">
      <c r="A53" s="8" t="s">
        <v>130</v>
      </c>
      <c r="B53" s="9"/>
      <c r="C53" s="9"/>
      <c r="D53" s="9"/>
      <c r="E53" s="12">
        <f>SUM(E49:E52)</f>
        <v>22890.993699999999</v>
      </c>
      <c r="F53" s="12">
        <f>SUM(F49:F52)</f>
        <v>11.070338499108376</v>
      </c>
    </row>
    <row r="54" spans="1:6" x14ac:dyDescent="0.2">
      <c r="A54" s="9"/>
      <c r="B54" s="9"/>
      <c r="C54" s="9"/>
      <c r="D54" s="9"/>
      <c r="E54" s="10"/>
      <c r="F54" s="10"/>
    </row>
    <row r="55" spans="1:6" x14ac:dyDescent="0.2">
      <c r="A55" s="8" t="s">
        <v>131</v>
      </c>
      <c r="B55" s="9"/>
      <c r="C55" s="9"/>
      <c r="D55" s="9"/>
      <c r="E55" s="10"/>
      <c r="F55" s="10"/>
    </row>
    <row r="56" spans="1:6" x14ac:dyDescent="0.2">
      <c r="A56" s="9" t="s">
        <v>265</v>
      </c>
      <c r="B56" s="9" t="s">
        <v>619</v>
      </c>
      <c r="C56" s="9" t="s">
        <v>134</v>
      </c>
      <c r="D56" s="9">
        <v>1600000</v>
      </c>
      <c r="E56" s="10">
        <v>1582.9376</v>
      </c>
      <c r="F56" s="10">
        <v>0.76552618399288597</v>
      </c>
    </row>
    <row r="57" spans="1:6" x14ac:dyDescent="0.2">
      <c r="A57" s="8" t="s">
        <v>130</v>
      </c>
      <c r="B57" s="9"/>
      <c r="C57" s="9"/>
      <c r="D57" s="9"/>
      <c r="E57" s="12">
        <f>SUM(E56:E56)</f>
        <v>1582.9376</v>
      </c>
      <c r="F57" s="12">
        <f>SUM(F56:F56)</f>
        <v>0.76552618399288597</v>
      </c>
    </row>
    <row r="58" spans="1:6" x14ac:dyDescent="0.2">
      <c r="A58" s="9"/>
      <c r="B58" s="9"/>
      <c r="C58" s="9"/>
      <c r="D58" s="9"/>
      <c r="E58" s="10"/>
      <c r="F58" s="10"/>
    </row>
    <row r="59" spans="1:6" x14ac:dyDescent="0.2">
      <c r="A59" s="8" t="s">
        <v>130</v>
      </c>
      <c r="B59" s="9"/>
      <c r="C59" s="9"/>
      <c r="D59" s="9"/>
      <c r="E59" s="12">
        <v>201669.54463400002</v>
      </c>
      <c r="F59" s="12">
        <v>97.52962904617911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142</v>
      </c>
      <c r="B61" s="9"/>
      <c r="C61" s="9"/>
      <c r="D61" s="9"/>
      <c r="E61" s="12">
        <v>5108.1814025000003</v>
      </c>
      <c r="F61" s="12">
        <v>2.4700000000000002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13" t="s">
        <v>143</v>
      </c>
      <c r="B63" s="6"/>
      <c r="C63" s="6"/>
      <c r="D63" s="6"/>
      <c r="E63" s="14">
        <v>206777.7214025</v>
      </c>
      <c r="F63" s="14">
        <f xml:space="preserve"> ROUND(SUM(F59:F62),2)</f>
        <v>100</v>
      </c>
    </row>
    <row r="64" spans="1:6" x14ac:dyDescent="0.2">
      <c r="A64" s="1" t="s">
        <v>183</v>
      </c>
    </row>
    <row r="66" spans="1:4" x14ac:dyDescent="0.2">
      <c r="A66" s="1" t="s">
        <v>146</v>
      </c>
    </row>
    <row r="67" spans="1:4" x14ac:dyDescent="0.2">
      <c r="A67" s="1" t="s">
        <v>147</v>
      </c>
    </row>
    <row r="68" spans="1:4" x14ac:dyDescent="0.2">
      <c r="A68" s="1" t="s">
        <v>148</v>
      </c>
    </row>
    <row r="69" spans="1:4" x14ac:dyDescent="0.2">
      <c r="A69" s="3" t="s">
        <v>523</v>
      </c>
      <c r="D69" s="16">
        <v>16.704000000000001</v>
      </c>
    </row>
    <row r="70" spans="1:4" x14ac:dyDescent="0.2">
      <c r="A70" s="3" t="s">
        <v>532</v>
      </c>
      <c r="D70" s="16">
        <v>10.6312</v>
      </c>
    </row>
    <row r="71" spans="1:4" x14ac:dyDescent="0.2">
      <c r="A71" s="3" t="s">
        <v>535</v>
      </c>
      <c r="D71" s="16">
        <v>10.5273</v>
      </c>
    </row>
    <row r="72" spans="1:4" x14ac:dyDescent="0.2">
      <c r="A72" s="3" t="s">
        <v>521</v>
      </c>
      <c r="D72" s="16">
        <v>16.5578</v>
      </c>
    </row>
    <row r="73" spans="1:4" x14ac:dyDescent="0.2">
      <c r="A73" s="3" t="s">
        <v>533</v>
      </c>
      <c r="D73" s="16">
        <v>10.5204</v>
      </c>
    </row>
    <row r="74" spans="1:4" x14ac:dyDescent="0.2">
      <c r="A74" s="3" t="s">
        <v>534</v>
      </c>
      <c r="D74" s="16">
        <v>10.414999999999999</v>
      </c>
    </row>
    <row r="76" spans="1:4" x14ac:dyDescent="0.2">
      <c r="A76" s="1" t="s">
        <v>149</v>
      </c>
    </row>
    <row r="77" spans="1:4" x14ac:dyDescent="0.2">
      <c r="A77" s="3" t="s">
        <v>523</v>
      </c>
      <c r="D77" s="16">
        <v>17.5245</v>
      </c>
    </row>
    <row r="78" spans="1:4" x14ac:dyDescent="0.2">
      <c r="A78" s="3" t="s">
        <v>532</v>
      </c>
      <c r="D78" s="16">
        <v>10.6927</v>
      </c>
    </row>
    <row r="79" spans="1:4" x14ac:dyDescent="0.2">
      <c r="A79" s="3" t="s">
        <v>535</v>
      </c>
      <c r="D79" s="16">
        <v>10.5633</v>
      </c>
    </row>
    <row r="80" spans="1:4" x14ac:dyDescent="0.2">
      <c r="A80" s="3" t="s">
        <v>521</v>
      </c>
      <c r="D80" s="16">
        <v>17.344000000000001</v>
      </c>
    </row>
    <row r="81" spans="1:5" x14ac:dyDescent="0.2">
      <c r="A81" s="3" t="s">
        <v>533</v>
      </c>
      <c r="D81" s="16">
        <v>10.5595</v>
      </c>
    </row>
    <row r="82" spans="1:5" x14ac:dyDescent="0.2">
      <c r="A82" s="3" t="s">
        <v>534</v>
      </c>
      <c r="D82" s="16">
        <v>10.4285</v>
      </c>
    </row>
    <row r="84" spans="1:5" x14ac:dyDescent="0.2">
      <c r="A84" s="1" t="s">
        <v>150</v>
      </c>
      <c r="D84" s="17"/>
    </row>
    <row r="86" spans="1:5" ht="12" customHeight="1" x14ac:dyDescent="0.2">
      <c r="A86" s="19" t="s">
        <v>555</v>
      </c>
      <c r="B86" s="20"/>
      <c r="C86" s="51" t="s">
        <v>556</v>
      </c>
      <c r="D86" s="52"/>
    </row>
    <row r="87" spans="1:5" ht="12.75" x14ac:dyDescent="0.2">
      <c r="A87" s="53"/>
      <c r="B87" s="54"/>
      <c r="C87" s="21" t="s">
        <v>557</v>
      </c>
      <c r="D87" s="21" t="s">
        <v>558</v>
      </c>
    </row>
    <row r="88" spans="1:5" ht="12.75" x14ac:dyDescent="0.2">
      <c r="A88" s="53" t="s">
        <v>532</v>
      </c>
      <c r="B88" s="54"/>
      <c r="C88" s="22">
        <v>0.325019259</v>
      </c>
      <c r="D88" s="22">
        <v>0.30112419600000001</v>
      </c>
    </row>
    <row r="89" spans="1:5" ht="12.75" x14ac:dyDescent="0.2">
      <c r="A89" s="53" t="s">
        <v>535</v>
      </c>
      <c r="B89" s="54"/>
      <c r="C89" s="22">
        <v>0.33946455939999998</v>
      </c>
      <c r="D89" s="22">
        <v>0.31450749359999997</v>
      </c>
    </row>
    <row r="90" spans="1:5" ht="12.75" x14ac:dyDescent="0.2">
      <c r="A90" s="53" t="s">
        <v>533</v>
      </c>
      <c r="B90" s="54"/>
      <c r="C90" s="22">
        <v>0.325019259</v>
      </c>
      <c r="D90" s="22">
        <v>0.30112419600000001</v>
      </c>
    </row>
    <row r="91" spans="1:5" ht="12.75" x14ac:dyDescent="0.2">
      <c r="A91" s="53" t="s">
        <v>534</v>
      </c>
      <c r="B91" s="54"/>
      <c r="C91" s="22">
        <v>0.33946455939999998</v>
      </c>
      <c r="D91" s="22">
        <v>0.31450749359999997</v>
      </c>
    </row>
    <row r="93" spans="1:5" x14ac:dyDescent="0.2">
      <c r="A93" s="1" t="s">
        <v>152</v>
      </c>
      <c r="D93" s="18">
        <v>1.2475913490794992</v>
      </c>
      <c r="E93" s="2" t="s">
        <v>153</v>
      </c>
    </row>
  </sheetData>
  <sortState ref="A88:D91">
    <sortCondition ref="A88"/>
  </sortState>
  <mergeCells count="7">
    <mergeCell ref="A90:B90"/>
    <mergeCell ref="A91:B91"/>
    <mergeCell ref="B1:E1"/>
    <mergeCell ref="C86:D86"/>
    <mergeCell ref="A87:B87"/>
    <mergeCell ref="A88:B88"/>
    <mergeCell ref="A89:B8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D1FEA6-8E59-448F-BDCF-686FBF33F555}"/>
</file>

<file path=customXml/itemProps2.xml><?xml version="1.0" encoding="utf-8"?>
<ds:datastoreItem xmlns:ds="http://schemas.openxmlformats.org/officeDocument/2006/customXml" ds:itemID="{6C49BC74-01B4-45F0-80DD-CAE12F3D0CCE}"/>
</file>

<file path=customXml/itemProps3.xml><?xml version="1.0" encoding="utf-8"?>
<ds:datastoreItem xmlns:ds="http://schemas.openxmlformats.org/officeDocument/2006/customXml" ds:itemID="{ADBB66F4-6306-41BE-A08C-1F77661AC2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BC</vt:lpstr>
      <vt:lpstr>BU</vt:lpstr>
      <vt:lpstr>AE</vt:lpstr>
      <vt:lpstr>++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Sheth, Piyush</dc:creator>
  <cp:lastModifiedBy>Jadhav, Sarita</cp:lastModifiedBy>
  <dcterms:created xsi:type="dcterms:W3CDTF">2016-08-01T09:22:33Z</dcterms:created>
  <dcterms:modified xsi:type="dcterms:W3CDTF">2016-08-09T12:13:22Z</dcterms:modified>
</cp:coreProperties>
</file>