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7.xml" ContentType="application/vnd.openxmlformats-officedocument.spreadsheetml.worksheet+xml"/>
  <Override PartName="/xl/worksheets/sheet30.xml" ContentType="application/vnd.openxmlformats-officedocument.spreadsheetml.worksheet+xml"/>
  <Override PartName="/xl/worksheets/sheet2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6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6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370" firstSheet="6" activeTab="22"/>
  </bookViews>
  <sheets>
    <sheet name="UL-SH" sheetId="17" r:id="rId1"/>
    <sheet name="TM" sheetId="16" r:id="rId2"/>
    <sheet name="TIIOF" sheetId="15" r:id="rId3"/>
    <sheet name="TICBOF" sheetId="14" r:id="rId4"/>
    <sheet name="TI" sheetId="13" r:id="rId5"/>
    <sheet name="SP" sheetId="12" r:id="rId6"/>
    <sheet name="PP" sheetId="11" r:id="rId7"/>
    <sheet name="MP" sheetId="10" r:id="rId8"/>
    <sheet name="MD" sheetId="9" r:id="rId9"/>
    <sheet name="LP" sheetId="8" r:id="rId10"/>
    <sheet name="IB" sheetId="7" r:id="rId11"/>
    <sheet name="GS" sheetId="6" r:id="rId12"/>
    <sheet name="GN" sheetId="5" r:id="rId13"/>
    <sheet name="FISPF" sheetId="4" r:id="rId14"/>
    <sheet name="FBPF" sheetId="3" r:id="rId15"/>
    <sheet name="BF" sheetId="2" r:id="rId16"/>
    <sheet name="TX" sheetId="18" r:id="rId17"/>
    <sheet name="TG" sheetId="19" r:id="rId18"/>
    <sheet name="SM" sheetId="20" r:id="rId19"/>
    <sheet name="PR" sheetId="21" r:id="rId20"/>
    <sheet name="IT" sheetId="22" r:id="rId21"/>
    <sheet name="IF" sheetId="23" r:id="rId22"/>
    <sheet name="IE" sheetId="24" r:id="rId23"/>
    <sheet name="HG" sheetId="25" r:id="rId24"/>
    <sheet name="FX" sheetId="26" r:id="rId25"/>
    <sheet name="FIUS" sheetId="27" r:id="rId26"/>
    <sheet name="FIMAS" sheetId="28" r:id="rId27"/>
    <sheet name="FF" sheetId="29" r:id="rId28"/>
    <sheet name="FEGF" sheetId="30" r:id="rId29"/>
    <sheet name="FC" sheetId="31" r:id="rId30"/>
    <sheet name="F5" sheetId="32" r:id="rId31"/>
    <sheet name="F4" sheetId="33" r:id="rId32"/>
    <sheet name="F3" sheetId="34" r:id="rId33"/>
    <sheet name="F2" sheetId="35" r:id="rId34"/>
    <sheet name="F1" sheetId="36" r:id="rId35"/>
    <sheet name="BU" sheetId="37" r:id="rId36"/>
    <sheet name="BC" sheetId="38" r:id="rId37"/>
    <sheet name="AE" sheetId="39" r:id="rId38"/>
    <sheet name="++" sheetId="40" r:id="rId39"/>
  </sheets>
  <calcPr calcId="145621"/>
</workbook>
</file>

<file path=xl/calcChain.xml><?xml version="1.0" encoding="utf-8"?>
<calcChain xmlns="http://schemas.openxmlformats.org/spreadsheetml/2006/main">
  <c r="F85" i="40" l="1"/>
  <c r="F79" i="40"/>
  <c r="E79" i="40"/>
  <c r="F74" i="40"/>
  <c r="E74" i="40"/>
  <c r="F68" i="40"/>
  <c r="E68" i="40"/>
  <c r="F62" i="39"/>
  <c r="F64" i="39" s="1"/>
  <c r="E62" i="39"/>
  <c r="E64" i="39" s="1"/>
  <c r="E68" i="39" s="1"/>
  <c r="F66" i="39" s="1"/>
  <c r="F22" i="39"/>
  <c r="E22" i="39"/>
  <c r="F62" i="38"/>
  <c r="F56" i="38"/>
  <c r="E56" i="38"/>
  <c r="F51" i="38"/>
  <c r="E51" i="38"/>
  <c r="F52" i="37"/>
  <c r="F46" i="37"/>
  <c r="E46" i="37"/>
  <c r="E11" i="36"/>
  <c r="E13" i="36" s="1"/>
  <c r="E17" i="36" s="1"/>
  <c r="D11" i="36"/>
  <c r="D13" i="36" s="1"/>
  <c r="D17" i="36" s="1"/>
  <c r="D17" i="35"/>
  <c r="E11" i="35"/>
  <c r="E13" i="35" s="1"/>
  <c r="E17" i="35" s="1"/>
  <c r="D11" i="35"/>
  <c r="D17" i="34"/>
  <c r="E11" i="34"/>
  <c r="E13" i="34" s="1"/>
  <c r="E17" i="34" s="1"/>
  <c r="D11" i="34"/>
  <c r="D16" i="33"/>
  <c r="E10" i="33"/>
  <c r="E12" i="33" s="1"/>
  <c r="E16" i="33" s="1"/>
  <c r="D10" i="33"/>
  <c r="D15" i="32"/>
  <c r="E9" i="32"/>
  <c r="E11" i="32" s="1"/>
  <c r="E15" i="32" s="1"/>
  <c r="D9" i="32"/>
  <c r="F62" i="31"/>
  <c r="F56" i="31"/>
  <c r="E56" i="31"/>
  <c r="F51" i="31"/>
  <c r="E51" i="31"/>
  <c r="E7" i="30"/>
  <c r="E9" i="30" s="1"/>
  <c r="E13" i="30" s="1"/>
  <c r="D7" i="30"/>
  <c r="D9" i="30" s="1"/>
  <c r="D13" i="30" s="1"/>
  <c r="E8" i="29"/>
  <c r="E10" i="29" s="1"/>
  <c r="E14" i="29" s="1"/>
  <c r="D8" i="29"/>
  <c r="E9" i="28"/>
  <c r="E11" i="28" s="1"/>
  <c r="E15" i="28" s="1"/>
  <c r="D9" i="28"/>
  <c r="D11" i="28" s="1"/>
  <c r="D15" i="28" s="1"/>
  <c r="E7" i="27"/>
  <c r="E9" i="27" s="1"/>
  <c r="E13" i="27" s="1"/>
  <c r="D7" i="27"/>
  <c r="D9" i="27" s="1"/>
  <c r="D13" i="27" s="1"/>
  <c r="F64" i="26"/>
  <c r="F58" i="26"/>
  <c r="E58" i="26"/>
  <c r="F52" i="25"/>
  <c r="F46" i="25"/>
  <c r="E46" i="25"/>
  <c r="F41" i="25"/>
  <c r="E41" i="25"/>
  <c r="F41" i="24"/>
  <c r="E41" i="24"/>
  <c r="F27" i="24"/>
  <c r="F43" i="24" s="1"/>
  <c r="F47" i="24" s="1"/>
  <c r="E27" i="24"/>
  <c r="E43" i="24" s="1"/>
  <c r="E47" i="24" s="1"/>
  <c r="F45" i="24" s="1"/>
  <c r="F59" i="23"/>
  <c r="F53" i="23"/>
  <c r="E53" i="23"/>
  <c r="F46" i="23"/>
  <c r="E46" i="23"/>
  <c r="E34" i="22"/>
  <c r="F28" i="22"/>
  <c r="E28" i="22"/>
  <c r="F23" i="22"/>
  <c r="E23" i="22"/>
  <c r="F19" i="22"/>
  <c r="F30" i="22" s="1"/>
  <c r="E19" i="22"/>
  <c r="F76" i="21"/>
  <c r="F70" i="21"/>
  <c r="E70" i="21"/>
  <c r="F65" i="21"/>
  <c r="E65" i="21"/>
  <c r="F86" i="20"/>
  <c r="F80" i="20"/>
  <c r="E80" i="20"/>
  <c r="F35" i="19"/>
  <c r="F29" i="19"/>
  <c r="E29" i="19"/>
  <c r="F80" i="18"/>
  <c r="F74" i="18"/>
  <c r="E74" i="18"/>
  <c r="F68" i="18"/>
  <c r="E68" i="18"/>
  <c r="F68" i="39" l="1"/>
  <c r="F46" i="7" l="1"/>
  <c r="E46" i="7"/>
  <c r="F37" i="9"/>
  <c r="E37" i="9"/>
  <c r="F110" i="12"/>
  <c r="E110" i="12"/>
  <c r="F64" i="13"/>
  <c r="E64" i="13"/>
  <c r="F106" i="14"/>
  <c r="E106" i="14"/>
  <c r="F67" i="15"/>
  <c r="E67" i="15"/>
  <c r="F40" i="17"/>
  <c r="E40" i="17"/>
  <c r="F78" i="17" l="1"/>
  <c r="F27" i="17"/>
  <c r="F72" i="17"/>
  <c r="E72" i="17"/>
  <c r="F52" i="17"/>
  <c r="E52" i="17"/>
  <c r="E27" i="17"/>
  <c r="F62" i="16"/>
  <c r="F12" i="16"/>
  <c r="F56" i="16"/>
  <c r="E56" i="16"/>
  <c r="F52" i="16"/>
  <c r="E52" i="16"/>
  <c r="F26" i="16"/>
  <c r="E26" i="16"/>
  <c r="F16" i="16"/>
  <c r="E16" i="16"/>
  <c r="E12" i="16"/>
  <c r="F79" i="15"/>
  <c r="F73" i="15"/>
  <c r="E73" i="15"/>
  <c r="F37" i="15"/>
  <c r="E37" i="15"/>
  <c r="F116" i="14"/>
  <c r="F63" i="14"/>
  <c r="F110" i="14"/>
  <c r="E110" i="14"/>
  <c r="E63" i="14"/>
  <c r="F74" i="13"/>
  <c r="F27" i="13"/>
  <c r="F68" i="13"/>
  <c r="E68" i="13"/>
  <c r="E27" i="13"/>
  <c r="F127" i="12"/>
  <c r="F64" i="12"/>
  <c r="F121" i="12"/>
  <c r="E121" i="12"/>
  <c r="F115" i="12"/>
  <c r="E115" i="12"/>
  <c r="E64" i="12"/>
  <c r="F73" i="11"/>
  <c r="F56" i="11"/>
  <c r="F50" i="11"/>
  <c r="F67" i="11"/>
  <c r="E67" i="11"/>
  <c r="F60" i="11"/>
  <c r="E60" i="11"/>
  <c r="E56" i="11"/>
  <c r="E50" i="11"/>
  <c r="F83" i="10"/>
  <c r="F77" i="10"/>
  <c r="F64" i="10"/>
  <c r="F50" i="10"/>
  <c r="E77" i="10"/>
  <c r="F70" i="10"/>
  <c r="E70" i="10"/>
  <c r="E64" i="10"/>
  <c r="E50" i="10"/>
  <c r="F59" i="9"/>
  <c r="F53" i="9"/>
  <c r="F44" i="9"/>
  <c r="F20" i="9"/>
  <c r="E53" i="9"/>
  <c r="E44" i="9"/>
  <c r="E20" i="9"/>
  <c r="F25" i="8"/>
  <c r="F10" i="8"/>
  <c r="F19" i="8"/>
  <c r="E19" i="8"/>
  <c r="F15" i="8"/>
  <c r="E15" i="8"/>
  <c r="E10" i="8"/>
  <c r="F56" i="7"/>
  <c r="F22" i="7"/>
  <c r="F50" i="7"/>
  <c r="E50" i="7"/>
  <c r="E22" i="7"/>
  <c r="F16" i="6"/>
  <c r="F10" i="6"/>
  <c r="E10" i="6"/>
  <c r="F16" i="5"/>
  <c r="F10" i="5"/>
  <c r="E10" i="5"/>
  <c r="F35" i="4"/>
  <c r="F12" i="4"/>
  <c r="F29" i="4"/>
  <c r="E29" i="4"/>
  <c r="F24" i="4"/>
  <c r="E24" i="4"/>
  <c r="F17" i="4"/>
  <c r="E17" i="4"/>
  <c r="E12" i="4"/>
  <c r="F33" i="3"/>
  <c r="F18" i="3"/>
  <c r="F27" i="3"/>
  <c r="E27" i="3"/>
  <c r="F23" i="3"/>
  <c r="E23" i="3"/>
  <c r="E18" i="3"/>
  <c r="F75" i="2"/>
  <c r="F69" i="2"/>
  <c r="F62" i="2"/>
  <c r="F58" i="2"/>
  <c r="F52" i="2"/>
  <c r="E69" i="2"/>
  <c r="E62" i="2"/>
  <c r="E58" i="2"/>
  <c r="E52" i="2"/>
</calcChain>
</file>

<file path=xl/sharedStrings.xml><?xml version="1.0" encoding="utf-8"?>
<sst xmlns="http://schemas.openxmlformats.org/spreadsheetml/2006/main" count="5396" uniqueCount="1240">
  <si>
    <t>Franklin India Balanced Fund As of -29Feb2016</t>
  </si>
  <si>
    <t>ISIN Number</t>
  </si>
  <si>
    <t>Instrument Name</t>
  </si>
  <si>
    <t>Industry/Rating</t>
  </si>
  <si>
    <t>Quantity</t>
  </si>
  <si>
    <t xml:space="preserve">Market Value(Rs. in Lakhs) </t>
  </si>
  <si>
    <t>% to Net Assets</t>
  </si>
  <si>
    <t>Equity &amp; Equity Related</t>
  </si>
  <si>
    <t>(a) Listed / awaiting listing on Stock Exchanges</t>
  </si>
  <si>
    <t>INE040A01026</t>
  </si>
  <si>
    <t>HDFC Bank Ltd.</t>
  </si>
  <si>
    <t>Banks</t>
  </si>
  <si>
    <t>INE009A01021</t>
  </si>
  <si>
    <t>Infosys Ltd.</t>
  </si>
  <si>
    <t>Software</t>
  </si>
  <si>
    <t>INE397D01024</t>
  </si>
  <si>
    <t>Bharti Airtel Ltd.</t>
  </si>
  <si>
    <t>Telecom - Services</t>
  </si>
  <si>
    <t>INE095A01012</t>
  </si>
  <si>
    <t>IndusInd Bank Ltd.</t>
  </si>
  <si>
    <t>INE090A01021</t>
  </si>
  <si>
    <t>ICICI Bank Ltd.</t>
  </si>
  <si>
    <t>INE237A01028</t>
  </si>
  <si>
    <t>Kotak Mahindra Bank Ltd.</t>
  </si>
  <si>
    <t>INE018A01030</t>
  </si>
  <si>
    <t>Larsen &amp; Toubro Ltd.</t>
  </si>
  <si>
    <t>Construction Project</t>
  </si>
  <si>
    <t>INE089A01023</t>
  </si>
  <si>
    <t>Dr. Reddy's Laboratories Ltd.</t>
  </si>
  <si>
    <t>Pharmaceuticals</t>
  </si>
  <si>
    <t>INE002A01018</t>
  </si>
  <si>
    <t>Reliance Industries Ltd.</t>
  </si>
  <si>
    <t>Petroleum Products</t>
  </si>
  <si>
    <t>INE528G01019</t>
  </si>
  <si>
    <t>Yes Bank Ltd.</t>
  </si>
  <si>
    <t>INE481G01011</t>
  </si>
  <si>
    <t>Ultra Tech Cement Ltd.</t>
  </si>
  <si>
    <t>Cement</t>
  </si>
  <si>
    <t>INE238A01034</t>
  </si>
  <si>
    <t>Axis Bank Ltd.</t>
  </si>
  <si>
    <t>INE685A01028</t>
  </si>
  <si>
    <t>Torrent Pharmaceuticals Ltd.</t>
  </si>
  <si>
    <t>INE494B01023</t>
  </si>
  <si>
    <t>TVS Motor Co. Ltd.</t>
  </si>
  <si>
    <t>Auto</t>
  </si>
  <si>
    <t>INE155A01022</t>
  </si>
  <si>
    <t>Tata Motors Ltd.</t>
  </si>
  <si>
    <t>INE044A01036</t>
  </si>
  <si>
    <t>Sun Pharmaceutical Industries Ltd.</t>
  </si>
  <si>
    <t>INE101A01026</t>
  </si>
  <si>
    <t>Mahindra &amp; Mahindra Ltd.</t>
  </si>
  <si>
    <t>INE158A01026</t>
  </si>
  <si>
    <t>Hero Motocorp Ltd.</t>
  </si>
  <si>
    <t>INE860A01027</t>
  </si>
  <si>
    <t>HCL Technologies Ltd.</t>
  </si>
  <si>
    <t>INE029A01011</t>
  </si>
  <si>
    <t>Bharat Petroleum Corp. Ltd.</t>
  </si>
  <si>
    <t>INE298A01020</t>
  </si>
  <si>
    <t>Cummins India Ltd.</t>
  </si>
  <si>
    <t>Industrial Products</t>
  </si>
  <si>
    <t>INE021A01026</t>
  </si>
  <si>
    <t>Asian Paints Ltd.</t>
  </si>
  <si>
    <t>Consumer Non Durables</t>
  </si>
  <si>
    <t>INE062A01020</t>
  </si>
  <si>
    <t>State Bank of India</t>
  </si>
  <si>
    <t>INE010B01027</t>
  </si>
  <si>
    <t>Cadila Healthcare Ltd.</t>
  </si>
  <si>
    <t>INE885A01032</t>
  </si>
  <si>
    <t>Amara Raja Batteries Ltd.</t>
  </si>
  <si>
    <t>Auto Ancillaries</t>
  </si>
  <si>
    <t>INE075A01022</t>
  </si>
  <si>
    <t>Wipro Ltd.</t>
  </si>
  <si>
    <t>INE196A01026</t>
  </si>
  <si>
    <t>Marico Ltd.</t>
  </si>
  <si>
    <t>INE517F01014</t>
  </si>
  <si>
    <t>Gujarat Pipavav Port Ltd.</t>
  </si>
  <si>
    <t>Transportation</t>
  </si>
  <si>
    <t>INE069A01017</t>
  </si>
  <si>
    <t>Aditya Birla Nuvo Ltd.</t>
  </si>
  <si>
    <t>Services</t>
  </si>
  <si>
    <t>INE686F01025</t>
  </si>
  <si>
    <t>United Breweries Ltd.</t>
  </si>
  <si>
    <t>INE318A01026</t>
  </si>
  <si>
    <t>Pidilite Industries Ltd.</t>
  </si>
  <si>
    <t>Chemicals</t>
  </si>
  <si>
    <t>INE151A01013</t>
  </si>
  <si>
    <t>Tata Communications Ltd.</t>
  </si>
  <si>
    <t>INE036D01010</t>
  </si>
  <si>
    <t>Karur Vysya Bank Ltd.</t>
  </si>
  <si>
    <t>INE199G01027</t>
  </si>
  <si>
    <t>Jagran Prakashan Ltd.</t>
  </si>
  <si>
    <t>Media &amp; Entertainment</t>
  </si>
  <si>
    <t>INE522F01014</t>
  </si>
  <si>
    <t>Coal India Ltd.</t>
  </si>
  <si>
    <t>Minerals/mining</t>
  </si>
  <si>
    <t>INE647O01011</t>
  </si>
  <si>
    <t>Aditya Birla Fashion and Retail Ltd.</t>
  </si>
  <si>
    <t>Retailing</t>
  </si>
  <si>
    <t>INE246F01010</t>
  </si>
  <si>
    <t>Gujarat State Petronet Ltd.</t>
  </si>
  <si>
    <t>Gas</t>
  </si>
  <si>
    <t>INE852F01015</t>
  </si>
  <si>
    <t>Gateway Distriparks Ltd.</t>
  </si>
  <si>
    <t>INE226A01021</t>
  </si>
  <si>
    <t>Voltas Ltd.</t>
  </si>
  <si>
    <t>INE154A01025</t>
  </si>
  <si>
    <t>ITC Ltd.</t>
  </si>
  <si>
    <t>INE787D01026</t>
  </si>
  <si>
    <t>Balkrishna Industries Ltd.</t>
  </si>
  <si>
    <t>INE034A01011</t>
  </si>
  <si>
    <t>Arvind Ltd.</t>
  </si>
  <si>
    <t>Textile Products</t>
  </si>
  <si>
    <t>INE224A01026</t>
  </si>
  <si>
    <t>Greaves Cotton Ltd.</t>
  </si>
  <si>
    <t>INE671B01018</t>
  </si>
  <si>
    <t>Globsyn Technologies Ltd.</t>
  </si>
  <si>
    <t>Unlisted</t>
  </si>
  <si>
    <t>DBXXNUIL01EQ</t>
  </si>
  <si>
    <t>Numero Uno International Ltd.</t>
  </si>
  <si>
    <t>Total</t>
  </si>
  <si>
    <t>Debt Instruments</t>
  </si>
  <si>
    <t>INE861G08035</t>
  </si>
  <si>
    <t>CRISIL AAA(SO)</t>
  </si>
  <si>
    <t>(b) Privately Placed / Unlisted</t>
  </si>
  <si>
    <t>INE137K07034</t>
  </si>
  <si>
    <t>ICRA AA-</t>
  </si>
  <si>
    <t>Government Securities</t>
  </si>
  <si>
    <t>IN0020150028</t>
  </si>
  <si>
    <t>7.88% GOI 2030, 19-Mar-2030</t>
  </si>
  <si>
    <t>SOVEREIGN</t>
  </si>
  <si>
    <t>IN0020140052</t>
  </si>
  <si>
    <t>8.24% GOI 2033, 10-Nov-2033</t>
  </si>
  <si>
    <t>IN0020140078</t>
  </si>
  <si>
    <t>8.17% GOI 2044, 01-Dec-2044</t>
  </si>
  <si>
    <t>IN0020150044</t>
  </si>
  <si>
    <t>8.13% GOI 2045, 22-Jun-2045</t>
  </si>
  <si>
    <t>Call, Cash &amp; Other Assets</t>
  </si>
  <si>
    <t>Net Asset</t>
  </si>
  <si>
    <t>*</t>
  </si>
  <si>
    <t>* Less Than 0.01 %</t>
  </si>
  <si>
    <t>Note</t>
  </si>
  <si>
    <t>a) NAV at the beginning and at the end of the Half-year ended 29Feb2016</t>
  </si>
  <si>
    <t>NAV as on 31-Aug-2015</t>
  </si>
  <si>
    <t>Direct Dividend</t>
  </si>
  <si>
    <t>Direct Growth</t>
  </si>
  <si>
    <t>Dividend</t>
  </si>
  <si>
    <t>Growth</t>
  </si>
  <si>
    <t>NAV as on 29-Feb-2016</t>
  </si>
  <si>
    <t>b) Dividends declared during the Half - year ended 29-Feb-2016</t>
  </si>
  <si>
    <t>Nil</t>
  </si>
  <si>
    <t>c) Average Maturity as on 29-Feb-2016</t>
  </si>
  <si>
    <t>Years</t>
  </si>
  <si>
    <t>Rating</t>
  </si>
  <si>
    <t>INE556F09544</t>
  </si>
  <si>
    <t>CARE AAA</t>
  </si>
  <si>
    <t>INE020B08955</t>
  </si>
  <si>
    <t>CRISIL AAA</t>
  </si>
  <si>
    <t>INE514E08BK6</t>
  </si>
  <si>
    <t>INE752E07ME4</t>
  </si>
  <si>
    <t>INE134E08HV7</t>
  </si>
  <si>
    <t>INE134E08HQ7</t>
  </si>
  <si>
    <t>INE752E07MM7</t>
  </si>
  <si>
    <t>INE020B08948</t>
  </si>
  <si>
    <t>INE752E07LT4</t>
  </si>
  <si>
    <t>Money Market Instruments</t>
  </si>
  <si>
    <t>Certificate of Deposit</t>
  </si>
  <si>
    <t>INE040A16AN9</t>
  </si>
  <si>
    <t>CARE A1+</t>
  </si>
  <si>
    <t>IN0020090034</t>
  </si>
  <si>
    <t>7.35% GOI 2024, 22-Jun-2024</t>
  </si>
  <si>
    <t>** Non - Traded / Thinly Traded Scrips</t>
  </si>
  <si>
    <r>
      <t>Franklin India Banking &amp; PSU Debt Fund As of -29Fe</t>
    </r>
    <r>
      <rPr>
        <b/>
        <sz val="8"/>
        <color theme="1"/>
        <rFont val="Arial"/>
        <family val="2"/>
      </rPr>
      <t>b2016</t>
    </r>
  </si>
  <si>
    <t>Franklin India Savings Plus Fund As of -29Feb2016</t>
  </si>
  <si>
    <t>INE688I07154</t>
  </si>
  <si>
    <t>CARE AA+</t>
  </si>
  <si>
    <t>INE514E08BL4</t>
  </si>
  <si>
    <t>INE657N07175</t>
  </si>
  <si>
    <t>ICRA AA</t>
  </si>
  <si>
    <t>INE347N07033</t>
  </si>
  <si>
    <t>ICRA AA+(SO)</t>
  </si>
  <si>
    <t>INE895D08329</t>
  </si>
  <si>
    <t>INE090A165A4</t>
  </si>
  <si>
    <t>CRISIL A1+</t>
  </si>
  <si>
    <t>INE514E16AL9</t>
  </si>
  <si>
    <t>Commercial Paper</t>
  </si>
  <si>
    <t>INE134E14667</t>
  </si>
  <si>
    <t>INE020B14318</t>
  </si>
  <si>
    <t>Comp / Quarterly Dividend</t>
  </si>
  <si>
    <t>Daily Dividend</t>
  </si>
  <si>
    <t>Direct Daily Dividend</t>
  </si>
  <si>
    <t>Direct Monthly Dividend</t>
  </si>
  <si>
    <t>Inst - Growth</t>
  </si>
  <si>
    <t>Insti Weekly Dividend</t>
  </si>
  <si>
    <t>Monthly Dividend</t>
  </si>
  <si>
    <r>
      <t>Franklin India Government Securities Long Term Por</t>
    </r>
    <r>
      <rPr>
        <b/>
        <sz val="8"/>
        <color theme="1"/>
        <rFont val="Arial"/>
        <family val="2"/>
      </rPr>
      <t>tfolio As of -29Feb2016</t>
    </r>
  </si>
  <si>
    <t>Direct Quarterly Dividend</t>
  </si>
  <si>
    <t>Pf Direct Growth</t>
  </si>
  <si>
    <t>Pf Dividend</t>
  </si>
  <si>
    <t>Pf Growth</t>
  </si>
  <si>
    <r>
      <t>Franklin India Government Securities Fund As of -2</t>
    </r>
    <r>
      <rPr>
        <b/>
        <sz val="8"/>
        <color theme="1"/>
        <rFont val="Arial"/>
        <family val="2"/>
      </rPr>
      <t>9Feb2016</t>
    </r>
  </si>
  <si>
    <t>INE803N07027</t>
  </si>
  <si>
    <t>INE036A07484</t>
  </si>
  <si>
    <t>IND AA-(SO)</t>
  </si>
  <si>
    <t>INE975G08033</t>
  </si>
  <si>
    <t>ICRA A</t>
  </si>
  <si>
    <t>INE896L07223</t>
  </si>
  <si>
    <t>CARE AA-</t>
  </si>
  <si>
    <t>INE749A08159</t>
  </si>
  <si>
    <t>CRISIL BB+</t>
  </si>
  <si>
    <t>INE623B07107</t>
  </si>
  <si>
    <t>INE623B07099</t>
  </si>
  <si>
    <t>INE271C07111</t>
  </si>
  <si>
    <t>INE271C07137</t>
  </si>
  <si>
    <t>INE019A07357</t>
  </si>
  <si>
    <t>CARE AA</t>
  </si>
  <si>
    <t>INE146O08043</t>
  </si>
  <si>
    <t>IND A+</t>
  </si>
  <si>
    <t>INE896L07215</t>
  </si>
  <si>
    <t>INE880J07049</t>
  </si>
  <si>
    <t>CARE A+</t>
  </si>
  <si>
    <t>INE516L07029</t>
  </si>
  <si>
    <t>CARE AA(SO)</t>
  </si>
  <si>
    <t>INE137K07026</t>
  </si>
  <si>
    <t>INE423R07025</t>
  </si>
  <si>
    <t>BWR A+ (SO)</t>
  </si>
  <si>
    <t>INE285T07099</t>
  </si>
  <si>
    <t>INE517B08034</t>
  </si>
  <si>
    <t>INE840S07044</t>
  </si>
  <si>
    <t>CARE A+(SO)</t>
  </si>
  <si>
    <t>INE840S07085</t>
  </si>
  <si>
    <t>INE445K07031</t>
  </si>
  <si>
    <t>CARE AAA(SO)</t>
  </si>
  <si>
    <t>INE445K07023</t>
  </si>
  <si>
    <t>INE445K07049</t>
  </si>
  <si>
    <t>INE081T08025</t>
  </si>
  <si>
    <t>ICRA A+(SO)</t>
  </si>
  <si>
    <t>INE311S08036</t>
  </si>
  <si>
    <t>INE946S07098</t>
  </si>
  <si>
    <t>INE423R07041</t>
  </si>
  <si>
    <t>INE392R08020</t>
  </si>
  <si>
    <t>BWR A-(SO)</t>
  </si>
  <si>
    <t>INE069R07018</t>
  </si>
  <si>
    <t>INE999J07013</t>
  </si>
  <si>
    <t>BWR A</t>
  </si>
  <si>
    <t>INE082T07033</t>
  </si>
  <si>
    <t>ICRA A(SO)</t>
  </si>
  <si>
    <t>INE960S07065</t>
  </si>
  <si>
    <t>BWR AA- (SO)</t>
  </si>
  <si>
    <t>INE507R08015</t>
  </si>
  <si>
    <t>INE720G08082</t>
  </si>
  <si>
    <t>INE082T07017</t>
  </si>
  <si>
    <t>IN0020150036</t>
  </si>
  <si>
    <t>7.72% GOI 2025, 25-May-2025</t>
  </si>
  <si>
    <t>Annual Dividend</t>
  </si>
  <si>
    <t>Direct Annual Dividend</t>
  </si>
  <si>
    <t>Direct Half Yearly Dividend</t>
  </si>
  <si>
    <t>Half Yearly Dividend</t>
  </si>
  <si>
    <r>
      <t>Franklin India Income Builder Account As of -29Feb</t>
    </r>
    <r>
      <rPr>
        <b/>
        <sz val="8"/>
        <color theme="1"/>
        <rFont val="Arial"/>
        <family val="2"/>
      </rPr>
      <t>2016</t>
    </r>
  </si>
  <si>
    <t>INE090A16X49</t>
  </si>
  <si>
    <t>INE608A16LU5</t>
  </si>
  <si>
    <t>ICRA A1+</t>
  </si>
  <si>
    <t>INE112A16JP2</t>
  </si>
  <si>
    <t>INE261F14863</t>
  </si>
  <si>
    <t>IN002015X407</t>
  </si>
  <si>
    <t>91 DTB (31MAR2016), 31-Mar-2016 **</t>
  </si>
  <si>
    <r>
      <t>Franklin India Cash Management Account As of -29Fe</t>
    </r>
    <r>
      <rPr>
        <b/>
        <sz val="8"/>
        <color theme="1"/>
        <rFont val="Arial"/>
        <family val="2"/>
      </rPr>
      <t>b2016</t>
    </r>
  </si>
  <si>
    <t>Franklin India Low Duration Fund As of -29Feb2016</t>
  </si>
  <si>
    <t>INE019A07274</t>
  </si>
  <si>
    <t>INE623B07123</t>
  </si>
  <si>
    <t>INE063P07122</t>
  </si>
  <si>
    <t>IND A-</t>
  </si>
  <si>
    <t>INE949L07329</t>
  </si>
  <si>
    <t>INE036A07450</t>
  </si>
  <si>
    <t>INE482A07043</t>
  </si>
  <si>
    <t>INE949L07048</t>
  </si>
  <si>
    <t>CRISIL A</t>
  </si>
  <si>
    <t>INE063P07031</t>
  </si>
  <si>
    <t>INE749A08167</t>
  </si>
  <si>
    <t>CARE BB+</t>
  </si>
  <si>
    <t>INE949L07337</t>
  </si>
  <si>
    <t>INE121A07HT8</t>
  </si>
  <si>
    <t>INE312G08021</t>
  </si>
  <si>
    <t>INE285T07016</t>
  </si>
  <si>
    <t>INE840S07036</t>
  </si>
  <si>
    <t>INE285T07024</t>
  </si>
  <si>
    <t>INE842R07026</t>
  </si>
  <si>
    <t>INE946S07031</t>
  </si>
  <si>
    <t>INE946S07023</t>
  </si>
  <si>
    <t>INE674N07014</t>
  </si>
  <si>
    <t>CRISIL A+</t>
  </si>
  <si>
    <t>INE946S07015</t>
  </si>
  <si>
    <t>INE192L08092</t>
  </si>
  <si>
    <t>BWR A(SO)</t>
  </si>
  <si>
    <t>INE069R07026</t>
  </si>
  <si>
    <t>INE192L07128</t>
  </si>
  <si>
    <t>INE511C07334</t>
  </si>
  <si>
    <t>INE608A16LN0</t>
  </si>
  <si>
    <t>INE476A16PX2</t>
  </si>
  <si>
    <t>INE008A16I64</t>
  </si>
  <si>
    <t>INE688I14CP4</t>
  </si>
  <si>
    <t>INE115A14318</t>
  </si>
  <si>
    <t>INE115A14326</t>
  </si>
  <si>
    <t>INE001A14MN1</t>
  </si>
  <si>
    <t>INE013A14WM7</t>
  </si>
  <si>
    <t>INE020B08823</t>
  </si>
  <si>
    <t>ICRA AAA</t>
  </si>
  <si>
    <t>INE115A07BV9</t>
  </si>
  <si>
    <t>INE137K07018</t>
  </si>
  <si>
    <t>Quarterly Dividend</t>
  </si>
  <si>
    <r>
      <t>Franklin India Monthly Income Plan As of -29Feb201</t>
    </r>
    <r>
      <rPr>
        <b/>
        <sz val="8"/>
        <color theme="1"/>
        <rFont val="Arial"/>
        <family val="2"/>
      </rPr>
      <t>6</t>
    </r>
  </si>
  <si>
    <t>Franklin India Pension Plan As of -29Feb2016</t>
  </si>
  <si>
    <t>INE749A08134</t>
  </si>
  <si>
    <t>INE271C07129</t>
  </si>
  <si>
    <t>INE146O07086</t>
  </si>
  <si>
    <t>INE011S08016</t>
  </si>
  <si>
    <t>ICRA A+</t>
  </si>
  <si>
    <t>INE146O07078</t>
  </si>
  <si>
    <t>INE037E08060</t>
  </si>
  <si>
    <t>CARE A</t>
  </si>
  <si>
    <t>INE804I07HU0</t>
  </si>
  <si>
    <t>CRISIL AA-</t>
  </si>
  <si>
    <t>INE121E07254</t>
  </si>
  <si>
    <t>INE528S07045</t>
  </si>
  <si>
    <t>INE528S07052</t>
  </si>
  <si>
    <t>INE271C07160</t>
  </si>
  <si>
    <t>INE271C07145</t>
  </si>
  <si>
    <t>INE749A08142</t>
  </si>
  <si>
    <t>INE803N07035</t>
  </si>
  <si>
    <t>INE121E07312</t>
  </si>
  <si>
    <t>INE063P07130</t>
  </si>
  <si>
    <t>INE036A07468</t>
  </si>
  <si>
    <t>INE271C07152</t>
  </si>
  <si>
    <t>INE037E08045</t>
  </si>
  <si>
    <t>INE146O08050</t>
  </si>
  <si>
    <t>INE752E07HR6</t>
  </si>
  <si>
    <t>INE146O07011</t>
  </si>
  <si>
    <t>INE623B07115</t>
  </si>
  <si>
    <t>INE623B07131</t>
  </si>
  <si>
    <t>INE121E07197</t>
  </si>
  <si>
    <t>INE146O08084</t>
  </si>
  <si>
    <t>INE220J07014</t>
  </si>
  <si>
    <t>CARE A-</t>
  </si>
  <si>
    <t>INE146O08068</t>
  </si>
  <si>
    <t>INE657N07183</t>
  </si>
  <si>
    <t>INE037E08052</t>
  </si>
  <si>
    <t>INE063P07148</t>
  </si>
  <si>
    <t>INE121E07239</t>
  </si>
  <si>
    <t>INE896L07207</t>
  </si>
  <si>
    <t>INE255A07514</t>
  </si>
  <si>
    <t>INE511C07169</t>
  </si>
  <si>
    <t>INE813A07049</t>
  </si>
  <si>
    <t>INE202B07AL6</t>
  </si>
  <si>
    <t>INE146O08027</t>
  </si>
  <si>
    <t>INE623B07198</t>
  </si>
  <si>
    <t>INE245A07325</t>
  </si>
  <si>
    <t>INE001A08312</t>
  </si>
  <si>
    <t>INE003S07122</t>
  </si>
  <si>
    <t>INE148R07010</t>
  </si>
  <si>
    <t>BWR AA+(SO)</t>
  </si>
  <si>
    <t>INE445K07106</t>
  </si>
  <si>
    <t>INE445K07098</t>
  </si>
  <si>
    <t>INE445K07080</t>
  </si>
  <si>
    <t>INE080T07029</t>
  </si>
  <si>
    <t>INE285T07065</t>
  </si>
  <si>
    <t>INE285T07040</t>
  </si>
  <si>
    <t>INE003S07072</t>
  </si>
  <si>
    <t>INE285T07032</t>
  </si>
  <si>
    <t>INE680R08010</t>
  </si>
  <si>
    <t>INE285T07057</t>
  </si>
  <si>
    <t>INE611O07048</t>
  </si>
  <si>
    <t>INE266N07076</t>
  </si>
  <si>
    <t>INE532S07013</t>
  </si>
  <si>
    <t>CRISIL A-</t>
  </si>
  <si>
    <t>INE266N07084</t>
  </si>
  <si>
    <t>INE069R07034</t>
  </si>
  <si>
    <t>INE720G08074</t>
  </si>
  <si>
    <t>INE082T07025</t>
  </si>
  <si>
    <t>INE498F07071</t>
  </si>
  <si>
    <t>INE729R08015</t>
  </si>
  <si>
    <t>ICRA AA-(SO)</t>
  </si>
  <si>
    <t>INE137K08016</t>
  </si>
  <si>
    <t>IND AA-</t>
  </si>
  <si>
    <t>INE960S07024</t>
  </si>
  <si>
    <t>INE960S07032</t>
  </si>
  <si>
    <t>INE960S07057</t>
  </si>
  <si>
    <t>INE476A16QF7</t>
  </si>
  <si>
    <t>Direct Weekly Dividend</t>
  </si>
  <si>
    <t>Insti Monthly Dividend</t>
  </si>
  <si>
    <t>Regular - Weekly Dividend</t>
  </si>
  <si>
    <r>
      <t>Franklin India Short Term Income Plan As of -29Feb</t>
    </r>
    <r>
      <rPr>
        <b/>
        <sz val="8"/>
        <color theme="1"/>
        <rFont val="Arial"/>
        <family val="2"/>
      </rPr>
      <t>2016</t>
    </r>
  </si>
  <si>
    <t>INE247U07014</t>
  </si>
  <si>
    <t>INE803N07043</t>
  </si>
  <si>
    <t>INE220J07022</t>
  </si>
  <si>
    <t>INE949L08152</t>
  </si>
  <si>
    <t>FITCH A+</t>
  </si>
  <si>
    <t>INE036A07492</t>
  </si>
  <si>
    <t>INE271C07178</t>
  </si>
  <si>
    <t>INE850M07079</t>
  </si>
  <si>
    <t>INE850M08010</t>
  </si>
  <si>
    <t>INE003S07106</t>
  </si>
  <si>
    <t>INE080T07037</t>
  </si>
  <si>
    <t>INE946S07056</t>
  </si>
  <si>
    <t>INE840S07093</t>
  </si>
  <si>
    <t>INE003S07130</t>
  </si>
  <si>
    <t>INE498F07063</t>
  </si>
  <si>
    <r>
      <t>Franklin India Dynamic Accrual Fund As of -29Feb20</t>
    </r>
    <r>
      <rPr>
        <b/>
        <sz val="8"/>
        <color theme="1"/>
        <rFont val="Arial"/>
        <family val="2"/>
      </rPr>
      <t>16</t>
    </r>
  </si>
  <si>
    <t>INE121E07205</t>
  </si>
  <si>
    <t>INE121E07080</t>
  </si>
  <si>
    <t>INE216P07027</t>
  </si>
  <si>
    <t>INE036A07476</t>
  </si>
  <si>
    <t>INE216P07019</t>
  </si>
  <si>
    <t>INE146O08035</t>
  </si>
  <si>
    <t>INE146O07029</t>
  </si>
  <si>
    <t>INE146O07052</t>
  </si>
  <si>
    <t>INE146O07037</t>
  </si>
  <si>
    <t>INE949L07097</t>
  </si>
  <si>
    <t>INE949L07089</t>
  </si>
  <si>
    <t>INE949L07071</t>
  </si>
  <si>
    <t>INE949L07063</t>
  </si>
  <si>
    <t>INE228N08017</t>
  </si>
  <si>
    <t>INE949L07196</t>
  </si>
  <si>
    <t>INE949L07188</t>
  </si>
  <si>
    <t>INE949L07170</t>
  </si>
  <si>
    <t>INE949L07162</t>
  </si>
  <si>
    <t>INE949L07154</t>
  </si>
  <si>
    <t>INE949L07147</t>
  </si>
  <si>
    <t>INE949L07139</t>
  </si>
  <si>
    <t>INE949L07121</t>
  </si>
  <si>
    <t>INE511C08811</t>
  </si>
  <si>
    <t>INE623B07180</t>
  </si>
  <si>
    <t>INE517B08026</t>
  </si>
  <si>
    <t>INE946S07080</t>
  </si>
  <si>
    <t>INE285T07081</t>
  </si>
  <si>
    <t>INE946S07064</t>
  </si>
  <si>
    <t>INE840S07077</t>
  </si>
  <si>
    <t>INE003S07114</t>
  </si>
  <si>
    <t>INE946S07049</t>
  </si>
  <si>
    <t>INE840S07069</t>
  </si>
  <si>
    <t>INE285T07073</t>
  </si>
  <si>
    <t>INE080T07011</t>
  </si>
  <si>
    <t>INE532S07021</t>
  </si>
  <si>
    <t>CARE A(SO)</t>
  </si>
  <si>
    <t>INE228N07019</t>
  </si>
  <si>
    <t>INE960S07016</t>
  </si>
  <si>
    <t>INE960S07040</t>
  </si>
  <si>
    <r>
      <t>Franklin India Corporate Bond Opportunities Fund A</t>
    </r>
    <r>
      <rPr>
        <b/>
        <sz val="8"/>
        <color theme="1"/>
        <rFont val="Arial"/>
        <family val="2"/>
      </rPr>
      <t>s of -29Feb2016</t>
    </r>
  </si>
  <si>
    <t>INE121E07304</t>
  </si>
  <si>
    <t>INE003S07098</t>
  </si>
  <si>
    <t>INE946S07072</t>
  </si>
  <si>
    <t>INE840S07051</t>
  </si>
  <si>
    <t>INE003S07080</t>
  </si>
  <si>
    <t>INE720G08066</t>
  </si>
  <si>
    <t>INE960S07073</t>
  </si>
  <si>
    <t>INE960S07081</t>
  </si>
  <si>
    <r>
      <t>Franklin India Income Opportunities Fund As of -29</t>
    </r>
    <r>
      <rPr>
        <b/>
        <sz val="8"/>
        <color theme="1"/>
        <rFont val="Arial"/>
        <family val="2"/>
      </rPr>
      <t>Feb2016</t>
    </r>
  </si>
  <si>
    <t>INE121E07189</t>
  </si>
  <si>
    <t>INE202B07CP3</t>
  </si>
  <si>
    <t>INE949L07055</t>
  </si>
  <si>
    <t>INE112A16JC0</t>
  </si>
  <si>
    <t>INE434A16KM5</t>
  </si>
  <si>
    <t>INE261F14913</t>
  </si>
  <si>
    <t>INE870D14833</t>
  </si>
  <si>
    <t>INE134E14675</t>
  </si>
  <si>
    <t>INE178A14944</t>
  </si>
  <si>
    <t>INE623B14897</t>
  </si>
  <si>
    <t>INE860H14UD9</t>
  </si>
  <si>
    <t>INE774D14JO1</t>
  </si>
  <si>
    <t>INE511C14NZ7</t>
  </si>
  <si>
    <t>INE013A14XG7</t>
  </si>
  <si>
    <t>INE916D14XD2</t>
  </si>
  <si>
    <t>INE556F14CD5</t>
  </si>
  <si>
    <t>INE759E14CC0</t>
  </si>
  <si>
    <t>INE501G14084</t>
  </si>
  <si>
    <t>INE261F14921</t>
  </si>
  <si>
    <t>INE373A14537</t>
  </si>
  <si>
    <t>INE511C14OC4</t>
  </si>
  <si>
    <t>INE012I14FA2</t>
  </si>
  <si>
    <t>INE523H14UO0</t>
  </si>
  <si>
    <t>Inst - Daily Dividend</t>
  </si>
  <si>
    <t>Inst - Weekly Dividend</t>
  </si>
  <si>
    <t>Regular - Daily Divd</t>
  </si>
  <si>
    <t>Regular - Growth</t>
  </si>
  <si>
    <t>S. Inst - Daily Dividend</t>
  </si>
  <si>
    <t>S. Inst - Growth</t>
  </si>
  <si>
    <t>S. Inst - Weekly Dividend</t>
  </si>
  <si>
    <r>
      <t>Franklin India Treasury Management Account As of -</t>
    </r>
    <r>
      <rPr>
        <b/>
        <sz val="8"/>
        <color theme="1"/>
        <rFont val="Arial"/>
        <family val="2"/>
      </rPr>
      <t>29Feb2016</t>
    </r>
  </si>
  <si>
    <t>INE271C07103</t>
  </si>
  <si>
    <t>INE528S07029</t>
  </si>
  <si>
    <t>INE896L07017</t>
  </si>
  <si>
    <t>INE121E07262</t>
  </si>
  <si>
    <t>INE121E07247</t>
  </si>
  <si>
    <t>INE121E07221</t>
  </si>
  <si>
    <t>INE036A07443</t>
  </si>
  <si>
    <t>INE528S07037</t>
  </si>
  <si>
    <t>INE896L07025</t>
  </si>
  <si>
    <t>INE055I07024</t>
  </si>
  <si>
    <t>INE840S07028</t>
  </si>
  <si>
    <t>INE861I08023</t>
  </si>
  <si>
    <t>INE840S07010</t>
  </si>
  <si>
    <t>INE192L08084</t>
  </si>
  <si>
    <t>INE432R07042</t>
  </si>
  <si>
    <t>IND AA</t>
  </si>
  <si>
    <t>INE112A16JQ0</t>
  </si>
  <si>
    <t>INE648A16GY3</t>
  </si>
  <si>
    <t>INE112A16HO9</t>
  </si>
  <si>
    <t>INE476A16PU8</t>
  </si>
  <si>
    <t>INE557F14DF6</t>
  </si>
  <si>
    <t>INE623B14905</t>
  </si>
  <si>
    <t>INE651J14081</t>
  </si>
  <si>
    <t>INE651J14354</t>
  </si>
  <si>
    <t>INE780C14299</t>
  </si>
  <si>
    <t>Regular - Daily Dividend</t>
  </si>
  <si>
    <r>
      <t>Franklin India Ultra Short Bond Fund As of -29Feb2</t>
    </r>
    <r>
      <rPr>
        <b/>
        <sz val="8"/>
        <color theme="1"/>
        <rFont val="Arial"/>
        <family val="2"/>
      </rPr>
      <t>016</t>
    </r>
  </si>
  <si>
    <t>Plan Name</t>
  </si>
  <si>
    <t xml:space="preserve">Dividend per unit </t>
  </si>
  <si>
    <t>Individual/HUF</t>
  </si>
  <si>
    <t>Others</t>
  </si>
  <si>
    <t>Retail Plan Daily Dividend Option</t>
  </si>
  <si>
    <t>Institutional Plan Daily Dividend Option</t>
  </si>
  <si>
    <t>Super Institutional Plan Daily Dividend Option</t>
  </si>
  <si>
    <t>Retail Plan Weekly Dividend Option</t>
  </si>
  <si>
    <t>Super Institutional Plan Weekly Dividend Option</t>
  </si>
  <si>
    <t>Direct Super Institutional Plan Daily Dividend Option</t>
  </si>
  <si>
    <t>Direct Super Institutional Plan Weekly Dividend Option</t>
  </si>
  <si>
    <t>Regular Plan - Weekly Dividend Option</t>
  </si>
  <si>
    <t>Regular Plan - Daily Divdend Reinvestment Option</t>
  </si>
  <si>
    <t>Institutional Plan - Weekly Dividend Option</t>
  </si>
  <si>
    <t>Institutional Plan - Daily Dividend Reinvestment Option</t>
  </si>
  <si>
    <t>Super Institutional Plan - Daily Dividend Reinvestment Option</t>
  </si>
  <si>
    <t>Super Institutional Plan - Weekly Dividend Option</t>
  </si>
  <si>
    <t>Direct Super Institutional Daily Divdend Reinvestment Option</t>
  </si>
  <si>
    <t>Direct Super Institutional Weekly Dividend Option</t>
  </si>
  <si>
    <t>Dividend Plan</t>
  </si>
  <si>
    <t>Direct Dividend Plan</t>
  </si>
  <si>
    <t>Retail Plan Quarterly Dividend Option</t>
  </si>
  <si>
    <t>Retail Plan Monthly Dividend Option</t>
  </si>
  <si>
    <t>Institutional Plan Monthly Dividend Option</t>
  </si>
  <si>
    <t>Direct Retail Plan Quarterly Dividend Option</t>
  </si>
  <si>
    <t>Direct Retail Plan Monthly Dividend Option</t>
  </si>
  <si>
    <t>Direct Retail Plan Weekly Dividend Option</t>
  </si>
  <si>
    <t>Monthly Dividend Plan</t>
  </si>
  <si>
    <t>Quarterly Dividend Plan</t>
  </si>
  <si>
    <t>Direct Monthly Dividend Plan</t>
  </si>
  <si>
    <t>Direct Quarterly Dividend Plan</t>
  </si>
  <si>
    <t>Half Yearly Dividend Plan</t>
  </si>
  <si>
    <t>Direct Half Yearly Dividend Plan</t>
  </si>
  <si>
    <t>Composite Plan Dividend Option</t>
  </si>
  <si>
    <t>Direct Composite Plan Dividend Option</t>
  </si>
  <si>
    <t>Quarterly Dividend Option</t>
  </si>
  <si>
    <t>Direct Quarterly Dividend Option</t>
  </si>
  <si>
    <t>Retail Plan - Quarterly Dividend Option</t>
  </si>
  <si>
    <t>Institutional Plan - Dividend Option</t>
  </si>
  <si>
    <t>Direct Retail Plan - Quarterly Dividend Option</t>
  </si>
  <si>
    <t>Retail Plan - Daily Dividend Option</t>
  </si>
  <si>
    <t>Direct Retail Plan - Daily Dividend Option</t>
  </si>
  <si>
    <t>Retail Plan - Monthly Dividend Option</t>
  </si>
  <si>
    <t>Direct Retail Plan - Monthly Dividend Option</t>
  </si>
  <si>
    <t>Privately Rated $</t>
  </si>
  <si>
    <t>$ - Rated by SEBI Registered Agency</t>
  </si>
  <si>
    <t>9.00%  Edelweiss Commodities Services Ltd (19-Apr-2017) **</t>
  </si>
  <si>
    <t>0% Albrecht Builder Private Limited (17-Mar-2017) **</t>
  </si>
  <si>
    <t>12.25% DLF Ltd (11-Aug-2017) **</t>
  </si>
  <si>
    <t>9.00%  Edelweiss Retail Finance Limited (17-Feb-2017) **</t>
  </si>
  <si>
    <t>AU Financiers India Pvt Ltd (SBI + 15Bps) (26-Jun-2020) **</t>
  </si>
  <si>
    <t>12.25% Indostar Capital Finance Pvt Ltd (23-May-2016) **</t>
  </si>
  <si>
    <t>10.55% JSW Steel Ltd (10-Feb-2017) **</t>
  </si>
  <si>
    <t>Hinduja Leyland Finance Ltd (SBI + 18 Bps) (29-Apr-2020) **</t>
  </si>
  <si>
    <t>9.6% JSW Energy Ltd (31-Mar-2020) **</t>
  </si>
  <si>
    <t>9.6% JSW Energy Ltd (31-Mar-2019) **</t>
  </si>
  <si>
    <t>9.6% JSW Energy Ltd (31-Mar-2018) **</t>
  </si>
  <si>
    <t>CEAT Ltd (SBI + 10 Bps)(31-Jul-2025) **</t>
  </si>
  <si>
    <t>Reliance Infrastructure Ltd (IBL+10Bps) (25-Mar-2017) **</t>
  </si>
  <si>
    <t>9.00%  Edelweiss Retail Finance Limited (18-Aug-2017) **</t>
  </si>
  <si>
    <t>Hinduja Leyland Finance Ltd (SBI + 18 Bps) (15-May-2020) **</t>
  </si>
  <si>
    <t>11.00% Tata Teleservices Ltd (28-Jun-2016) **</t>
  </si>
  <si>
    <t>10.3265% Magma Housing Finance Ltd(30-May-2016) **</t>
  </si>
  <si>
    <t>0% Dewan Housing Finance Corp Ltd (21-Mar-2016) **</t>
  </si>
  <si>
    <t>0% JSW Techno Projects Management Ltd (09-Jun-2018) **</t>
  </si>
  <si>
    <t>0% JSW Techno Projects Management Ltd (10-Jun-2016) **</t>
  </si>
  <si>
    <t>0% Sprit Textiles Private Limited (25-Jul-2019) **</t>
  </si>
  <si>
    <t>Shriram Housing Finance Ltd (KBR + 20Bps) (01-Dec-2017) **</t>
  </si>
  <si>
    <t>11.90% Legitimate Asset Operators Pvt Ltd (30-Nov-2016) **</t>
  </si>
  <si>
    <t>0% Essel Corporate Resources Pvt Ltd (09-AUg-2019) **</t>
  </si>
  <si>
    <t>10.81% Sharda Solvent Ltd (30-Apr-2018) **</t>
  </si>
  <si>
    <t>0% HPCL-Mittal Energy Ltd (11-Jun-2016) **</t>
  </si>
  <si>
    <t>11.90% Legitimate Asset Operators Pvt Ltd (30-Jun-2016) **</t>
  </si>
  <si>
    <t>0% JSW Techno Projects Management Ltd (09-Dec-2018) **</t>
  </si>
  <si>
    <t>0% Mahindra Lifespace Developers Ltd (04-Apr-2016) **</t>
  </si>
  <si>
    <t>9.5% JSW Energy Ltd (31-Mar-2016) **</t>
  </si>
  <si>
    <t>12.25% AU Financiers India Pvt Ltd (04-May-2016) **</t>
  </si>
  <si>
    <t>3% Grand View Estates Pvt Ltd (30-Mar-2016) **</t>
  </si>
  <si>
    <t>10.5% Hinduja Leyland Finance Ltd (30-May-2017) **</t>
  </si>
  <si>
    <t xml:space="preserve"> Jindal Steel &amp; Power Limited (SBI +100 bps) (18-Dec-2019) **</t>
  </si>
  <si>
    <t>10.10% Future Retail Ltd (17-Apr-2020) **</t>
  </si>
  <si>
    <t>10.25% Future Retail Ltd (06-Apr-2020) **</t>
  </si>
  <si>
    <t>11.00% Tata Teleservices Ltd (28-Jun-2017) **</t>
  </si>
  <si>
    <t>12.25% DLF Ltd (11-Aug-2020) **</t>
  </si>
  <si>
    <t>12.4% Hinduja Leyland Finance Ltd (03-Nov-2019) **</t>
  </si>
  <si>
    <t>9.6% JSW Energy Ltd (30-Sep-2018) **</t>
  </si>
  <si>
    <t>10.6% JSW Steel Ltd (19-AUg-2019) **</t>
  </si>
  <si>
    <t>12% IL&amp;FS Transportation Networks Ltd (18-Mar-2019) **</t>
  </si>
  <si>
    <t>9.75% JSW Energy Ltd (31-Mar-2022) **</t>
  </si>
  <si>
    <t>11.90% JSW Infrastructure Ltd (07-Mar-2019) **</t>
  </si>
  <si>
    <t>8% ECL Finance Ltd (26-Sep-2017) **</t>
  </si>
  <si>
    <t>Reliance Infrastructure Ltd (IBL+10Bps) (25-Sep-2018) **</t>
  </si>
  <si>
    <t>11.5% Magma Fincorp Ltd (14-Dec-2016) **</t>
  </si>
  <si>
    <t>11.66% Equitas Finance Pvt Ltd (14-Aug-2020) **</t>
  </si>
  <si>
    <t>12.25% DLF Ltd (09-Aug-2019) **</t>
  </si>
  <si>
    <t>11.95% Future Consumer Enterprise Ltd (17-Mar-2018) **</t>
  </si>
  <si>
    <t>9.75% JSW Energy Ltd (20-Jul-2020) **</t>
  </si>
  <si>
    <t>4% HPCL-Mittal Pipelines Ltd (21-Aug-2020) **</t>
  </si>
  <si>
    <t>0% AU Housing Finance Ltd (18-Jul-2017) **</t>
  </si>
  <si>
    <t>11.50% Hinduja Leyland Finance Ltd (31-May-2021) **</t>
  </si>
  <si>
    <t>11.15% IFMR Capital Finance Pvt Ltd (13-Mar-2018) **</t>
  </si>
  <si>
    <t>10.70% Hinduja Leyland Finance Ltd (23-Sep-2017) **</t>
  </si>
  <si>
    <t>9.6% JSW Energy Ltd (30-Sep-2019) **</t>
  </si>
  <si>
    <t>12.33% Reliance Communications Enterprises Pvt Ltd (22-Dec-2017) **</t>
  </si>
  <si>
    <t>12.68% Renew Power Ventures Pvt Ltd (23-Mar-2020) **</t>
  </si>
  <si>
    <t>12.33% Reliance Project Ventures And Management Pvt Ltd (22-Dec-2017) **</t>
  </si>
  <si>
    <t>4% HPCL-Mittal Energy Ltd (03-Sep-2022) **</t>
  </si>
  <si>
    <t>12.52% Reliance Project Ventures And Management Pvt Ltd (10-Oct-2017) **</t>
  </si>
  <si>
    <t>4% HPCL-Mittal Energy Ltd (03-Sep-2020) **</t>
  </si>
  <si>
    <t>12.35% Reliance Inceptum Pvt Ltd (04-Aug-2017) **</t>
  </si>
  <si>
    <t>11.50% MA Multi-Trade Private Limited (26-Mar-2018) **</t>
  </si>
  <si>
    <t>12.15% Nufuture Digital (India) Ltd (31-May-2019) **</t>
  </si>
  <si>
    <t>11.90% Legitimate Asset Operators Pvt Ltd (31-May-2018) **</t>
  </si>
  <si>
    <t>4% HPCL-Mittal Energy Ltd (03-Sep-2021) **</t>
  </si>
  <si>
    <t>11.90% Bhavna Asset Operators Private Ltd (31-Aug-2019) **</t>
  </si>
  <si>
    <t>11.90% Legitimate Asset Operators Pvt Ltd (30-Nov-2018) **</t>
  </si>
  <si>
    <t>12.75% Future Ideas Company Ltd (31-Jan-2018) **</t>
  </si>
  <si>
    <t>12.3% Piramal Realty Private Limited (22-Dec-2017) **</t>
  </si>
  <si>
    <t>Jindal Power Limited  (SBI+100 Bps) (21-Dec-2018) **</t>
  </si>
  <si>
    <t>0% OPJ Trading Private Ltd (20-Oct-2017) **</t>
  </si>
  <si>
    <t>10.60% Viom Networks Ltd (28-Apr-2020) **</t>
  </si>
  <si>
    <t>0% SBK Properties Pvt Ltd (09-Jan-2020) **</t>
  </si>
  <si>
    <t>Jindal Power Limited  (SBI+100 Bps) (20-Dec-2019) **</t>
  </si>
  <si>
    <t>0% JSW Logistics Infrastructure Pvt Ltd (13-Dec-2019) **</t>
  </si>
  <si>
    <t>0% JSW Logistics Infrastructure Pvt Ltd (13-Mar-2020) **</t>
  </si>
  <si>
    <t>0% Pri-Media Services Pvt Ltd Series C (30-Jun-2020) **</t>
  </si>
  <si>
    <t>0% Dolvi Minerals And Metals Limited (22-Oct-2019) **</t>
  </si>
  <si>
    <t xml:space="preserve"> Jindal Steel &amp; Power Limited (SBI +100 bps) (18-Dec-2020) **</t>
  </si>
  <si>
    <t>9.00%  Edelweiss Commodities Services Ltd (17-Apr-2020) **</t>
  </si>
  <si>
    <t>9.7% JSW Energy Ltd (31-Mar-2017) **</t>
  </si>
  <si>
    <t>10.75% Tata Bluescope (27-Sep-2019) **</t>
  </si>
  <si>
    <t>12.25% DLF Ltd (10-Aug-2018) **</t>
  </si>
  <si>
    <t>AU Financiers India Pvt Ltd (SBI + 15 Bps) (21-May-2020) **</t>
  </si>
  <si>
    <t>4% HPCL-Mittal Pipelines Ltd (21-Aug-2021) **</t>
  </si>
  <si>
    <t>Jindal Steel &amp; Power Ltd (SBI+50 Bps) (11-Mar-2021) **</t>
  </si>
  <si>
    <t>12.4% Hinduja Leyland Finance Ltd (03-Apr-2020) **</t>
  </si>
  <si>
    <t>11.57% AU Housing Finance Ltd (11-Sep-2017) **</t>
  </si>
  <si>
    <t>11.75% AU Financiers India Pvt Ltd (04-May-2021) **</t>
  </si>
  <si>
    <t>Reliance Infrastructure Ltd (IBL+10Bps) (25-Mar-2019) **</t>
  </si>
  <si>
    <t>10.65% Hinduja Leyland Finance Ltd (16-Feb-2020) **</t>
  </si>
  <si>
    <t>10.65% Hinduja Leyland Finance Ltd (16-Feb-2018) **</t>
  </si>
  <si>
    <t>12.25% AU Financiers India Pvt Ltd (04-Jan-2017) **</t>
  </si>
  <si>
    <t>12.25% AU Financiers India Pvt Ltd (04-Nov-2016) **</t>
  </si>
  <si>
    <t>12.25% AU Financiers India Pvt Ltd (04-Sep-2016) **</t>
  </si>
  <si>
    <t>12.25% AU Financiers India Pvt Ltd (04-Jul-2016) **</t>
  </si>
  <si>
    <t>11.30% Hinduja Leyland Finance Ltd (21-Jul-2021) **</t>
  </si>
  <si>
    <t>7.75% Trent Hypermarket Ltd (18-Jun-2017) **</t>
  </si>
  <si>
    <t>10.10% Future Retail Ltd (29-Apr-2021) **</t>
  </si>
  <si>
    <t>11.95% AU Financiers India Pvt Ltd (24-Jul-2017) **</t>
  </si>
  <si>
    <t>11.95% AU Financiers India Pvt Ltd (24-May-2017) **</t>
  </si>
  <si>
    <t>11.95% AU Financiers India Pvt Ltd (24-Mar-2017) **</t>
  </si>
  <si>
    <t>11.95% AU Financiers India Pvt Ltd (24-Jan-2017) **</t>
  </si>
  <si>
    <t>11.95% AU Financiers India Pvt Ltd (24-Nov-2016) **</t>
  </si>
  <si>
    <t>11.95% AU Financiers India Pvt Ltd (24-Sep-2016) **</t>
  </si>
  <si>
    <t>11.95% AU Financiers India Pvt Ltd (24-Jul-2016) **</t>
  </si>
  <si>
    <t>11.95% AU Financiers India Pvt Ltd (24-May-2016) **</t>
  </si>
  <si>
    <t>11.50% Magma Fincorp Ltd (06-Jun-2018) **</t>
  </si>
  <si>
    <t>10.10% Future Retail Ltd (29-Apr-2020) **</t>
  </si>
  <si>
    <t>9.56% LIC Housing Finance Ltd (19-Jan-2017) **</t>
  </si>
  <si>
    <t>11% Renew Power Ventures Pvt Ltd (09-Sep-2020) **</t>
  </si>
  <si>
    <t>11.30% Tata Teleservices Maharashtra Ltd (22-May-2018) **</t>
  </si>
  <si>
    <t>12.15% Nufuture Digital (India) Ltd (30-Nov-2019) **</t>
  </si>
  <si>
    <t>11.90% Bhavna Asset Operators Private Ltd (29-Feb-2020) **</t>
  </si>
  <si>
    <t>12.15% Nufuture Digital (India) Ltd (30-Nov-2018) **</t>
  </si>
  <si>
    <t>11.90% Legitimate Asset Operators Pvt Ltd (31-May-2019) **</t>
  </si>
  <si>
    <t>13.01% Renew Power Ventures Pvt Ltd (23-Mar-2020) **</t>
  </si>
  <si>
    <t>11.90% Legitimate Asset Operators Pvt Ltd (11-May-2020) **</t>
  </si>
  <si>
    <t>12.15% Nufuture Digital (India) Ltd (30-Nov-2017) **</t>
  </si>
  <si>
    <t>12.75% Future Ideas Company Ltd (30-Jun-2020) **</t>
  </si>
  <si>
    <t>11.90% Legitimate Asset Operators Pvt Ltd (30-Nov-2019) **</t>
  </si>
  <si>
    <t>12.15% Nufuture Digital (India) Ltd (02-Jun-2020) **</t>
  </si>
  <si>
    <t>12.15% Nufuture Digital (India) Ltd (31-May-2018) **</t>
  </si>
  <si>
    <t>11.80% Aasan Developers &amp; Constructions Pvt Ltd (29-Jun-2018) **</t>
  </si>
  <si>
    <t>0% Essel Infraprojects Ltd (22-May-2020) **</t>
  </si>
  <si>
    <t>0% Sprit Textiles Private Limited (20-Jul-2019) **</t>
  </si>
  <si>
    <t>0% Dish Infra Services Private Limited (28-May-2018) **</t>
  </si>
  <si>
    <t>0% Trent Hypermarket Ltd (13-Mar-2017) **</t>
  </si>
  <si>
    <t>0% JSW Logistics Infrastructure Pvt Ltd (15-Jun-2018) **</t>
  </si>
  <si>
    <t>0% JSW Logistics Infrastructure Pvt Ltd (15-Mar-2019) **</t>
  </si>
  <si>
    <t>11.19% Equitas Housing Finance Ltd (08-Jan-2021) **</t>
  </si>
  <si>
    <t>4% HPCL-Mittal Pipelines Ltd (21-Aug-2022) **</t>
  </si>
  <si>
    <t>11.45% Essel Propack Limited (25-Apr-2021) **</t>
  </si>
  <si>
    <t>Reliance Infrastructure Ltd (IBL+10Bps) (25-Sep-2019) **</t>
  </si>
  <si>
    <t>14.50% IFMR Capital Finance Pvt Ltd (18-Dec-2018) **</t>
  </si>
  <si>
    <t>9.50%  Reliance Broadcast Network Ltd (13-May-2019) **</t>
  </si>
  <si>
    <t>9.50%  Reliance Broadcast Network Ltd (14-May-2018) **</t>
  </si>
  <si>
    <t>9.50%  Reliance Broadcast Network Ltd (13-May-2020) **</t>
  </si>
  <si>
    <t>11.90% Bhavna Asset Operators Private Ltd (31-Aug-2018) **</t>
  </si>
  <si>
    <t>11.90% Bhavna Asset Operators Private Ltd (07-Aug-2020) **</t>
  </si>
  <si>
    <t>11.30% Tata Teleservices Maharashtra Ltd (22-May-2019) **</t>
  </si>
  <si>
    <t>11.90% Legitimate Asset Operators Pvt Ltd (30-Nov-2017) **</t>
  </si>
  <si>
    <t>0% Dish Infra Services Private Limited (30-Sep-2017) **</t>
  </si>
  <si>
    <t>Jindal Power Limited  (SBI+100 Bps) (22-Dec-2020) **</t>
  </si>
  <si>
    <t xml:space="preserve"> Jindal Steel &amp; Power Limited (SBI +100 bps) (18-Dec-2018) **</t>
  </si>
  <si>
    <t>11.00% Tata Teleservices Ltd (28-Jun-2018) **</t>
  </si>
  <si>
    <t>9.00%  Edelweiss Retail Finance Limited Option II (19-Aug-2020) **</t>
  </si>
  <si>
    <t>9.00%  Edelweiss Retail Finance Limited Option IV (19-Aug-2020) **</t>
  </si>
  <si>
    <t>9.75% JSW Energy Ltd (01-Nov-2022) **</t>
  </si>
  <si>
    <t>11.66% Equitas Finance Pvt Ltd (28-Jul-2020) **</t>
  </si>
  <si>
    <t>Reliance Infrastructure Ltd (IBL+10Bps) (24-Mar-2018) **</t>
  </si>
  <si>
    <t>12.4% Hinduja Leyland Finance Ltd (26-Apr-2020) **</t>
  </si>
  <si>
    <t>8.84% Power Grid Corp Of India Ltd (21-Oct-2017) **</t>
  </si>
  <si>
    <t>9.6% JSW Energy Ltd (30-Sep-2016) **</t>
  </si>
  <si>
    <t>11.95% Future Consumer Enterprise Ltd (17-Mar-2017) **</t>
  </si>
  <si>
    <t>11.50% Indostar Capital Finance Pvt Ltd (11-Jul-2019) **</t>
  </si>
  <si>
    <t>11.50% Indostar Capital Finance Pvt Ltd (11-AUg-2019) **</t>
  </si>
  <si>
    <t>8.87%  Rural Electrification Corp Ltd (08-Mar-2020) **</t>
  </si>
  <si>
    <t>0% Dewan Housing Finance Corp Ltd (25-Apr-2016) **</t>
  </si>
  <si>
    <t>12% Hinduja Leyland Finance Ltd (28-Mar-2021) **</t>
  </si>
  <si>
    <t>9.899% Cholamandalam Investment And Finance Co Ltd (24-Jun-2016) **</t>
  </si>
  <si>
    <t>9.15% Tata Power Co Ltd (17-Sep-2016) **</t>
  </si>
  <si>
    <t>9.25% Housing Development Finance Corporation Ltd (24-Nov-2016) **</t>
  </si>
  <si>
    <t>9.50%  Reliance Broadcast Network Ltd (20-Jul-2020) **</t>
  </si>
  <si>
    <t>9.50%  Reliance Broadcast Network Ltd (20-Jul-2019) **</t>
  </si>
  <si>
    <t>9.50%  Reliance Broadcast Network Ltd (20-Jul-2018) **</t>
  </si>
  <si>
    <t>10% Mahindra World City Jaipur Ltd (13-Jul-2016) **</t>
  </si>
  <si>
    <t>12.75% Future Ideas Company Ltd (31-Jul-2019) **</t>
  </si>
  <si>
    <t>11.90% Bhavna Asset Operators Private Ltd (28-Feb-2019) **</t>
  </si>
  <si>
    <t>11.90% Bhavna Asset Operators Private Ltd (28-Feb-2018) **</t>
  </si>
  <si>
    <t>11.90% Bhavna Asset Operators Private Ltd (31-Aug-2017) **</t>
  </si>
  <si>
    <t>11.25% Mahindra Bebanco Developers Ltd (09-Sep-2016) **</t>
  </si>
  <si>
    <t>0% Pri-Media Services Pvt Ltd Series B (30-Jun-2020) **</t>
  </si>
  <si>
    <t>0% Pri-Media Services Pvt Ltd Series A (30-Jun-2020) **</t>
  </si>
  <si>
    <t>0% JSW Logistics Infrastructure Pvt Ltd (14-Sep-2018) **</t>
  </si>
  <si>
    <t>0% JSW Logistics Infrastructure Pvt Ltd (14-Dec-2018) **</t>
  </si>
  <si>
    <t>0% JSW Logistics Infrastructure Pvt Ltd (14-Jun-2019) **</t>
  </si>
  <si>
    <t>8.40% Power Grid Corp Of India Ltd (27-May-2020) **</t>
  </si>
  <si>
    <t>8.36% Power Finance Corp Ltd (04-Sep-2020) **</t>
  </si>
  <si>
    <t>8.93% Power Grid Corp Of India Ltd (20-Oct-2019) **</t>
  </si>
  <si>
    <t>9.15% Export-Import Bank Of India (05-Sep-2022) **</t>
  </si>
  <si>
    <t>8.45% Power Finance Corp Ltd (10-Aug-2020) **</t>
  </si>
  <si>
    <t>8.36% Rural Electrification Corp Ltd (22-Sep-2020) **</t>
  </si>
  <si>
    <t>12.13% Equitas Finance Pvt Ltd (26-Feb-2020) **</t>
  </si>
  <si>
    <t>Reliance Infrastructure Ltd (IBL+10Bps) (25-Sep-2017) **</t>
  </si>
  <si>
    <t>12.25% AU Financiers India Pvt Ltd (04-Mar-2016) **</t>
  </si>
  <si>
    <t>0% Equitas Finance Pvt Ltd (30-Aug-2016) **</t>
  </si>
  <si>
    <t>10.81% Writers And Publishers Pvt Ltd (30-Apr-2018) **</t>
  </si>
  <si>
    <t>11.90% Bhavna Asset Operators Private Ltd (30-Sep-2016) **</t>
  </si>
  <si>
    <t>11.90% Legitimate Asset Operators Pvt Ltd (31-May-2017) **</t>
  </si>
  <si>
    <t>11.90% Bhavna Asset Operators Private Ltd (28-Feb-2017) **</t>
  </si>
  <si>
    <t>12.15% Nufuture Digital (India) Ltd (31-May-2017) **</t>
  </si>
  <si>
    <t>12.15% Nufuture Digital (India) Ltd (30-Nov-2016) **</t>
  </si>
  <si>
    <t>12.15% Nufuture Digital (India) Ltd (30-Jun-2016) **</t>
  </si>
  <si>
    <t>Magma Fincorp Ltd (KBR+100Bps) (5-Apr-2016) **</t>
  </si>
  <si>
    <t>11.50% Indostar Capital Finance Pvt Ltd (11-Sep-2019) **</t>
  </si>
  <si>
    <t>0% JSW Logistics Infrastructure Pvt Ltd (13-Sep-2019) **</t>
  </si>
  <si>
    <t>9.40%  Capital First Ltd (27-Dec-2016) **</t>
  </si>
  <si>
    <t>9.07% Export-Import Bank Of India (11-Sep-2017) **</t>
  </si>
  <si>
    <t>8.05% Small Industries Development Bank Of India (28-Jan-2019) **</t>
  </si>
  <si>
    <t>9.90% Tata Sons Ltd (18-Mar-2016) **</t>
  </si>
  <si>
    <t>9.95% Food Corporation Of India (07-Mar-2022) **</t>
  </si>
  <si>
    <t>8.20% Power Grid Corp Of India Ltd (23-Jan-2020) **</t>
  </si>
  <si>
    <t>8.37%  Rural Electrification Corp Ltd (14-Aug-2020) **</t>
  </si>
  <si>
    <t>HDFC Bank Ltd (29-Mar-2016) **</t>
  </si>
  <si>
    <t>ICICI Bank Ltd (04-Aug-2016) **</t>
  </si>
  <si>
    <t>Export-Import Bank Of India (10-Feb-2017) **</t>
  </si>
  <si>
    <t>Power Finance Corp Ltd (14-Mar-2016) **</t>
  </si>
  <si>
    <t>Rural Electrification Corp Ltd (18-Mar-2016) **</t>
  </si>
  <si>
    <t>ICICI Bank Ltd (15-Mar-2016)</t>
  </si>
  <si>
    <t>Punjab &amp; Sindh Bank Ltd (02-May-2016) **</t>
  </si>
  <si>
    <t>Corporation Bank Ltd (03-May-2016) **</t>
  </si>
  <si>
    <t>National Bank For Agriculture And Rural Developm (18-Mar-2016) **</t>
  </si>
  <si>
    <t>Punjab &amp; Sindh Bank Ltd (15-Mar-2016) **</t>
  </si>
  <si>
    <t>Canara Bank Ltd (01-Mar-2016) **</t>
  </si>
  <si>
    <t>IDBI Bank Ltd (08-Mar-2016) **</t>
  </si>
  <si>
    <t>Capital First Ltd (07-Mar-2016) **</t>
  </si>
  <si>
    <t>LIC Housing Finance Ltd (18-May-2016) **</t>
  </si>
  <si>
    <t>LIC Housing Finance Ltd (10-Jun-2016) **</t>
  </si>
  <si>
    <t>Housing Development Finance Corporation Ltd (10-Mar-2016) **</t>
  </si>
  <si>
    <t>Reliance Capital Limited (09-Mar-2016) **</t>
  </si>
  <si>
    <t>Canara Bank Ltd (14-Mar-2016) **</t>
  </si>
  <si>
    <t>Corporation Bank Ltd (10-Mar-2016) **</t>
  </si>
  <si>
    <t>Andhra Bank (04-Mar-2016)</t>
  </si>
  <si>
    <t>National Bank For Agriculture And Rural Developm (02-Mar-2016)</t>
  </si>
  <si>
    <t>National Fertilizers Ltd (18-Mar-2016) **</t>
  </si>
  <si>
    <t>Power Finance Corp Ltd (23-Mar-2016) **</t>
  </si>
  <si>
    <t>Chennai Petroleum Corp Ltd (03-Mar-2016)</t>
  </si>
  <si>
    <t>Future Retail Ltd (18-Mar-2016) **</t>
  </si>
  <si>
    <t>Aditya Birla Finance Ltd (15-Mar-2016) **</t>
  </si>
  <si>
    <t>Mahindra &amp; Mahindra Financial Services Ltd (28-Mar-2016) **</t>
  </si>
  <si>
    <t>Magma Fincorp Ltd (01-Mar-2016) **</t>
  </si>
  <si>
    <t>Reliance Capital Limited (21-Mar-2016) **</t>
  </si>
  <si>
    <t>Kotak Mahindra Prime Ltd (29-Mar-2016) **</t>
  </si>
  <si>
    <t>Small Industries Development Bank Of India (02-May-2016) **</t>
  </si>
  <si>
    <t>L&amp;T Fincorp Limited (15-Mar-2016) **</t>
  </si>
  <si>
    <t>HT Media Ltd (21-Mar-2016) **</t>
  </si>
  <si>
    <t>National Bank For Agriculture And Rural Developm (08-Mar-2016) **</t>
  </si>
  <si>
    <t>BASF India Ltd (31-Mar-2016) **</t>
  </si>
  <si>
    <t>Magma Fincorp Ltd (28-Mar-2016) **</t>
  </si>
  <si>
    <t>JM Financial Services Ltd (25-Apr-2016) **</t>
  </si>
  <si>
    <t>JM Financial Products Ltd (28-Mar-2016) **</t>
  </si>
  <si>
    <t>Corporation Bank Ltd (25-May-2016) **</t>
  </si>
  <si>
    <t>State Bank Of Bikaner &amp; Jaipur (01-Mar-2016) **</t>
  </si>
  <si>
    <t>Corporation Bank Ltd (11-Mar-2016) **</t>
  </si>
  <si>
    <t>Canara Bank Ltd (10-Mar-2016) **</t>
  </si>
  <si>
    <t>National Housing Bank (23-Mar-2016) **</t>
  </si>
  <si>
    <t>Future Retail Ltd (21-Mar-2016) **</t>
  </si>
  <si>
    <t>JM Financial Credit Solutions Ltd (15-Mar-2016) **</t>
  </si>
  <si>
    <t>JM Financial Credit Solutions Ltd (28-Jul-2016) **</t>
  </si>
  <si>
    <t>JM Financial Ltd (06-Jun-2016) **</t>
  </si>
  <si>
    <t>Franklin India Taxshield As of Date -  29Feb2016</t>
  </si>
  <si>
    <t>Industry Classification</t>
  </si>
  <si>
    <t>INE467B01029</t>
  </si>
  <si>
    <t>Tata Consultancy Services Ltd.</t>
  </si>
  <si>
    <t>INE640A01023</t>
  </si>
  <si>
    <t>SKF India Ltd.</t>
  </si>
  <si>
    <t>INE176A01028</t>
  </si>
  <si>
    <t>Bata India Ltd.</t>
  </si>
  <si>
    <t>Consumer Durables</t>
  </si>
  <si>
    <t>INE302A01020</t>
  </si>
  <si>
    <t>Exide Industries Ltd.</t>
  </si>
  <si>
    <t>INE176B01034</t>
  </si>
  <si>
    <t>Havell's India Ltd.</t>
  </si>
  <si>
    <t>INE854D01016</t>
  </si>
  <si>
    <t>United Spirits Ltd.</t>
  </si>
  <si>
    <t>INE438A01022</t>
  </si>
  <si>
    <t>Apollo Tyres Ltd.</t>
  </si>
  <si>
    <t>INE171A01029</t>
  </si>
  <si>
    <t>Federal Bank Ltd.</t>
  </si>
  <si>
    <t>INE012A01025</t>
  </si>
  <si>
    <t>ACC Ltd.</t>
  </si>
  <si>
    <t>INE047A01013</t>
  </si>
  <si>
    <t>Grasim Industries Ltd.</t>
  </si>
  <si>
    <t>INE752H01013</t>
  </si>
  <si>
    <t>Credit Analysis and Research Ltd.</t>
  </si>
  <si>
    <t>Finance</t>
  </si>
  <si>
    <t>INE797F01012</t>
  </si>
  <si>
    <t>Jubilant Foodworks Ltd.</t>
  </si>
  <si>
    <t>INE769A01020</t>
  </si>
  <si>
    <t>Aarti Industries Ltd.</t>
  </si>
  <si>
    <t>INE067A01029</t>
  </si>
  <si>
    <t>Crompton Greaves Ltd.</t>
  </si>
  <si>
    <t>Industrial Capital Goods</t>
  </si>
  <si>
    <t>INE160A01022</t>
  </si>
  <si>
    <t>Punjab National Bank Ltd.</t>
  </si>
  <si>
    <t>INE131A01031</t>
  </si>
  <si>
    <t>Gujarat Mineral Development Corp. Ltd.</t>
  </si>
  <si>
    <t>INE571A01020</t>
  </si>
  <si>
    <t>IPCA Laboratories Ltd.</t>
  </si>
  <si>
    <t>INE501G01024</t>
  </si>
  <si>
    <t>HT Media Ltd.</t>
  </si>
  <si>
    <t>INE908D01010</t>
  </si>
  <si>
    <t>Shakti Pumps India Ltd.</t>
  </si>
  <si>
    <t>(b)Unlisted</t>
  </si>
  <si>
    <t>INE696201123</t>
  </si>
  <si>
    <t>Quantum Information Services</t>
  </si>
  <si>
    <t>Dividend Per Unit</t>
  </si>
  <si>
    <t>c) Portfolio Turnover Ratio during the Half - year 29-Feb-2016</t>
  </si>
  <si>
    <r>
      <t>Templeton India Growth Fund As of Date -  29Feb201</t>
    </r>
    <r>
      <rPr>
        <b/>
        <sz val="8"/>
        <color theme="1"/>
        <rFont val="Arial"/>
        <family val="2"/>
      </rPr>
      <t>6</t>
    </r>
  </si>
  <si>
    <t>INE118A01012</t>
  </si>
  <si>
    <t>Bajaj Holdings and Investment Ltd.</t>
  </si>
  <si>
    <t>INE092A01019</t>
  </si>
  <si>
    <t>Tata Chemicals Ltd.</t>
  </si>
  <si>
    <t>INE672A01018</t>
  </si>
  <si>
    <t>Tata Investment Corp. Ltd.</t>
  </si>
  <si>
    <t>INE823G01014</t>
  </si>
  <si>
    <t>JK Cement Ltd.</t>
  </si>
  <si>
    <t>IN9155A01020</t>
  </si>
  <si>
    <t>Tata Motors Ltd., DVR</t>
  </si>
  <si>
    <t>INE213A01029</t>
  </si>
  <si>
    <t>Oil &amp; Natural Gas Corp. Ltd.</t>
  </si>
  <si>
    <t>Oil</t>
  </si>
  <si>
    <t>INE585B01010</t>
  </si>
  <si>
    <t>Maruti Suzuki India Ltd.</t>
  </si>
  <si>
    <t>INE825A01012</t>
  </si>
  <si>
    <t>Vardhman Textiles Ltd.</t>
  </si>
  <si>
    <t>Textiles - Cotton</t>
  </si>
  <si>
    <t>INE540L01014</t>
  </si>
  <si>
    <t>Alkem Laboratories Ltd.</t>
  </si>
  <si>
    <t>INE910H01017</t>
  </si>
  <si>
    <t>Cairn India Ltd.</t>
  </si>
  <si>
    <t>INE660A01013</t>
  </si>
  <si>
    <t>Sundaram Finance Ltd.</t>
  </si>
  <si>
    <t>INE017A01032</t>
  </si>
  <si>
    <t>Great Eastern Shipping Co. Ltd.</t>
  </si>
  <si>
    <r>
      <t>Franklin India Smaller Companies Fund As of Date -</t>
    </r>
    <r>
      <rPr>
        <b/>
        <sz val="8"/>
        <color theme="1"/>
        <rFont val="Arial"/>
        <family val="2"/>
      </rPr>
      <t xml:space="preserve">  29Feb2016</t>
    </r>
  </si>
  <si>
    <t>INE235A01022</t>
  </si>
  <si>
    <t>Finolex Cables Ltd.</t>
  </si>
  <si>
    <t>INE738I01010</t>
  </si>
  <si>
    <t>Eclerx Services Ltd.</t>
  </si>
  <si>
    <t>INE513A01014</t>
  </si>
  <si>
    <t>FAG Bearings (India) Ltd.</t>
  </si>
  <si>
    <t>INE183A01016</t>
  </si>
  <si>
    <t>Finolex Industries Ltd.</t>
  </si>
  <si>
    <t>INE100A01010</t>
  </si>
  <si>
    <t>Atul Ltd.</t>
  </si>
  <si>
    <t>INE612J01015</t>
  </si>
  <si>
    <t>Repco Home Finance Ltd.</t>
  </si>
  <si>
    <t>INE635Q01029</t>
  </si>
  <si>
    <t>Gulf Oil Lubricants India Ltd.</t>
  </si>
  <si>
    <t>INE038F01029</t>
  </si>
  <si>
    <t>TV Today Network</t>
  </si>
  <si>
    <t>INE018I01017</t>
  </si>
  <si>
    <t>Mindtree Ltd.</t>
  </si>
  <si>
    <t>INE269B01029</t>
  </si>
  <si>
    <t>Lakshmi Machine Works Ltd.</t>
  </si>
  <si>
    <t>INE060A01024</t>
  </si>
  <si>
    <t>Navneet Education Ltd.</t>
  </si>
  <si>
    <t>INE288B01029</t>
  </si>
  <si>
    <t>Deepak Nitrite Ltd.</t>
  </si>
  <si>
    <t>INE591G01017</t>
  </si>
  <si>
    <t>NIIT Technologies Ltd.</t>
  </si>
  <si>
    <t>INE491A01021</t>
  </si>
  <si>
    <t>City Union Bank Ltd.</t>
  </si>
  <si>
    <t>INE463A01038</t>
  </si>
  <si>
    <t>Berger Paints India Ltd.</t>
  </si>
  <si>
    <t>INE325A01013</t>
  </si>
  <si>
    <t>Timken India Ltd.</t>
  </si>
  <si>
    <t>INE572A01028</t>
  </si>
  <si>
    <t>J.B. Chemicals &amp; Pharmaceuticals Ltd.</t>
  </si>
  <si>
    <t>INE136B01020</t>
  </si>
  <si>
    <t>Cyient Ltd.</t>
  </si>
  <si>
    <t>INE786A01032</t>
  </si>
  <si>
    <t>JK Lakshmi Cement Ltd.</t>
  </si>
  <si>
    <t>INE317F01027</t>
  </si>
  <si>
    <t>Nesco Ltd.</t>
  </si>
  <si>
    <t>Commercial Services</t>
  </si>
  <si>
    <t>INE671H01015</t>
  </si>
  <si>
    <t>Sobha Ltd.</t>
  </si>
  <si>
    <t>Construction</t>
  </si>
  <si>
    <t>INE227C01017</t>
  </si>
  <si>
    <t>M.M. Forgings Ltd.</t>
  </si>
  <si>
    <t>INE782A01015</t>
  </si>
  <si>
    <t>Hitachi Home &amp; Life Solutions Ltd.</t>
  </si>
  <si>
    <t>INE348B01021</t>
  </si>
  <si>
    <t>Century Plyboards India Ltd.</t>
  </si>
  <si>
    <t>INE603J01030</t>
  </si>
  <si>
    <t>PI Industries Ltd.</t>
  </si>
  <si>
    <t>Pesticides</t>
  </si>
  <si>
    <t>INE668F01031</t>
  </si>
  <si>
    <t>Jyothy Laboratories Ltd.</t>
  </si>
  <si>
    <t>INE265F01028</t>
  </si>
  <si>
    <t>Entertainment Network India Ltd.</t>
  </si>
  <si>
    <t>INE120A01034</t>
  </si>
  <si>
    <t>Carborundum Universal Ltd.</t>
  </si>
  <si>
    <t>INE634I01011</t>
  </si>
  <si>
    <t>KNR Constructions Ltd.</t>
  </si>
  <si>
    <t>INE472A01039</t>
  </si>
  <si>
    <t>Blue Star Ltd.</t>
  </si>
  <si>
    <t>INE049A01027</t>
  </si>
  <si>
    <t>Himatsingka Seide Ltd.</t>
  </si>
  <si>
    <t>INE791I01019</t>
  </si>
  <si>
    <t>Brigade Enterprises Ltd.</t>
  </si>
  <si>
    <t>INE337A01034</t>
  </si>
  <si>
    <t>L.G. Balakrishnan &amp; Brothers Ltd.</t>
  </si>
  <si>
    <t>INE932A01024</t>
  </si>
  <si>
    <t>Pennar Industries Ltd.</t>
  </si>
  <si>
    <t>Ferrous Metals</t>
  </si>
  <si>
    <t>INE152M01016</t>
  </si>
  <si>
    <t>Triveni Turbine Ltd.</t>
  </si>
  <si>
    <t>INE338I01027</t>
  </si>
  <si>
    <t>Motilal Oswal Financial Services Ltd.</t>
  </si>
  <si>
    <t>INE331A01037</t>
  </si>
  <si>
    <t>Ramco Cements Ltd.</t>
  </si>
  <si>
    <t>INE208C01025</t>
  </si>
  <si>
    <t>Aegis Logistics Ltd.</t>
  </si>
  <si>
    <t>INE876N01018</t>
  </si>
  <si>
    <t>Orient Cement Ltd.</t>
  </si>
  <si>
    <t>INE536A01023</t>
  </si>
  <si>
    <t>Grindwell Norton Ltd.</t>
  </si>
  <si>
    <t>INE263A01016</t>
  </si>
  <si>
    <t>Bharat Electronics Ltd.</t>
  </si>
  <si>
    <t>INE277A01016</t>
  </si>
  <si>
    <t>Swaraj Engines Ltd.</t>
  </si>
  <si>
    <t>INE758C01029</t>
  </si>
  <si>
    <t>Ahluwalia Contracts Ltd.</t>
  </si>
  <si>
    <t>Cement Products</t>
  </si>
  <si>
    <t>INE213C01025</t>
  </si>
  <si>
    <t>Banco Products India Ltd.</t>
  </si>
  <si>
    <t>INE578A01017</t>
  </si>
  <si>
    <t>Heidelbergcement India Ltd.</t>
  </si>
  <si>
    <t>INE278M01019</t>
  </si>
  <si>
    <t>Navkar Corp. Ltd.</t>
  </si>
  <si>
    <t>INE007B01023</t>
  </si>
  <si>
    <t>Geojit BNP Paribas Financial Services Ltd.</t>
  </si>
  <si>
    <t>INE540H01012</t>
  </si>
  <si>
    <t>Voltamp Transformers Ltd.</t>
  </si>
  <si>
    <t>INE502K01016</t>
  </si>
  <si>
    <t>Talwalkars Better Value Fitness Ltd.</t>
  </si>
  <si>
    <t>Hotels/resorts &amp; Other Recreational Acti</t>
  </si>
  <si>
    <t>INE366I01010</t>
  </si>
  <si>
    <t>VRL Logistics Ltd.</t>
  </si>
  <si>
    <t>INE501A01019</t>
  </si>
  <si>
    <t>Deepak Fertilizers &amp; Petrochemicals Corp. Ltd.</t>
  </si>
  <si>
    <t>INE455I01029</t>
  </si>
  <si>
    <t>Kaveri Seed Co. Ltd.</t>
  </si>
  <si>
    <t>INE429I01024</t>
  </si>
  <si>
    <t>Consolidated Construction Consortium Ltd.</t>
  </si>
  <si>
    <t>Franklin India Prima Fund As of Date -  29Feb2016</t>
  </si>
  <si>
    <t>INE115A01026</t>
  </si>
  <si>
    <t>LIC Housing Finance Ltd.</t>
  </si>
  <si>
    <t>INE531A01024</t>
  </si>
  <si>
    <t>Kansai Nerolac Paints Ltd.</t>
  </si>
  <si>
    <t>INE347G01014</t>
  </si>
  <si>
    <t>Petronet LNG Ltd.</t>
  </si>
  <si>
    <t>INE669E01016</t>
  </si>
  <si>
    <t>Idea Cellular Ltd.</t>
  </si>
  <si>
    <t>INE169A01031</t>
  </si>
  <si>
    <t>Coromandel International Ltd.</t>
  </si>
  <si>
    <t>Fertilisers</t>
  </si>
  <si>
    <t>INE462A01022</t>
  </si>
  <si>
    <t>Bayer Cropscience Ltd.</t>
  </si>
  <si>
    <t>INE058A01010</t>
  </si>
  <si>
    <t>Sanofi India Ltd.</t>
  </si>
  <si>
    <t>INE716A01013</t>
  </si>
  <si>
    <t>Whirlpool of India Ltd.</t>
  </si>
  <si>
    <t>INE121E01018</t>
  </si>
  <si>
    <t>JSW Energy Ltd.</t>
  </si>
  <si>
    <t>Power</t>
  </si>
  <si>
    <t>INE053A01029</t>
  </si>
  <si>
    <t>Indian Hotels Co. Ltd.</t>
  </si>
  <si>
    <t>DBXXHTFL01EQ</t>
  </si>
  <si>
    <t>Him Techno</t>
  </si>
  <si>
    <t>Franklin Infotech Fund As of Date -  29Feb2016</t>
  </si>
  <si>
    <t>INE881D01027</t>
  </si>
  <si>
    <t>Oracle Financial Services Software Ltd.</t>
  </si>
  <si>
    <t>INE669C01036</t>
  </si>
  <si>
    <t>Tech Mahindra Ltd.</t>
  </si>
  <si>
    <t>INE684F01012</t>
  </si>
  <si>
    <t>Firstsource Solutions Ltd.</t>
  </si>
  <si>
    <t/>
  </si>
  <si>
    <t>Collabera Solutions Private Ltd.</t>
  </si>
  <si>
    <t>Foreign Equity Securities</t>
  </si>
  <si>
    <t>LU0626261944</t>
  </si>
  <si>
    <t>Franklin Technology Fund, Class J</t>
  </si>
  <si>
    <r>
      <t>Franklin India Opportunities Fund As of Date -  29</t>
    </r>
    <r>
      <rPr>
        <b/>
        <sz val="8"/>
        <color theme="1"/>
        <rFont val="Arial"/>
        <family val="2"/>
      </rPr>
      <t>Feb2016</t>
    </r>
  </si>
  <si>
    <t>INE280A01028</t>
  </si>
  <si>
    <t>Titan Co. Ltd.</t>
  </si>
  <si>
    <t>DBXXCIBS01EQ</t>
  </si>
  <si>
    <t>Chennai Interactive Business Services Pvt Ltd.</t>
  </si>
  <si>
    <r>
      <t>Templeton India Equity Income Fund As of Date -  2</t>
    </r>
    <r>
      <rPr>
        <b/>
        <sz val="8"/>
        <color theme="1"/>
        <rFont val="Arial"/>
        <family val="2"/>
      </rPr>
      <t>9Feb2016</t>
    </r>
  </si>
  <si>
    <t>BRLEVEACNOR2</t>
  </si>
  <si>
    <t>Mahle-Metal Leve SA Industria e Comercio</t>
  </si>
  <si>
    <t>BMG2442N1048</t>
  </si>
  <si>
    <t>COSCO Pacific Ltd.</t>
  </si>
  <si>
    <t>CNE1000004J3</t>
  </si>
  <si>
    <t>TravelSky Technology Ltd., H</t>
  </si>
  <si>
    <t>KR7028150001</t>
  </si>
  <si>
    <t>GS Home Shopping Inc.</t>
  </si>
  <si>
    <t>TW0003034005</t>
  </si>
  <si>
    <t>Novatek Microelectronics Corp. Ltd.</t>
  </si>
  <si>
    <t>Semiconductors</t>
  </si>
  <si>
    <t>CNE1000009W5</t>
  </si>
  <si>
    <t>Chongqing Machinery and Electric Co. Ltd., H</t>
  </si>
  <si>
    <t>TW0001216000</t>
  </si>
  <si>
    <t>Uni-President Enterprises Corp.</t>
  </si>
  <si>
    <t>TW0002303005</t>
  </si>
  <si>
    <t>United Microelectronics Corp.</t>
  </si>
  <si>
    <t>KR7093050003</t>
  </si>
  <si>
    <t>LF Corp.</t>
  </si>
  <si>
    <t>CLP3697U1089</t>
  </si>
  <si>
    <t>Embotelladora Andina SA, pfd., A</t>
  </si>
  <si>
    <t>TREISMD00011</t>
  </si>
  <si>
    <t>IS Yatirim Menkul Degerler AS</t>
  </si>
  <si>
    <r>
      <t>Franklin India High Growth Companies Fund As of Da</t>
    </r>
    <r>
      <rPr>
        <b/>
        <sz val="8"/>
        <color theme="1"/>
        <rFont val="Arial"/>
        <family val="2"/>
      </rPr>
      <t>te -  29Feb2016</t>
    </r>
  </si>
  <si>
    <t>INE028A01039</t>
  </si>
  <si>
    <t>Bank of Baroda</t>
  </si>
  <si>
    <t>INE230A01023</t>
  </si>
  <si>
    <t>EIH Ltd.</t>
  </si>
  <si>
    <t>INE093A01033</t>
  </si>
  <si>
    <t>Hexaware Technologies Ltd.</t>
  </si>
  <si>
    <t>INE878B01027</t>
  </si>
  <si>
    <t>KEI Industries Ltd.</t>
  </si>
  <si>
    <t>INE686A01026</t>
  </si>
  <si>
    <t>ITD Cementation India Ltd.</t>
  </si>
  <si>
    <t>US1924461023</t>
  </si>
  <si>
    <t>Cognizant Technology Solutions Corp., A</t>
  </si>
  <si>
    <r>
      <t>Franklin India Index Fund - NSE Nifty Plan As of D</t>
    </r>
    <r>
      <rPr>
        <b/>
        <sz val="8"/>
        <color theme="1"/>
        <rFont val="Arial"/>
        <family val="2"/>
      </rPr>
      <t>ate -  29Feb2016</t>
    </r>
  </si>
  <si>
    <t>INE001A01036</t>
  </si>
  <si>
    <t>Housing Development Finance Corp. Ltd.</t>
  </si>
  <si>
    <t>INE030A01027</t>
  </si>
  <si>
    <t>Hindustan Unilever Ltd.</t>
  </si>
  <si>
    <t>INE326A01037</t>
  </si>
  <si>
    <t>Lupin Ltd.</t>
  </si>
  <si>
    <t>INE917I01010</t>
  </si>
  <si>
    <t>Bajaj Auto Ltd.</t>
  </si>
  <si>
    <t>INE752E01010</t>
  </si>
  <si>
    <t>Power Grid Corp. of India Ltd.</t>
  </si>
  <si>
    <t>INE059A01026</t>
  </si>
  <si>
    <t>Cipla Ltd.</t>
  </si>
  <si>
    <t>INE733E01010</t>
  </si>
  <si>
    <t>NTPC Ltd.</t>
  </si>
  <si>
    <t>INE256A01028</t>
  </si>
  <si>
    <t>Zee Entertainment Enterprises Ltd.</t>
  </si>
  <si>
    <t>INE742F01042</t>
  </si>
  <si>
    <t>Adani Ports And Special Economic Zone Ltd.</t>
  </si>
  <si>
    <t>INE081A01012</t>
  </si>
  <si>
    <t>Tata Steel Ltd.</t>
  </si>
  <si>
    <t>INE323A01026</t>
  </si>
  <si>
    <t>Bosch Ltd.</t>
  </si>
  <si>
    <t>INE079A01024</t>
  </si>
  <si>
    <t>Ambuja Cements Ltd.</t>
  </si>
  <si>
    <t>INE129A01019</t>
  </si>
  <si>
    <t>GAIL India Ltd.</t>
  </si>
  <si>
    <t>INE245A01021</t>
  </si>
  <si>
    <t>Tata Power Co. Ltd.</t>
  </si>
  <si>
    <t>INE038A01020</t>
  </si>
  <si>
    <t>Hindalco Industries Ltd.</t>
  </si>
  <si>
    <t>Non - Ferrous Metals</t>
  </si>
  <si>
    <t>INE257A01026</t>
  </si>
  <si>
    <t>Bharat Heavy Electricals Ltd.</t>
  </si>
  <si>
    <t>INE205A01025</t>
  </si>
  <si>
    <t>Vedanta Ltd.</t>
  </si>
  <si>
    <r>
      <t>Franklin India Feeder - Franklin U.S. Opportunitie</t>
    </r>
    <r>
      <rPr>
        <b/>
        <sz val="8"/>
        <color theme="1"/>
        <rFont val="Arial"/>
        <family val="2"/>
      </rPr>
      <t>s Fund As of Date -  29Feb2016</t>
    </r>
  </si>
  <si>
    <t>(b)Mutual Funds</t>
  </si>
  <si>
    <t>LU0195948665</t>
  </si>
  <si>
    <t>Franklin U.S. Opportunities Fund, Class I (Acc)</t>
  </si>
  <si>
    <r>
      <t>Franklin India Multi-Asset Solution Fund As of Dat</t>
    </r>
    <r>
      <rPr>
        <b/>
        <sz val="8"/>
        <color theme="1"/>
        <rFont val="Arial"/>
        <family val="2"/>
      </rPr>
      <t>e -  29Feb2016</t>
    </r>
  </si>
  <si>
    <t>INF090I01FN7</t>
  </si>
  <si>
    <t>Franklin India Bluechip Fund, Direct Growth</t>
  </si>
  <si>
    <t>INF090I01GK1</t>
  </si>
  <si>
    <t>Franklin India Short Term Income Plan, Direct Growth,</t>
  </si>
  <si>
    <t>INF732E01102</t>
  </si>
  <si>
    <t>Goldman Sachs Gold Exchange Traded Scheme-GS Gold BeES</t>
  </si>
  <si>
    <r>
      <t>Franklin India Dynamic PE Ratio Fund of Funds As o</t>
    </r>
    <r>
      <rPr>
        <b/>
        <sz val="8"/>
        <color theme="1"/>
        <rFont val="Arial"/>
        <family val="2"/>
      </rPr>
      <t>f Date -  29Feb2016</t>
    </r>
  </si>
  <si>
    <t>Franklin India Bluechip Fund, Direct Growth Plan</t>
  </si>
  <si>
    <t>Franklin India Short Term Income Plan, Direct Growth Plan,</t>
  </si>
  <si>
    <r>
      <t>Franklin India Feeder - Franklin European Growth F</t>
    </r>
    <r>
      <rPr>
        <b/>
        <sz val="8"/>
        <color theme="1"/>
        <rFont val="Arial"/>
        <family val="2"/>
      </rPr>
      <t>und As of Date -  29Feb2016</t>
    </r>
  </si>
  <si>
    <t>LU0195949390</t>
  </si>
  <si>
    <t>Franklin European Growth Fund, Class I (Acc)</t>
  </si>
  <si>
    <r>
      <t>Franklin India Flexi Cap Fund As of Date -  29Feb2</t>
    </r>
    <r>
      <rPr>
        <b/>
        <sz val="8"/>
        <color theme="1"/>
        <rFont val="Arial"/>
        <family val="2"/>
      </rPr>
      <t>016</t>
    </r>
  </si>
  <si>
    <t>INE264A01014</t>
  </si>
  <si>
    <t>GlaxoSmithKline Consumer Healthcare Ltd.</t>
  </si>
  <si>
    <t>INE813H01021</t>
  </si>
  <si>
    <t>Torrent Power Ltd.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</si>
  <si>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Floating Rate Plan As of Date -  29Feb2016</t>
    </r>
  </si>
  <si>
    <t>INF090I01GV8</t>
  </si>
  <si>
    <t>Franklin India Savings Plus Fund (FISPF), Direct Growth</t>
  </si>
  <si>
    <t>INF090I01GY2</t>
  </si>
  <si>
    <t>Templeton India Growth Fund, Direct Growth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</si>
  <si>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As of Date -  29Feb2016</t>
    </r>
  </si>
  <si>
    <t>INF090I01HB8</t>
  </si>
  <si>
    <t>Franklin India Dynamic Accrual Fund (FIDA), Direct Growth</t>
  </si>
  <si>
    <t>INF090I01FW8</t>
  </si>
  <si>
    <t>Franklin India Income Builder Account, Direct Growth</t>
  </si>
  <si>
    <r>
      <t xml:space="preserve">Franklin India Life Stage Fund of Funds - The 40s </t>
    </r>
    <r>
      <rPr>
        <b/>
        <sz val="8"/>
        <color theme="1"/>
        <rFont val="Arial"/>
        <family val="2"/>
      </rPr>
      <t>Plan As of Date -  29Feb2016</t>
    </r>
  </si>
  <si>
    <t>INF090I01FH9</t>
  </si>
  <si>
    <t>Franklin India Prima Fund, Direct Growth</t>
  </si>
  <si>
    <r>
      <t>Franklin India Lifestage Fund of Funds - 30's Plan</t>
    </r>
    <r>
      <rPr>
        <b/>
        <sz val="8"/>
        <color theme="1"/>
        <rFont val="Arial"/>
        <family val="2"/>
      </rPr>
      <t xml:space="preserve"> As of Date -  29Feb2016</t>
    </r>
  </si>
  <si>
    <r>
      <t>Franklin India Life Stage Fund of Funds - The 20's</t>
    </r>
    <r>
      <rPr>
        <b/>
        <sz val="8"/>
        <color theme="1"/>
        <rFont val="Arial"/>
        <family val="2"/>
      </rPr>
      <t xml:space="preserve"> Plan As of Date -  29Feb2016</t>
    </r>
  </si>
  <si>
    <t>Franklin Build India Fund As of Date -  29Feb2016</t>
  </si>
  <si>
    <t>INE439A01020</t>
  </si>
  <si>
    <t>Asahi India Glass Ltd.</t>
  </si>
  <si>
    <t>INE592A01026</t>
  </si>
  <si>
    <t>Orient Paper &amp; Industries Ltd.</t>
  </si>
  <si>
    <t>INE536H01010</t>
  </si>
  <si>
    <t>Mahindra CIE Automotive Ltd.</t>
  </si>
  <si>
    <r>
      <t>Franklin India BlueChip Fund As of Date -  29Feb20</t>
    </r>
    <r>
      <rPr>
        <b/>
        <sz val="8"/>
        <color theme="1"/>
        <rFont val="Arial"/>
        <family val="2"/>
      </rPr>
      <t>16</t>
    </r>
  </si>
  <si>
    <t>Franklin Asian Equity Fund As of Date -  29Feb2016</t>
  </si>
  <si>
    <t>INE774D01024</t>
  </si>
  <si>
    <t>Mahindra &amp; Mahindra Financial Services Ltd.</t>
  </si>
  <si>
    <t>Indian Hotels Co. Ltd., cvt., zero cpn., 3/01/16</t>
  </si>
  <si>
    <t>Hotels/resorts &amp; Other Recreational Activities</t>
  </si>
  <si>
    <t>TW0002330008</t>
  </si>
  <si>
    <t>Taiwan Semiconductor Manufacturing Co. Ltd.</t>
  </si>
  <si>
    <t>Hardware</t>
  </si>
  <si>
    <t>KR7005930003</t>
  </si>
  <si>
    <t>Samsung Electronics Co. Ltd.</t>
  </si>
  <si>
    <t>HK0000069689</t>
  </si>
  <si>
    <t>AIA Group Ltd.</t>
  </si>
  <si>
    <t>KYG875721634</t>
  </si>
  <si>
    <t>Tencent Holdings Ltd.</t>
  </si>
  <si>
    <t>HK0688002218</t>
  </si>
  <si>
    <t>China Overseas Land &amp; Investment Ltd.</t>
  </si>
  <si>
    <t>ID1000109507</t>
  </si>
  <si>
    <t>Bank Central Asia Tbk PT</t>
  </si>
  <si>
    <t>TH0016010017</t>
  </si>
  <si>
    <t>Kasikornbank PCL, fgn.</t>
  </si>
  <si>
    <t>KR7000060004</t>
  </si>
  <si>
    <t>Meritz Fire &amp; Marine Insurance Co. Ltd.</t>
  </si>
  <si>
    <t>US0567521085</t>
  </si>
  <si>
    <t>Baidu Inc., ADR</t>
  </si>
  <si>
    <t>US22943F1003</t>
  </si>
  <si>
    <t>Ctrip.com International Ltd., ADR</t>
  </si>
  <si>
    <t>US01609W1027</t>
  </si>
  <si>
    <t>Alibaba Group Holding Ltd., ADR</t>
  </si>
  <si>
    <t>KR7055550008</t>
  </si>
  <si>
    <t>Shinhan Financial Group Co. Ltd.</t>
  </si>
  <si>
    <t>LU0501835309</t>
  </si>
  <si>
    <t>L'Occitane International SA</t>
  </si>
  <si>
    <t>KR7005380001</t>
  </si>
  <si>
    <t>Hyundai Motor Co.</t>
  </si>
  <si>
    <t>TH0003010Z12</t>
  </si>
  <si>
    <t>The Siam Cement PCL, fgn.</t>
  </si>
  <si>
    <t>TW0002891009</t>
  </si>
  <si>
    <t>CTBC Financial Holding Co. Ltd.</t>
  </si>
  <si>
    <t>KYG8190F1028</t>
  </si>
  <si>
    <t>Silergy Corp.</t>
  </si>
  <si>
    <t>KR7035420009</t>
  </si>
  <si>
    <t>Naver Corp.</t>
  </si>
  <si>
    <t>CNE1000003X6</t>
  </si>
  <si>
    <t>Ping An Insurance (Group) Co. of China Ltd.</t>
  </si>
  <si>
    <t>HK0669013440</t>
  </si>
  <si>
    <t>Techtronic Industries Co. Ltd.</t>
  </si>
  <si>
    <t>ID1000125305</t>
  </si>
  <si>
    <t>Surya Citra Media Tbk PT</t>
  </si>
  <si>
    <t>SG1J26887955</t>
  </si>
  <si>
    <t>Singapore Exchange Ltd.</t>
  </si>
  <si>
    <t>SG1L01001701</t>
  </si>
  <si>
    <t>DBS Group Holdings Ltd.</t>
  </si>
  <si>
    <t>LU0633102719</t>
  </si>
  <si>
    <t>Samsonite International SA</t>
  </si>
  <si>
    <t>TW0003008009</t>
  </si>
  <si>
    <t>Largan Precision Co. Ltd.</t>
  </si>
  <si>
    <t>TH0737010Y16</t>
  </si>
  <si>
    <t>CP ALL PCL, fgn.</t>
  </si>
  <si>
    <t>ID1000113301</t>
  </si>
  <si>
    <t>Matahari Department Store Tbk PT</t>
  </si>
  <si>
    <t>MYL5250OO005</t>
  </si>
  <si>
    <t>7-Eleven Malaysia Holdings Bhd.</t>
  </si>
  <si>
    <t>TH0592010Z14</t>
  </si>
  <si>
    <t>BEC World PCL, fgn.</t>
  </si>
  <si>
    <t>MYL4707OO005</t>
  </si>
  <si>
    <t>Nestle (Malaysia) Bhd.</t>
  </si>
  <si>
    <t>TH0671010Z16</t>
  </si>
  <si>
    <t>Major Cineplex Group PCL, fgn.</t>
  </si>
  <si>
    <t>US8740801043</t>
  </si>
  <si>
    <t>TAL Education Group, ADR</t>
  </si>
  <si>
    <t>Diversified Consumer Service</t>
  </si>
  <si>
    <t>LK0128N00005</t>
  </si>
  <si>
    <t>Nestle Lanka PLC</t>
  </si>
  <si>
    <t>TW0009921007</t>
  </si>
  <si>
    <t>Giant Manufacturing Co. Ltd.</t>
  </si>
  <si>
    <t>TW0005904007</t>
  </si>
  <si>
    <t>Poya Co. Ltd.</t>
  </si>
  <si>
    <t>Franklin India Prima Plus As of Date -  29Feb2016</t>
  </si>
  <si>
    <t>Quantum Information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</si>
</sst>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;[Red]\-0.00\ 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5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2" fontId="3" fillId="0" borderId="0" xfId="0" applyNumberFormat="1" applyFont="1"/>
    <xf numFmtId="0" fontId="3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3" fillId="0" borderId="3" xfId="0" applyFont="1" applyBorder="1"/>
    <xf numFmtId="2" fontId="3" fillId="0" borderId="3" xfId="0" applyNumberFormat="1" applyFont="1" applyBorder="1"/>
    <xf numFmtId="0" fontId="1" fillId="0" borderId="2" xfId="0" applyFont="1" applyBorder="1"/>
    <xf numFmtId="0" fontId="3" fillId="0" borderId="2" xfId="0" applyFont="1" applyBorder="1"/>
    <xf numFmtId="2" fontId="3" fillId="0" borderId="2" xfId="0" applyNumberFormat="1" applyFont="1" applyBorder="1"/>
    <xf numFmtId="2" fontId="1" fillId="0" borderId="2" xfId="0" applyNumberFormat="1" applyFont="1" applyBorder="1" applyAlignment="1">
      <alignment horizontal="right"/>
    </xf>
    <xf numFmtId="2" fontId="1" fillId="0" borderId="2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2" fontId="1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1" fillId="0" borderId="4" xfId="0" applyFont="1" applyBorder="1"/>
    <xf numFmtId="2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0" fontId="3" fillId="0" borderId="5" xfId="0" applyFont="1" applyBorder="1" applyAlignment="1"/>
    <xf numFmtId="0" fontId="3" fillId="0" borderId="6" xfId="0" applyFont="1" applyBorder="1"/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4" fontId="3" fillId="0" borderId="6" xfId="0" applyNumberFormat="1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4" fontId="3" fillId="0" borderId="6" xfId="0" applyNumberFormat="1" applyFont="1" applyBorder="1"/>
    <xf numFmtId="0" fontId="2" fillId="2" borderId="0" xfId="0" applyFont="1" applyFill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" fontId="3" fillId="0" borderId="2" xfId="0" applyNumberFormat="1" applyFont="1" applyBorder="1"/>
    <xf numFmtId="2" fontId="3" fillId="0" borderId="0" xfId="0" applyNumberFormat="1" applyFont="1" applyAlignment="1">
      <alignment horizontal="right"/>
    </xf>
    <xf numFmtId="2" fontId="1" fillId="0" borderId="6" xfId="0" applyNumberFormat="1" applyFont="1" applyBorder="1"/>
    <xf numFmtId="2" fontId="3" fillId="0" borderId="6" xfId="0" applyNumberFormat="1" applyFont="1" applyBorder="1"/>
    <xf numFmtId="2" fontId="1" fillId="0" borderId="0" xfId="0" applyNumberFormat="1" applyFont="1" applyBorder="1"/>
    <xf numFmtId="10" fontId="3" fillId="0" borderId="0" xfId="0" applyNumberFormat="1" applyFont="1" applyAlignment="1"/>
    <xf numFmtId="2" fontId="3" fillId="0" borderId="0" xfId="0" applyNumberFormat="1" applyFont="1" applyBorder="1"/>
    <xf numFmtId="1" fontId="3" fillId="0" borderId="3" xfId="0" applyNumberFormat="1" applyFont="1" applyBorder="1"/>
    <xf numFmtId="1" fontId="3" fillId="0" borderId="0" xfId="0" applyNumberFormat="1" applyFont="1"/>
    <xf numFmtId="10" fontId="3" fillId="0" borderId="0" xfId="2" applyNumberFormat="1" applyFont="1" applyAlignment="1"/>
    <xf numFmtId="2" fontId="1" fillId="0" borderId="1" xfId="0" applyNumberFormat="1" applyFont="1" applyBorder="1" applyAlignment="1">
      <alignment horizontal="right"/>
    </xf>
    <xf numFmtId="2" fontId="3" fillId="0" borderId="6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 wrapText="1"/>
    </xf>
    <xf numFmtId="2" fontId="1" fillId="0" borderId="3" xfId="0" applyNumberFormat="1" applyFont="1" applyBorder="1" applyAlignment="1">
      <alignment horizontal="center" wrapText="1"/>
    </xf>
    <xf numFmtId="2" fontId="1" fillId="0" borderId="6" xfId="0" applyNumberFormat="1" applyFont="1" applyBorder="1" applyAlignment="1">
      <alignment horizontal="right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topLeftCell="A91" workbookViewId="0">
      <selection activeCell="A91" sqref="A91"/>
    </sheetView>
  </sheetViews>
  <sheetFormatPr defaultRowHeight="11.25" x14ac:dyDescent="0.2"/>
  <cols>
    <col min="1" max="1" width="38" style="3" customWidth="1"/>
    <col min="2" max="2" width="57.5703125" style="3" bestFit="1" customWidth="1"/>
    <col min="3" max="3" width="11.42578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3" t="s">
        <v>512</v>
      </c>
      <c r="C1" s="33"/>
      <c r="D1" s="33"/>
      <c r="E1" s="33"/>
    </row>
    <row r="3" spans="1:6" s="1" customFormat="1" x14ac:dyDescent="0.2">
      <c r="A3" s="4" t="s">
        <v>1</v>
      </c>
      <c r="B3" s="4" t="s">
        <v>2</v>
      </c>
      <c r="C3" s="4" t="s">
        <v>152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120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176</v>
      </c>
      <c r="B8" s="9" t="s">
        <v>559</v>
      </c>
      <c r="C8" s="9" t="s">
        <v>177</v>
      </c>
      <c r="D8" s="9">
        <v>3000</v>
      </c>
      <c r="E8" s="10">
        <v>30128.880000000001</v>
      </c>
      <c r="F8" s="10">
        <v>6.4193574547020296</v>
      </c>
    </row>
    <row r="9" spans="1:6" x14ac:dyDescent="0.2">
      <c r="A9" s="9" t="s">
        <v>314</v>
      </c>
      <c r="B9" s="9" t="s">
        <v>560</v>
      </c>
      <c r="C9" s="9" t="s">
        <v>315</v>
      </c>
      <c r="D9" s="9">
        <v>2300</v>
      </c>
      <c r="E9" s="10">
        <v>25210.024000000001</v>
      </c>
      <c r="F9" s="10">
        <v>5.3713299497896099</v>
      </c>
    </row>
    <row r="10" spans="1:6" x14ac:dyDescent="0.2">
      <c r="A10" s="9" t="s">
        <v>486</v>
      </c>
      <c r="B10" s="9" t="s">
        <v>561</v>
      </c>
      <c r="C10" s="9" t="s">
        <v>204</v>
      </c>
      <c r="D10" s="9">
        <v>50</v>
      </c>
      <c r="E10" s="10">
        <v>24922.275000000001</v>
      </c>
      <c r="F10" s="10">
        <v>5.3100212091980898</v>
      </c>
    </row>
    <row r="11" spans="1:6" x14ac:dyDescent="0.2">
      <c r="A11" s="9" t="s">
        <v>487</v>
      </c>
      <c r="B11" s="9" t="s">
        <v>562</v>
      </c>
      <c r="C11" s="9" t="s">
        <v>177</v>
      </c>
      <c r="D11" s="9">
        <v>2000</v>
      </c>
      <c r="E11" s="10">
        <v>20067.12</v>
      </c>
      <c r="F11" s="10">
        <v>4.2755660471414902</v>
      </c>
    </row>
    <row r="12" spans="1:6" x14ac:dyDescent="0.2">
      <c r="A12" s="9" t="s">
        <v>279</v>
      </c>
      <c r="B12" s="9" t="s">
        <v>563</v>
      </c>
      <c r="C12" s="9" t="s">
        <v>216</v>
      </c>
      <c r="D12" s="9">
        <v>1750</v>
      </c>
      <c r="E12" s="10">
        <v>17462.8825</v>
      </c>
      <c r="F12" s="10">
        <v>3.7206987102395002</v>
      </c>
    </row>
    <row r="13" spans="1:6" x14ac:dyDescent="0.2">
      <c r="A13" s="9" t="s">
        <v>488</v>
      </c>
      <c r="B13" s="9" t="s">
        <v>564</v>
      </c>
      <c r="C13" s="9" t="s">
        <v>206</v>
      </c>
      <c r="D13" s="9">
        <v>1500</v>
      </c>
      <c r="E13" s="10">
        <v>15027.615</v>
      </c>
      <c r="F13" s="10">
        <v>3.2018326727260402</v>
      </c>
    </row>
    <row r="14" spans="1:6" x14ac:dyDescent="0.2">
      <c r="A14" s="9" t="s">
        <v>267</v>
      </c>
      <c r="B14" s="9" t="s">
        <v>565</v>
      </c>
      <c r="C14" s="9" t="s">
        <v>214</v>
      </c>
      <c r="D14" s="9">
        <v>1200</v>
      </c>
      <c r="E14" s="10">
        <v>12038.808000000001</v>
      </c>
      <c r="F14" s="10">
        <v>2.5650277036692501</v>
      </c>
    </row>
    <row r="15" spans="1:6" x14ac:dyDescent="0.2">
      <c r="A15" s="9" t="s">
        <v>316</v>
      </c>
      <c r="B15" s="9" t="s">
        <v>566</v>
      </c>
      <c r="C15" s="9" t="s">
        <v>219</v>
      </c>
      <c r="D15" s="9">
        <v>1200</v>
      </c>
      <c r="E15" s="10">
        <v>11986.3238</v>
      </c>
      <c r="F15" s="10">
        <v>2.5538452488111898</v>
      </c>
    </row>
    <row r="16" spans="1:6" x14ac:dyDescent="0.2">
      <c r="A16" s="9" t="s">
        <v>489</v>
      </c>
      <c r="B16" s="9" t="s">
        <v>567</v>
      </c>
      <c r="C16" s="9" t="s">
        <v>206</v>
      </c>
      <c r="D16" s="9">
        <v>1200</v>
      </c>
      <c r="E16" s="10">
        <v>11970.516</v>
      </c>
      <c r="F16" s="10">
        <v>2.5504771873773602</v>
      </c>
    </row>
    <row r="17" spans="1:6" x14ac:dyDescent="0.2">
      <c r="A17" s="9" t="s">
        <v>490</v>
      </c>
      <c r="B17" s="9" t="s">
        <v>568</v>
      </c>
      <c r="C17" s="9" t="s">
        <v>206</v>
      </c>
      <c r="D17" s="9">
        <v>1200</v>
      </c>
      <c r="E17" s="10">
        <v>11970.516</v>
      </c>
      <c r="F17" s="10">
        <v>2.5504771873773602</v>
      </c>
    </row>
    <row r="18" spans="1:6" x14ac:dyDescent="0.2">
      <c r="A18" s="9" t="s">
        <v>491</v>
      </c>
      <c r="B18" s="9" t="s">
        <v>569</v>
      </c>
      <c r="C18" s="9" t="s">
        <v>206</v>
      </c>
      <c r="D18" s="9">
        <v>1200</v>
      </c>
      <c r="E18" s="10">
        <v>11970.516</v>
      </c>
      <c r="F18" s="10">
        <v>2.5504771873773602</v>
      </c>
    </row>
    <row r="19" spans="1:6" x14ac:dyDescent="0.2">
      <c r="A19" s="9" t="s">
        <v>273</v>
      </c>
      <c r="B19" s="9" t="s">
        <v>570</v>
      </c>
      <c r="C19" s="9" t="s">
        <v>206</v>
      </c>
      <c r="D19" s="9">
        <v>1000</v>
      </c>
      <c r="E19" s="10">
        <v>9989.7099999999991</v>
      </c>
      <c r="F19" s="10">
        <v>2.1284401995298698</v>
      </c>
    </row>
    <row r="20" spans="1:6" x14ac:dyDescent="0.2">
      <c r="A20" s="9" t="s">
        <v>492</v>
      </c>
      <c r="B20" s="9" t="s">
        <v>571</v>
      </c>
      <c r="C20" s="9" t="s">
        <v>202</v>
      </c>
      <c r="D20" s="9">
        <v>800</v>
      </c>
      <c r="E20" s="10">
        <v>7966.56</v>
      </c>
      <c r="F20" s="10">
        <v>1.6973812609141501</v>
      </c>
    </row>
    <row r="21" spans="1:6" x14ac:dyDescent="0.2">
      <c r="A21" s="9" t="s">
        <v>493</v>
      </c>
      <c r="B21" s="9" t="s">
        <v>572</v>
      </c>
      <c r="C21" s="9" t="s">
        <v>177</v>
      </c>
      <c r="D21" s="9">
        <v>750</v>
      </c>
      <c r="E21" s="10">
        <v>7531.5074999999997</v>
      </c>
      <c r="F21" s="10">
        <v>1.6046875561013001</v>
      </c>
    </row>
    <row r="22" spans="1:6" x14ac:dyDescent="0.2">
      <c r="A22" s="9" t="s">
        <v>313</v>
      </c>
      <c r="B22" s="9" t="s">
        <v>573</v>
      </c>
      <c r="C22" s="9" t="s">
        <v>219</v>
      </c>
      <c r="D22" s="9">
        <v>700</v>
      </c>
      <c r="E22" s="10">
        <v>6991.558</v>
      </c>
      <c r="F22" s="10">
        <v>1.48964415428923</v>
      </c>
    </row>
    <row r="23" spans="1:6" x14ac:dyDescent="0.2">
      <c r="A23" s="9" t="s">
        <v>332</v>
      </c>
      <c r="B23" s="9" t="s">
        <v>574</v>
      </c>
      <c r="C23" s="9" t="s">
        <v>318</v>
      </c>
      <c r="D23" s="9">
        <v>550</v>
      </c>
      <c r="E23" s="10">
        <v>5487.6689999999999</v>
      </c>
      <c r="F23" s="10">
        <v>1.1692206581886599</v>
      </c>
    </row>
    <row r="24" spans="1:6" x14ac:dyDescent="0.2">
      <c r="A24" s="9" t="s">
        <v>494</v>
      </c>
      <c r="B24" s="9" t="s">
        <v>564</v>
      </c>
      <c r="C24" s="9" t="s">
        <v>206</v>
      </c>
      <c r="D24" s="9">
        <v>500</v>
      </c>
      <c r="E24" s="10">
        <v>5009.2049999999999</v>
      </c>
      <c r="F24" s="10">
        <v>1.0672775575753499</v>
      </c>
    </row>
    <row r="25" spans="1:6" x14ac:dyDescent="0.2">
      <c r="A25" s="9" t="s">
        <v>495</v>
      </c>
      <c r="B25" s="9" t="s">
        <v>575</v>
      </c>
      <c r="C25" s="9" t="s">
        <v>206</v>
      </c>
      <c r="D25" s="9">
        <v>500</v>
      </c>
      <c r="E25" s="10">
        <v>4990.8999999999996</v>
      </c>
      <c r="F25" s="10">
        <v>1.0633774345635301</v>
      </c>
    </row>
    <row r="26" spans="1:6" x14ac:dyDescent="0.2">
      <c r="A26" s="9" t="s">
        <v>456</v>
      </c>
      <c r="B26" s="9" t="s">
        <v>576</v>
      </c>
      <c r="C26" s="9" t="s">
        <v>154</v>
      </c>
      <c r="D26" s="9">
        <v>250</v>
      </c>
      <c r="E26" s="10">
        <v>2810.7572970000001</v>
      </c>
      <c r="F26" s="10">
        <v>0.598869118528637</v>
      </c>
    </row>
    <row r="27" spans="1:6" x14ac:dyDescent="0.2">
      <c r="A27" s="8" t="s">
        <v>119</v>
      </c>
      <c r="B27" s="9"/>
      <c r="C27" s="9"/>
      <c r="D27" s="9"/>
      <c r="E27" s="12">
        <f>SUM(E8:E26)</f>
        <v>243533.34309699998</v>
      </c>
      <c r="F27" s="12">
        <f>SUM(F8:F26)</f>
        <v>51.888008498100007</v>
      </c>
    </row>
    <row r="28" spans="1:6" x14ac:dyDescent="0.2">
      <c r="A28" s="9"/>
      <c r="B28" s="9"/>
      <c r="C28" s="9"/>
      <c r="D28" s="9"/>
      <c r="E28" s="10"/>
      <c r="F28" s="10"/>
    </row>
    <row r="29" spans="1:6" x14ac:dyDescent="0.2">
      <c r="A29" s="8" t="s">
        <v>123</v>
      </c>
      <c r="B29" s="9"/>
      <c r="C29" s="9"/>
      <c r="D29" s="9"/>
      <c r="E29" s="10"/>
      <c r="F29" s="10"/>
    </row>
    <row r="30" spans="1:6" x14ac:dyDescent="0.2">
      <c r="A30" s="9" t="s">
        <v>499</v>
      </c>
      <c r="B30" s="9" t="s">
        <v>577</v>
      </c>
      <c r="C30" s="9" t="s">
        <v>292</v>
      </c>
      <c r="D30" s="9">
        <v>100</v>
      </c>
      <c r="E30" s="10">
        <v>10723.12</v>
      </c>
      <c r="F30" s="10">
        <v>2.2847029265496901</v>
      </c>
    </row>
    <row r="31" spans="1:6" x14ac:dyDescent="0.2">
      <c r="A31" s="9" t="s">
        <v>294</v>
      </c>
      <c r="B31" s="9" t="s">
        <v>578</v>
      </c>
      <c r="C31" s="9" t="s">
        <v>292</v>
      </c>
      <c r="D31" s="9">
        <v>47</v>
      </c>
      <c r="E31" s="10">
        <v>6412.3415999999997</v>
      </c>
      <c r="F31" s="10">
        <v>1.3662344186725801</v>
      </c>
    </row>
    <row r="32" spans="1:6" x14ac:dyDescent="0.2">
      <c r="A32" s="9" t="s">
        <v>374</v>
      </c>
      <c r="B32" s="9" t="s">
        <v>579</v>
      </c>
      <c r="C32" s="9" t="s">
        <v>224</v>
      </c>
      <c r="D32" s="9">
        <v>50</v>
      </c>
      <c r="E32" s="10">
        <v>6138.31</v>
      </c>
      <c r="F32" s="10">
        <v>1.3078483520719</v>
      </c>
    </row>
    <row r="33" spans="1:6" x14ac:dyDescent="0.2">
      <c r="A33" s="9" t="s">
        <v>500</v>
      </c>
      <c r="B33" s="9" t="s">
        <v>580</v>
      </c>
      <c r="C33" s="9" t="s">
        <v>501</v>
      </c>
      <c r="D33" s="9">
        <v>500</v>
      </c>
      <c r="E33" s="10">
        <v>4975.375</v>
      </c>
      <c r="F33" s="10">
        <v>1.0600696274202099</v>
      </c>
    </row>
    <row r="34" spans="1:6" x14ac:dyDescent="0.2">
      <c r="A34" s="9" t="s">
        <v>496</v>
      </c>
      <c r="B34" s="9" t="s">
        <v>581</v>
      </c>
      <c r="C34" s="9" t="s">
        <v>228</v>
      </c>
      <c r="D34" s="9">
        <v>406</v>
      </c>
      <c r="E34" s="10">
        <v>4059.7685799999999</v>
      </c>
      <c r="F34" s="10">
        <v>0.86498753682141805</v>
      </c>
    </row>
    <row r="35" spans="1:6" x14ac:dyDescent="0.2">
      <c r="A35" s="9" t="s">
        <v>373</v>
      </c>
      <c r="B35" s="9" t="s">
        <v>582</v>
      </c>
      <c r="C35" s="9" t="s">
        <v>557</v>
      </c>
      <c r="D35" s="9">
        <v>30</v>
      </c>
      <c r="E35" s="10">
        <v>3657.8130000000001</v>
      </c>
      <c r="F35" s="10">
        <v>0.77934556974756497</v>
      </c>
    </row>
    <row r="36" spans="1:6" x14ac:dyDescent="0.2">
      <c r="A36" s="9" t="s">
        <v>497</v>
      </c>
      <c r="B36" s="9" t="s">
        <v>583</v>
      </c>
      <c r="C36" s="9" t="s">
        <v>247</v>
      </c>
      <c r="D36" s="9">
        <v>364</v>
      </c>
      <c r="E36" s="10">
        <v>3642.9192800000001</v>
      </c>
      <c r="F36" s="10">
        <v>0.77617226518031102</v>
      </c>
    </row>
    <row r="37" spans="1:6" x14ac:dyDescent="0.2">
      <c r="A37" s="9" t="s">
        <v>380</v>
      </c>
      <c r="B37" s="9" t="s">
        <v>584</v>
      </c>
      <c r="C37" s="9" t="s">
        <v>381</v>
      </c>
      <c r="D37" s="9">
        <v>350</v>
      </c>
      <c r="E37" s="10">
        <v>3409.8995</v>
      </c>
      <c r="F37" s="10">
        <v>0.72652431073142199</v>
      </c>
    </row>
    <row r="38" spans="1:6" x14ac:dyDescent="0.2">
      <c r="A38" s="9" t="s">
        <v>498</v>
      </c>
      <c r="B38" s="9" t="s">
        <v>585</v>
      </c>
      <c r="C38" s="9" t="s">
        <v>228</v>
      </c>
      <c r="D38" s="9">
        <v>590</v>
      </c>
      <c r="E38" s="10">
        <v>3337.0931</v>
      </c>
      <c r="F38" s="10">
        <v>0.71101194164933201</v>
      </c>
    </row>
    <row r="39" spans="1:6" x14ac:dyDescent="0.2">
      <c r="A39" s="9" t="s">
        <v>291</v>
      </c>
      <c r="B39" s="9" t="s">
        <v>586</v>
      </c>
      <c r="C39" s="9" t="s">
        <v>292</v>
      </c>
      <c r="D39" s="9">
        <v>5</v>
      </c>
      <c r="E39" s="10">
        <v>536.1925</v>
      </c>
      <c r="F39" s="10">
        <v>0.114242923136549</v>
      </c>
    </row>
    <row r="40" spans="1:6" x14ac:dyDescent="0.2">
      <c r="A40" s="8" t="s">
        <v>119</v>
      </c>
      <c r="B40" s="9"/>
      <c r="C40" s="9"/>
      <c r="D40" s="9"/>
      <c r="E40" s="12">
        <f>SUM(E30:E39)</f>
        <v>46892.832560000003</v>
      </c>
      <c r="F40" s="12">
        <f>SUM(F30:F39)</f>
        <v>9.9911398719809767</v>
      </c>
    </row>
    <row r="41" spans="1:6" x14ac:dyDescent="0.2">
      <c r="A41" s="9"/>
      <c r="B41" s="9"/>
      <c r="C41" s="9"/>
      <c r="D41" s="9"/>
      <c r="E41" s="10"/>
      <c r="F41" s="10"/>
    </row>
    <row r="42" spans="1:6" x14ac:dyDescent="0.2">
      <c r="A42" s="8" t="s">
        <v>164</v>
      </c>
      <c r="B42" s="9"/>
      <c r="C42" s="9"/>
      <c r="D42" s="9"/>
      <c r="E42" s="10"/>
      <c r="F42" s="10"/>
    </row>
    <row r="43" spans="1:6" x14ac:dyDescent="0.2">
      <c r="A43" s="8" t="s">
        <v>165</v>
      </c>
      <c r="B43" s="9"/>
      <c r="C43" s="9"/>
      <c r="D43" s="9"/>
      <c r="E43" s="10"/>
      <c r="F43" s="10"/>
    </row>
    <row r="44" spans="1:6" x14ac:dyDescent="0.2">
      <c r="A44" s="9" t="s">
        <v>298</v>
      </c>
      <c r="B44" s="9" t="s">
        <v>777</v>
      </c>
      <c r="C44" s="9" t="s">
        <v>182</v>
      </c>
      <c r="D44" s="9">
        <v>10000</v>
      </c>
      <c r="E44" s="10">
        <v>9986.1299999999992</v>
      </c>
      <c r="F44" s="10">
        <v>2.1276774330517298</v>
      </c>
    </row>
    <row r="45" spans="1:6" x14ac:dyDescent="0.2">
      <c r="A45" s="9" t="s">
        <v>502</v>
      </c>
      <c r="B45" s="9" t="s">
        <v>804</v>
      </c>
      <c r="C45" s="9" t="s">
        <v>182</v>
      </c>
      <c r="D45" s="9">
        <v>10000</v>
      </c>
      <c r="E45" s="10">
        <v>9811.7199999999993</v>
      </c>
      <c r="F45" s="10">
        <v>2.09051706951765</v>
      </c>
    </row>
    <row r="46" spans="1:6" x14ac:dyDescent="0.2">
      <c r="A46" s="9" t="s">
        <v>503</v>
      </c>
      <c r="B46" s="9" t="s">
        <v>805</v>
      </c>
      <c r="C46" s="9" t="s">
        <v>182</v>
      </c>
      <c r="D46" s="9">
        <v>5000</v>
      </c>
      <c r="E46" s="10">
        <v>5000</v>
      </c>
      <c r="F46" s="10">
        <v>1.06531631024818</v>
      </c>
    </row>
    <row r="47" spans="1:6" x14ac:dyDescent="0.2">
      <c r="A47" s="9" t="s">
        <v>504</v>
      </c>
      <c r="B47" s="9" t="s">
        <v>806</v>
      </c>
      <c r="C47" s="9" t="s">
        <v>182</v>
      </c>
      <c r="D47" s="9">
        <v>5000</v>
      </c>
      <c r="E47" s="10">
        <v>4990.2250000000004</v>
      </c>
      <c r="F47" s="10">
        <v>1.0632336168616401</v>
      </c>
    </row>
    <row r="48" spans="1:6" x14ac:dyDescent="0.2">
      <c r="A48" s="9" t="s">
        <v>505</v>
      </c>
      <c r="B48" s="9" t="s">
        <v>807</v>
      </c>
      <c r="C48" s="9" t="s">
        <v>182</v>
      </c>
      <c r="D48" s="9">
        <v>2500</v>
      </c>
      <c r="E48" s="10">
        <v>2495.6</v>
      </c>
      <c r="F48" s="10">
        <v>0.53172067677107104</v>
      </c>
    </row>
    <row r="49" spans="1:6" x14ac:dyDescent="0.2">
      <c r="A49" s="9" t="s">
        <v>458</v>
      </c>
      <c r="B49" s="9" t="s">
        <v>784</v>
      </c>
      <c r="C49" s="9" t="s">
        <v>182</v>
      </c>
      <c r="D49" s="9">
        <v>2500</v>
      </c>
      <c r="E49" s="10">
        <v>2495.6</v>
      </c>
      <c r="F49" s="10">
        <v>0.53172067677107104</v>
      </c>
    </row>
    <row r="50" spans="1:6" x14ac:dyDescent="0.2">
      <c r="A50" s="9" t="s">
        <v>181</v>
      </c>
      <c r="B50" s="9" t="s">
        <v>767</v>
      </c>
      <c r="C50" s="9" t="s">
        <v>182</v>
      </c>
      <c r="D50" s="9">
        <v>1000</v>
      </c>
      <c r="E50" s="10">
        <v>965.62199999999996</v>
      </c>
      <c r="F50" s="10">
        <v>0.20573857322689301</v>
      </c>
    </row>
    <row r="51" spans="1:6" x14ac:dyDescent="0.2">
      <c r="A51" s="9" t="s">
        <v>183</v>
      </c>
      <c r="B51" s="9" t="s">
        <v>768</v>
      </c>
      <c r="C51" s="9" t="s">
        <v>182</v>
      </c>
      <c r="D51" s="9">
        <v>500</v>
      </c>
      <c r="E51" s="10">
        <v>464.10050000000001</v>
      </c>
      <c r="F51" s="10">
        <v>9.8882766448866996E-2</v>
      </c>
    </row>
    <row r="52" spans="1:6" x14ac:dyDescent="0.2">
      <c r="A52" s="8" t="s">
        <v>119</v>
      </c>
      <c r="B52" s="9"/>
      <c r="C52" s="9"/>
      <c r="D52" s="9"/>
      <c r="E52" s="12">
        <f>SUM(E44:E51)</f>
        <v>36208.997499999998</v>
      </c>
      <c r="F52" s="12">
        <f>SUM(F44:F51)</f>
        <v>7.7148071228971027</v>
      </c>
    </row>
    <row r="53" spans="1:6" x14ac:dyDescent="0.2">
      <c r="A53" s="9"/>
      <c r="B53" s="9"/>
      <c r="C53" s="9"/>
      <c r="D53" s="9"/>
      <c r="E53" s="10"/>
      <c r="F53" s="10"/>
    </row>
    <row r="54" spans="1:6" x14ac:dyDescent="0.2">
      <c r="A54" s="8" t="s">
        <v>184</v>
      </c>
      <c r="B54" s="9"/>
      <c r="C54" s="9"/>
      <c r="D54" s="9"/>
      <c r="E54" s="10"/>
      <c r="F54" s="10"/>
    </row>
    <row r="55" spans="1:6" x14ac:dyDescent="0.2">
      <c r="A55" s="9" t="s">
        <v>462</v>
      </c>
      <c r="B55" s="9" t="s">
        <v>788</v>
      </c>
      <c r="C55" s="9" t="s">
        <v>182</v>
      </c>
      <c r="D55" s="9">
        <v>4000</v>
      </c>
      <c r="E55" s="10">
        <v>19910.580000000002</v>
      </c>
      <c r="F55" s="10">
        <v>4.2422131241002399</v>
      </c>
    </row>
    <row r="56" spans="1:6" x14ac:dyDescent="0.2">
      <c r="A56" s="9" t="s">
        <v>465</v>
      </c>
      <c r="B56" s="9" t="s">
        <v>791</v>
      </c>
      <c r="C56" s="9" t="s">
        <v>260</v>
      </c>
      <c r="D56" s="9">
        <v>3200</v>
      </c>
      <c r="E56" s="10">
        <v>15949.04</v>
      </c>
      <c r="F56" s="10">
        <v>3.3981544889601198</v>
      </c>
    </row>
    <row r="57" spans="1:6" x14ac:dyDescent="0.2">
      <c r="A57" s="9" t="s">
        <v>185</v>
      </c>
      <c r="B57" s="9" t="s">
        <v>769</v>
      </c>
      <c r="C57" s="9" t="s">
        <v>182</v>
      </c>
      <c r="D57" s="9">
        <v>2700</v>
      </c>
      <c r="E57" s="10">
        <v>13465.183499999999</v>
      </c>
      <c r="F57" s="10">
        <v>2.8689359206069298</v>
      </c>
    </row>
    <row r="58" spans="1:6" x14ac:dyDescent="0.2">
      <c r="A58" s="9" t="s">
        <v>186</v>
      </c>
      <c r="B58" s="9" t="s">
        <v>770</v>
      </c>
      <c r="C58" s="9" t="s">
        <v>167</v>
      </c>
      <c r="D58" s="9">
        <v>2260</v>
      </c>
      <c r="E58" s="10">
        <v>11262.4953</v>
      </c>
      <c r="F58" s="10">
        <v>2.3996239874366898</v>
      </c>
    </row>
    <row r="59" spans="1:6" x14ac:dyDescent="0.2">
      <c r="A59" s="9" t="s">
        <v>506</v>
      </c>
      <c r="B59" s="9" t="s">
        <v>808</v>
      </c>
      <c r="C59" s="9" t="s">
        <v>260</v>
      </c>
      <c r="D59" s="9">
        <v>2000</v>
      </c>
      <c r="E59" s="10">
        <v>9955</v>
      </c>
      <c r="F59" s="10">
        <v>2.1210447737041198</v>
      </c>
    </row>
    <row r="60" spans="1:6" x14ac:dyDescent="0.2">
      <c r="A60" s="9" t="s">
        <v>507</v>
      </c>
      <c r="B60" s="9" t="s">
        <v>809</v>
      </c>
      <c r="C60" s="9" t="s">
        <v>167</v>
      </c>
      <c r="D60" s="9">
        <v>2000</v>
      </c>
      <c r="E60" s="10">
        <v>9951.6299999999992</v>
      </c>
      <c r="F60" s="10">
        <v>2.1203267505110199</v>
      </c>
    </row>
    <row r="61" spans="1:6" x14ac:dyDescent="0.2">
      <c r="A61" s="9" t="s">
        <v>508</v>
      </c>
      <c r="B61" s="9" t="s">
        <v>810</v>
      </c>
      <c r="C61" s="9" t="s">
        <v>260</v>
      </c>
      <c r="D61" s="9">
        <v>1500</v>
      </c>
      <c r="E61" s="10">
        <v>7474.2</v>
      </c>
      <c r="F61" s="10">
        <v>1.59247743321139</v>
      </c>
    </row>
    <row r="62" spans="1:6" x14ac:dyDescent="0.2">
      <c r="A62" s="9" t="s">
        <v>303</v>
      </c>
      <c r="B62" s="9" t="s">
        <v>782</v>
      </c>
      <c r="C62" s="9" t="s">
        <v>182</v>
      </c>
      <c r="D62" s="9">
        <v>1300</v>
      </c>
      <c r="E62" s="10">
        <v>6489.1255000000001</v>
      </c>
      <c r="F62" s="10">
        <v>1.3825942468794701</v>
      </c>
    </row>
    <row r="63" spans="1:6" x14ac:dyDescent="0.2">
      <c r="A63" s="9" t="s">
        <v>461</v>
      </c>
      <c r="B63" s="9" t="s">
        <v>787</v>
      </c>
      <c r="C63" s="9" t="s">
        <v>182</v>
      </c>
      <c r="D63" s="9">
        <v>1300</v>
      </c>
      <c r="E63" s="10">
        <v>6476.6194999999998</v>
      </c>
      <c r="F63" s="10">
        <v>1.37992967772428</v>
      </c>
    </row>
    <row r="64" spans="1:6" x14ac:dyDescent="0.2">
      <c r="A64" s="9" t="s">
        <v>473</v>
      </c>
      <c r="B64" s="9" t="s">
        <v>799</v>
      </c>
      <c r="C64" s="9" t="s">
        <v>182</v>
      </c>
      <c r="D64" s="9">
        <v>1000</v>
      </c>
      <c r="E64" s="10">
        <v>4993.1549999999997</v>
      </c>
      <c r="F64" s="10">
        <v>1.0638578922194499</v>
      </c>
    </row>
    <row r="65" spans="1:6" x14ac:dyDescent="0.2">
      <c r="A65" s="9" t="s">
        <v>464</v>
      </c>
      <c r="B65" s="9" t="s">
        <v>790</v>
      </c>
      <c r="C65" s="9" t="s">
        <v>167</v>
      </c>
      <c r="D65" s="9">
        <v>1000</v>
      </c>
      <c r="E65" s="10">
        <v>4979.43</v>
      </c>
      <c r="F65" s="10">
        <v>1.0609335989478199</v>
      </c>
    </row>
    <row r="66" spans="1:6" x14ac:dyDescent="0.2">
      <c r="A66" s="9" t="s">
        <v>300</v>
      </c>
      <c r="B66" s="9" t="s">
        <v>779</v>
      </c>
      <c r="C66" s="9" t="s">
        <v>182</v>
      </c>
      <c r="D66" s="9">
        <v>1000</v>
      </c>
      <c r="E66" s="10">
        <v>4905.085</v>
      </c>
      <c r="F66" s="10">
        <v>1.0450934107307399</v>
      </c>
    </row>
    <row r="67" spans="1:6" x14ac:dyDescent="0.2">
      <c r="A67" s="9" t="s">
        <v>509</v>
      </c>
      <c r="B67" s="9" t="s">
        <v>811</v>
      </c>
      <c r="C67" s="9" t="s">
        <v>260</v>
      </c>
      <c r="D67" s="9">
        <v>1000</v>
      </c>
      <c r="E67" s="10">
        <v>4802.63</v>
      </c>
      <c r="F67" s="10">
        <v>1.0232640142174401</v>
      </c>
    </row>
    <row r="68" spans="1:6" x14ac:dyDescent="0.2">
      <c r="A68" s="9" t="s">
        <v>510</v>
      </c>
      <c r="B68" s="9" t="s">
        <v>812</v>
      </c>
      <c r="C68" s="9" t="s">
        <v>260</v>
      </c>
      <c r="D68" s="9">
        <v>700</v>
      </c>
      <c r="E68" s="10">
        <v>3411.4045000000001</v>
      </c>
      <c r="F68" s="10">
        <v>0.72684497094080702</v>
      </c>
    </row>
    <row r="69" spans="1:6" x14ac:dyDescent="0.2">
      <c r="A69" s="9" t="s">
        <v>466</v>
      </c>
      <c r="B69" s="9" t="s">
        <v>792</v>
      </c>
      <c r="C69" s="9" t="s">
        <v>182</v>
      </c>
      <c r="D69" s="9">
        <v>500</v>
      </c>
      <c r="E69" s="10">
        <v>2484.5625</v>
      </c>
      <c r="F69" s="10">
        <v>0.52936899101619805</v>
      </c>
    </row>
    <row r="70" spans="1:6" x14ac:dyDescent="0.2">
      <c r="A70" s="9" t="s">
        <v>302</v>
      </c>
      <c r="B70" s="9" t="s">
        <v>781</v>
      </c>
      <c r="C70" s="9" t="s">
        <v>182</v>
      </c>
      <c r="D70" s="9">
        <v>200</v>
      </c>
      <c r="E70" s="10">
        <v>998.10500000000002</v>
      </c>
      <c r="F70" s="10">
        <v>0.21265950716805199</v>
      </c>
    </row>
    <row r="71" spans="1:6" x14ac:dyDescent="0.2">
      <c r="A71" s="9" t="s">
        <v>471</v>
      </c>
      <c r="B71" s="9" t="s">
        <v>797</v>
      </c>
      <c r="C71" s="9" t="s">
        <v>167</v>
      </c>
      <c r="D71" s="9">
        <v>200</v>
      </c>
      <c r="E71" s="10">
        <v>996.71199999999999</v>
      </c>
      <c r="F71" s="10">
        <v>0.21236271004401699</v>
      </c>
    </row>
    <row r="72" spans="1:6" x14ac:dyDescent="0.2">
      <c r="A72" s="8" t="s">
        <v>119</v>
      </c>
      <c r="B72" s="9"/>
      <c r="C72" s="9"/>
      <c r="D72" s="9"/>
      <c r="E72" s="12">
        <f>SUM(E55:E71)</f>
        <v>128504.9578</v>
      </c>
      <c r="F72" s="12">
        <f>SUM(F55:F71)</f>
        <v>27.37968549841878</v>
      </c>
    </row>
    <row r="73" spans="1:6" x14ac:dyDescent="0.2">
      <c r="A73" s="9"/>
      <c r="B73" s="9"/>
      <c r="C73" s="9"/>
      <c r="D73" s="9"/>
      <c r="E73" s="10"/>
      <c r="F73" s="10"/>
    </row>
    <row r="74" spans="1:6" x14ac:dyDescent="0.2">
      <c r="A74" s="8" t="s">
        <v>119</v>
      </c>
      <c r="B74" s="9"/>
      <c r="C74" s="9"/>
      <c r="D74" s="9"/>
      <c r="E74" s="12">
        <v>455140.13095699996</v>
      </c>
      <c r="F74" s="12">
        <v>96.973640991396877</v>
      </c>
    </row>
    <row r="75" spans="1:6" x14ac:dyDescent="0.2">
      <c r="A75" s="9"/>
      <c r="B75" s="9"/>
      <c r="C75" s="9"/>
      <c r="D75" s="9"/>
      <c r="E75" s="10"/>
      <c r="F75" s="10"/>
    </row>
    <row r="76" spans="1:6" x14ac:dyDescent="0.2">
      <c r="A76" s="8" t="s">
        <v>136</v>
      </c>
      <c r="B76" s="9"/>
      <c r="C76" s="9"/>
      <c r="D76" s="9"/>
      <c r="E76" s="12">
        <v>14204.0405436</v>
      </c>
      <c r="F76" s="12">
        <v>3.03</v>
      </c>
    </row>
    <row r="77" spans="1:6" x14ac:dyDescent="0.2">
      <c r="A77" s="9"/>
      <c r="B77" s="9"/>
      <c r="C77" s="9"/>
      <c r="D77" s="9"/>
      <c r="E77" s="10"/>
      <c r="F77" s="10"/>
    </row>
    <row r="78" spans="1:6" x14ac:dyDescent="0.2">
      <c r="A78" s="13" t="s">
        <v>137</v>
      </c>
      <c r="B78" s="6"/>
      <c r="C78" s="6"/>
      <c r="D78" s="6"/>
      <c r="E78" s="14">
        <v>469344.17054359999</v>
      </c>
      <c r="F78" s="14">
        <f xml:space="preserve"> ROUND(SUM(F74:F77),2)</f>
        <v>100</v>
      </c>
    </row>
    <row r="79" spans="1:6" x14ac:dyDescent="0.2">
      <c r="A79" s="1" t="s">
        <v>170</v>
      </c>
    </row>
    <row r="80" spans="1:6" x14ac:dyDescent="0.2">
      <c r="A80" s="1" t="s">
        <v>558</v>
      </c>
    </row>
    <row r="81" spans="1:6" s="21" customFormat="1" x14ac:dyDescent="0.2">
      <c r="A81" s="1"/>
      <c r="E81" s="20"/>
      <c r="F81" s="20"/>
    </row>
    <row r="82" spans="1:6" x14ac:dyDescent="0.2">
      <c r="A82" s="1" t="s">
        <v>140</v>
      </c>
    </row>
    <row r="83" spans="1:6" x14ac:dyDescent="0.2">
      <c r="A83" s="1" t="s">
        <v>141</v>
      </c>
    </row>
    <row r="84" spans="1:6" x14ac:dyDescent="0.2">
      <c r="A84" s="1" t="s">
        <v>142</v>
      </c>
    </row>
    <row r="85" spans="1:6" x14ac:dyDescent="0.2">
      <c r="A85" s="3" t="s">
        <v>189</v>
      </c>
      <c r="D85" s="16">
        <v>10.0627963</v>
      </c>
    </row>
    <row r="86" spans="1:6" x14ac:dyDescent="0.2">
      <c r="A86" s="3" t="s">
        <v>144</v>
      </c>
      <c r="D86" s="16">
        <v>19.302833199999998</v>
      </c>
    </row>
    <row r="87" spans="1:6" x14ac:dyDescent="0.2">
      <c r="A87" s="3" t="s">
        <v>386</v>
      </c>
      <c r="D87" s="16">
        <v>10.0957626</v>
      </c>
    </row>
    <row r="88" spans="1:6" x14ac:dyDescent="0.2">
      <c r="A88" s="3" t="s">
        <v>146</v>
      </c>
      <c r="D88" s="16">
        <v>18.602274000000001</v>
      </c>
    </row>
    <row r="89" spans="1:6" x14ac:dyDescent="0.2">
      <c r="A89" s="3" t="s">
        <v>478</v>
      </c>
      <c r="D89" s="16">
        <v>10.0049853</v>
      </c>
    </row>
    <row r="90" spans="1:6" x14ac:dyDescent="0.2">
      <c r="A90" s="3" t="s">
        <v>191</v>
      </c>
      <c r="D90" s="16">
        <v>18.8913039</v>
      </c>
    </row>
    <row r="91" spans="1:6" x14ac:dyDescent="0.2">
      <c r="A91" s="3" t="s">
        <v>479</v>
      </c>
      <c r="D91" s="16">
        <v>10.2835164</v>
      </c>
    </row>
    <row r="92" spans="1:6" x14ac:dyDescent="0.2">
      <c r="A92" s="3" t="s">
        <v>511</v>
      </c>
      <c r="D92" s="16">
        <v>10.0548108</v>
      </c>
    </row>
    <row r="93" spans="1:6" x14ac:dyDescent="0.2">
      <c r="A93" s="3" t="s">
        <v>388</v>
      </c>
      <c r="D93" s="16">
        <v>10.1111428</v>
      </c>
    </row>
    <row r="94" spans="1:6" x14ac:dyDescent="0.2">
      <c r="A94" s="3" t="s">
        <v>482</v>
      </c>
      <c r="D94" s="16">
        <v>10.0793249</v>
      </c>
    </row>
    <row r="95" spans="1:6" x14ac:dyDescent="0.2">
      <c r="A95" s="3" t="s">
        <v>483</v>
      </c>
      <c r="D95" s="16">
        <v>19.272074799999999</v>
      </c>
    </row>
    <row r="96" spans="1:6" x14ac:dyDescent="0.2">
      <c r="A96" s="3" t="s">
        <v>484</v>
      </c>
      <c r="D96" s="16">
        <v>10.081279</v>
      </c>
    </row>
    <row r="98" spans="1:4" x14ac:dyDescent="0.2">
      <c r="A98" s="1" t="s">
        <v>147</v>
      </c>
    </row>
    <row r="99" spans="1:4" x14ac:dyDescent="0.2">
      <c r="A99" s="3" t="s">
        <v>189</v>
      </c>
      <c r="D99" s="16">
        <v>10.0594964</v>
      </c>
    </row>
    <row r="100" spans="1:4" x14ac:dyDescent="0.2">
      <c r="A100" s="3" t="s">
        <v>144</v>
      </c>
      <c r="D100" s="16">
        <v>20.162538300000001</v>
      </c>
    </row>
    <row r="101" spans="1:4" x14ac:dyDescent="0.2">
      <c r="A101" s="3" t="s">
        <v>386</v>
      </c>
      <c r="D101" s="16">
        <v>10.1006637</v>
      </c>
    </row>
    <row r="102" spans="1:4" x14ac:dyDescent="0.2">
      <c r="A102" s="3" t="s">
        <v>146</v>
      </c>
      <c r="D102" s="16">
        <v>19.366298400000002</v>
      </c>
    </row>
    <row r="103" spans="1:4" x14ac:dyDescent="0.2">
      <c r="A103" s="3" t="s">
        <v>478</v>
      </c>
      <c r="D103" s="16">
        <v>10.001132</v>
      </c>
    </row>
    <row r="104" spans="1:4" x14ac:dyDescent="0.2">
      <c r="A104" s="3" t="s">
        <v>191</v>
      </c>
      <c r="D104" s="16">
        <v>19.686779699999999</v>
      </c>
    </row>
    <row r="105" spans="1:4" x14ac:dyDescent="0.2">
      <c r="A105" s="3" t="s">
        <v>511</v>
      </c>
      <c r="D105" s="16">
        <v>10.0506639</v>
      </c>
    </row>
    <row r="106" spans="1:4" x14ac:dyDescent="0.2">
      <c r="A106" s="3" t="s">
        <v>388</v>
      </c>
      <c r="D106" s="16">
        <v>10.1160052</v>
      </c>
    </row>
    <row r="107" spans="1:4" x14ac:dyDescent="0.2">
      <c r="A107" s="3" t="s">
        <v>482</v>
      </c>
      <c r="D107" s="16">
        <v>10.075947299999999</v>
      </c>
    </row>
    <row r="108" spans="1:4" x14ac:dyDescent="0.2">
      <c r="A108" s="3" t="s">
        <v>483</v>
      </c>
      <c r="D108" s="16">
        <v>20.1205715</v>
      </c>
    </row>
    <row r="109" spans="1:4" x14ac:dyDescent="0.2">
      <c r="A109" s="3" t="s">
        <v>484</v>
      </c>
      <c r="D109" s="16">
        <v>10.086115899999999</v>
      </c>
    </row>
    <row r="111" spans="1:4" x14ac:dyDescent="0.2">
      <c r="A111" s="1" t="s">
        <v>148</v>
      </c>
      <c r="D111" s="17"/>
    </row>
    <row r="112" spans="1:4" x14ac:dyDescent="0.2">
      <c r="A112" s="19" t="s">
        <v>513</v>
      </c>
      <c r="B112" s="23"/>
      <c r="C112" s="34" t="s">
        <v>514</v>
      </c>
      <c r="D112" s="35"/>
    </row>
    <row r="113" spans="1:6" x14ac:dyDescent="0.2">
      <c r="A113" s="24"/>
      <c r="B113" s="25"/>
      <c r="C113" s="26" t="s">
        <v>515</v>
      </c>
      <c r="D113" s="26" t="s">
        <v>516</v>
      </c>
    </row>
    <row r="114" spans="1:6" s="21" customFormat="1" x14ac:dyDescent="0.2">
      <c r="A114" s="24" t="s">
        <v>517</v>
      </c>
      <c r="B114" s="24"/>
      <c r="C114" s="30">
        <v>0.29529080050000017</v>
      </c>
      <c r="D114" s="30">
        <v>0.27358134120000011</v>
      </c>
      <c r="E114" s="20"/>
      <c r="F114" s="20"/>
    </row>
    <row r="115" spans="1:6" s="21" customFormat="1" x14ac:dyDescent="0.2">
      <c r="A115" s="24" t="s">
        <v>518</v>
      </c>
      <c r="B115" s="24"/>
      <c r="C115" s="30">
        <v>0.30082225540000007</v>
      </c>
      <c r="D115" s="30">
        <v>0.27870613040000014</v>
      </c>
      <c r="E115" s="20"/>
      <c r="F115" s="20"/>
    </row>
    <row r="116" spans="1:6" s="21" customFormat="1" x14ac:dyDescent="0.2">
      <c r="A116" s="24" t="s">
        <v>519</v>
      </c>
      <c r="B116" s="24"/>
      <c r="C116" s="30">
        <v>0.31592761749999998</v>
      </c>
      <c r="D116" s="30">
        <v>0.29270096180000005</v>
      </c>
      <c r="E116" s="20"/>
      <c r="F116" s="20"/>
    </row>
    <row r="117" spans="1:6" s="21" customFormat="1" x14ac:dyDescent="0.2">
      <c r="A117" s="24" t="s">
        <v>520</v>
      </c>
      <c r="B117" s="24"/>
      <c r="C117" s="30">
        <v>0.29071167059999992</v>
      </c>
      <c r="D117" s="30">
        <v>0.26933886460000001</v>
      </c>
      <c r="E117" s="20"/>
      <c r="F117" s="20"/>
    </row>
    <row r="118" spans="1:6" s="21" customFormat="1" x14ac:dyDescent="0.2">
      <c r="A118" s="24" t="s">
        <v>521</v>
      </c>
      <c r="B118" s="24"/>
      <c r="C118" s="30">
        <v>0.31035727910000005</v>
      </c>
      <c r="D118" s="30">
        <v>0.2875401487</v>
      </c>
      <c r="E118" s="20"/>
      <c r="F118" s="20"/>
    </row>
    <row r="119" spans="1:6" s="21" customFormat="1" x14ac:dyDescent="0.2">
      <c r="A119" s="24" t="s">
        <v>522</v>
      </c>
      <c r="B119" s="24"/>
      <c r="C119" s="30">
        <v>0.31784451079999992</v>
      </c>
      <c r="D119" s="30">
        <v>0.29447692739999998</v>
      </c>
      <c r="E119" s="20"/>
      <c r="F119" s="20"/>
    </row>
    <row r="120" spans="1:6" s="21" customFormat="1" x14ac:dyDescent="0.2">
      <c r="A120" s="24" t="s">
        <v>523</v>
      </c>
      <c r="B120" s="24"/>
      <c r="C120" s="30">
        <v>0.31302965960000007</v>
      </c>
      <c r="D120" s="30">
        <v>0.29001605909999995</v>
      </c>
      <c r="E120" s="20"/>
      <c r="F120" s="20"/>
    </row>
    <row r="121" spans="1:6" s="21" customFormat="1" x14ac:dyDescent="0.2">
      <c r="A121" s="27"/>
      <c r="B121" s="28"/>
      <c r="C121" s="29"/>
      <c r="D121" s="29"/>
      <c r="E121" s="20"/>
      <c r="F121" s="20"/>
    </row>
    <row r="122" spans="1:6" x14ac:dyDescent="0.2">
      <c r="A122" s="1" t="s">
        <v>150</v>
      </c>
      <c r="D122" s="18">
        <v>0.46062715385837699</v>
      </c>
      <c r="E122" s="2" t="s">
        <v>151</v>
      </c>
    </row>
  </sheetData>
  <sortState ref="A30:F39">
    <sortCondition descending="1" ref="F30:F39"/>
  </sortState>
  <mergeCells count="2">
    <mergeCell ref="B1:E1"/>
    <mergeCell ref="C112:D1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showGridLines="0" topLeftCell="A91" workbookViewId="0">
      <selection activeCell="A91" sqref="A91"/>
    </sheetView>
  </sheetViews>
  <sheetFormatPr defaultRowHeight="11.25" x14ac:dyDescent="0.2"/>
  <cols>
    <col min="1" max="1" width="38" style="3" customWidth="1"/>
    <col min="2" max="2" width="57.5703125" style="3" bestFit="1" customWidth="1"/>
    <col min="3" max="3" width="9.42578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B1" s="33" t="s">
        <v>265</v>
      </c>
      <c r="C1" s="33"/>
      <c r="D1" s="33"/>
      <c r="E1" s="33"/>
    </row>
    <row r="3" spans="1:6" s="1" customFormat="1" x14ac:dyDescent="0.2">
      <c r="A3" s="4" t="s">
        <v>1</v>
      </c>
      <c r="B3" s="4" t="s">
        <v>2</v>
      </c>
      <c r="C3" s="4" t="s">
        <v>152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164</v>
      </c>
      <c r="B5" s="9"/>
      <c r="C5" s="9"/>
      <c r="D5" s="9"/>
      <c r="E5" s="10"/>
      <c r="F5" s="10"/>
    </row>
    <row r="6" spans="1:6" x14ac:dyDescent="0.2">
      <c r="A6" s="8" t="s">
        <v>165</v>
      </c>
      <c r="B6" s="9"/>
      <c r="C6" s="9"/>
      <c r="D6" s="9"/>
      <c r="E6" s="10"/>
      <c r="F6" s="10"/>
    </row>
    <row r="7" spans="1:6" x14ac:dyDescent="0.2">
      <c r="A7" s="9" t="s">
        <v>258</v>
      </c>
      <c r="B7" s="9" t="s">
        <v>771</v>
      </c>
      <c r="C7" s="9" t="s">
        <v>182</v>
      </c>
      <c r="D7" s="9">
        <v>500</v>
      </c>
      <c r="E7" s="10">
        <v>498.60399999999998</v>
      </c>
      <c r="F7" s="10">
        <v>9.4744269748396608</v>
      </c>
    </row>
    <row r="8" spans="1:6" x14ac:dyDescent="0.2">
      <c r="A8" s="9" t="s">
        <v>259</v>
      </c>
      <c r="B8" s="9" t="s">
        <v>772</v>
      </c>
      <c r="C8" s="9" t="s">
        <v>260</v>
      </c>
      <c r="D8" s="9">
        <v>400</v>
      </c>
      <c r="E8" s="10">
        <v>394.41919999999999</v>
      </c>
      <c r="F8" s="10">
        <v>7.4947170657970599</v>
      </c>
    </row>
    <row r="9" spans="1:6" x14ac:dyDescent="0.2">
      <c r="A9" s="9" t="s">
        <v>261</v>
      </c>
      <c r="B9" s="9" t="s">
        <v>773</v>
      </c>
      <c r="C9" s="9" t="s">
        <v>182</v>
      </c>
      <c r="D9" s="9">
        <v>400</v>
      </c>
      <c r="E9" s="10">
        <v>394.39080000000001</v>
      </c>
      <c r="F9" s="10">
        <v>7.49417741163046</v>
      </c>
    </row>
    <row r="10" spans="1:6" x14ac:dyDescent="0.2">
      <c r="A10" s="8" t="s">
        <v>119</v>
      </c>
      <c r="B10" s="9"/>
      <c r="C10" s="9"/>
      <c r="D10" s="9"/>
      <c r="E10" s="12">
        <f>SUM(E7:E9)</f>
        <v>1287.414</v>
      </c>
      <c r="F10" s="12">
        <f>SUM(F7:F9)</f>
        <v>24.463321452267181</v>
      </c>
    </row>
    <row r="11" spans="1:6" x14ac:dyDescent="0.2">
      <c r="A11" s="9"/>
      <c r="B11" s="9"/>
      <c r="C11" s="9"/>
      <c r="D11" s="9"/>
      <c r="E11" s="10"/>
      <c r="F11" s="10"/>
    </row>
    <row r="12" spans="1:6" x14ac:dyDescent="0.2">
      <c r="A12" s="8" t="s">
        <v>184</v>
      </c>
      <c r="B12" s="9"/>
      <c r="C12" s="9"/>
      <c r="D12" s="9"/>
      <c r="E12" s="10"/>
      <c r="F12" s="10"/>
    </row>
    <row r="13" spans="1:6" x14ac:dyDescent="0.2">
      <c r="A13" s="9" t="s">
        <v>186</v>
      </c>
      <c r="B13" s="9" t="s">
        <v>770</v>
      </c>
      <c r="C13" s="9" t="s">
        <v>167</v>
      </c>
      <c r="D13" s="9">
        <v>100</v>
      </c>
      <c r="E13" s="10">
        <v>498.34050000000002</v>
      </c>
      <c r="F13" s="10">
        <v>9.4694199722727497</v>
      </c>
    </row>
    <row r="14" spans="1:6" x14ac:dyDescent="0.2">
      <c r="A14" s="9" t="s">
        <v>262</v>
      </c>
      <c r="B14" s="9" t="s">
        <v>774</v>
      </c>
      <c r="C14" s="9" t="s">
        <v>182</v>
      </c>
      <c r="D14" s="9">
        <v>60</v>
      </c>
      <c r="E14" s="10">
        <v>299.0043</v>
      </c>
      <c r="F14" s="10">
        <v>5.6816519833636496</v>
      </c>
    </row>
    <row r="15" spans="1:6" x14ac:dyDescent="0.2">
      <c r="A15" s="8" t="s">
        <v>119</v>
      </c>
      <c r="B15" s="9"/>
      <c r="C15" s="9"/>
      <c r="D15" s="9"/>
      <c r="E15" s="12">
        <f>SUM(E13:E14)</f>
        <v>797.34480000000008</v>
      </c>
      <c r="F15" s="12">
        <f>SUM(F13:F14)</f>
        <v>15.1510719556364</v>
      </c>
    </row>
    <row r="16" spans="1:6" x14ac:dyDescent="0.2">
      <c r="A16" s="9"/>
      <c r="B16" s="9"/>
      <c r="C16" s="9"/>
      <c r="D16" s="9"/>
      <c r="E16" s="10"/>
      <c r="F16" s="10"/>
    </row>
    <row r="17" spans="1:6" x14ac:dyDescent="0.2">
      <c r="A17" s="8" t="s">
        <v>126</v>
      </c>
      <c r="B17" s="9"/>
      <c r="C17" s="9"/>
      <c r="D17" s="9"/>
      <c r="E17" s="10"/>
      <c r="F17" s="10"/>
    </row>
    <row r="18" spans="1:6" x14ac:dyDescent="0.2">
      <c r="A18" s="9" t="s">
        <v>263</v>
      </c>
      <c r="B18" s="9" t="s">
        <v>264</v>
      </c>
      <c r="C18" s="9" t="s">
        <v>129</v>
      </c>
      <c r="D18" s="9">
        <v>2293250</v>
      </c>
      <c r="E18" s="10">
        <v>2280.1326100000001</v>
      </c>
      <c r="F18" s="10">
        <v>43.326868429446101</v>
      </c>
    </row>
    <row r="19" spans="1:6" x14ac:dyDescent="0.2">
      <c r="A19" s="8" t="s">
        <v>119</v>
      </c>
      <c r="B19" s="9"/>
      <c r="C19" s="9"/>
      <c r="D19" s="9"/>
      <c r="E19" s="12">
        <f>SUM(E18:E18)</f>
        <v>2280.1326100000001</v>
      </c>
      <c r="F19" s="12">
        <f>SUM(F18:F18)</f>
        <v>43.326868429446101</v>
      </c>
    </row>
    <row r="20" spans="1:6" x14ac:dyDescent="0.2">
      <c r="A20" s="9"/>
      <c r="B20" s="9"/>
      <c r="C20" s="9"/>
      <c r="D20" s="9"/>
      <c r="E20" s="10"/>
      <c r="F20" s="10"/>
    </row>
    <row r="21" spans="1:6" x14ac:dyDescent="0.2">
      <c r="A21" s="8" t="s">
        <v>119</v>
      </c>
      <c r="B21" s="9"/>
      <c r="C21" s="9"/>
      <c r="D21" s="9"/>
      <c r="E21" s="12">
        <v>4364.8914100000002</v>
      </c>
      <c r="F21" s="12">
        <v>82.941261837349685</v>
      </c>
    </row>
    <row r="22" spans="1:6" x14ac:dyDescent="0.2">
      <c r="A22" s="9"/>
      <c r="B22" s="9"/>
      <c r="C22" s="9"/>
      <c r="D22" s="9"/>
      <c r="E22" s="10"/>
      <c r="F22" s="10"/>
    </row>
    <row r="23" spans="1:6" x14ac:dyDescent="0.2">
      <c r="A23" s="8" t="s">
        <v>136</v>
      </c>
      <c r="B23" s="9"/>
      <c r="C23" s="9"/>
      <c r="D23" s="9"/>
      <c r="E23" s="12">
        <v>897.73961680000002</v>
      </c>
      <c r="F23" s="12">
        <v>17.059999999999999</v>
      </c>
    </row>
    <row r="24" spans="1:6" x14ac:dyDescent="0.2">
      <c r="A24" s="9"/>
      <c r="B24" s="9"/>
      <c r="C24" s="9"/>
      <c r="D24" s="9"/>
      <c r="E24" s="10"/>
      <c r="F24" s="10"/>
    </row>
    <row r="25" spans="1:6" x14ac:dyDescent="0.2">
      <c r="A25" s="13" t="s">
        <v>137</v>
      </c>
      <c r="B25" s="6"/>
      <c r="C25" s="6"/>
      <c r="D25" s="6"/>
      <c r="E25" s="14">
        <v>5262.6296167999999</v>
      </c>
      <c r="F25" s="14">
        <f xml:space="preserve"> ROUND(SUM(F21:F24),2)</f>
        <v>100</v>
      </c>
    </row>
    <row r="26" spans="1:6" x14ac:dyDescent="0.2">
      <c r="A26" s="1" t="s">
        <v>170</v>
      </c>
    </row>
    <row r="28" spans="1:6" x14ac:dyDescent="0.2">
      <c r="A28" s="1" t="s">
        <v>140</v>
      </c>
    </row>
    <row r="29" spans="1:6" x14ac:dyDescent="0.2">
      <c r="A29" s="1" t="s">
        <v>141</v>
      </c>
    </row>
    <row r="30" spans="1:6" x14ac:dyDescent="0.2">
      <c r="A30" s="1" t="s">
        <v>142</v>
      </c>
    </row>
    <row r="31" spans="1:6" x14ac:dyDescent="0.2">
      <c r="A31" s="3" t="s">
        <v>188</v>
      </c>
      <c r="D31" s="16">
        <v>10.0085198</v>
      </c>
    </row>
    <row r="32" spans="1:6" x14ac:dyDescent="0.2">
      <c r="A32" s="3" t="s">
        <v>143</v>
      </c>
      <c r="D32" s="16">
        <v>10.0095467</v>
      </c>
    </row>
    <row r="33" spans="1:6" x14ac:dyDescent="0.2">
      <c r="A33" s="3" t="s">
        <v>144</v>
      </c>
      <c r="D33" s="16">
        <v>22.878860400000001</v>
      </c>
    </row>
    <row r="34" spans="1:6" x14ac:dyDescent="0.2">
      <c r="A34" s="3" t="s">
        <v>146</v>
      </c>
      <c r="D34" s="16">
        <v>22.3759841</v>
      </c>
    </row>
    <row r="36" spans="1:6" x14ac:dyDescent="0.2">
      <c r="A36" s="1" t="s">
        <v>147</v>
      </c>
    </row>
    <row r="37" spans="1:6" x14ac:dyDescent="0.2">
      <c r="A37" s="3" t="s">
        <v>188</v>
      </c>
      <c r="D37" s="16">
        <v>10.0085198</v>
      </c>
    </row>
    <row r="38" spans="1:6" x14ac:dyDescent="0.2">
      <c r="A38" s="3" t="s">
        <v>143</v>
      </c>
      <c r="D38" s="16">
        <v>10.0095492</v>
      </c>
    </row>
    <row r="39" spans="1:6" x14ac:dyDescent="0.2">
      <c r="A39" s="3" t="s">
        <v>144</v>
      </c>
      <c r="D39" s="16">
        <v>23.6467046</v>
      </c>
    </row>
    <row r="40" spans="1:6" x14ac:dyDescent="0.2">
      <c r="A40" s="3" t="s">
        <v>146</v>
      </c>
      <c r="D40" s="16">
        <v>23.017895299999999</v>
      </c>
    </row>
    <row r="42" spans="1:6" x14ac:dyDescent="0.2">
      <c r="A42" s="1" t="s">
        <v>148</v>
      </c>
      <c r="D42" s="17"/>
    </row>
    <row r="43" spans="1:6" s="21" customFormat="1" x14ac:dyDescent="0.2">
      <c r="A43" s="19" t="s">
        <v>513</v>
      </c>
      <c r="B43" s="23"/>
      <c r="C43" s="34" t="s">
        <v>514</v>
      </c>
      <c r="D43" s="35"/>
      <c r="E43" s="20"/>
      <c r="F43" s="20"/>
    </row>
    <row r="44" spans="1:6" s="21" customFormat="1" x14ac:dyDescent="0.2">
      <c r="A44" s="24"/>
      <c r="B44" s="25"/>
      <c r="C44" s="26" t="s">
        <v>515</v>
      </c>
      <c r="D44" s="26" t="s">
        <v>516</v>
      </c>
      <c r="E44" s="20"/>
      <c r="F44" s="20"/>
    </row>
    <row r="45" spans="1:6" s="21" customFormat="1" x14ac:dyDescent="0.2">
      <c r="A45" s="24" t="s">
        <v>532</v>
      </c>
      <c r="B45" s="24"/>
      <c r="C45" s="32">
        <v>0.20464430649999996</v>
      </c>
      <c r="D45" s="30">
        <v>0.18959908070000006</v>
      </c>
      <c r="E45" s="20"/>
      <c r="F45" s="20"/>
    </row>
    <row r="46" spans="1:6" x14ac:dyDescent="0.2">
      <c r="A46" s="24" t="s">
        <v>533</v>
      </c>
      <c r="B46" s="24"/>
      <c r="C46" s="32">
        <v>0.23705054280000007</v>
      </c>
      <c r="D46" s="32">
        <v>0.21962284509999999</v>
      </c>
    </row>
    <row r="48" spans="1:6" x14ac:dyDescent="0.2">
      <c r="A48" s="1" t="s">
        <v>150</v>
      </c>
      <c r="D48" s="18">
        <v>7.4240066427622403E-2</v>
      </c>
      <c r="E48" s="2" t="s">
        <v>151</v>
      </c>
    </row>
  </sheetData>
  <mergeCells count="2">
    <mergeCell ref="B1:E1"/>
    <mergeCell ref="C43:D4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showGridLines="0" workbookViewId="0"/>
  </sheetViews>
  <sheetFormatPr defaultRowHeight="11.25" x14ac:dyDescent="0.2"/>
  <cols>
    <col min="1" max="1" width="38" style="3" customWidth="1"/>
    <col min="2" max="2" width="45" style="3" bestFit="1" customWidth="1"/>
    <col min="3" max="3" width="12.140625" style="3" bestFit="1" customWidth="1"/>
    <col min="4" max="4" width="7.8554687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3" t="s">
        <v>257</v>
      </c>
      <c r="C1" s="33"/>
      <c r="D1" s="33"/>
      <c r="E1" s="33"/>
    </row>
    <row r="3" spans="1:6" s="1" customFormat="1" x14ac:dyDescent="0.2">
      <c r="A3" s="4" t="s">
        <v>1</v>
      </c>
      <c r="B3" s="4" t="s">
        <v>2</v>
      </c>
      <c r="C3" s="4" t="s">
        <v>152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120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200</v>
      </c>
      <c r="B8" s="9" t="s">
        <v>610</v>
      </c>
      <c r="C8" s="9" t="s">
        <v>125</v>
      </c>
      <c r="D8" s="9">
        <v>650</v>
      </c>
      <c r="E8" s="10">
        <v>8534.8894760000003</v>
      </c>
      <c r="F8" s="10">
        <v>6.15706280649301</v>
      </c>
    </row>
    <row r="9" spans="1:6" x14ac:dyDescent="0.2">
      <c r="A9" s="9" t="s">
        <v>201</v>
      </c>
      <c r="B9" s="9" t="s">
        <v>651</v>
      </c>
      <c r="C9" s="9" t="s">
        <v>202</v>
      </c>
      <c r="D9" s="9">
        <v>500</v>
      </c>
      <c r="E9" s="10">
        <v>4879.7150000000001</v>
      </c>
      <c r="F9" s="10">
        <v>3.5202227067229601</v>
      </c>
    </row>
    <row r="10" spans="1:6" x14ac:dyDescent="0.2">
      <c r="A10" s="9" t="s">
        <v>203</v>
      </c>
      <c r="B10" s="9" t="s">
        <v>600</v>
      </c>
      <c r="C10" s="9" t="s">
        <v>204</v>
      </c>
      <c r="D10" s="9">
        <v>410</v>
      </c>
      <c r="E10" s="10">
        <v>4101.4855530000004</v>
      </c>
      <c r="F10" s="10">
        <v>2.9588085728299198</v>
      </c>
    </row>
    <row r="11" spans="1:6" x14ac:dyDescent="0.2">
      <c r="A11" s="9" t="s">
        <v>205</v>
      </c>
      <c r="B11" s="9" t="s">
        <v>757</v>
      </c>
      <c r="C11" s="9" t="s">
        <v>206</v>
      </c>
      <c r="D11" s="9">
        <v>400</v>
      </c>
      <c r="E11" s="10">
        <v>4056.9839999999999</v>
      </c>
      <c r="F11" s="10">
        <v>2.9267051861864299</v>
      </c>
    </row>
    <row r="12" spans="1:6" x14ac:dyDescent="0.2">
      <c r="A12" s="9" t="s">
        <v>207</v>
      </c>
      <c r="B12" s="9" t="s">
        <v>640</v>
      </c>
      <c r="C12" s="9" t="s">
        <v>208</v>
      </c>
      <c r="D12" s="9">
        <v>487</v>
      </c>
      <c r="E12" s="10">
        <v>3652.5</v>
      </c>
      <c r="F12" s="10">
        <v>2.6349107348084102</v>
      </c>
    </row>
    <row r="13" spans="1:6" x14ac:dyDescent="0.2">
      <c r="A13" s="9" t="s">
        <v>209</v>
      </c>
      <c r="B13" s="9" t="s">
        <v>594</v>
      </c>
      <c r="C13" s="9" t="s">
        <v>206</v>
      </c>
      <c r="D13" s="9">
        <v>350</v>
      </c>
      <c r="E13" s="10">
        <v>3521.9589999999998</v>
      </c>
      <c r="F13" s="10">
        <v>2.5407385562368501</v>
      </c>
    </row>
    <row r="14" spans="1:6" x14ac:dyDescent="0.2">
      <c r="A14" s="9" t="s">
        <v>210</v>
      </c>
      <c r="B14" s="9" t="s">
        <v>594</v>
      </c>
      <c r="C14" s="9" t="s">
        <v>206</v>
      </c>
      <c r="D14" s="9">
        <v>350</v>
      </c>
      <c r="E14" s="10">
        <v>3516.2750000000001</v>
      </c>
      <c r="F14" s="10">
        <v>2.5366381229400199</v>
      </c>
    </row>
    <row r="15" spans="1:6" x14ac:dyDescent="0.2">
      <c r="A15" s="9" t="s">
        <v>211</v>
      </c>
      <c r="B15" s="9" t="s">
        <v>644</v>
      </c>
      <c r="C15" s="9" t="s">
        <v>204</v>
      </c>
      <c r="D15" s="9">
        <v>7</v>
      </c>
      <c r="E15" s="10">
        <v>3483.6759999999999</v>
      </c>
      <c r="F15" s="10">
        <v>2.5131212290196898</v>
      </c>
    </row>
    <row r="16" spans="1:6" x14ac:dyDescent="0.2">
      <c r="A16" s="9" t="s">
        <v>212</v>
      </c>
      <c r="B16" s="9" t="s">
        <v>596</v>
      </c>
      <c r="C16" s="9" t="s">
        <v>204</v>
      </c>
      <c r="D16" s="9">
        <v>7</v>
      </c>
      <c r="E16" s="10">
        <v>3472.3989999999999</v>
      </c>
      <c r="F16" s="10">
        <v>2.5049860097571499</v>
      </c>
    </row>
    <row r="17" spans="1:6" x14ac:dyDescent="0.2">
      <c r="A17" s="9" t="s">
        <v>213</v>
      </c>
      <c r="B17" s="9" t="s">
        <v>599</v>
      </c>
      <c r="C17" s="9" t="s">
        <v>214</v>
      </c>
      <c r="D17" s="9">
        <v>300</v>
      </c>
      <c r="E17" s="10">
        <v>3033.5129999999999</v>
      </c>
      <c r="F17" s="10">
        <v>2.1883739816237799</v>
      </c>
    </row>
    <row r="18" spans="1:6" x14ac:dyDescent="0.2">
      <c r="A18" s="9" t="s">
        <v>215</v>
      </c>
      <c r="B18" s="9" t="s">
        <v>648</v>
      </c>
      <c r="C18" s="9" t="s">
        <v>216</v>
      </c>
      <c r="D18" s="9">
        <v>250</v>
      </c>
      <c r="E18" s="10">
        <v>2593.8325</v>
      </c>
      <c r="F18" s="10">
        <v>1.8711888017919001</v>
      </c>
    </row>
    <row r="19" spans="1:6" x14ac:dyDescent="0.2">
      <c r="A19" s="9" t="s">
        <v>217</v>
      </c>
      <c r="B19" s="9" t="s">
        <v>718</v>
      </c>
      <c r="C19" s="9" t="s">
        <v>206</v>
      </c>
      <c r="D19" s="9">
        <v>240</v>
      </c>
      <c r="E19" s="10">
        <v>2433.1559999999999</v>
      </c>
      <c r="F19" s="10">
        <v>1.7552768963349701</v>
      </c>
    </row>
    <row r="20" spans="1:6" x14ac:dyDescent="0.2">
      <c r="A20" s="9" t="s">
        <v>218</v>
      </c>
      <c r="B20" s="9" t="s">
        <v>602</v>
      </c>
      <c r="C20" s="9" t="s">
        <v>219</v>
      </c>
      <c r="D20" s="9">
        <v>300</v>
      </c>
      <c r="E20" s="10">
        <v>2373.6089999999999</v>
      </c>
      <c r="F20" s="10">
        <v>1.71231973561611</v>
      </c>
    </row>
    <row r="21" spans="1:6" x14ac:dyDescent="0.2">
      <c r="A21" s="9" t="s">
        <v>220</v>
      </c>
      <c r="B21" s="9" t="s">
        <v>643</v>
      </c>
      <c r="C21" s="9" t="s">
        <v>221</v>
      </c>
      <c r="D21" s="9">
        <v>10</v>
      </c>
      <c r="E21" s="10">
        <v>106.4144</v>
      </c>
      <c r="F21" s="10">
        <v>7.6767267597041999E-2</v>
      </c>
    </row>
    <row r="22" spans="1:6" x14ac:dyDescent="0.2">
      <c r="A22" s="8" t="s">
        <v>119</v>
      </c>
      <c r="B22" s="9"/>
      <c r="C22" s="9"/>
      <c r="D22" s="9"/>
      <c r="E22" s="12">
        <f>SUM(E8:E21)</f>
        <v>49760.407928999994</v>
      </c>
      <c r="F22" s="12">
        <f>SUM(F8:F21)</f>
        <v>35.897120607958243</v>
      </c>
    </row>
    <row r="23" spans="1:6" x14ac:dyDescent="0.2">
      <c r="A23" s="9"/>
      <c r="B23" s="9"/>
      <c r="C23" s="9"/>
      <c r="D23" s="9"/>
      <c r="E23" s="10"/>
      <c r="F23" s="10"/>
    </row>
    <row r="24" spans="1:6" x14ac:dyDescent="0.2">
      <c r="A24" s="8" t="s">
        <v>123</v>
      </c>
      <c r="B24" s="9"/>
      <c r="C24" s="9"/>
      <c r="D24" s="9"/>
      <c r="E24" s="10"/>
      <c r="F24" s="10"/>
    </row>
    <row r="25" spans="1:6" x14ac:dyDescent="0.2">
      <c r="A25" s="9" t="s">
        <v>222</v>
      </c>
      <c r="B25" s="9" t="s">
        <v>626</v>
      </c>
      <c r="C25" s="9" t="s">
        <v>125</v>
      </c>
      <c r="D25" s="9">
        <v>580</v>
      </c>
      <c r="E25" s="10">
        <v>7693.1779999999999</v>
      </c>
      <c r="F25" s="10">
        <v>5.5498527849396</v>
      </c>
    </row>
    <row r="26" spans="1:6" x14ac:dyDescent="0.2">
      <c r="A26" s="9" t="s">
        <v>223</v>
      </c>
      <c r="B26" s="9" t="s">
        <v>620</v>
      </c>
      <c r="C26" s="9" t="s">
        <v>224</v>
      </c>
      <c r="D26" s="9">
        <v>550</v>
      </c>
      <c r="E26" s="10">
        <v>5519.1565000000001</v>
      </c>
      <c r="F26" s="10">
        <v>3.9815153207221399</v>
      </c>
    </row>
    <row r="27" spans="1:6" x14ac:dyDescent="0.2">
      <c r="A27" s="9" t="s">
        <v>225</v>
      </c>
      <c r="B27" s="9" t="s">
        <v>701</v>
      </c>
      <c r="C27" s="9" t="s">
        <v>224</v>
      </c>
      <c r="D27" s="9">
        <v>394</v>
      </c>
      <c r="E27" s="10">
        <v>3916.6358</v>
      </c>
      <c r="F27" s="10">
        <v>2.8254581009595898</v>
      </c>
    </row>
    <row r="28" spans="1:6" x14ac:dyDescent="0.2">
      <c r="A28" s="9" t="s">
        <v>226</v>
      </c>
      <c r="B28" s="9" t="s">
        <v>702</v>
      </c>
      <c r="C28" s="9" t="s">
        <v>216</v>
      </c>
      <c r="D28" s="9">
        <v>350</v>
      </c>
      <c r="E28" s="10">
        <v>3498.6489999999999</v>
      </c>
      <c r="F28" s="10">
        <v>2.5239227398841102</v>
      </c>
    </row>
    <row r="29" spans="1:6" x14ac:dyDescent="0.2">
      <c r="A29" s="9" t="s">
        <v>227</v>
      </c>
      <c r="B29" s="9" t="s">
        <v>703</v>
      </c>
      <c r="C29" s="9" t="s">
        <v>228</v>
      </c>
      <c r="D29" s="9">
        <v>325</v>
      </c>
      <c r="E29" s="10">
        <v>3245.2485000000001</v>
      </c>
      <c r="F29" s="10">
        <v>2.3411198110255702</v>
      </c>
    </row>
    <row r="30" spans="1:6" x14ac:dyDescent="0.2">
      <c r="A30" s="9" t="s">
        <v>229</v>
      </c>
      <c r="B30" s="9" t="s">
        <v>682</v>
      </c>
      <c r="C30" s="9" t="s">
        <v>228</v>
      </c>
      <c r="D30" s="9">
        <v>320</v>
      </c>
      <c r="E30" s="10">
        <v>3201.0079999999998</v>
      </c>
      <c r="F30" s="10">
        <v>2.3092047478186402</v>
      </c>
    </row>
    <row r="31" spans="1:6" x14ac:dyDescent="0.2">
      <c r="A31" s="9" t="s">
        <v>230</v>
      </c>
      <c r="B31" s="9" t="s">
        <v>697</v>
      </c>
      <c r="C31" s="9" t="s">
        <v>231</v>
      </c>
      <c r="D31" s="9">
        <v>250</v>
      </c>
      <c r="E31" s="10">
        <v>2535.3175000000001</v>
      </c>
      <c r="F31" s="10">
        <v>1.82897612509175</v>
      </c>
    </row>
    <row r="32" spans="1:6" x14ac:dyDescent="0.2">
      <c r="A32" s="9" t="s">
        <v>232</v>
      </c>
      <c r="B32" s="9" t="s">
        <v>698</v>
      </c>
      <c r="C32" s="9" t="s">
        <v>231</v>
      </c>
      <c r="D32" s="9">
        <v>250</v>
      </c>
      <c r="E32" s="10">
        <v>2531.38</v>
      </c>
      <c r="F32" s="10">
        <v>1.82613561557271</v>
      </c>
    </row>
    <row r="33" spans="1:6" x14ac:dyDescent="0.2">
      <c r="A33" s="9" t="s">
        <v>233</v>
      </c>
      <c r="B33" s="9" t="s">
        <v>699</v>
      </c>
      <c r="C33" s="9" t="s">
        <v>231</v>
      </c>
      <c r="D33" s="9">
        <v>250</v>
      </c>
      <c r="E33" s="10">
        <v>2525.0300000000002</v>
      </c>
      <c r="F33" s="10">
        <v>1.8215547303800901</v>
      </c>
    </row>
    <row r="34" spans="1:6" x14ac:dyDescent="0.2">
      <c r="A34" s="9" t="s">
        <v>234</v>
      </c>
      <c r="B34" s="9" t="s">
        <v>685</v>
      </c>
      <c r="C34" s="9" t="s">
        <v>235</v>
      </c>
      <c r="D34" s="9">
        <v>250</v>
      </c>
      <c r="E34" s="10">
        <v>2489.6149999999998</v>
      </c>
      <c r="F34" s="10">
        <v>1.79600637619166</v>
      </c>
    </row>
    <row r="35" spans="1:6" x14ac:dyDescent="0.2">
      <c r="A35" s="9" t="s">
        <v>236</v>
      </c>
      <c r="B35" s="9" t="s">
        <v>623</v>
      </c>
      <c r="C35" s="9" t="s">
        <v>224</v>
      </c>
      <c r="D35" s="9">
        <v>200</v>
      </c>
      <c r="E35" s="10">
        <v>2000.278</v>
      </c>
      <c r="F35" s="10">
        <v>1.4429990348531401</v>
      </c>
    </row>
    <row r="36" spans="1:6" x14ac:dyDescent="0.2">
      <c r="A36" s="9" t="s">
        <v>237</v>
      </c>
      <c r="B36" s="9" t="s">
        <v>683</v>
      </c>
      <c r="C36" s="9" t="s">
        <v>224</v>
      </c>
      <c r="D36" s="9">
        <v>200</v>
      </c>
      <c r="E36" s="10">
        <v>1992.35</v>
      </c>
      <c r="F36" s="10">
        <v>1.4372797816551801</v>
      </c>
    </row>
    <row r="37" spans="1:6" x14ac:dyDescent="0.2">
      <c r="A37" s="9" t="s">
        <v>238</v>
      </c>
      <c r="B37" s="9" t="s">
        <v>618</v>
      </c>
      <c r="C37" s="9" t="s">
        <v>224</v>
      </c>
      <c r="D37" s="9">
        <v>75</v>
      </c>
      <c r="E37" s="10">
        <v>749.78475000000003</v>
      </c>
      <c r="F37" s="10">
        <v>0.54089415101181104</v>
      </c>
    </row>
    <row r="38" spans="1:6" x14ac:dyDescent="0.2">
      <c r="A38" s="9" t="s">
        <v>239</v>
      </c>
      <c r="B38" s="9" t="s">
        <v>639</v>
      </c>
      <c r="C38" s="9" t="s">
        <v>240</v>
      </c>
      <c r="D38" s="9">
        <v>580</v>
      </c>
      <c r="E38" s="10">
        <v>6923.576</v>
      </c>
      <c r="F38" s="10">
        <v>4.9946624847808003</v>
      </c>
    </row>
    <row r="39" spans="1:6" x14ac:dyDescent="0.2">
      <c r="A39" s="9" t="s">
        <v>241</v>
      </c>
      <c r="B39" s="9" t="s">
        <v>687</v>
      </c>
      <c r="C39" s="9" t="s">
        <v>224</v>
      </c>
      <c r="D39" s="9">
        <v>50</v>
      </c>
      <c r="E39" s="10">
        <v>6148.41</v>
      </c>
      <c r="F39" s="10">
        <v>4.4354583192343204</v>
      </c>
    </row>
    <row r="40" spans="1:6" x14ac:dyDescent="0.2">
      <c r="A40" s="9" t="s">
        <v>242</v>
      </c>
      <c r="B40" s="9" t="s">
        <v>633</v>
      </c>
      <c r="C40" s="9" t="s">
        <v>243</v>
      </c>
      <c r="D40" s="9">
        <v>700</v>
      </c>
      <c r="E40" s="10">
        <v>3446.5864999999999</v>
      </c>
      <c r="F40" s="10">
        <v>2.4863648917989698</v>
      </c>
    </row>
    <row r="41" spans="1:6" x14ac:dyDescent="0.2">
      <c r="A41" s="9" t="s">
        <v>244</v>
      </c>
      <c r="B41" s="9" t="s">
        <v>638</v>
      </c>
      <c r="C41" s="9" t="s">
        <v>245</v>
      </c>
      <c r="D41" s="9">
        <v>29</v>
      </c>
      <c r="E41" s="10">
        <v>3126.6466</v>
      </c>
      <c r="F41" s="10">
        <v>2.2555604901552901</v>
      </c>
    </row>
    <row r="42" spans="1:6" x14ac:dyDescent="0.2">
      <c r="A42" s="9" t="s">
        <v>246</v>
      </c>
      <c r="B42" s="9" t="s">
        <v>758</v>
      </c>
      <c r="C42" s="9" t="s">
        <v>247</v>
      </c>
      <c r="D42" s="9">
        <v>270</v>
      </c>
      <c r="E42" s="10">
        <v>2888.0711999999999</v>
      </c>
      <c r="F42" s="10">
        <v>2.0834523772131401</v>
      </c>
    </row>
    <row r="43" spans="1:6" x14ac:dyDescent="0.2">
      <c r="A43" s="9" t="s">
        <v>248</v>
      </c>
      <c r="B43" s="9" t="s">
        <v>632</v>
      </c>
      <c r="C43" s="9" t="s">
        <v>240</v>
      </c>
      <c r="D43" s="9">
        <v>210</v>
      </c>
      <c r="E43" s="10">
        <v>2319.2862</v>
      </c>
      <c r="F43" s="10">
        <v>1.67313130882218</v>
      </c>
    </row>
    <row r="44" spans="1:6" x14ac:dyDescent="0.2">
      <c r="A44" s="9" t="s">
        <v>249</v>
      </c>
      <c r="B44" s="9" t="s">
        <v>705</v>
      </c>
      <c r="C44" s="9" t="s">
        <v>204</v>
      </c>
      <c r="D44" s="9">
        <v>250</v>
      </c>
      <c r="E44" s="10">
        <v>2188.0875000000001</v>
      </c>
      <c r="F44" s="10">
        <v>1.5784846659685401</v>
      </c>
    </row>
    <row r="45" spans="1:6" x14ac:dyDescent="0.2">
      <c r="A45" s="9" t="s">
        <v>250</v>
      </c>
      <c r="B45" s="9" t="s">
        <v>735</v>
      </c>
      <c r="C45" s="9" t="s">
        <v>245</v>
      </c>
      <c r="D45" s="9">
        <v>16</v>
      </c>
      <c r="E45" s="10">
        <v>1726.7744</v>
      </c>
      <c r="F45" s="10">
        <v>1.24569374487402</v>
      </c>
    </row>
    <row r="46" spans="1:6" x14ac:dyDescent="0.2">
      <c r="A46" s="8" t="s">
        <v>119</v>
      </c>
      <c r="B46" s="9"/>
      <c r="C46" s="9"/>
      <c r="D46" s="9"/>
      <c r="E46" s="12">
        <f>SUM(E25:E45)</f>
        <v>70665.069449999981</v>
      </c>
      <c r="F46" s="12">
        <f>SUM(F25:F45)</f>
        <v>50.977727602953252</v>
      </c>
    </row>
    <row r="47" spans="1:6" x14ac:dyDescent="0.2">
      <c r="A47" s="9"/>
      <c r="B47" s="9"/>
      <c r="C47" s="9"/>
      <c r="D47" s="9"/>
      <c r="E47" s="10"/>
      <c r="F47" s="10"/>
    </row>
    <row r="48" spans="1:6" x14ac:dyDescent="0.2">
      <c r="A48" s="8" t="s">
        <v>126</v>
      </c>
      <c r="B48" s="9"/>
      <c r="C48" s="9"/>
      <c r="D48" s="9"/>
      <c r="E48" s="10"/>
      <c r="F48" s="10"/>
    </row>
    <row r="49" spans="1:6" x14ac:dyDescent="0.2">
      <c r="A49" s="9" t="s">
        <v>251</v>
      </c>
      <c r="B49" s="9" t="s">
        <v>252</v>
      </c>
      <c r="C49" s="9" t="s">
        <v>129</v>
      </c>
      <c r="D49" s="9">
        <v>11500000</v>
      </c>
      <c r="E49" s="10">
        <v>11444.8</v>
      </c>
      <c r="F49" s="10">
        <v>8.2562700555058903</v>
      </c>
    </row>
    <row r="50" spans="1:6" x14ac:dyDescent="0.2">
      <c r="A50" s="8" t="s">
        <v>119</v>
      </c>
      <c r="B50" s="9"/>
      <c r="C50" s="9"/>
      <c r="D50" s="9"/>
      <c r="E50" s="12">
        <f>SUM(E49:E49)</f>
        <v>11444.8</v>
      </c>
      <c r="F50" s="12">
        <f>SUM(F49:F49)</f>
        <v>8.2562700555058903</v>
      </c>
    </row>
    <row r="51" spans="1:6" x14ac:dyDescent="0.2">
      <c r="A51" s="9"/>
      <c r="B51" s="9"/>
      <c r="C51" s="9"/>
      <c r="D51" s="9"/>
      <c r="E51" s="10"/>
      <c r="F51" s="10"/>
    </row>
    <row r="52" spans="1:6" x14ac:dyDescent="0.2">
      <c r="A52" s="8" t="s">
        <v>119</v>
      </c>
      <c r="B52" s="9"/>
      <c r="C52" s="9"/>
      <c r="D52" s="9"/>
      <c r="E52" s="12">
        <v>131870.27737899998</v>
      </c>
      <c r="F52" s="12">
        <v>95.131118266417388</v>
      </c>
    </row>
    <row r="53" spans="1:6" x14ac:dyDescent="0.2">
      <c r="A53" s="9"/>
      <c r="B53" s="9"/>
      <c r="C53" s="9"/>
      <c r="D53" s="9"/>
      <c r="E53" s="10"/>
      <c r="F53" s="10"/>
    </row>
    <row r="54" spans="1:6" x14ac:dyDescent="0.2">
      <c r="A54" s="8" t="s">
        <v>136</v>
      </c>
      <c r="B54" s="9"/>
      <c r="C54" s="9"/>
      <c r="D54" s="9"/>
      <c r="E54" s="12">
        <v>6749.2167349000001</v>
      </c>
      <c r="F54" s="12">
        <v>4.87</v>
      </c>
    </row>
    <row r="55" spans="1:6" x14ac:dyDescent="0.2">
      <c r="A55" s="9"/>
      <c r="B55" s="9"/>
      <c r="C55" s="9"/>
      <c r="D55" s="9"/>
      <c r="E55" s="10"/>
      <c r="F55" s="10"/>
    </row>
    <row r="56" spans="1:6" x14ac:dyDescent="0.2">
      <c r="A56" s="13" t="s">
        <v>137</v>
      </c>
      <c r="B56" s="6"/>
      <c r="C56" s="6"/>
      <c r="D56" s="6"/>
      <c r="E56" s="14">
        <v>138619.49411389997</v>
      </c>
      <c r="F56" s="14">
        <f xml:space="preserve"> ROUND(SUM(F52:F55),2)</f>
        <v>100</v>
      </c>
    </row>
    <row r="57" spans="1:6" x14ac:dyDescent="0.2">
      <c r="A57" s="1" t="s">
        <v>170</v>
      </c>
    </row>
    <row r="59" spans="1:6" x14ac:dyDescent="0.2">
      <c r="A59" s="1" t="s">
        <v>140</v>
      </c>
    </row>
    <row r="60" spans="1:6" x14ac:dyDescent="0.2">
      <c r="A60" s="1" t="s">
        <v>141</v>
      </c>
    </row>
    <row r="61" spans="1:6" x14ac:dyDescent="0.2">
      <c r="A61" s="1" t="s">
        <v>142</v>
      </c>
    </row>
    <row r="62" spans="1:6" x14ac:dyDescent="0.2">
      <c r="A62" s="3" t="s">
        <v>253</v>
      </c>
      <c r="D62" s="16">
        <v>17.224990999999999</v>
      </c>
    </row>
    <row r="63" spans="1:6" x14ac:dyDescent="0.2">
      <c r="A63" s="3" t="s">
        <v>187</v>
      </c>
      <c r="D63" s="16">
        <v>13.6933779</v>
      </c>
    </row>
    <row r="64" spans="1:6" x14ac:dyDescent="0.2">
      <c r="A64" s="3" t="s">
        <v>254</v>
      </c>
      <c r="D64" s="16">
        <v>17.672480799999999</v>
      </c>
    </row>
    <row r="65" spans="1:4" x14ac:dyDescent="0.2">
      <c r="A65" s="3" t="s">
        <v>144</v>
      </c>
      <c r="D65" s="16">
        <v>51.1402413</v>
      </c>
    </row>
    <row r="66" spans="1:4" x14ac:dyDescent="0.2">
      <c r="A66" s="3" t="s">
        <v>255</v>
      </c>
      <c r="D66" s="16">
        <v>14.698362899999999</v>
      </c>
    </row>
    <row r="67" spans="1:4" x14ac:dyDescent="0.2">
      <c r="A67" s="3" t="s">
        <v>190</v>
      </c>
      <c r="D67" s="16">
        <v>16.224143000000002</v>
      </c>
    </row>
    <row r="68" spans="1:4" x14ac:dyDescent="0.2">
      <c r="A68" s="3" t="s">
        <v>195</v>
      </c>
      <c r="D68" s="16">
        <v>14.0532243</v>
      </c>
    </row>
    <row r="69" spans="1:4" x14ac:dyDescent="0.2">
      <c r="A69" s="3" t="s">
        <v>146</v>
      </c>
      <c r="D69" s="16">
        <v>49.987411899999998</v>
      </c>
    </row>
    <row r="70" spans="1:4" x14ac:dyDescent="0.2">
      <c r="A70" s="3" t="s">
        <v>256</v>
      </c>
      <c r="D70" s="16">
        <v>14.183248000000001</v>
      </c>
    </row>
    <row r="71" spans="1:4" x14ac:dyDescent="0.2">
      <c r="A71" s="3" t="s">
        <v>193</v>
      </c>
      <c r="D71" s="16">
        <v>15.812754200000001</v>
      </c>
    </row>
    <row r="73" spans="1:4" x14ac:dyDescent="0.2">
      <c r="A73" s="1" t="s">
        <v>147</v>
      </c>
    </row>
    <row r="74" spans="1:4" x14ac:dyDescent="0.2">
      <c r="A74" s="21" t="s">
        <v>253</v>
      </c>
      <c r="B74" s="21"/>
      <c r="C74" s="21"/>
      <c r="D74" s="22">
        <v>17.499791200000001</v>
      </c>
    </row>
    <row r="75" spans="1:4" x14ac:dyDescent="0.2">
      <c r="A75" s="21" t="s">
        <v>187</v>
      </c>
      <c r="B75" s="21"/>
      <c r="C75" s="21"/>
      <c r="D75" s="22">
        <v>13.3582447</v>
      </c>
    </row>
    <row r="76" spans="1:4" x14ac:dyDescent="0.2">
      <c r="A76" s="21" t="s">
        <v>254</v>
      </c>
      <c r="B76" s="21"/>
      <c r="C76" s="21"/>
      <c r="D76" s="22">
        <v>18.0278508</v>
      </c>
    </row>
    <row r="77" spans="1:4" x14ac:dyDescent="0.2">
      <c r="A77" s="21" t="s">
        <v>144</v>
      </c>
      <c r="B77" s="21"/>
      <c r="C77" s="21"/>
      <c r="D77" s="22">
        <v>52.154699999999998</v>
      </c>
    </row>
    <row r="78" spans="1:4" x14ac:dyDescent="0.2">
      <c r="A78" s="21" t="s">
        <v>255</v>
      </c>
      <c r="B78" s="21"/>
      <c r="C78" s="21"/>
      <c r="D78" s="22">
        <v>14.4606814</v>
      </c>
    </row>
    <row r="79" spans="1:4" x14ac:dyDescent="0.2">
      <c r="A79" s="21" t="s">
        <v>190</v>
      </c>
      <c r="B79" s="21"/>
      <c r="C79" s="21"/>
      <c r="D79" s="22">
        <v>15.9450716</v>
      </c>
    </row>
    <row r="80" spans="1:4" x14ac:dyDescent="0.2">
      <c r="A80" s="21" t="s">
        <v>195</v>
      </c>
      <c r="B80" s="21"/>
      <c r="C80" s="21"/>
      <c r="D80" s="22">
        <v>13.7786738</v>
      </c>
    </row>
    <row r="81" spans="1:6" x14ac:dyDescent="0.2">
      <c r="A81" s="21" t="s">
        <v>146</v>
      </c>
      <c r="B81" s="21"/>
      <c r="C81" s="21"/>
      <c r="D81" s="22">
        <v>50.784889700000001</v>
      </c>
    </row>
    <row r="82" spans="1:6" x14ac:dyDescent="0.2">
      <c r="A82" s="21" t="s">
        <v>256</v>
      </c>
      <c r="B82" s="21"/>
      <c r="C82" s="21"/>
      <c r="D82" s="22">
        <v>13.8755998</v>
      </c>
    </row>
    <row r="83" spans="1:6" x14ac:dyDescent="0.2">
      <c r="A83" s="21" t="s">
        <v>193</v>
      </c>
      <c r="B83" s="21"/>
      <c r="C83" s="21"/>
      <c r="D83" s="22">
        <v>15.4645463</v>
      </c>
    </row>
    <row r="85" spans="1:6" x14ac:dyDescent="0.2">
      <c r="A85" s="1" t="s">
        <v>148</v>
      </c>
      <c r="D85" s="17"/>
    </row>
    <row r="86" spans="1:6" x14ac:dyDescent="0.2">
      <c r="A86" s="19" t="s">
        <v>513</v>
      </c>
      <c r="B86" s="23"/>
      <c r="C86" s="34" t="s">
        <v>514</v>
      </c>
      <c r="D86" s="35"/>
    </row>
    <row r="87" spans="1:6" x14ac:dyDescent="0.2">
      <c r="A87" s="24"/>
      <c r="B87" s="25"/>
      <c r="C87" s="26" t="s">
        <v>515</v>
      </c>
      <c r="D87" s="26" t="s">
        <v>516</v>
      </c>
    </row>
    <row r="88" spans="1:6" s="21" customFormat="1" x14ac:dyDescent="0.2">
      <c r="A88" s="24" t="s">
        <v>540</v>
      </c>
      <c r="B88" s="24"/>
      <c r="C88" s="30">
        <v>0.86671802400000009</v>
      </c>
      <c r="D88" s="30">
        <v>0.80299785599999995</v>
      </c>
      <c r="E88" s="20"/>
      <c r="F88" s="20"/>
    </row>
    <row r="89" spans="1:6" s="21" customFormat="1" x14ac:dyDescent="0.2">
      <c r="A89" s="24" t="s">
        <v>541</v>
      </c>
      <c r="B89" s="24"/>
      <c r="C89" s="30">
        <v>0.79449152199999995</v>
      </c>
      <c r="D89" s="30">
        <v>0.73608136800000001</v>
      </c>
      <c r="E89" s="20"/>
      <c r="F89" s="20"/>
    </row>
    <row r="90" spans="1:6" s="21" customFormat="1" x14ac:dyDescent="0.2">
      <c r="A90" s="24" t="s">
        <v>544</v>
      </c>
      <c r="B90" s="24"/>
      <c r="C90" s="30">
        <v>0.75837827099999999</v>
      </c>
      <c r="D90" s="30">
        <v>0.70262312400000004</v>
      </c>
      <c r="E90" s="20"/>
      <c r="F90" s="20"/>
    </row>
    <row r="91" spans="1:6" s="21" customFormat="1" x14ac:dyDescent="0.2">
      <c r="A91" s="24" t="s">
        <v>542</v>
      </c>
      <c r="B91" s="24"/>
      <c r="C91" s="30">
        <v>0.43335901200000004</v>
      </c>
      <c r="D91" s="30">
        <v>0.40149892799999998</v>
      </c>
      <c r="E91" s="20"/>
      <c r="F91" s="20"/>
    </row>
    <row r="92" spans="1:6" s="21" customFormat="1" x14ac:dyDescent="0.2">
      <c r="A92" s="24" t="s">
        <v>543</v>
      </c>
      <c r="B92" s="24"/>
      <c r="C92" s="30">
        <v>0.39724576100000003</v>
      </c>
      <c r="D92" s="30">
        <v>0.36804068400000001</v>
      </c>
      <c r="E92" s="20"/>
      <c r="F92" s="20"/>
    </row>
    <row r="93" spans="1:6" s="21" customFormat="1" x14ac:dyDescent="0.2">
      <c r="A93" s="24" t="s">
        <v>545</v>
      </c>
      <c r="B93" s="24"/>
      <c r="C93" s="30">
        <v>0.3791891355</v>
      </c>
      <c r="D93" s="30">
        <v>0.35131156200000002</v>
      </c>
      <c r="E93" s="20"/>
      <c r="F93" s="20"/>
    </row>
    <row r="94" spans="1:6" s="21" customFormat="1" x14ac:dyDescent="0.2">
      <c r="A94" s="27"/>
      <c r="B94" s="28"/>
      <c r="C94" s="29"/>
      <c r="D94" s="29"/>
      <c r="E94" s="20"/>
      <c r="F94" s="20"/>
    </row>
    <row r="95" spans="1:6" x14ac:dyDescent="0.2">
      <c r="A95" s="1" t="s">
        <v>150</v>
      </c>
      <c r="D95" s="18">
        <v>3.1956679520713887</v>
      </c>
      <c r="E95" s="2" t="s">
        <v>151</v>
      </c>
    </row>
  </sheetData>
  <mergeCells count="2">
    <mergeCell ref="B1:E1"/>
    <mergeCell ref="C86:D8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showGridLines="0" topLeftCell="A46" workbookViewId="0">
      <selection activeCell="A46" sqref="A46"/>
    </sheetView>
  </sheetViews>
  <sheetFormatPr defaultRowHeight="11.25" x14ac:dyDescent="0.2"/>
  <cols>
    <col min="1" max="1" width="38" style="3" customWidth="1"/>
    <col min="2" max="2" width="22.5703125" style="3" bestFit="1" customWidth="1"/>
    <col min="3" max="3" width="9.42578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B1" s="33" t="s">
        <v>199</v>
      </c>
      <c r="C1" s="33"/>
      <c r="D1" s="33"/>
      <c r="E1" s="33"/>
    </row>
    <row r="3" spans="1:6" s="1" customFormat="1" x14ac:dyDescent="0.2">
      <c r="A3" s="4" t="s">
        <v>1</v>
      </c>
      <c r="B3" s="4" t="s">
        <v>2</v>
      </c>
      <c r="C3" s="4" t="s">
        <v>152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126</v>
      </c>
      <c r="B5" s="9"/>
      <c r="C5" s="9"/>
      <c r="D5" s="9"/>
      <c r="E5" s="10"/>
      <c r="F5" s="10"/>
    </row>
    <row r="6" spans="1:6" x14ac:dyDescent="0.2">
      <c r="A6" s="9" t="s">
        <v>130</v>
      </c>
      <c r="B6" s="9" t="s">
        <v>131</v>
      </c>
      <c r="C6" s="9" t="s">
        <v>129</v>
      </c>
      <c r="D6" s="9">
        <v>2325000</v>
      </c>
      <c r="E6" s="10">
        <v>2325</v>
      </c>
      <c r="F6" s="10">
        <v>30.5299020744072</v>
      </c>
    </row>
    <row r="7" spans="1:6" x14ac:dyDescent="0.2">
      <c r="A7" s="9" t="s">
        <v>127</v>
      </c>
      <c r="B7" s="9" t="s">
        <v>128</v>
      </c>
      <c r="C7" s="9" t="s">
        <v>129</v>
      </c>
      <c r="D7" s="9">
        <v>1940000</v>
      </c>
      <c r="E7" s="10">
        <v>1917.3019999999999</v>
      </c>
      <c r="F7" s="10">
        <v>25.176362282608601</v>
      </c>
    </row>
    <row r="8" spans="1:6" x14ac:dyDescent="0.2">
      <c r="A8" s="9" t="s">
        <v>134</v>
      </c>
      <c r="B8" s="9" t="s">
        <v>135</v>
      </c>
      <c r="C8" s="9" t="s">
        <v>129</v>
      </c>
      <c r="D8" s="9">
        <v>1800000</v>
      </c>
      <c r="E8" s="10">
        <v>1778.4</v>
      </c>
      <c r="F8" s="10">
        <v>23.352420580269101</v>
      </c>
    </row>
    <row r="9" spans="1:6" x14ac:dyDescent="0.2">
      <c r="A9" s="9" t="s">
        <v>132</v>
      </c>
      <c r="B9" s="9" t="s">
        <v>133</v>
      </c>
      <c r="C9" s="9" t="s">
        <v>129</v>
      </c>
      <c r="D9" s="9">
        <v>1225000</v>
      </c>
      <c r="E9" s="10">
        <v>1212.5050000000001</v>
      </c>
      <c r="F9" s="10">
        <v>15.9215737267652</v>
      </c>
    </row>
    <row r="10" spans="1:6" x14ac:dyDescent="0.2">
      <c r="A10" s="8" t="s">
        <v>119</v>
      </c>
      <c r="B10" s="9"/>
      <c r="C10" s="9"/>
      <c r="D10" s="9"/>
      <c r="E10" s="12">
        <f>SUM(E6:E9)</f>
        <v>7233.2069999999994</v>
      </c>
      <c r="F10" s="12">
        <f>SUM(F6:F9)</f>
        <v>94.980258664050098</v>
      </c>
    </row>
    <row r="11" spans="1:6" x14ac:dyDescent="0.2">
      <c r="A11" s="9"/>
      <c r="B11" s="9"/>
      <c r="C11" s="9"/>
      <c r="D11" s="9"/>
      <c r="E11" s="10"/>
      <c r="F11" s="10"/>
    </row>
    <row r="12" spans="1:6" x14ac:dyDescent="0.2">
      <c r="A12" s="8" t="s">
        <v>119</v>
      </c>
      <c r="B12" s="9"/>
      <c r="C12" s="9"/>
      <c r="D12" s="9"/>
      <c r="E12" s="12">
        <v>7233.2069999999994</v>
      </c>
      <c r="F12" s="12">
        <v>94.980258664050098</v>
      </c>
    </row>
    <row r="13" spans="1:6" x14ac:dyDescent="0.2">
      <c r="A13" s="9"/>
      <c r="B13" s="9"/>
      <c r="C13" s="9"/>
      <c r="D13" s="9"/>
      <c r="E13" s="10"/>
      <c r="F13" s="10"/>
    </row>
    <row r="14" spans="1:6" x14ac:dyDescent="0.2">
      <c r="A14" s="8" t="s">
        <v>136</v>
      </c>
      <c r="B14" s="9"/>
      <c r="C14" s="9"/>
      <c r="D14" s="9"/>
      <c r="E14" s="12">
        <v>382.38103589999997</v>
      </c>
      <c r="F14" s="12">
        <v>5.0199999999999996</v>
      </c>
    </row>
    <row r="15" spans="1:6" x14ac:dyDescent="0.2">
      <c r="A15" s="9"/>
      <c r="B15" s="9"/>
      <c r="C15" s="9"/>
      <c r="D15" s="9"/>
      <c r="E15" s="10"/>
      <c r="F15" s="10"/>
    </row>
    <row r="16" spans="1:6" x14ac:dyDescent="0.2">
      <c r="A16" s="13" t="s">
        <v>137</v>
      </c>
      <c r="B16" s="6"/>
      <c r="C16" s="6"/>
      <c r="D16" s="6"/>
      <c r="E16" s="14">
        <v>7615.5880358999993</v>
      </c>
      <c r="F16" s="14">
        <f xml:space="preserve"> ROUND(SUM(F12:F15),2)</f>
        <v>100</v>
      </c>
    </row>
    <row r="18" spans="1:4" x14ac:dyDescent="0.2">
      <c r="A18" s="1" t="s">
        <v>140</v>
      </c>
    </row>
    <row r="19" spans="1:4" x14ac:dyDescent="0.2">
      <c r="A19" s="1" t="s">
        <v>141</v>
      </c>
    </row>
    <row r="20" spans="1:4" x14ac:dyDescent="0.2">
      <c r="A20" s="1" t="s">
        <v>142</v>
      </c>
    </row>
    <row r="21" spans="1:4" x14ac:dyDescent="0.2">
      <c r="A21" s="3" t="s">
        <v>187</v>
      </c>
      <c r="D21" s="16">
        <v>11.3954944</v>
      </c>
    </row>
    <row r="22" spans="1:4" x14ac:dyDescent="0.2">
      <c r="A22" s="3" t="s">
        <v>144</v>
      </c>
      <c r="D22" s="16">
        <v>48.091390400000002</v>
      </c>
    </row>
    <row r="23" spans="1:4" x14ac:dyDescent="0.2">
      <c r="A23" s="3" t="s">
        <v>195</v>
      </c>
      <c r="D23" s="16">
        <v>11.667321299999999</v>
      </c>
    </row>
    <row r="24" spans="1:4" x14ac:dyDescent="0.2">
      <c r="A24" s="3" t="s">
        <v>146</v>
      </c>
      <c r="D24" s="16">
        <v>47.345463600000002</v>
      </c>
    </row>
    <row r="25" spans="1:4" x14ac:dyDescent="0.2">
      <c r="A25" s="3" t="s">
        <v>196</v>
      </c>
      <c r="D25" s="16">
        <v>20.878578699999998</v>
      </c>
    </row>
    <row r="26" spans="1:4" x14ac:dyDescent="0.2">
      <c r="A26" s="3" t="s">
        <v>197</v>
      </c>
      <c r="D26" s="16">
        <v>20.795297699999999</v>
      </c>
    </row>
    <row r="27" spans="1:4" x14ac:dyDescent="0.2">
      <c r="A27" s="3" t="s">
        <v>198</v>
      </c>
      <c r="D27" s="16">
        <v>20.795297699999999</v>
      </c>
    </row>
    <row r="29" spans="1:4" x14ac:dyDescent="0.2">
      <c r="A29" s="1" t="s">
        <v>147</v>
      </c>
    </row>
    <row r="30" spans="1:4" x14ac:dyDescent="0.2">
      <c r="A30" s="3" t="s">
        <v>187</v>
      </c>
      <c r="D30" s="16">
        <v>11.0856227</v>
      </c>
    </row>
    <row r="31" spans="1:4" x14ac:dyDescent="0.2">
      <c r="A31" s="3" t="s">
        <v>144</v>
      </c>
      <c r="D31" s="16">
        <v>48.994608300000003</v>
      </c>
    </row>
    <row r="32" spans="1:4" x14ac:dyDescent="0.2">
      <c r="A32" s="3" t="s">
        <v>195</v>
      </c>
      <c r="D32" s="16">
        <v>11.4295998</v>
      </c>
    </row>
    <row r="33" spans="1:6" x14ac:dyDescent="0.2">
      <c r="A33" s="3" t="s">
        <v>146</v>
      </c>
      <c r="D33" s="16">
        <v>47.970863700000002</v>
      </c>
    </row>
    <row r="34" spans="1:6" x14ac:dyDescent="0.2">
      <c r="A34" s="3" t="s">
        <v>196</v>
      </c>
      <c r="D34" s="16">
        <v>21.267748099999999</v>
      </c>
    </row>
    <row r="35" spans="1:6" x14ac:dyDescent="0.2">
      <c r="A35" s="3" t="s">
        <v>197</v>
      </c>
      <c r="D35" s="16">
        <v>21.0699884</v>
      </c>
    </row>
    <row r="36" spans="1:6" x14ac:dyDescent="0.2">
      <c r="A36" s="3" t="s">
        <v>198</v>
      </c>
      <c r="D36" s="16">
        <v>21.069989199999998</v>
      </c>
    </row>
    <row r="38" spans="1:6" x14ac:dyDescent="0.2">
      <c r="A38" s="1" t="s">
        <v>148</v>
      </c>
      <c r="D38" s="17"/>
    </row>
    <row r="39" spans="1:6" x14ac:dyDescent="0.2">
      <c r="A39" s="19" t="s">
        <v>513</v>
      </c>
      <c r="B39" s="23"/>
      <c r="C39" s="34" t="s">
        <v>514</v>
      </c>
      <c r="D39" s="35"/>
    </row>
    <row r="40" spans="1:6" x14ac:dyDescent="0.2">
      <c r="A40" s="24"/>
      <c r="B40" s="25"/>
      <c r="C40" s="26" t="s">
        <v>515</v>
      </c>
      <c r="D40" s="26" t="s">
        <v>516</v>
      </c>
    </row>
    <row r="41" spans="1:6" s="21" customFormat="1" x14ac:dyDescent="0.2">
      <c r="A41" s="24" t="s">
        <v>546</v>
      </c>
      <c r="B41" s="24"/>
      <c r="C41" s="30">
        <v>0.33224190920000002</v>
      </c>
      <c r="D41" s="30">
        <v>0.30781584480000002</v>
      </c>
      <c r="E41" s="20"/>
      <c r="F41" s="20"/>
    </row>
    <row r="42" spans="1:6" s="21" customFormat="1" x14ac:dyDescent="0.2">
      <c r="A42" s="24" t="s">
        <v>547</v>
      </c>
      <c r="B42" s="24"/>
      <c r="C42" s="30">
        <v>0.33224190920000002</v>
      </c>
      <c r="D42" s="30">
        <v>0.30781584480000002</v>
      </c>
      <c r="E42" s="20"/>
      <c r="F42" s="20"/>
    </row>
    <row r="43" spans="1:6" s="21" customFormat="1" x14ac:dyDescent="0.2">
      <c r="A43" s="27"/>
      <c r="B43" s="28"/>
      <c r="C43" s="29"/>
      <c r="D43" s="29"/>
      <c r="E43" s="20"/>
      <c r="F43" s="20"/>
    </row>
    <row r="44" spans="1:6" x14ac:dyDescent="0.2">
      <c r="A44" s="1" t="s">
        <v>150</v>
      </c>
      <c r="D44" s="18">
        <v>20.377413220683501</v>
      </c>
      <c r="E44" s="2" t="s">
        <v>151</v>
      </c>
    </row>
  </sheetData>
  <mergeCells count="2">
    <mergeCell ref="B1:E1"/>
    <mergeCell ref="C39:D3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showGridLines="0" topLeftCell="A46" workbookViewId="0">
      <selection activeCell="A46" sqref="A46"/>
    </sheetView>
  </sheetViews>
  <sheetFormatPr defaultRowHeight="11.25" x14ac:dyDescent="0.2"/>
  <cols>
    <col min="1" max="1" width="38" style="3" customWidth="1"/>
    <col min="2" max="2" width="22.5703125" style="3" bestFit="1" customWidth="1"/>
    <col min="3" max="3" width="9.42578125" style="3" bestFit="1" customWidth="1"/>
    <col min="4" max="4" width="7.8554687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B1" s="33" t="s">
        <v>194</v>
      </c>
      <c r="C1" s="33"/>
      <c r="D1" s="33"/>
      <c r="E1" s="33"/>
    </row>
    <row r="3" spans="1:6" s="1" customFormat="1" x14ac:dyDescent="0.2">
      <c r="A3" s="4" t="s">
        <v>1</v>
      </c>
      <c r="B3" s="4" t="s">
        <v>2</v>
      </c>
      <c r="C3" s="4" t="s">
        <v>152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126</v>
      </c>
      <c r="B5" s="9"/>
      <c r="C5" s="9"/>
      <c r="D5" s="9"/>
      <c r="E5" s="10"/>
      <c r="F5" s="10"/>
    </row>
    <row r="6" spans="1:6" x14ac:dyDescent="0.2">
      <c r="A6" s="9" t="s">
        <v>130</v>
      </c>
      <c r="B6" s="9" t="s">
        <v>131</v>
      </c>
      <c r="C6" s="9" t="s">
        <v>129</v>
      </c>
      <c r="D6" s="9">
        <v>15525000</v>
      </c>
      <c r="E6" s="10">
        <v>15525</v>
      </c>
      <c r="F6" s="10">
        <v>42.6620822389349</v>
      </c>
    </row>
    <row r="7" spans="1:6" x14ac:dyDescent="0.2">
      <c r="A7" s="9" t="s">
        <v>132</v>
      </c>
      <c r="B7" s="9" t="s">
        <v>133</v>
      </c>
      <c r="C7" s="9" t="s">
        <v>129</v>
      </c>
      <c r="D7" s="9">
        <v>8925000</v>
      </c>
      <c r="E7" s="10">
        <v>8833.9650000000001</v>
      </c>
      <c r="F7" s="10">
        <v>24.275384304404</v>
      </c>
    </row>
    <row r="8" spans="1:6" x14ac:dyDescent="0.2">
      <c r="A8" s="9" t="s">
        <v>134</v>
      </c>
      <c r="B8" s="9" t="s">
        <v>135</v>
      </c>
      <c r="C8" s="9" t="s">
        <v>129</v>
      </c>
      <c r="D8" s="9">
        <v>6950000</v>
      </c>
      <c r="E8" s="10">
        <v>6866.6</v>
      </c>
      <c r="F8" s="10">
        <v>18.869143568558499</v>
      </c>
    </row>
    <row r="9" spans="1:6" x14ac:dyDescent="0.2">
      <c r="A9" s="9" t="s">
        <v>127</v>
      </c>
      <c r="B9" s="9" t="s">
        <v>128</v>
      </c>
      <c r="C9" s="9" t="s">
        <v>129</v>
      </c>
      <c r="D9" s="9">
        <v>4060000</v>
      </c>
      <c r="E9" s="10">
        <v>4012.498</v>
      </c>
      <c r="F9" s="10">
        <v>11.026184841195599</v>
      </c>
    </row>
    <row r="10" spans="1:6" x14ac:dyDescent="0.2">
      <c r="A10" s="8" t="s">
        <v>119</v>
      </c>
      <c r="B10" s="9"/>
      <c r="C10" s="9"/>
      <c r="D10" s="9"/>
      <c r="E10" s="12">
        <f>SUM(E6:E9)</f>
        <v>35238.063000000002</v>
      </c>
      <c r="F10" s="12">
        <f>SUM(F6:F9)</f>
        <v>96.832794953093</v>
      </c>
    </row>
    <row r="11" spans="1:6" x14ac:dyDescent="0.2">
      <c r="A11" s="9"/>
      <c r="B11" s="9"/>
      <c r="C11" s="9"/>
      <c r="D11" s="9"/>
      <c r="E11" s="10"/>
      <c r="F11" s="10"/>
    </row>
    <row r="12" spans="1:6" x14ac:dyDescent="0.2">
      <c r="A12" s="8" t="s">
        <v>119</v>
      </c>
      <c r="B12" s="9"/>
      <c r="C12" s="9"/>
      <c r="D12" s="9"/>
      <c r="E12" s="12">
        <v>35238.063000000002</v>
      </c>
      <c r="F12" s="12">
        <v>96.832794953093</v>
      </c>
    </row>
    <row r="13" spans="1:6" x14ac:dyDescent="0.2">
      <c r="A13" s="9"/>
      <c r="B13" s="9"/>
      <c r="C13" s="9"/>
      <c r="D13" s="9"/>
      <c r="E13" s="10"/>
      <c r="F13" s="10"/>
    </row>
    <row r="14" spans="1:6" x14ac:dyDescent="0.2">
      <c r="A14" s="8" t="s">
        <v>136</v>
      </c>
      <c r="B14" s="9"/>
      <c r="C14" s="9"/>
      <c r="D14" s="9"/>
      <c r="E14" s="12">
        <v>1152.568833</v>
      </c>
      <c r="F14" s="12">
        <v>3.17</v>
      </c>
    </row>
    <row r="15" spans="1:6" x14ac:dyDescent="0.2">
      <c r="A15" s="9"/>
      <c r="B15" s="9"/>
      <c r="C15" s="9"/>
      <c r="D15" s="9"/>
      <c r="E15" s="10"/>
      <c r="F15" s="10"/>
    </row>
    <row r="16" spans="1:6" x14ac:dyDescent="0.2">
      <c r="A16" s="13" t="s">
        <v>137</v>
      </c>
      <c r="B16" s="6"/>
      <c r="C16" s="6"/>
      <c r="D16" s="6"/>
      <c r="E16" s="14">
        <v>36390.628833000002</v>
      </c>
      <c r="F16" s="14">
        <f xml:space="preserve"> ROUND(SUM(F12:F15),2)</f>
        <v>100</v>
      </c>
    </row>
    <row r="18" spans="1:4" x14ac:dyDescent="0.2">
      <c r="A18" s="1" t="s">
        <v>140</v>
      </c>
    </row>
    <row r="19" spans="1:4" x14ac:dyDescent="0.2">
      <c r="A19" s="1" t="s">
        <v>141</v>
      </c>
    </row>
    <row r="20" spans="1:4" x14ac:dyDescent="0.2">
      <c r="A20" s="1" t="s">
        <v>142</v>
      </c>
    </row>
    <row r="21" spans="1:4" x14ac:dyDescent="0.2">
      <c r="A21" s="3" t="s">
        <v>187</v>
      </c>
      <c r="D21" s="16">
        <v>11.4730051</v>
      </c>
    </row>
    <row r="22" spans="1:4" x14ac:dyDescent="0.2">
      <c r="A22" s="3" t="s">
        <v>143</v>
      </c>
      <c r="D22" s="16">
        <v>11.7935485</v>
      </c>
    </row>
    <row r="23" spans="1:4" x14ac:dyDescent="0.2">
      <c r="A23" s="3" t="s">
        <v>144</v>
      </c>
      <c r="D23" s="16">
        <v>34.010688700000003</v>
      </c>
    </row>
    <row r="24" spans="1:4" x14ac:dyDescent="0.2">
      <c r="A24" s="3" t="s">
        <v>146</v>
      </c>
      <c r="D24" s="16">
        <v>33.158138399999999</v>
      </c>
    </row>
    <row r="26" spans="1:4" x14ac:dyDescent="0.2">
      <c r="A26" s="1" t="s">
        <v>147</v>
      </c>
    </row>
    <row r="27" spans="1:4" x14ac:dyDescent="0.2">
      <c r="A27" s="3" t="s">
        <v>187</v>
      </c>
      <c r="D27" s="16">
        <v>11.1635308</v>
      </c>
    </row>
    <row r="28" spans="1:4" x14ac:dyDescent="0.2">
      <c r="A28" s="3" t="s">
        <v>143</v>
      </c>
      <c r="D28" s="16">
        <v>11.5559215</v>
      </c>
    </row>
    <row r="29" spans="1:4" x14ac:dyDescent="0.2">
      <c r="A29" s="3" t="s">
        <v>144</v>
      </c>
      <c r="D29" s="16">
        <v>34.637381099999999</v>
      </c>
    </row>
    <row r="30" spans="1:4" x14ac:dyDescent="0.2">
      <c r="A30" s="3" t="s">
        <v>146</v>
      </c>
      <c r="D30" s="16">
        <v>33.564058600000003</v>
      </c>
    </row>
    <row r="32" spans="1:4" x14ac:dyDescent="0.2">
      <c r="A32" s="1" t="s">
        <v>148</v>
      </c>
      <c r="D32" s="17"/>
    </row>
    <row r="33" spans="1:6" s="21" customFormat="1" x14ac:dyDescent="0.2">
      <c r="A33" s="19" t="s">
        <v>513</v>
      </c>
      <c r="B33" s="23"/>
      <c r="C33" s="34" t="s">
        <v>514</v>
      </c>
      <c r="D33" s="35"/>
      <c r="E33" s="20"/>
      <c r="F33" s="20"/>
    </row>
    <row r="34" spans="1:6" s="21" customFormat="1" x14ac:dyDescent="0.2">
      <c r="A34" s="24"/>
      <c r="B34" s="25"/>
      <c r="C34" s="26" t="s">
        <v>515</v>
      </c>
      <c r="D34" s="26" t="s">
        <v>516</v>
      </c>
      <c r="E34" s="20"/>
      <c r="F34" s="20"/>
    </row>
    <row r="35" spans="1:6" s="21" customFormat="1" x14ac:dyDescent="0.2">
      <c r="A35" s="24" t="s">
        <v>548</v>
      </c>
      <c r="B35" s="24"/>
      <c r="C35" s="32">
        <v>0.325019259</v>
      </c>
      <c r="D35" s="30">
        <v>0.30112419600000001</v>
      </c>
      <c r="E35" s="20"/>
      <c r="F35" s="20"/>
    </row>
    <row r="36" spans="1:6" x14ac:dyDescent="0.2">
      <c r="A36" s="24" t="s">
        <v>549</v>
      </c>
      <c r="B36" s="24"/>
      <c r="C36" s="32">
        <v>0.325019259</v>
      </c>
      <c r="D36" s="32">
        <v>0.30112419600000001</v>
      </c>
    </row>
    <row r="38" spans="1:6" x14ac:dyDescent="0.2">
      <c r="A38" s="1" t="s">
        <v>150</v>
      </c>
      <c r="D38" s="18">
        <v>21.625518562194301</v>
      </c>
      <c r="E38" s="2" t="s">
        <v>151</v>
      </c>
    </row>
  </sheetData>
  <mergeCells count="2">
    <mergeCell ref="B1:E1"/>
    <mergeCell ref="C33:D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showGridLines="0" workbookViewId="0"/>
  </sheetViews>
  <sheetFormatPr defaultRowHeight="11.25" x14ac:dyDescent="0.2"/>
  <cols>
    <col min="1" max="1" width="38" style="3" customWidth="1"/>
    <col min="2" max="2" width="39.5703125" style="3" bestFit="1" customWidth="1"/>
    <col min="3" max="3" width="11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3" t="s">
        <v>172</v>
      </c>
      <c r="C1" s="33"/>
      <c r="D1" s="33"/>
      <c r="E1" s="33"/>
    </row>
    <row r="3" spans="1:6" s="1" customFormat="1" x14ac:dyDescent="0.2">
      <c r="A3" s="4" t="s">
        <v>1</v>
      </c>
      <c r="B3" s="4" t="s">
        <v>2</v>
      </c>
      <c r="C3" s="4" t="s">
        <v>152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120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173</v>
      </c>
      <c r="B8" s="9" t="s">
        <v>759</v>
      </c>
      <c r="C8" s="9" t="s">
        <v>174</v>
      </c>
      <c r="D8" s="9">
        <v>300</v>
      </c>
      <c r="E8" s="10">
        <v>2993.1120000000001</v>
      </c>
      <c r="F8" s="10">
        <v>11.200520042385699</v>
      </c>
    </row>
    <row r="9" spans="1:6" x14ac:dyDescent="0.2">
      <c r="A9" s="9" t="s">
        <v>175</v>
      </c>
      <c r="B9" s="9" t="s">
        <v>760</v>
      </c>
      <c r="C9" s="9" t="s">
        <v>156</v>
      </c>
      <c r="D9" s="9">
        <v>250</v>
      </c>
      <c r="E9" s="10">
        <v>2525.9</v>
      </c>
      <c r="F9" s="10">
        <v>9.4521666997633709</v>
      </c>
    </row>
    <row r="10" spans="1:6" x14ac:dyDescent="0.2">
      <c r="A10" s="9" t="s">
        <v>176</v>
      </c>
      <c r="B10" s="9" t="s">
        <v>559</v>
      </c>
      <c r="C10" s="9" t="s">
        <v>177</v>
      </c>
      <c r="D10" s="9">
        <v>250</v>
      </c>
      <c r="E10" s="10">
        <v>2510.7399999999998</v>
      </c>
      <c r="F10" s="10">
        <v>9.3954364859115103</v>
      </c>
    </row>
    <row r="11" spans="1:6" x14ac:dyDescent="0.2">
      <c r="A11" s="9" t="s">
        <v>153</v>
      </c>
      <c r="B11" s="9" t="s">
        <v>761</v>
      </c>
      <c r="C11" s="9" t="s">
        <v>154</v>
      </c>
      <c r="D11" s="9">
        <v>40</v>
      </c>
      <c r="E11" s="10">
        <v>399.17320000000001</v>
      </c>
      <c r="F11" s="10">
        <v>1.49374544854427</v>
      </c>
    </row>
    <row r="12" spans="1:6" x14ac:dyDescent="0.2">
      <c r="A12" s="8" t="s">
        <v>119</v>
      </c>
      <c r="B12" s="9"/>
      <c r="C12" s="9"/>
      <c r="D12" s="9"/>
      <c r="E12" s="12">
        <f>SUM(E8:E11)</f>
        <v>8428.9251999999997</v>
      </c>
      <c r="F12" s="12">
        <f>SUM(F8:F11)</f>
        <v>31.541868676604853</v>
      </c>
    </row>
    <row r="13" spans="1:6" x14ac:dyDescent="0.2">
      <c r="A13" s="9"/>
      <c r="B13" s="9"/>
      <c r="C13" s="9"/>
      <c r="D13" s="9"/>
      <c r="E13" s="10"/>
      <c r="F13" s="10"/>
    </row>
    <row r="14" spans="1:6" x14ac:dyDescent="0.2">
      <c r="A14" s="8" t="s">
        <v>123</v>
      </c>
      <c r="B14" s="9"/>
      <c r="C14" s="9"/>
      <c r="D14" s="9"/>
      <c r="E14" s="10"/>
      <c r="F14" s="10"/>
    </row>
    <row r="15" spans="1:6" x14ac:dyDescent="0.2">
      <c r="A15" s="9" t="s">
        <v>178</v>
      </c>
      <c r="B15" s="9" t="s">
        <v>590</v>
      </c>
      <c r="C15" s="9" t="s">
        <v>179</v>
      </c>
      <c r="D15" s="9">
        <v>17</v>
      </c>
      <c r="E15" s="10">
        <v>2407.1775600000001</v>
      </c>
      <c r="F15" s="10">
        <v>9.0078956304879991</v>
      </c>
    </row>
    <row r="16" spans="1:6" x14ac:dyDescent="0.2">
      <c r="A16" s="9" t="s">
        <v>180</v>
      </c>
      <c r="B16" s="9" t="s">
        <v>762</v>
      </c>
      <c r="C16" s="9" t="s">
        <v>156</v>
      </c>
      <c r="D16" s="9">
        <v>100</v>
      </c>
      <c r="E16" s="10">
        <v>1000.661111</v>
      </c>
      <c r="F16" s="10">
        <v>3.74457248154813</v>
      </c>
    </row>
    <row r="17" spans="1:6" x14ac:dyDescent="0.2">
      <c r="A17" s="8" t="s">
        <v>119</v>
      </c>
      <c r="B17" s="9"/>
      <c r="C17" s="9"/>
      <c r="D17" s="9"/>
      <c r="E17" s="12">
        <f>SUM(E15:E16)</f>
        <v>3407.838671</v>
      </c>
      <c r="F17" s="12">
        <f>SUM(F15:F16)</f>
        <v>12.75246811203613</v>
      </c>
    </row>
    <row r="18" spans="1:6" x14ac:dyDescent="0.2">
      <c r="A18" s="9"/>
      <c r="B18" s="9"/>
      <c r="C18" s="9"/>
      <c r="D18" s="9"/>
      <c r="E18" s="10"/>
      <c r="F18" s="10"/>
    </row>
    <row r="19" spans="1:6" x14ac:dyDescent="0.2">
      <c r="A19" s="8" t="s">
        <v>164</v>
      </c>
      <c r="B19" s="9"/>
      <c r="C19" s="9"/>
      <c r="D19" s="9"/>
      <c r="E19" s="10"/>
      <c r="F19" s="10"/>
    </row>
    <row r="20" spans="1:6" x14ac:dyDescent="0.2">
      <c r="A20" s="8" t="s">
        <v>165</v>
      </c>
      <c r="B20" s="9"/>
      <c r="C20" s="9"/>
      <c r="D20" s="9"/>
      <c r="E20" s="10"/>
      <c r="F20" s="10"/>
    </row>
    <row r="21" spans="1:6" x14ac:dyDescent="0.2">
      <c r="A21" s="9" t="s">
        <v>181</v>
      </c>
      <c r="B21" s="9" t="s">
        <v>767</v>
      </c>
      <c r="C21" s="9" t="s">
        <v>182</v>
      </c>
      <c r="D21" s="9">
        <v>4000</v>
      </c>
      <c r="E21" s="10">
        <v>3862.4879999999998</v>
      </c>
      <c r="F21" s="10">
        <v>14.453810701862899</v>
      </c>
    </row>
    <row r="22" spans="1:6" x14ac:dyDescent="0.2">
      <c r="A22" s="9" t="s">
        <v>183</v>
      </c>
      <c r="B22" s="9" t="s">
        <v>768</v>
      </c>
      <c r="C22" s="9" t="s">
        <v>182</v>
      </c>
      <c r="D22" s="9">
        <v>2000</v>
      </c>
      <c r="E22" s="10">
        <v>1856.402</v>
      </c>
      <c r="F22" s="10">
        <v>6.9468392120725797</v>
      </c>
    </row>
    <row r="23" spans="1:6" x14ac:dyDescent="0.2">
      <c r="A23" s="9" t="s">
        <v>166</v>
      </c>
      <c r="B23" s="9" t="s">
        <v>766</v>
      </c>
      <c r="C23" s="9" t="s">
        <v>167</v>
      </c>
      <c r="D23" s="9">
        <v>250</v>
      </c>
      <c r="E23" s="10">
        <v>248.60775000000001</v>
      </c>
      <c r="F23" s="10">
        <v>0.93031469806924105</v>
      </c>
    </row>
    <row r="24" spans="1:6" x14ac:dyDescent="0.2">
      <c r="A24" s="8" t="s">
        <v>119</v>
      </c>
      <c r="B24" s="9"/>
      <c r="C24" s="9"/>
      <c r="D24" s="9"/>
      <c r="E24" s="12">
        <f>SUM(E21:E23)</f>
        <v>5967.4977499999995</v>
      </c>
      <c r="F24" s="12">
        <f>SUM(F21:F23)</f>
        <v>22.33096461200472</v>
      </c>
    </row>
    <row r="25" spans="1:6" x14ac:dyDescent="0.2">
      <c r="A25" s="9"/>
      <c r="B25" s="9"/>
      <c r="C25" s="9"/>
      <c r="D25" s="9"/>
      <c r="E25" s="10"/>
      <c r="F25" s="10"/>
    </row>
    <row r="26" spans="1:6" x14ac:dyDescent="0.2">
      <c r="A26" s="8" t="s">
        <v>184</v>
      </c>
      <c r="B26" s="9"/>
      <c r="C26" s="9"/>
      <c r="D26" s="9"/>
      <c r="E26" s="10"/>
      <c r="F26" s="10"/>
    </row>
    <row r="27" spans="1:6" x14ac:dyDescent="0.2">
      <c r="A27" s="9" t="s">
        <v>185</v>
      </c>
      <c r="B27" s="9" t="s">
        <v>769</v>
      </c>
      <c r="C27" s="9" t="s">
        <v>182</v>
      </c>
      <c r="D27" s="9">
        <v>300</v>
      </c>
      <c r="E27" s="10">
        <v>1496.1315</v>
      </c>
      <c r="F27" s="10">
        <v>5.5986715003630501</v>
      </c>
    </row>
    <row r="28" spans="1:6" x14ac:dyDescent="0.2">
      <c r="A28" s="9" t="s">
        <v>186</v>
      </c>
      <c r="B28" s="9" t="s">
        <v>770</v>
      </c>
      <c r="C28" s="9" t="s">
        <v>167</v>
      </c>
      <c r="D28" s="9">
        <v>260</v>
      </c>
      <c r="E28" s="10">
        <v>1295.6853000000001</v>
      </c>
      <c r="F28" s="10">
        <v>4.84858206818675</v>
      </c>
    </row>
    <row r="29" spans="1:6" x14ac:dyDescent="0.2">
      <c r="A29" s="8" t="s">
        <v>119</v>
      </c>
      <c r="B29" s="9"/>
      <c r="C29" s="9"/>
      <c r="D29" s="9"/>
      <c r="E29" s="12">
        <f>SUM(E27:E28)</f>
        <v>2791.8168000000001</v>
      </c>
      <c r="F29" s="12">
        <f>SUM(F27:F28)</f>
        <v>10.447253568549801</v>
      </c>
    </row>
    <row r="30" spans="1:6" x14ac:dyDescent="0.2">
      <c r="A30" s="9"/>
      <c r="B30" s="9"/>
      <c r="C30" s="9"/>
      <c r="D30" s="9"/>
      <c r="E30" s="10"/>
      <c r="F30" s="10"/>
    </row>
    <row r="31" spans="1:6" x14ac:dyDescent="0.2">
      <c r="A31" s="8" t="s">
        <v>119</v>
      </c>
      <c r="B31" s="9"/>
      <c r="C31" s="9"/>
      <c r="D31" s="9"/>
      <c r="E31" s="12">
        <v>20596.078420999998</v>
      </c>
      <c r="F31" s="12">
        <v>77.072554969195494</v>
      </c>
    </row>
    <row r="32" spans="1:6" x14ac:dyDescent="0.2">
      <c r="A32" s="9"/>
      <c r="B32" s="9"/>
      <c r="C32" s="9"/>
      <c r="D32" s="9"/>
      <c r="E32" s="10"/>
      <c r="F32" s="10"/>
    </row>
    <row r="33" spans="1:6" x14ac:dyDescent="0.2">
      <c r="A33" s="8" t="s">
        <v>136</v>
      </c>
      <c r="B33" s="9"/>
      <c r="C33" s="9"/>
      <c r="D33" s="9"/>
      <c r="E33" s="12">
        <v>6126.8934750999997</v>
      </c>
      <c r="F33" s="12">
        <v>22.93</v>
      </c>
    </row>
    <row r="34" spans="1:6" x14ac:dyDescent="0.2">
      <c r="A34" s="9"/>
      <c r="B34" s="9"/>
      <c r="C34" s="9"/>
      <c r="D34" s="9"/>
      <c r="E34" s="10"/>
      <c r="F34" s="10"/>
    </row>
    <row r="35" spans="1:6" x14ac:dyDescent="0.2">
      <c r="A35" s="13" t="s">
        <v>137</v>
      </c>
      <c r="B35" s="6"/>
      <c r="C35" s="6"/>
      <c r="D35" s="6"/>
      <c r="E35" s="14">
        <v>26722.9734751</v>
      </c>
      <c r="F35" s="14">
        <f xml:space="preserve"> ROUND(SUM(F31:F34),2)</f>
        <v>100</v>
      </c>
    </row>
    <row r="36" spans="1:6" x14ac:dyDescent="0.2">
      <c r="A36" s="1" t="s">
        <v>170</v>
      </c>
    </row>
    <row r="38" spans="1:6" x14ac:dyDescent="0.2">
      <c r="A38" s="1" t="s">
        <v>140</v>
      </c>
    </row>
    <row r="39" spans="1:6" x14ac:dyDescent="0.2">
      <c r="A39" s="1" t="s">
        <v>141</v>
      </c>
    </row>
    <row r="40" spans="1:6" x14ac:dyDescent="0.2">
      <c r="A40" s="1" t="s">
        <v>142</v>
      </c>
    </row>
    <row r="41" spans="1:6" x14ac:dyDescent="0.2">
      <c r="A41" s="3" t="s">
        <v>187</v>
      </c>
      <c r="D41" s="16">
        <v>11.212927499999999</v>
      </c>
    </row>
    <row r="42" spans="1:6" x14ac:dyDescent="0.2">
      <c r="A42" s="3" t="s">
        <v>188</v>
      </c>
      <c r="D42" s="16">
        <v>10.062466499999999</v>
      </c>
    </row>
    <row r="43" spans="1:6" x14ac:dyDescent="0.2">
      <c r="A43" s="3" t="s">
        <v>189</v>
      </c>
      <c r="D43" s="16">
        <v>10</v>
      </c>
    </row>
    <row r="44" spans="1:6" x14ac:dyDescent="0.2">
      <c r="A44" s="3" t="s">
        <v>143</v>
      </c>
      <c r="D44" s="16">
        <v>11.3586946</v>
      </c>
    </row>
    <row r="45" spans="1:6" x14ac:dyDescent="0.2">
      <c r="A45" s="3" t="s">
        <v>144</v>
      </c>
      <c r="D45" s="16">
        <v>26.6232401</v>
      </c>
    </row>
    <row r="46" spans="1:6" x14ac:dyDescent="0.2">
      <c r="A46" s="3" t="s">
        <v>190</v>
      </c>
      <c r="D46" s="16">
        <v>10.3157765</v>
      </c>
    </row>
    <row r="47" spans="1:6" x14ac:dyDescent="0.2">
      <c r="A47" s="3" t="s">
        <v>146</v>
      </c>
      <c r="D47" s="16">
        <v>26.282094300000001</v>
      </c>
    </row>
    <row r="48" spans="1:6" x14ac:dyDescent="0.2">
      <c r="A48" s="3" t="s">
        <v>191</v>
      </c>
      <c r="D48" s="16">
        <v>22.031717</v>
      </c>
    </row>
    <row r="49" spans="1:6" x14ac:dyDescent="0.2">
      <c r="A49" s="3" t="s">
        <v>192</v>
      </c>
      <c r="D49" s="16">
        <v>10.371241899999999</v>
      </c>
    </row>
    <row r="50" spans="1:6" x14ac:dyDescent="0.2">
      <c r="A50" s="3" t="s">
        <v>193</v>
      </c>
      <c r="D50" s="16">
        <v>10.2003179</v>
      </c>
    </row>
    <row r="52" spans="1:6" x14ac:dyDescent="0.2">
      <c r="A52" s="1" t="s">
        <v>147</v>
      </c>
    </row>
    <row r="53" spans="1:6" x14ac:dyDescent="0.2">
      <c r="A53" s="3" t="s">
        <v>187</v>
      </c>
      <c r="D53" s="16">
        <v>11.1781361</v>
      </c>
    </row>
    <row r="54" spans="1:6" x14ac:dyDescent="0.2">
      <c r="A54" s="3" t="s">
        <v>188</v>
      </c>
      <c r="D54" s="16">
        <v>10.056172800000001</v>
      </c>
    </row>
    <row r="55" spans="1:6" x14ac:dyDescent="0.2">
      <c r="A55" s="3" t="s">
        <v>189</v>
      </c>
      <c r="D55" s="16">
        <v>10</v>
      </c>
    </row>
    <row r="56" spans="1:6" x14ac:dyDescent="0.2">
      <c r="A56" s="3" t="s">
        <v>143</v>
      </c>
      <c r="D56" s="16">
        <v>11.3644155</v>
      </c>
    </row>
    <row r="57" spans="1:6" x14ac:dyDescent="0.2">
      <c r="A57" s="3" t="s">
        <v>144</v>
      </c>
      <c r="D57" s="16">
        <v>27.701020199999999</v>
      </c>
    </row>
    <row r="58" spans="1:6" x14ac:dyDescent="0.2">
      <c r="A58" s="3" t="s">
        <v>190</v>
      </c>
      <c r="D58" s="16">
        <v>10.3379108</v>
      </c>
    </row>
    <row r="59" spans="1:6" x14ac:dyDescent="0.2">
      <c r="A59" s="3" t="s">
        <v>146</v>
      </c>
      <c r="D59" s="16">
        <v>27.2563833</v>
      </c>
    </row>
    <row r="60" spans="1:6" x14ac:dyDescent="0.2">
      <c r="A60" s="3" t="s">
        <v>192</v>
      </c>
      <c r="D60" s="16">
        <v>10.3772623</v>
      </c>
    </row>
    <row r="61" spans="1:6" x14ac:dyDescent="0.2">
      <c r="A61" s="3" t="s">
        <v>193</v>
      </c>
      <c r="D61" s="16">
        <v>10.1821413</v>
      </c>
    </row>
    <row r="63" spans="1:6" x14ac:dyDescent="0.2">
      <c r="A63" s="1" t="s">
        <v>148</v>
      </c>
      <c r="D63" s="17"/>
    </row>
    <row r="64" spans="1:6" s="21" customFormat="1" x14ac:dyDescent="0.2">
      <c r="A64" s="19" t="s">
        <v>513</v>
      </c>
      <c r="B64" s="23"/>
      <c r="C64" s="34" t="s">
        <v>514</v>
      </c>
      <c r="D64" s="35"/>
      <c r="E64" s="20"/>
      <c r="F64" s="20"/>
    </row>
    <row r="65" spans="1:6" s="21" customFormat="1" x14ac:dyDescent="0.2">
      <c r="A65" s="24"/>
      <c r="B65" s="25"/>
      <c r="C65" s="26" t="s">
        <v>515</v>
      </c>
      <c r="D65" s="26" t="s">
        <v>516</v>
      </c>
      <c r="E65" s="20"/>
      <c r="F65" s="20"/>
    </row>
    <row r="66" spans="1:6" s="21" customFormat="1" x14ac:dyDescent="0.2">
      <c r="A66" s="24" t="s">
        <v>550</v>
      </c>
      <c r="B66" s="24"/>
      <c r="C66" s="30">
        <v>0.31779660879999999</v>
      </c>
      <c r="D66" s="30">
        <v>0.29443254720000001</v>
      </c>
      <c r="E66" s="20"/>
      <c r="F66" s="20"/>
    </row>
    <row r="67" spans="1:6" s="21" customFormat="1" x14ac:dyDescent="0.2">
      <c r="A67" s="24" t="s">
        <v>551</v>
      </c>
      <c r="B67" s="24"/>
      <c r="C67" s="30">
        <v>0.26933262620000004</v>
      </c>
      <c r="D67" s="30">
        <v>0.24953158389999996</v>
      </c>
      <c r="E67" s="20"/>
      <c r="F67" s="20"/>
    </row>
    <row r="68" spans="1:6" s="21" customFormat="1" x14ac:dyDescent="0.2">
      <c r="A68" s="24" t="s">
        <v>552</v>
      </c>
      <c r="B68" s="24"/>
      <c r="C68" s="30">
        <v>0.31779660879999999</v>
      </c>
      <c r="D68" s="30">
        <v>0.29443254720000001</v>
      </c>
      <c r="E68" s="20"/>
      <c r="F68" s="20"/>
    </row>
    <row r="69" spans="1:6" s="21" customFormat="1" x14ac:dyDescent="0.2">
      <c r="A69" s="24" t="s">
        <v>553</v>
      </c>
      <c r="B69" s="24"/>
      <c r="C69" s="30">
        <v>0.26906593229999992</v>
      </c>
      <c r="D69" s="30">
        <v>0.2492844968</v>
      </c>
      <c r="E69" s="20"/>
      <c r="F69" s="20"/>
    </row>
    <row r="70" spans="1:6" s="21" customFormat="1" x14ac:dyDescent="0.2">
      <c r="A70" s="24" t="s">
        <v>554</v>
      </c>
      <c r="B70" s="24"/>
      <c r="C70" s="30">
        <v>0.2850249586000001</v>
      </c>
      <c r="D70" s="30">
        <v>0.26407023359999998</v>
      </c>
      <c r="E70" s="20"/>
      <c r="F70" s="20"/>
    </row>
    <row r="71" spans="1:6" s="21" customFormat="1" x14ac:dyDescent="0.2">
      <c r="A71" s="24" t="s">
        <v>555</v>
      </c>
      <c r="B71" s="24"/>
      <c r="C71" s="30">
        <v>0.28168335779999998</v>
      </c>
      <c r="D71" s="30">
        <v>0.26097430319999998</v>
      </c>
      <c r="E71" s="20"/>
      <c r="F71" s="20"/>
    </row>
    <row r="72" spans="1:6" s="21" customFormat="1" x14ac:dyDescent="0.2">
      <c r="A72" s="24" t="s">
        <v>556</v>
      </c>
      <c r="B72" s="24"/>
      <c r="C72" s="30">
        <v>0.28168335779999998</v>
      </c>
      <c r="D72" s="30">
        <v>0.26097430319999998</v>
      </c>
      <c r="E72" s="20"/>
      <c r="F72" s="20"/>
    </row>
    <row r="74" spans="1:6" x14ac:dyDescent="0.2">
      <c r="A74" s="1" t="s">
        <v>150</v>
      </c>
      <c r="D74" s="18">
        <v>0.502769295596044</v>
      </c>
      <c r="E74" s="2" t="s">
        <v>151</v>
      </c>
    </row>
  </sheetData>
  <mergeCells count="2">
    <mergeCell ref="B1:E1"/>
    <mergeCell ref="C64:D6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showGridLines="0" workbookViewId="0"/>
  </sheetViews>
  <sheetFormatPr defaultRowHeight="11.25" x14ac:dyDescent="0.2"/>
  <cols>
    <col min="1" max="1" width="38" style="3" customWidth="1"/>
    <col min="2" max="2" width="39.7109375" style="3" bestFit="1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3" t="s">
        <v>171</v>
      </c>
      <c r="C1" s="33"/>
      <c r="D1" s="33"/>
      <c r="E1" s="33"/>
    </row>
    <row r="3" spans="1:6" s="1" customFormat="1" x14ac:dyDescent="0.2">
      <c r="A3" s="4" t="s">
        <v>1</v>
      </c>
      <c r="B3" s="4" t="s">
        <v>2</v>
      </c>
      <c r="C3" s="4" t="s">
        <v>152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120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153</v>
      </c>
      <c r="B8" s="9" t="s">
        <v>761</v>
      </c>
      <c r="C8" s="9" t="s">
        <v>154</v>
      </c>
      <c r="D8" s="9">
        <v>210</v>
      </c>
      <c r="E8" s="10">
        <v>2095.6592999999998</v>
      </c>
      <c r="F8" s="10">
        <v>14.317097460848601</v>
      </c>
    </row>
    <row r="9" spans="1:6" x14ac:dyDescent="0.2">
      <c r="A9" s="9" t="s">
        <v>121</v>
      </c>
      <c r="B9" s="9" t="s">
        <v>763</v>
      </c>
      <c r="C9" s="9" t="s">
        <v>122</v>
      </c>
      <c r="D9" s="9">
        <v>185</v>
      </c>
      <c r="E9" s="10">
        <v>1972.5551</v>
      </c>
      <c r="F9" s="10">
        <v>13.476075817091999</v>
      </c>
    </row>
    <row r="10" spans="1:6" x14ac:dyDescent="0.2">
      <c r="A10" s="9" t="s">
        <v>155</v>
      </c>
      <c r="B10" s="9" t="s">
        <v>744</v>
      </c>
      <c r="C10" s="9" t="s">
        <v>156</v>
      </c>
      <c r="D10" s="9">
        <v>140</v>
      </c>
      <c r="E10" s="10">
        <v>1391.1016</v>
      </c>
      <c r="F10" s="10">
        <v>9.5037094937819493</v>
      </c>
    </row>
    <row r="11" spans="1:6" x14ac:dyDescent="0.2">
      <c r="A11" s="9" t="s">
        <v>157</v>
      </c>
      <c r="B11" s="9" t="s">
        <v>742</v>
      </c>
      <c r="C11" s="9" t="s">
        <v>156</v>
      </c>
      <c r="D11" s="9">
        <v>100</v>
      </c>
      <c r="E11" s="10">
        <v>1030.211</v>
      </c>
      <c r="F11" s="10">
        <v>7.0381818706114601</v>
      </c>
    </row>
    <row r="12" spans="1:6" x14ac:dyDescent="0.2">
      <c r="A12" s="9" t="s">
        <v>158</v>
      </c>
      <c r="B12" s="9" t="s">
        <v>764</v>
      </c>
      <c r="C12" s="9" t="s">
        <v>156</v>
      </c>
      <c r="D12" s="9">
        <v>100</v>
      </c>
      <c r="E12" s="10">
        <v>991.928</v>
      </c>
      <c r="F12" s="10">
        <v>6.7766405780484602</v>
      </c>
    </row>
    <row r="13" spans="1:6" x14ac:dyDescent="0.2">
      <c r="A13" s="9" t="s">
        <v>159</v>
      </c>
      <c r="B13" s="9" t="s">
        <v>740</v>
      </c>
      <c r="C13" s="9" t="s">
        <v>156</v>
      </c>
      <c r="D13" s="9">
        <v>100</v>
      </c>
      <c r="E13" s="10">
        <v>990.82600000000002</v>
      </c>
      <c r="F13" s="10">
        <v>6.7691119490380798</v>
      </c>
    </row>
    <row r="14" spans="1:6" x14ac:dyDescent="0.2">
      <c r="A14" s="9" t="s">
        <v>160</v>
      </c>
      <c r="B14" s="9" t="s">
        <v>743</v>
      </c>
      <c r="C14" s="9" t="s">
        <v>156</v>
      </c>
      <c r="D14" s="9">
        <v>90</v>
      </c>
      <c r="E14" s="10">
        <v>894.7296</v>
      </c>
      <c r="F14" s="10">
        <v>6.1126018357593201</v>
      </c>
    </row>
    <row r="15" spans="1:6" x14ac:dyDescent="0.2">
      <c r="A15" s="9" t="s">
        <v>161</v>
      </c>
      <c r="B15" s="9" t="s">
        <v>739</v>
      </c>
      <c r="C15" s="9" t="s">
        <v>156</v>
      </c>
      <c r="D15" s="9">
        <v>50</v>
      </c>
      <c r="E15" s="10">
        <v>498.964</v>
      </c>
      <c r="F15" s="10">
        <v>3.40881564930657</v>
      </c>
    </row>
    <row r="16" spans="1:6" x14ac:dyDescent="0.2">
      <c r="A16" s="9" t="s">
        <v>162</v>
      </c>
      <c r="B16" s="9" t="s">
        <v>765</v>
      </c>
      <c r="C16" s="9" t="s">
        <v>156</v>
      </c>
      <c r="D16" s="9">
        <v>50</v>
      </c>
      <c r="E16" s="10">
        <v>497.11649999999997</v>
      </c>
      <c r="F16" s="10">
        <v>3.3961939232660301</v>
      </c>
    </row>
    <row r="17" spans="1:6" x14ac:dyDescent="0.2">
      <c r="A17" s="9" t="s">
        <v>163</v>
      </c>
      <c r="B17" s="9" t="s">
        <v>741</v>
      </c>
      <c r="C17" s="9" t="s">
        <v>156</v>
      </c>
      <c r="D17" s="9">
        <v>40</v>
      </c>
      <c r="E17" s="10">
        <v>406.9332</v>
      </c>
      <c r="F17" s="10">
        <v>2.7800808482824499</v>
      </c>
    </row>
    <row r="18" spans="1:6" x14ac:dyDescent="0.2">
      <c r="A18" s="8" t="s">
        <v>119</v>
      </c>
      <c r="B18" s="9"/>
      <c r="C18" s="9"/>
      <c r="D18" s="9"/>
      <c r="E18" s="12">
        <f>SUM(E8:E17)</f>
        <v>10770.024299999999</v>
      </c>
      <c r="F18" s="12">
        <f>SUM(F8:F17)</f>
        <v>73.578509426034913</v>
      </c>
    </row>
    <row r="19" spans="1:6" x14ac:dyDescent="0.2">
      <c r="A19" s="9"/>
      <c r="B19" s="9"/>
      <c r="C19" s="9"/>
      <c r="D19" s="9"/>
      <c r="E19" s="10"/>
      <c r="F19" s="10"/>
    </row>
    <row r="20" spans="1:6" x14ac:dyDescent="0.2">
      <c r="A20" s="8" t="s">
        <v>164</v>
      </c>
      <c r="B20" s="9"/>
      <c r="C20" s="9"/>
      <c r="D20" s="9"/>
      <c r="E20" s="10"/>
      <c r="F20" s="10"/>
    </row>
    <row r="21" spans="1:6" x14ac:dyDescent="0.2">
      <c r="A21" s="8" t="s">
        <v>165</v>
      </c>
      <c r="B21" s="9"/>
      <c r="C21" s="9"/>
      <c r="D21" s="9"/>
      <c r="E21" s="10"/>
      <c r="F21" s="10"/>
    </row>
    <row r="22" spans="1:6" x14ac:dyDescent="0.2">
      <c r="A22" s="9" t="s">
        <v>166</v>
      </c>
      <c r="B22" s="9" t="s">
        <v>766</v>
      </c>
      <c r="C22" s="9" t="s">
        <v>167</v>
      </c>
      <c r="D22" s="9">
        <v>200</v>
      </c>
      <c r="E22" s="10">
        <v>198.8862</v>
      </c>
      <c r="F22" s="10">
        <v>1.35874810806214</v>
      </c>
    </row>
    <row r="23" spans="1:6" x14ac:dyDescent="0.2">
      <c r="A23" s="8" t="s">
        <v>119</v>
      </c>
      <c r="B23" s="9"/>
      <c r="C23" s="9"/>
      <c r="D23" s="9"/>
      <c r="E23" s="12">
        <f>SUM(E22:E22)</f>
        <v>198.8862</v>
      </c>
      <c r="F23" s="12">
        <f>SUM(F22:F22)</f>
        <v>1.35874810806214</v>
      </c>
    </row>
    <row r="24" spans="1:6" x14ac:dyDescent="0.2">
      <c r="A24" s="9"/>
      <c r="B24" s="9"/>
      <c r="C24" s="9"/>
      <c r="D24" s="9"/>
      <c r="E24" s="10"/>
      <c r="F24" s="10"/>
    </row>
    <row r="25" spans="1:6" x14ac:dyDescent="0.2">
      <c r="A25" s="8" t="s">
        <v>126</v>
      </c>
      <c r="B25" s="9"/>
      <c r="C25" s="9"/>
      <c r="D25" s="9"/>
      <c r="E25" s="10"/>
      <c r="F25" s="10"/>
    </row>
    <row r="26" spans="1:6" x14ac:dyDescent="0.2">
      <c r="A26" s="9" t="s">
        <v>168</v>
      </c>
      <c r="B26" s="9" t="s">
        <v>169</v>
      </c>
      <c r="C26" s="9" t="s">
        <v>129</v>
      </c>
      <c r="D26" s="9">
        <v>2000000</v>
      </c>
      <c r="E26" s="10">
        <v>1931.4</v>
      </c>
      <c r="F26" s="10">
        <v>13.1949129497734</v>
      </c>
    </row>
    <row r="27" spans="1:6" x14ac:dyDescent="0.2">
      <c r="A27" s="8" t="s">
        <v>119</v>
      </c>
      <c r="B27" s="9"/>
      <c r="C27" s="9"/>
      <c r="D27" s="9"/>
      <c r="E27" s="12">
        <f>SUM(E26:E26)</f>
        <v>1931.4</v>
      </c>
      <c r="F27" s="12">
        <f>SUM(F26:F26)</f>
        <v>13.1949129497734</v>
      </c>
    </row>
    <row r="28" spans="1:6" x14ac:dyDescent="0.2">
      <c r="A28" s="9"/>
      <c r="B28" s="9"/>
      <c r="C28" s="9"/>
      <c r="D28" s="9"/>
      <c r="E28" s="10"/>
      <c r="F28" s="10"/>
    </row>
    <row r="29" spans="1:6" x14ac:dyDescent="0.2">
      <c r="A29" s="8" t="s">
        <v>119</v>
      </c>
      <c r="B29" s="9"/>
      <c r="C29" s="9"/>
      <c r="D29" s="9"/>
      <c r="E29" s="12">
        <v>12900.3105</v>
      </c>
      <c r="F29" s="12">
        <v>88.132170483870453</v>
      </c>
    </row>
    <row r="30" spans="1:6" x14ac:dyDescent="0.2">
      <c r="A30" s="9"/>
      <c r="B30" s="9"/>
      <c r="C30" s="9"/>
      <c r="D30" s="9"/>
      <c r="E30" s="10"/>
      <c r="F30" s="10"/>
    </row>
    <row r="31" spans="1:6" x14ac:dyDescent="0.2">
      <c r="A31" s="8" t="s">
        <v>136</v>
      </c>
      <c r="B31" s="9"/>
      <c r="C31" s="9"/>
      <c r="D31" s="9"/>
      <c r="E31" s="12">
        <v>1737.1492037999999</v>
      </c>
      <c r="F31" s="12">
        <v>11.87</v>
      </c>
    </row>
    <row r="32" spans="1:6" x14ac:dyDescent="0.2">
      <c r="A32" s="9"/>
      <c r="B32" s="9"/>
      <c r="C32" s="9"/>
      <c r="D32" s="9"/>
      <c r="E32" s="10"/>
      <c r="F32" s="10"/>
    </row>
    <row r="33" spans="1:6" x14ac:dyDescent="0.2">
      <c r="A33" s="13" t="s">
        <v>137</v>
      </c>
      <c r="B33" s="6"/>
      <c r="C33" s="6"/>
      <c r="D33" s="6"/>
      <c r="E33" s="14">
        <v>14637.459203799999</v>
      </c>
      <c r="F33" s="14">
        <f xml:space="preserve"> ROUND(SUM(F29:F32),2)</f>
        <v>100</v>
      </c>
    </row>
    <row r="34" spans="1:6" x14ac:dyDescent="0.2">
      <c r="A34" s="1" t="s">
        <v>170</v>
      </c>
    </row>
    <row r="36" spans="1:6" x14ac:dyDescent="0.2">
      <c r="A36" s="1" t="s">
        <v>140</v>
      </c>
    </row>
    <row r="37" spans="1:6" x14ac:dyDescent="0.2">
      <c r="A37" s="1" t="s">
        <v>141</v>
      </c>
    </row>
    <row r="38" spans="1:6" x14ac:dyDescent="0.2">
      <c r="A38" s="1" t="s">
        <v>142</v>
      </c>
    </row>
    <row r="39" spans="1:6" x14ac:dyDescent="0.2">
      <c r="A39" s="3" t="s">
        <v>143</v>
      </c>
      <c r="D39" s="16">
        <v>10.6336169</v>
      </c>
    </row>
    <row r="40" spans="1:6" x14ac:dyDescent="0.2">
      <c r="A40" s="3" t="s">
        <v>144</v>
      </c>
      <c r="D40" s="16">
        <v>11.369281600000001</v>
      </c>
    </row>
    <row r="41" spans="1:6" x14ac:dyDescent="0.2">
      <c r="A41" s="3" t="s">
        <v>145</v>
      </c>
      <c r="D41" s="16">
        <v>10.555885</v>
      </c>
    </row>
    <row r="42" spans="1:6" x14ac:dyDescent="0.2">
      <c r="A42" s="3" t="s">
        <v>146</v>
      </c>
      <c r="D42" s="16">
        <v>11.280148799999999</v>
      </c>
    </row>
    <row r="44" spans="1:6" x14ac:dyDescent="0.2">
      <c r="A44" s="1" t="s">
        <v>147</v>
      </c>
    </row>
    <row r="45" spans="1:6" x14ac:dyDescent="0.2">
      <c r="A45" s="3" t="s">
        <v>143</v>
      </c>
      <c r="D45" s="16">
        <v>10.5818095</v>
      </c>
    </row>
    <row r="46" spans="1:6" x14ac:dyDescent="0.2">
      <c r="A46" s="3" t="s">
        <v>144</v>
      </c>
      <c r="D46" s="16">
        <v>11.743439199999999</v>
      </c>
    </row>
    <row r="47" spans="1:6" x14ac:dyDescent="0.2">
      <c r="A47" s="3" t="s">
        <v>145</v>
      </c>
      <c r="D47" s="16">
        <v>10.475286799999999</v>
      </c>
    </row>
    <row r="48" spans="1:6" x14ac:dyDescent="0.2">
      <c r="A48" s="3" t="s">
        <v>146</v>
      </c>
      <c r="D48" s="16">
        <v>11.6178764</v>
      </c>
    </row>
    <row r="50" spans="1:6" x14ac:dyDescent="0.2">
      <c r="A50" s="1" t="s">
        <v>148</v>
      </c>
      <c r="D50" s="17"/>
    </row>
    <row r="51" spans="1:6" x14ac:dyDescent="0.2">
      <c r="A51" s="19" t="s">
        <v>513</v>
      </c>
      <c r="B51" s="23"/>
      <c r="C51" s="34" t="s">
        <v>514</v>
      </c>
      <c r="D51" s="35"/>
    </row>
    <row r="52" spans="1:6" x14ac:dyDescent="0.2">
      <c r="A52" s="24"/>
      <c r="B52" s="25"/>
      <c r="C52" s="26" t="s">
        <v>515</v>
      </c>
      <c r="D52" s="26" t="s">
        <v>516</v>
      </c>
    </row>
    <row r="53" spans="1:6" s="21" customFormat="1" x14ac:dyDescent="0.2">
      <c r="A53" s="24" t="s">
        <v>532</v>
      </c>
      <c r="B53" s="24"/>
      <c r="C53" s="32">
        <v>0.28168335779999998</v>
      </c>
      <c r="D53" s="32">
        <v>0.26097430320000004</v>
      </c>
      <c r="E53" s="20"/>
      <c r="F53" s="20"/>
    </row>
    <row r="54" spans="1:6" s="21" customFormat="1" x14ac:dyDescent="0.2">
      <c r="A54" s="24" t="s">
        <v>533</v>
      </c>
      <c r="B54" s="24"/>
      <c r="C54" s="32">
        <v>0.28168335779999998</v>
      </c>
      <c r="D54" s="32">
        <v>0.26097430320000004</v>
      </c>
      <c r="E54" s="20"/>
      <c r="F54" s="20"/>
    </row>
    <row r="55" spans="1:6" s="21" customFormat="1" x14ac:dyDescent="0.2">
      <c r="A55" s="27"/>
      <c r="B55" s="28"/>
      <c r="C55" s="29"/>
      <c r="D55" s="29"/>
      <c r="E55" s="20"/>
      <c r="F55" s="20"/>
    </row>
    <row r="56" spans="1:6" x14ac:dyDescent="0.2">
      <c r="A56" s="1" t="s">
        <v>150</v>
      </c>
      <c r="D56" s="18">
        <v>4.1912213432766041</v>
      </c>
      <c r="E56" s="2" t="s">
        <v>151</v>
      </c>
    </row>
  </sheetData>
  <mergeCells count="2">
    <mergeCell ref="B1:E1"/>
    <mergeCell ref="C51:D5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showGridLines="0" workbookViewId="0"/>
  </sheetViews>
  <sheetFormatPr defaultRowHeight="11.25" x14ac:dyDescent="0.2"/>
  <cols>
    <col min="1" max="1" width="38" style="3" customWidth="1"/>
    <col min="2" max="2" width="39.7109375" style="3" bestFit="1" customWidth="1"/>
    <col min="3" max="3" width="18" style="3" bestFit="1" customWidth="1"/>
    <col min="4" max="4" width="7.8554687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33" t="s">
        <v>0</v>
      </c>
      <c r="C1" s="33"/>
      <c r="D1" s="33"/>
      <c r="E1" s="33"/>
    </row>
    <row r="3" spans="1:6" s="1" customFormat="1" x14ac:dyDescent="0.2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7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9" t="s">
        <v>9</v>
      </c>
      <c r="B7" s="9" t="s">
        <v>10</v>
      </c>
      <c r="C7" s="9" t="s">
        <v>11</v>
      </c>
      <c r="D7" s="9">
        <v>420000</v>
      </c>
      <c r="E7" s="10">
        <v>4081.77</v>
      </c>
      <c r="F7" s="10">
        <v>4.94891957574659</v>
      </c>
    </row>
    <row r="8" spans="1:6" x14ac:dyDescent="0.2">
      <c r="A8" s="9" t="s">
        <v>12</v>
      </c>
      <c r="B8" s="9" t="s">
        <v>13</v>
      </c>
      <c r="C8" s="9" t="s">
        <v>14</v>
      </c>
      <c r="D8" s="9">
        <v>340000</v>
      </c>
      <c r="E8" s="10">
        <v>3685.77</v>
      </c>
      <c r="F8" s="10">
        <v>4.4687915548155601</v>
      </c>
    </row>
    <row r="9" spans="1:6" x14ac:dyDescent="0.2">
      <c r="A9" s="9" t="s">
        <v>15</v>
      </c>
      <c r="B9" s="9" t="s">
        <v>16</v>
      </c>
      <c r="C9" s="9" t="s">
        <v>17</v>
      </c>
      <c r="D9" s="9">
        <v>730000</v>
      </c>
      <c r="E9" s="10">
        <v>2303.15</v>
      </c>
      <c r="F9" s="10">
        <v>2.7924415439578301</v>
      </c>
    </row>
    <row r="10" spans="1:6" x14ac:dyDescent="0.2">
      <c r="A10" s="9" t="s">
        <v>18</v>
      </c>
      <c r="B10" s="9" t="s">
        <v>19</v>
      </c>
      <c r="C10" s="9" t="s">
        <v>11</v>
      </c>
      <c r="D10" s="9">
        <v>265000</v>
      </c>
      <c r="E10" s="10">
        <v>2199.5</v>
      </c>
      <c r="F10" s="10">
        <v>2.6667716718126302</v>
      </c>
    </row>
    <row r="11" spans="1:6" x14ac:dyDescent="0.2">
      <c r="A11" s="9" t="s">
        <v>20</v>
      </c>
      <c r="B11" s="9" t="s">
        <v>21</v>
      </c>
      <c r="C11" s="9" t="s">
        <v>11</v>
      </c>
      <c r="D11" s="9">
        <v>1150000</v>
      </c>
      <c r="E11" s="10">
        <v>2185.5749999999998</v>
      </c>
      <c r="F11" s="10">
        <v>2.6498883821877102</v>
      </c>
    </row>
    <row r="12" spans="1:6" x14ac:dyDescent="0.2">
      <c r="A12" s="9" t="s">
        <v>22</v>
      </c>
      <c r="B12" s="9" t="s">
        <v>23</v>
      </c>
      <c r="C12" s="9" t="s">
        <v>11</v>
      </c>
      <c r="D12" s="9">
        <v>345000</v>
      </c>
      <c r="E12" s="10">
        <v>2174.88</v>
      </c>
      <c r="F12" s="10">
        <v>2.63692128828909</v>
      </c>
    </row>
    <row r="13" spans="1:6" x14ac:dyDescent="0.2">
      <c r="A13" s="9" t="s">
        <v>24</v>
      </c>
      <c r="B13" s="9" t="s">
        <v>25</v>
      </c>
      <c r="C13" s="9" t="s">
        <v>26</v>
      </c>
      <c r="D13" s="9">
        <v>165000</v>
      </c>
      <c r="E13" s="10">
        <v>1775.4</v>
      </c>
      <c r="F13" s="10">
        <v>2.1525739605074499</v>
      </c>
    </row>
    <row r="14" spans="1:6" x14ac:dyDescent="0.2">
      <c r="A14" s="9" t="s">
        <v>27</v>
      </c>
      <c r="B14" s="9" t="s">
        <v>28</v>
      </c>
      <c r="C14" s="9" t="s">
        <v>29</v>
      </c>
      <c r="D14" s="9">
        <v>53000</v>
      </c>
      <c r="E14" s="10">
        <v>1609.2125000000001</v>
      </c>
      <c r="F14" s="10">
        <v>1.9510808406123099</v>
      </c>
    </row>
    <row r="15" spans="1:6" x14ac:dyDescent="0.2">
      <c r="A15" s="9" t="s">
        <v>30</v>
      </c>
      <c r="B15" s="9" t="s">
        <v>31</v>
      </c>
      <c r="C15" s="9" t="s">
        <v>32</v>
      </c>
      <c r="D15" s="9">
        <v>165000</v>
      </c>
      <c r="E15" s="10">
        <v>1594.9725000000001</v>
      </c>
      <c r="F15" s="10">
        <v>1.9338156309707499</v>
      </c>
    </row>
    <row r="16" spans="1:6" x14ac:dyDescent="0.2">
      <c r="A16" s="9" t="s">
        <v>33</v>
      </c>
      <c r="B16" s="9" t="s">
        <v>34</v>
      </c>
      <c r="C16" s="9" t="s">
        <v>11</v>
      </c>
      <c r="D16" s="9">
        <v>230000</v>
      </c>
      <c r="E16" s="10">
        <v>1584.7</v>
      </c>
      <c r="F16" s="10">
        <v>1.92136079487223</v>
      </c>
    </row>
    <row r="17" spans="1:6" x14ac:dyDescent="0.2">
      <c r="A17" s="9" t="s">
        <v>35</v>
      </c>
      <c r="B17" s="9" t="s">
        <v>36</v>
      </c>
      <c r="C17" s="9" t="s">
        <v>37</v>
      </c>
      <c r="D17" s="9">
        <v>56000</v>
      </c>
      <c r="E17" s="10">
        <v>1550.4159999999999</v>
      </c>
      <c r="F17" s="10">
        <v>1.8797933477267801</v>
      </c>
    </row>
    <row r="18" spans="1:6" x14ac:dyDescent="0.2">
      <c r="A18" s="9" t="s">
        <v>38</v>
      </c>
      <c r="B18" s="9" t="s">
        <v>39</v>
      </c>
      <c r="C18" s="9" t="s">
        <v>11</v>
      </c>
      <c r="D18" s="9">
        <v>410000</v>
      </c>
      <c r="E18" s="10">
        <v>1540.575</v>
      </c>
      <c r="F18" s="10">
        <v>1.86786168142884</v>
      </c>
    </row>
    <row r="19" spans="1:6" x14ac:dyDescent="0.2">
      <c r="A19" s="9" t="s">
        <v>40</v>
      </c>
      <c r="B19" s="9" t="s">
        <v>41</v>
      </c>
      <c r="C19" s="9" t="s">
        <v>29</v>
      </c>
      <c r="D19" s="9">
        <v>121996</v>
      </c>
      <c r="E19" s="10">
        <v>1538.3695600000001</v>
      </c>
      <c r="F19" s="10">
        <v>1.8651877078367101</v>
      </c>
    </row>
    <row r="20" spans="1:6" x14ac:dyDescent="0.2">
      <c r="A20" s="9" t="s">
        <v>42</v>
      </c>
      <c r="B20" s="9" t="s">
        <v>43</v>
      </c>
      <c r="C20" s="9" t="s">
        <v>44</v>
      </c>
      <c r="D20" s="9">
        <v>500000</v>
      </c>
      <c r="E20" s="10">
        <v>1340.75</v>
      </c>
      <c r="F20" s="10">
        <v>1.6255849597557499</v>
      </c>
    </row>
    <row r="21" spans="1:6" x14ac:dyDescent="0.2">
      <c r="A21" s="9" t="s">
        <v>45</v>
      </c>
      <c r="B21" s="9" t="s">
        <v>46</v>
      </c>
      <c r="C21" s="9" t="s">
        <v>44</v>
      </c>
      <c r="D21" s="9">
        <v>420000</v>
      </c>
      <c r="E21" s="10">
        <v>1258.74</v>
      </c>
      <c r="F21" s="10">
        <v>1.52615238653213</v>
      </c>
    </row>
    <row r="22" spans="1:6" x14ac:dyDescent="0.2">
      <c r="A22" s="9" t="s">
        <v>47</v>
      </c>
      <c r="B22" s="9" t="s">
        <v>48</v>
      </c>
      <c r="C22" s="9" t="s">
        <v>29</v>
      </c>
      <c r="D22" s="9">
        <v>145000</v>
      </c>
      <c r="E22" s="10">
        <v>1238.155</v>
      </c>
      <c r="F22" s="10">
        <v>1.5011942165551999</v>
      </c>
    </row>
    <row r="23" spans="1:6" x14ac:dyDescent="0.2">
      <c r="A23" s="9" t="s">
        <v>49</v>
      </c>
      <c r="B23" s="9" t="s">
        <v>50</v>
      </c>
      <c r="C23" s="9" t="s">
        <v>44</v>
      </c>
      <c r="D23" s="9">
        <v>100000</v>
      </c>
      <c r="E23" s="10">
        <v>1228.0999999999999</v>
      </c>
      <c r="F23" s="10">
        <v>1.4890030871348401</v>
      </c>
    </row>
    <row r="24" spans="1:6" x14ac:dyDescent="0.2">
      <c r="A24" s="9" t="s">
        <v>51</v>
      </c>
      <c r="B24" s="9" t="s">
        <v>52</v>
      </c>
      <c r="C24" s="9" t="s">
        <v>44</v>
      </c>
      <c r="D24" s="9">
        <v>47500</v>
      </c>
      <c r="E24" s="10">
        <v>1187.4525000000001</v>
      </c>
      <c r="F24" s="10">
        <v>1.4397202494308201</v>
      </c>
    </row>
    <row r="25" spans="1:6" x14ac:dyDescent="0.2">
      <c r="A25" s="9" t="s">
        <v>53</v>
      </c>
      <c r="B25" s="9" t="s">
        <v>54</v>
      </c>
      <c r="C25" s="9" t="s">
        <v>14</v>
      </c>
      <c r="D25" s="9">
        <v>145000</v>
      </c>
      <c r="E25" s="10">
        <v>1179.2125000000001</v>
      </c>
      <c r="F25" s="10">
        <v>1.4297297067730601</v>
      </c>
    </row>
    <row r="26" spans="1:6" x14ac:dyDescent="0.2">
      <c r="A26" s="9" t="s">
        <v>55</v>
      </c>
      <c r="B26" s="9" t="s">
        <v>56</v>
      </c>
      <c r="C26" s="9" t="s">
        <v>32</v>
      </c>
      <c r="D26" s="9">
        <v>150000</v>
      </c>
      <c r="E26" s="10">
        <v>1153.875</v>
      </c>
      <c r="F26" s="10">
        <v>1.39900939432271</v>
      </c>
    </row>
    <row r="27" spans="1:6" x14ac:dyDescent="0.2">
      <c r="A27" s="9" t="s">
        <v>57</v>
      </c>
      <c r="B27" s="9" t="s">
        <v>58</v>
      </c>
      <c r="C27" s="9" t="s">
        <v>59</v>
      </c>
      <c r="D27" s="9">
        <v>142000</v>
      </c>
      <c r="E27" s="10">
        <v>1149.135</v>
      </c>
      <c r="F27" s="10">
        <v>1.3932624074055</v>
      </c>
    </row>
    <row r="28" spans="1:6" x14ac:dyDescent="0.2">
      <c r="A28" s="9" t="s">
        <v>60</v>
      </c>
      <c r="B28" s="9" t="s">
        <v>61</v>
      </c>
      <c r="C28" s="9" t="s">
        <v>62</v>
      </c>
      <c r="D28" s="9">
        <v>135000</v>
      </c>
      <c r="E28" s="10">
        <v>1142.2349999999999</v>
      </c>
      <c r="F28" s="10">
        <v>1.38489654037413</v>
      </c>
    </row>
    <row r="29" spans="1:6" x14ac:dyDescent="0.2">
      <c r="A29" s="9" t="s">
        <v>63</v>
      </c>
      <c r="B29" s="9" t="s">
        <v>64</v>
      </c>
      <c r="C29" s="9" t="s">
        <v>11</v>
      </c>
      <c r="D29" s="9">
        <v>670000</v>
      </c>
      <c r="E29" s="10">
        <v>1063.625</v>
      </c>
      <c r="F29" s="10">
        <v>1.2895862784413299</v>
      </c>
    </row>
    <row r="30" spans="1:6" x14ac:dyDescent="0.2">
      <c r="A30" s="9" t="s">
        <v>65</v>
      </c>
      <c r="B30" s="9" t="s">
        <v>66</v>
      </c>
      <c r="C30" s="9" t="s">
        <v>29</v>
      </c>
      <c r="D30" s="9">
        <v>335000</v>
      </c>
      <c r="E30" s="10">
        <v>1053.9100000000001</v>
      </c>
      <c r="F30" s="10">
        <v>1.27780738015005</v>
      </c>
    </row>
    <row r="31" spans="1:6" x14ac:dyDescent="0.2">
      <c r="A31" s="9" t="s">
        <v>67</v>
      </c>
      <c r="B31" s="9" t="s">
        <v>68</v>
      </c>
      <c r="C31" s="9" t="s">
        <v>69</v>
      </c>
      <c r="D31" s="9">
        <v>120000</v>
      </c>
      <c r="E31" s="10">
        <v>1020.66</v>
      </c>
      <c r="F31" s="10">
        <v>1.2374936006148101</v>
      </c>
    </row>
    <row r="32" spans="1:6" x14ac:dyDescent="0.2">
      <c r="A32" s="9" t="s">
        <v>70</v>
      </c>
      <c r="B32" s="9" t="s">
        <v>71</v>
      </c>
      <c r="C32" s="9" t="s">
        <v>14</v>
      </c>
      <c r="D32" s="9">
        <v>190000</v>
      </c>
      <c r="E32" s="10">
        <v>988.47500000000002</v>
      </c>
      <c r="F32" s="10">
        <v>1.19847107446919</v>
      </c>
    </row>
    <row r="33" spans="1:6" x14ac:dyDescent="0.2">
      <c r="A33" s="9" t="s">
        <v>72</v>
      </c>
      <c r="B33" s="9" t="s">
        <v>73</v>
      </c>
      <c r="C33" s="9" t="s">
        <v>62</v>
      </c>
      <c r="D33" s="9">
        <v>349402</v>
      </c>
      <c r="E33" s="10">
        <v>827.20923500000004</v>
      </c>
      <c r="F33" s="10">
        <v>1.00294528509197</v>
      </c>
    </row>
    <row r="34" spans="1:6" x14ac:dyDescent="0.2">
      <c r="A34" s="9" t="s">
        <v>74</v>
      </c>
      <c r="B34" s="9" t="s">
        <v>75</v>
      </c>
      <c r="C34" s="9" t="s">
        <v>76</v>
      </c>
      <c r="D34" s="9">
        <v>555000</v>
      </c>
      <c r="E34" s="10">
        <v>814.18499999999995</v>
      </c>
      <c r="F34" s="10">
        <v>0.98715412303467298</v>
      </c>
    </row>
    <row r="35" spans="1:6" x14ac:dyDescent="0.2">
      <c r="A35" s="9" t="s">
        <v>77</v>
      </c>
      <c r="B35" s="9" t="s">
        <v>78</v>
      </c>
      <c r="C35" s="9" t="s">
        <v>79</v>
      </c>
      <c r="D35" s="9">
        <v>110000</v>
      </c>
      <c r="E35" s="10">
        <v>783.58500000000004</v>
      </c>
      <c r="F35" s="10">
        <v>0.95005332141727505</v>
      </c>
    </row>
    <row r="36" spans="1:6" x14ac:dyDescent="0.2">
      <c r="A36" s="9" t="s">
        <v>80</v>
      </c>
      <c r="B36" s="9" t="s">
        <v>81</v>
      </c>
      <c r="C36" s="9" t="s">
        <v>62</v>
      </c>
      <c r="D36" s="9">
        <v>85000</v>
      </c>
      <c r="E36" s="10">
        <v>682.50750000000005</v>
      </c>
      <c r="F36" s="10">
        <v>0.82750246274137595</v>
      </c>
    </row>
    <row r="37" spans="1:6" x14ac:dyDescent="0.2">
      <c r="A37" s="9" t="s">
        <v>82</v>
      </c>
      <c r="B37" s="9" t="s">
        <v>83</v>
      </c>
      <c r="C37" s="9" t="s">
        <v>84</v>
      </c>
      <c r="D37" s="9">
        <v>115550</v>
      </c>
      <c r="E37" s="10">
        <v>677.87407499999995</v>
      </c>
      <c r="F37" s="10">
        <v>0.82188469209646997</v>
      </c>
    </row>
    <row r="38" spans="1:6" x14ac:dyDescent="0.2">
      <c r="A38" s="9" t="s">
        <v>85</v>
      </c>
      <c r="B38" s="9" t="s">
        <v>86</v>
      </c>
      <c r="C38" s="9" t="s">
        <v>17</v>
      </c>
      <c r="D38" s="9">
        <v>200000</v>
      </c>
      <c r="E38" s="10">
        <v>661.8</v>
      </c>
      <c r="F38" s="10">
        <v>0.80239576831352399</v>
      </c>
    </row>
    <row r="39" spans="1:6" x14ac:dyDescent="0.2">
      <c r="A39" s="9" t="s">
        <v>87</v>
      </c>
      <c r="B39" s="9" t="s">
        <v>88</v>
      </c>
      <c r="C39" s="9" t="s">
        <v>11</v>
      </c>
      <c r="D39" s="9">
        <v>160000</v>
      </c>
      <c r="E39" s="10">
        <v>637.20000000000005</v>
      </c>
      <c r="F39" s="10">
        <v>0.77256963367992904</v>
      </c>
    </row>
    <row r="40" spans="1:6" x14ac:dyDescent="0.2">
      <c r="A40" s="9" t="s">
        <v>89</v>
      </c>
      <c r="B40" s="9" t="s">
        <v>90</v>
      </c>
      <c r="C40" s="9" t="s">
        <v>91</v>
      </c>
      <c r="D40" s="9">
        <v>420000</v>
      </c>
      <c r="E40" s="10">
        <v>625.38</v>
      </c>
      <c r="F40" s="10">
        <v>0.75823853972183697</v>
      </c>
    </row>
    <row r="41" spans="1:6" x14ac:dyDescent="0.2">
      <c r="A41" s="9" t="s">
        <v>92</v>
      </c>
      <c r="B41" s="9" t="s">
        <v>93</v>
      </c>
      <c r="C41" s="9" t="s">
        <v>94</v>
      </c>
      <c r="D41" s="9">
        <v>200000</v>
      </c>
      <c r="E41" s="10">
        <v>622</v>
      </c>
      <c r="F41" s="10">
        <v>0.75414047732096101</v>
      </c>
    </row>
    <row r="42" spans="1:6" x14ac:dyDescent="0.2">
      <c r="A42" s="9" t="s">
        <v>95</v>
      </c>
      <c r="B42" s="9" t="s">
        <v>96</v>
      </c>
      <c r="C42" s="9" t="s">
        <v>97</v>
      </c>
      <c r="D42" s="9">
        <v>476957</v>
      </c>
      <c r="E42" s="10">
        <v>611.2203955</v>
      </c>
      <c r="F42" s="10">
        <v>0.74107080516185897</v>
      </c>
    </row>
    <row r="43" spans="1:6" x14ac:dyDescent="0.2">
      <c r="A43" s="9" t="s">
        <v>98</v>
      </c>
      <c r="B43" s="9" t="s">
        <v>99</v>
      </c>
      <c r="C43" s="9" t="s">
        <v>100</v>
      </c>
      <c r="D43" s="9">
        <v>470000</v>
      </c>
      <c r="E43" s="10">
        <v>596.19500000000005</v>
      </c>
      <c r="F43" s="10">
        <v>0.72285334706811899</v>
      </c>
    </row>
    <row r="44" spans="1:6" x14ac:dyDescent="0.2">
      <c r="A44" s="9" t="s">
        <v>101</v>
      </c>
      <c r="B44" s="9" t="s">
        <v>102</v>
      </c>
      <c r="C44" s="9" t="s">
        <v>76</v>
      </c>
      <c r="D44" s="9">
        <v>245000</v>
      </c>
      <c r="E44" s="10">
        <v>582.24249999999995</v>
      </c>
      <c r="F44" s="10">
        <v>0.70593671521953305</v>
      </c>
    </row>
    <row r="45" spans="1:6" x14ac:dyDescent="0.2">
      <c r="A45" s="9" t="s">
        <v>103</v>
      </c>
      <c r="B45" s="9" t="s">
        <v>104</v>
      </c>
      <c r="C45" s="9" t="s">
        <v>26</v>
      </c>
      <c r="D45" s="9">
        <v>250000</v>
      </c>
      <c r="E45" s="10">
        <v>558.5</v>
      </c>
      <c r="F45" s="10">
        <v>0.67715025174237398</v>
      </c>
    </row>
    <row r="46" spans="1:6" x14ac:dyDescent="0.2">
      <c r="A46" s="9" t="s">
        <v>105</v>
      </c>
      <c r="B46" s="9" t="s">
        <v>106</v>
      </c>
      <c r="C46" s="9" t="s">
        <v>62</v>
      </c>
      <c r="D46" s="9">
        <v>182000</v>
      </c>
      <c r="E46" s="10">
        <v>538.08299999999997</v>
      </c>
      <c r="F46" s="10">
        <v>0.65239577244098801</v>
      </c>
    </row>
    <row r="47" spans="1:6" x14ac:dyDescent="0.2">
      <c r="A47" s="9" t="s">
        <v>107</v>
      </c>
      <c r="B47" s="9" t="s">
        <v>108</v>
      </c>
      <c r="C47" s="9" t="s">
        <v>69</v>
      </c>
      <c r="D47" s="9">
        <v>90000</v>
      </c>
      <c r="E47" s="10">
        <v>513</v>
      </c>
      <c r="F47" s="10">
        <v>0.62198402711519696</v>
      </c>
    </row>
    <row r="48" spans="1:6" x14ac:dyDescent="0.2">
      <c r="A48" s="9" t="s">
        <v>109</v>
      </c>
      <c r="B48" s="9" t="s">
        <v>110</v>
      </c>
      <c r="C48" s="9" t="s">
        <v>111</v>
      </c>
      <c r="D48" s="9">
        <v>200000</v>
      </c>
      <c r="E48" s="10">
        <v>477.3</v>
      </c>
      <c r="F48" s="10">
        <v>0.57869975856156697</v>
      </c>
    </row>
    <row r="49" spans="1:6" x14ac:dyDescent="0.2">
      <c r="A49" s="9" t="s">
        <v>112</v>
      </c>
      <c r="B49" s="9" t="s">
        <v>113</v>
      </c>
      <c r="C49" s="9" t="s">
        <v>59</v>
      </c>
      <c r="D49" s="9">
        <v>222300</v>
      </c>
      <c r="E49" s="10">
        <v>259.86869999999999</v>
      </c>
      <c r="F49" s="10">
        <v>0.31507637533565502</v>
      </c>
    </row>
    <row r="50" spans="1:6" x14ac:dyDescent="0.2">
      <c r="A50" s="9" t="s">
        <v>114</v>
      </c>
      <c r="B50" s="9" t="s">
        <v>115</v>
      </c>
      <c r="C50" s="9" t="s">
        <v>116</v>
      </c>
      <c r="D50" s="9">
        <v>270000</v>
      </c>
      <c r="E50" s="10">
        <v>2.7E-2</v>
      </c>
      <c r="F50" s="11" t="s">
        <v>138</v>
      </c>
    </row>
    <row r="51" spans="1:6" x14ac:dyDescent="0.2">
      <c r="A51" s="9" t="s">
        <v>117</v>
      </c>
      <c r="B51" s="9" t="s">
        <v>118</v>
      </c>
      <c r="C51" s="9" t="s">
        <v>116</v>
      </c>
      <c r="D51" s="9">
        <v>27500</v>
      </c>
      <c r="E51" s="10">
        <v>2.7499999999999998E-3</v>
      </c>
      <c r="F51" s="11" t="s">
        <v>138</v>
      </c>
    </row>
    <row r="52" spans="1:6" x14ac:dyDescent="0.2">
      <c r="A52" s="8" t="s">
        <v>119</v>
      </c>
      <c r="B52" s="9"/>
      <c r="C52" s="9"/>
      <c r="D52" s="9"/>
      <c r="E52" s="12">
        <f>SUM(E7:E51)</f>
        <v>53296.795715500011</v>
      </c>
      <c r="F52" s="12">
        <f>SUM(F7:F51)</f>
        <v>64.6193706187873</v>
      </c>
    </row>
    <row r="53" spans="1:6" x14ac:dyDescent="0.2">
      <c r="A53" s="9"/>
      <c r="B53" s="9"/>
      <c r="C53" s="9"/>
      <c r="D53" s="9"/>
      <c r="E53" s="10"/>
      <c r="F53" s="10"/>
    </row>
    <row r="54" spans="1:6" x14ac:dyDescent="0.2">
      <c r="A54" s="8" t="s">
        <v>120</v>
      </c>
      <c r="B54" s="9"/>
      <c r="C54" s="9"/>
      <c r="D54" s="9"/>
      <c r="E54" s="10"/>
      <c r="F54" s="10"/>
    </row>
    <row r="55" spans="1:6" x14ac:dyDescent="0.2">
      <c r="A55" s="8" t="s">
        <v>8</v>
      </c>
      <c r="B55" s="9"/>
      <c r="C55" s="9"/>
      <c r="D55" s="9"/>
      <c r="E55" s="10"/>
      <c r="F55" s="10"/>
    </row>
    <row r="56" spans="1:6" x14ac:dyDescent="0.2">
      <c r="A56" s="8"/>
      <c r="B56" s="9"/>
      <c r="C56" s="9"/>
      <c r="D56" s="9"/>
      <c r="E56" s="10"/>
      <c r="F56" s="10"/>
    </row>
    <row r="57" spans="1:6" x14ac:dyDescent="0.2">
      <c r="A57" s="9" t="s">
        <v>121</v>
      </c>
      <c r="B57" s="9" t="s">
        <v>763</v>
      </c>
      <c r="C57" s="9" t="s">
        <v>122</v>
      </c>
      <c r="D57" s="9">
        <v>65</v>
      </c>
      <c r="E57" s="10">
        <v>693.05989999999997</v>
      </c>
      <c r="F57" s="10">
        <v>0.84029666205469</v>
      </c>
    </row>
    <row r="58" spans="1:6" x14ac:dyDescent="0.2">
      <c r="A58" s="8" t="s">
        <v>119</v>
      </c>
      <c r="B58" s="9"/>
      <c r="C58" s="9"/>
      <c r="D58" s="9"/>
      <c r="E58" s="12">
        <f>SUM(E57:E57)</f>
        <v>693.05989999999997</v>
      </c>
      <c r="F58" s="12">
        <f>SUM(F57:F57)</f>
        <v>0.84029666205469</v>
      </c>
    </row>
    <row r="59" spans="1:6" x14ac:dyDescent="0.2">
      <c r="A59" s="9"/>
      <c r="B59" s="9"/>
      <c r="C59" s="9"/>
      <c r="D59" s="9"/>
      <c r="E59" s="10"/>
      <c r="F59" s="10"/>
    </row>
    <row r="60" spans="1:6" x14ac:dyDescent="0.2">
      <c r="A60" s="8" t="s">
        <v>123</v>
      </c>
      <c r="B60" s="9"/>
      <c r="C60" s="9"/>
      <c r="D60" s="9"/>
      <c r="E60" s="10"/>
      <c r="F60" s="10"/>
    </row>
    <row r="61" spans="1:6" x14ac:dyDescent="0.2">
      <c r="A61" s="9" t="s">
        <v>124</v>
      </c>
      <c r="B61" s="9" t="s">
        <v>619</v>
      </c>
      <c r="C61" s="9" t="s">
        <v>125</v>
      </c>
      <c r="D61" s="9">
        <v>280</v>
      </c>
      <c r="E61" s="10">
        <v>3736.4796000000001</v>
      </c>
      <c r="F61" s="10">
        <v>4.5302741302958696</v>
      </c>
    </row>
    <row r="62" spans="1:6" x14ac:dyDescent="0.2">
      <c r="A62" s="8" t="s">
        <v>119</v>
      </c>
      <c r="B62" s="9"/>
      <c r="C62" s="9"/>
      <c r="D62" s="9"/>
      <c r="E62" s="12">
        <f>SUM(E61:E61)</f>
        <v>3736.4796000000001</v>
      </c>
      <c r="F62" s="12">
        <f>SUM(F61:F61)</f>
        <v>4.5302741302958696</v>
      </c>
    </row>
    <row r="63" spans="1:6" x14ac:dyDescent="0.2">
      <c r="A63" s="9"/>
      <c r="B63" s="9"/>
      <c r="C63" s="9"/>
      <c r="D63" s="9"/>
      <c r="E63" s="10"/>
      <c r="F63" s="10"/>
    </row>
    <row r="64" spans="1:6" x14ac:dyDescent="0.2">
      <c r="A64" s="8" t="s">
        <v>126</v>
      </c>
      <c r="B64" s="9"/>
      <c r="C64" s="9"/>
      <c r="D64" s="9"/>
      <c r="E64" s="10"/>
      <c r="F64" s="10"/>
    </row>
    <row r="65" spans="1:6" x14ac:dyDescent="0.2">
      <c r="A65" s="9" t="s">
        <v>127</v>
      </c>
      <c r="B65" s="9" t="s">
        <v>128</v>
      </c>
      <c r="C65" s="9" t="s">
        <v>129</v>
      </c>
      <c r="D65" s="9">
        <v>15650000</v>
      </c>
      <c r="E65" s="10">
        <v>15466.895</v>
      </c>
      <c r="F65" s="10">
        <v>18.7527517330759</v>
      </c>
    </row>
    <row r="66" spans="1:6" x14ac:dyDescent="0.2">
      <c r="A66" s="9" t="s">
        <v>130</v>
      </c>
      <c r="B66" s="9" t="s">
        <v>131</v>
      </c>
      <c r="C66" s="9" t="s">
        <v>129</v>
      </c>
      <c r="D66" s="9">
        <v>3275000</v>
      </c>
      <c r="E66" s="10">
        <v>3275</v>
      </c>
      <c r="F66" s="10">
        <v>3.9707557286594</v>
      </c>
    </row>
    <row r="67" spans="1:6" x14ac:dyDescent="0.2">
      <c r="A67" s="9" t="s">
        <v>132</v>
      </c>
      <c r="B67" s="9" t="s">
        <v>133</v>
      </c>
      <c r="C67" s="9" t="s">
        <v>129</v>
      </c>
      <c r="D67" s="9">
        <v>2175000</v>
      </c>
      <c r="E67" s="10">
        <v>2152.8150000000001</v>
      </c>
      <c r="F67" s="10">
        <v>2.6101687004561498</v>
      </c>
    </row>
    <row r="68" spans="1:6" x14ac:dyDescent="0.2">
      <c r="A68" s="9" t="s">
        <v>134</v>
      </c>
      <c r="B68" s="9" t="s">
        <v>135</v>
      </c>
      <c r="C68" s="9" t="s">
        <v>129</v>
      </c>
      <c r="D68" s="9">
        <v>1565000</v>
      </c>
      <c r="E68" s="10">
        <v>1546.22</v>
      </c>
      <c r="F68" s="10">
        <v>1.8747059306161</v>
      </c>
    </row>
    <row r="69" spans="1:6" x14ac:dyDescent="0.2">
      <c r="A69" s="8" t="s">
        <v>119</v>
      </c>
      <c r="B69" s="9"/>
      <c r="C69" s="9"/>
      <c r="D69" s="9"/>
      <c r="E69" s="12">
        <f>SUM(E65:E68)</f>
        <v>22440.93</v>
      </c>
      <c r="F69" s="12">
        <f>SUM(F65:F68)</f>
        <v>27.20838209280755</v>
      </c>
    </row>
    <row r="70" spans="1:6" x14ac:dyDescent="0.2">
      <c r="A70" s="9"/>
      <c r="B70" s="9"/>
      <c r="C70" s="9"/>
      <c r="D70" s="9"/>
      <c r="E70" s="10"/>
      <c r="F70" s="10"/>
    </row>
    <row r="71" spans="1:6" x14ac:dyDescent="0.2">
      <c r="A71" s="8" t="s">
        <v>119</v>
      </c>
      <c r="B71" s="9"/>
      <c r="C71" s="9"/>
      <c r="D71" s="9"/>
      <c r="E71" s="12">
        <v>80167.265215500011</v>
      </c>
      <c r="F71" s="12">
        <v>97.198359574169189</v>
      </c>
    </row>
    <row r="72" spans="1:6" x14ac:dyDescent="0.2">
      <c r="A72" s="9"/>
      <c r="B72" s="9"/>
      <c r="C72" s="9"/>
      <c r="D72" s="9"/>
      <c r="E72" s="10"/>
      <c r="F72" s="10"/>
    </row>
    <row r="73" spans="1:6" x14ac:dyDescent="0.2">
      <c r="A73" s="8" t="s">
        <v>136</v>
      </c>
      <c r="B73" s="9"/>
      <c r="C73" s="9"/>
      <c r="D73" s="9"/>
      <c r="E73" s="12">
        <v>2310.7322694999998</v>
      </c>
      <c r="F73" s="12">
        <v>2.8</v>
      </c>
    </row>
    <row r="74" spans="1:6" x14ac:dyDescent="0.2">
      <c r="A74" s="9"/>
      <c r="B74" s="9"/>
      <c r="C74" s="9"/>
      <c r="D74" s="9"/>
      <c r="E74" s="10"/>
      <c r="F74" s="10"/>
    </row>
    <row r="75" spans="1:6" x14ac:dyDescent="0.2">
      <c r="A75" s="13" t="s">
        <v>137</v>
      </c>
      <c r="B75" s="6"/>
      <c r="C75" s="6"/>
      <c r="D75" s="6"/>
      <c r="E75" s="14">
        <v>82478.002269499993</v>
      </c>
      <c r="F75" s="14">
        <f xml:space="preserve"> ROUND(SUM(F71:F74),2)</f>
        <v>100</v>
      </c>
    </row>
    <row r="76" spans="1:6" x14ac:dyDescent="0.2">
      <c r="F76" s="15" t="s">
        <v>139</v>
      </c>
    </row>
    <row r="77" spans="1:6" x14ac:dyDescent="0.2">
      <c r="A77" s="1" t="s">
        <v>140</v>
      </c>
    </row>
    <row r="78" spans="1:6" x14ac:dyDescent="0.2">
      <c r="A78" s="1" t="s">
        <v>141</v>
      </c>
    </row>
    <row r="79" spans="1:6" x14ac:dyDescent="0.2">
      <c r="A79" s="1" t="s">
        <v>142</v>
      </c>
    </row>
    <row r="80" spans="1:6" x14ac:dyDescent="0.2">
      <c r="A80" s="3" t="s">
        <v>143</v>
      </c>
      <c r="D80" s="16">
        <v>21.945518799999999</v>
      </c>
    </row>
    <row r="81" spans="1:5" x14ac:dyDescent="0.2">
      <c r="A81" s="3" t="s">
        <v>144</v>
      </c>
      <c r="D81" s="16">
        <v>91.841531000000003</v>
      </c>
    </row>
    <row r="82" spans="1:5" x14ac:dyDescent="0.2">
      <c r="A82" s="3" t="s">
        <v>145</v>
      </c>
      <c r="D82" s="16">
        <v>21.486734800000001</v>
      </c>
    </row>
    <row r="83" spans="1:5" x14ac:dyDescent="0.2">
      <c r="A83" s="3" t="s">
        <v>146</v>
      </c>
      <c r="D83" s="16">
        <v>90.144998099999995</v>
      </c>
    </row>
    <row r="85" spans="1:5" x14ac:dyDescent="0.2">
      <c r="A85" s="1" t="s">
        <v>147</v>
      </c>
    </row>
    <row r="86" spans="1:5" x14ac:dyDescent="0.2">
      <c r="A86" s="3" t="s">
        <v>143</v>
      </c>
      <c r="D86" s="16">
        <v>20.457507400000001</v>
      </c>
    </row>
    <row r="87" spans="1:5" x14ac:dyDescent="0.2">
      <c r="A87" s="3" t="s">
        <v>144</v>
      </c>
      <c r="D87" s="16">
        <v>85.621442299999998</v>
      </c>
    </row>
    <row r="88" spans="1:5" x14ac:dyDescent="0.2">
      <c r="A88" s="3" t="s">
        <v>145</v>
      </c>
      <c r="D88" s="16">
        <v>19.900559699999999</v>
      </c>
    </row>
    <row r="89" spans="1:5" x14ac:dyDescent="0.2">
      <c r="A89" s="3" t="s">
        <v>146</v>
      </c>
      <c r="D89" s="16">
        <v>83.490368899999993</v>
      </c>
    </row>
    <row r="91" spans="1:5" x14ac:dyDescent="0.2">
      <c r="A91" s="1" t="s">
        <v>148</v>
      </c>
      <c r="D91" s="17" t="s">
        <v>149</v>
      </c>
    </row>
    <row r="93" spans="1:5" x14ac:dyDescent="0.2">
      <c r="A93" s="1" t="s">
        <v>150</v>
      </c>
      <c r="D93" s="18">
        <v>14.361703342745027</v>
      </c>
      <c r="E93" s="2" t="s">
        <v>151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showGridLines="0" workbookViewId="0">
      <selection activeCell="A38" sqref="A38"/>
    </sheetView>
  </sheetViews>
  <sheetFormatPr defaultRowHeight="11.25" x14ac:dyDescent="0.2"/>
  <cols>
    <col min="1" max="1" width="58.85546875" style="20" bestFit="1" customWidth="1"/>
    <col min="2" max="2" width="32.140625" style="20" bestFit="1" customWidth="1"/>
    <col min="3" max="3" width="20" style="20" bestFit="1" customWidth="1"/>
    <col min="4" max="4" width="10.5703125" style="20" bestFit="1" customWidth="1"/>
    <col min="5" max="5" width="24" style="20" bestFit="1" customWidth="1"/>
    <col min="6" max="6" width="14.140625" style="20" bestFit="1" customWidth="1"/>
    <col min="7" max="16384" width="9.140625" style="21"/>
  </cols>
  <sheetData>
    <row r="1" spans="1:6" x14ac:dyDescent="0.2">
      <c r="A1" s="36" t="s">
        <v>813</v>
      </c>
      <c r="B1" s="36"/>
      <c r="C1" s="36"/>
      <c r="D1" s="36"/>
      <c r="E1" s="36"/>
    </row>
    <row r="3" spans="1:6" s="1" customFormat="1" x14ac:dyDescent="0.2">
      <c r="A3" s="5" t="s">
        <v>1</v>
      </c>
      <c r="B3" s="5" t="s">
        <v>2</v>
      </c>
      <c r="C3" s="5" t="s">
        <v>814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37">
        <v>1260000</v>
      </c>
      <c r="E8" s="10">
        <v>12245.31</v>
      </c>
      <c r="F8" s="10">
        <v>7.2051731762518543</v>
      </c>
    </row>
    <row r="9" spans="1:6" x14ac:dyDescent="0.2">
      <c r="A9" s="10" t="s">
        <v>12</v>
      </c>
      <c r="B9" s="10" t="s">
        <v>13</v>
      </c>
      <c r="C9" s="10" t="s">
        <v>14</v>
      </c>
      <c r="D9" s="37">
        <v>875000</v>
      </c>
      <c r="E9" s="10">
        <v>9485.4375</v>
      </c>
      <c r="F9" s="10">
        <v>5.5812568109760754</v>
      </c>
    </row>
    <row r="10" spans="1:6" x14ac:dyDescent="0.2">
      <c r="A10" s="10" t="s">
        <v>15</v>
      </c>
      <c r="B10" s="10" t="s">
        <v>16</v>
      </c>
      <c r="C10" s="10" t="s">
        <v>17</v>
      </c>
      <c r="D10" s="37">
        <v>2190000</v>
      </c>
      <c r="E10" s="10">
        <v>6909.45</v>
      </c>
      <c r="F10" s="10">
        <v>4.0655388718336551</v>
      </c>
    </row>
    <row r="11" spans="1:6" x14ac:dyDescent="0.2">
      <c r="A11" s="10" t="s">
        <v>20</v>
      </c>
      <c r="B11" s="10" t="s">
        <v>21</v>
      </c>
      <c r="C11" s="10" t="s">
        <v>11</v>
      </c>
      <c r="D11" s="37">
        <v>3500000</v>
      </c>
      <c r="E11" s="10">
        <v>6651.75</v>
      </c>
      <c r="F11" s="10">
        <v>3.9139075021484366</v>
      </c>
    </row>
    <row r="12" spans="1:6" x14ac:dyDescent="0.2">
      <c r="A12" s="10" t="s">
        <v>18</v>
      </c>
      <c r="B12" s="10" t="s">
        <v>19</v>
      </c>
      <c r="C12" s="10" t="s">
        <v>11</v>
      </c>
      <c r="D12" s="37">
        <v>770000</v>
      </c>
      <c r="E12" s="10">
        <v>6391</v>
      </c>
      <c r="F12" s="10">
        <v>3.7604815043004711</v>
      </c>
    </row>
    <row r="13" spans="1:6" x14ac:dyDescent="0.2">
      <c r="A13" s="10" t="s">
        <v>27</v>
      </c>
      <c r="B13" s="10" t="s">
        <v>28</v>
      </c>
      <c r="C13" s="10" t="s">
        <v>29</v>
      </c>
      <c r="D13" s="37">
        <v>165000</v>
      </c>
      <c r="E13" s="10">
        <v>5009.8125</v>
      </c>
      <c r="F13" s="10">
        <v>2.9477870828138482</v>
      </c>
    </row>
    <row r="14" spans="1:6" x14ac:dyDescent="0.2">
      <c r="A14" s="10" t="s">
        <v>33</v>
      </c>
      <c r="B14" s="10" t="s">
        <v>34</v>
      </c>
      <c r="C14" s="10" t="s">
        <v>11</v>
      </c>
      <c r="D14" s="37">
        <v>720000</v>
      </c>
      <c r="E14" s="10">
        <v>4960.8</v>
      </c>
      <c r="F14" s="10">
        <v>2.9189479966411791</v>
      </c>
    </row>
    <row r="15" spans="1:6" x14ac:dyDescent="0.2">
      <c r="A15" s="10" t="s">
        <v>24</v>
      </c>
      <c r="B15" s="10" t="s">
        <v>25</v>
      </c>
      <c r="C15" s="10" t="s">
        <v>26</v>
      </c>
      <c r="D15" s="37">
        <v>425000</v>
      </c>
      <c r="E15" s="10">
        <v>4573</v>
      </c>
      <c r="F15" s="10">
        <v>2.6907654387679636</v>
      </c>
    </row>
    <row r="16" spans="1:6" x14ac:dyDescent="0.2">
      <c r="A16" s="10" t="s">
        <v>22</v>
      </c>
      <c r="B16" s="10" t="s">
        <v>23</v>
      </c>
      <c r="C16" s="10" t="s">
        <v>11</v>
      </c>
      <c r="D16" s="37">
        <v>707155</v>
      </c>
      <c r="E16" s="10">
        <v>4457.9051200000004</v>
      </c>
      <c r="F16" s="10">
        <v>2.6230433033463263</v>
      </c>
    </row>
    <row r="17" spans="1:6" x14ac:dyDescent="0.2">
      <c r="A17" s="10" t="s">
        <v>38</v>
      </c>
      <c r="B17" s="10" t="s">
        <v>39</v>
      </c>
      <c r="C17" s="10" t="s">
        <v>11</v>
      </c>
      <c r="D17" s="37">
        <v>1170000</v>
      </c>
      <c r="E17" s="10">
        <v>4396.2749999999996</v>
      </c>
      <c r="F17" s="10">
        <v>2.586779975796988</v>
      </c>
    </row>
    <row r="18" spans="1:6" x14ac:dyDescent="0.2">
      <c r="A18" s="10" t="s">
        <v>82</v>
      </c>
      <c r="B18" s="10" t="s">
        <v>83</v>
      </c>
      <c r="C18" s="10" t="s">
        <v>84</v>
      </c>
      <c r="D18" s="37">
        <v>650000</v>
      </c>
      <c r="E18" s="10">
        <v>3813.2249999999999</v>
      </c>
      <c r="F18" s="10">
        <v>2.2437117953741454</v>
      </c>
    </row>
    <row r="19" spans="1:6" x14ac:dyDescent="0.2">
      <c r="A19" s="10" t="s">
        <v>35</v>
      </c>
      <c r="B19" s="10" t="s">
        <v>36</v>
      </c>
      <c r="C19" s="10" t="s">
        <v>37</v>
      </c>
      <c r="D19" s="37">
        <v>133000</v>
      </c>
      <c r="E19" s="10">
        <v>3682.2379999999998</v>
      </c>
      <c r="F19" s="10">
        <v>2.1666386940122604</v>
      </c>
    </row>
    <row r="20" spans="1:6" x14ac:dyDescent="0.2">
      <c r="A20" s="10" t="s">
        <v>40</v>
      </c>
      <c r="B20" s="10" t="s">
        <v>41</v>
      </c>
      <c r="C20" s="10" t="s">
        <v>29</v>
      </c>
      <c r="D20" s="37">
        <v>270000</v>
      </c>
      <c r="E20" s="10">
        <v>3404.7</v>
      </c>
      <c r="F20" s="10">
        <v>2.0033345920343941</v>
      </c>
    </row>
    <row r="21" spans="1:6" x14ac:dyDescent="0.2">
      <c r="A21" s="10" t="s">
        <v>49</v>
      </c>
      <c r="B21" s="10" t="s">
        <v>50</v>
      </c>
      <c r="C21" s="10" t="s">
        <v>44</v>
      </c>
      <c r="D21" s="37">
        <v>270000</v>
      </c>
      <c r="E21" s="10">
        <v>3315.87</v>
      </c>
      <c r="F21" s="10">
        <v>1.9510667822977315</v>
      </c>
    </row>
    <row r="22" spans="1:6" x14ac:dyDescent="0.2">
      <c r="A22" s="10" t="s">
        <v>45</v>
      </c>
      <c r="B22" s="10" t="s">
        <v>46</v>
      </c>
      <c r="C22" s="10" t="s">
        <v>44</v>
      </c>
      <c r="D22" s="37">
        <v>1100000</v>
      </c>
      <c r="E22" s="10">
        <v>3296.7</v>
      </c>
      <c r="F22" s="10">
        <v>1.9397871029928591</v>
      </c>
    </row>
    <row r="23" spans="1:6" x14ac:dyDescent="0.2">
      <c r="A23" s="10" t="s">
        <v>53</v>
      </c>
      <c r="B23" s="10" t="s">
        <v>54</v>
      </c>
      <c r="C23" s="10" t="s">
        <v>14</v>
      </c>
      <c r="D23" s="37">
        <v>399000</v>
      </c>
      <c r="E23" s="10">
        <v>3244.8674999999998</v>
      </c>
      <c r="F23" s="10">
        <v>1.9092887212729943</v>
      </c>
    </row>
    <row r="24" spans="1:6" x14ac:dyDescent="0.2">
      <c r="A24" s="10" t="s">
        <v>65</v>
      </c>
      <c r="B24" s="10" t="s">
        <v>66</v>
      </c>
      <c r="C24" s="10" t="s">
        <v>29</v>
      </c>
      <c r="D24" s="37">
        <v>1030000</v>
      </c>
      <c r="E24" s="10">
        <v>3240.38</v>
      </c>
      <c r="F24" s="10">
        <v>1.9066482642630513</v>
      </c>
    </row>
    <row r="25" spans="1:6" x14ac:dyDescent="0.2">
      <c r="A25" s="10" t="s">
        <v>55</v>
      </c>
      <c r="B25" s="10" t="s">
        <v>56</v>
      </c>
      <c r="C25" s="10" t="s">
        <v>32</v>
      </c>
      <c r="D25" s="37">
        <v>420000</v>
      </c>
      <c r="E25" s="10">
        <v>3230.85</v>
      </c>
      <c r="F25" s="10">
        <v>1.9010407867578121</v>
      </c>
    </row>
    <row r="26" spans="1:6" x14ac:dyDescent="0.2">
      <c r="A26" s="10" t="s">
        <v>70</v>
      </c>
      <c r="B26" s="10" t="s">
        <v>71</v>
      </c>
      <c r="C26" s="10" t="s">
        <v>14</v>
      </c>
      <c r="D26" s="37">
        <v>615000</v>
      </c>
      <c r="E26" s="10">
        <v>3199.5374999999999</v>
      </c>
      <c r="F26" s="10">
        <v>1.8826164279558391</v>
      </c>
    </row>
    <row r="27" spans="1:6" x14ac:dyDescent="0.2">
      <c r="A27" s="10" t="s">
        <v>67</v>
      </c>
      <c r="B27" s="10" t="s">
        <v>68</v>
      </c>
      <c r="C27" s="10" t="s">
        <v>69</v>
      </c>
      <c r="D27" s="37">
        <v>370000</v>
      </c>
      <c r="E27" s="10">
        <v>3147.0349999999999</v>
      </c>
      <c r="F27" s="10">
        <v>1.8517238164428467</v>
      </c>
    </row>
    <row r="28" spans="1:6" x14ac:dyDescent="0.2">
      <c r="A28" s="10" t="s">
        <v>47</v>
      </c>
      <c r="B28" s="10" t="s">
        <v>48</v>
      </c>
      <c r="C28" s="10" t="s">
        <v>29</v>
      </c>
      <c r="D28" s="37">
        <v>350000</v>
      </c>
      <c r="E28" s="10">
        <v>2988.65</v>
      </c>
      <c r="F28" s="10">
        <v>1.7585296585554064</v>
      </c>
    </row>
    <row r="29" spans="1:6" x14ac:dyDescent="0.2">
      <c r="A29" s="10" t="s">
        <v>51</v>
      </c>
      <c r="B29" s="10" t="s">
        <v>52</v>
      </c>
      <c r="C29" s="10" t="s">
        <v>44</v>
      </c>
      <c r="D29" s="37">
        <v>115000</v>
      </c>
      <c r="E29" s="10">
        <v>2874.8850000000002</v>
      </c>
      <c r="F29" s="10">
        <v>1.6915900280849414</v>
      </c>
    </row>
    <row r="30" spans="1:6" x14ac:dyDescent="0.2">
      <c r="A30" s="10" t="s">
        <v>74</v>
      </c>
      <c r="B30" s="10" t="s">
        <v>75</v>
      </c>
      <c r="C30" s="10" t="s">
        <v>76</v>
      </c>
      <c r="D30" s="37">
        <v>1850000</v>
      </c>
      <c r="E30" s="10">
        <v>2713.95</v>
      </c>
      <c r="F30" s="10">
        <v>1.5968954433729092</v>
      </c>
    </row>
    <row r="31" spans="1:6" x14ac:dyDescent="0.2">
      <c r="A31" s="10" t="s">
        <v>87</v>
      </c>
      <c r="B31" s="10" t="s">
        <v>88</v>
      </c>
      <c r="C31" s="10" t="s">
        <v>11</v>
      </c>
      <c r="D31" s="37">
        <v>615000</v>
      </c>
      <c r="E31" s="10">
        <v>2449.2375000000002</v>
      </c>
      <c r="F31" s="10">
        <v>1.4411378999200635</v>
      </c>
    </row>
    <row r="32" spans="1:6" x14ac:dyDescent="0.2">
      <c r="A32" s="10" t="s">
        <v>89</v>
      </c>
      <c r="B32" s="10" t="s">
        <v>90</v>
      </c>
      <c r="C32" s="10" t="s">
        <v>91</v>
      </c>
      <c r="D32" s="37">
        <v>1600000</v>
      </c>
      <c r="E32" s="10">
        <v>2382.4</v>
      </c>
      <c r="F32" s="10">
        <v>1.4018105360421595</v>
      </c>
    </row>
    <row r="33" spans="1:6" x14ac:dyDescent="0.2">
      <c r="A33" s="10" t="s">
        <v>72</v>
      </c>
      <c r="B33" s="10" t="s">
        <v>73</v>
      </c>
      <c r="C33" s="10" t="s">
        <v>62</v>
      </c>
      <c r="D33" s="37">
        <v>958808</v>
      </c>
      <c r="E33" s="10">
        <v>2269.9779400000002</v>
      </c>
      <c r="F33" s="10">
        <v>1.3356610950618191</v>
      </c>
    </row>
    <row r="34" spans="1:6" x14ac:dyDescent="0.2">
      <c r="A34" s="10" t="s">
        <v>57</v>
      </c>
      <c r="B34" s="10" t="s">
        <v>58</v>
      </c>
      <c r="C34" s="10" t="s">
        <v>59</v>
      </c>
      <c r="D34" s="37">
        <v>270000</v>
      </c>
      <c r="E34" s="10">
        <v>2184.9749999999999</v>
      </c>
      <c r="F34" s="10">
        <v>1.285645137671557</v>
      </c>
    </row>
    <row r="35" spans="1:6" x14ac:dyDescent="0.2">
      <c r="A35" s="10" t="s">
        <v>80</v>
      </c>
      <c r="B35" s="10" t="s">
        <v>81</v>
      </c>
      <c r="C35" s="10" t="s">
        <v>62</v>
      </c>
      <c r="D35" s="37">
        <v>267861</v>
      </c>
      <c r="E35" s="10">
        <v>2150.7899000000002</v>
      </c>
      <c r="F35" s="10">
        <v>1.2655305333416147</v>
      </c>
    </row>
    <row r="36" spans="1:6" x14ac:dyDescent="0.2">
      <c r="A36" s="10" t="s">
        <v>42</v>
      </c>
      <c r="B36" s="10" t="s">
        <v>43</v>
      </c>
      <c r="C36" s="10" t="s">
        <v>44</v>
      </c>
      <c r="D36" s="37">
        <v>800000</v>
      </c>
      <c r="E36" s="10">
        <v>2145.1999999999998</v>
      </c>
      <c r="F36" s="10">
        <v>1.2622414212213064</v>
      </c>
    </row>
    <row r="37" spans="1:6" x14ac:dyDescent="0.2">
      <c r="A37" s="10" t="s">
        <v>815</v>
      </c>
      <c r="B37" s="10" t="s">
        <v>816</v>
      </c>
      <c r="C37" s="10" t="s">
        <v>14</v>
      </c>
      <c r="D37" s="37">
        <v>95000</v>
      </c>
      <c r="E37" s="10">
        <v>2067.96</v>
      </c>
      <c r="F37" s="10">
        <v>1.2167931985030829</v>
      </c>
    </row>
    <row r="38" spans="1:6" x14ac:dyDescent="0.2">
      <c r="A38" s="10" t="s">
        <v>817</v>
      </c>
      <c r="B38" s="10" t="s">
        <v>818</v>
      </c>
      <c r="C38" s="10" t="s">
        <v>59</v>
      </c>
      <c r="D38" s="37">
        <v>175000</v>
      </c>
      <c r="E38" s="10">
        <v>2055.5500000000002</v>
      </c>
      <c r="F38" s="10">
        <v>1.2094911212900694</v>
      </c>
    </row>
    <row r="39" spans="1:6" x14ac:dyDescent="0.2">
      <c r="A39" s="10" t="s">
        <v>819</v>
      </c>
      <c r="B39" s="10" t="s">
        <v>820</v>
      </c>
      <c r="C39" s="10" t="s">
        <v>821</v>
      </c>
      <c r="D39" s="37">
        <v>445000</v>
      </c>
      <c r="E39" s="10">
        <v>2027.6424999999999</v>
      </c>
      <c r="F39" s="10">
        <v>1.1930702736009335</v>
      </c>
    </row>
    <row r="40" spans="1:6" x14ac:dyDescent="0.2">
      <c r="A40" s="10" t="s">
        <v>112</v>
      </c>
      <c r="B40" s="10" t="s">
        <v>113</v>
      </c>
      <c r="C40" s="10" t="s">
        <v>59</v>
      </c>
      <c r="D40" s="37">
        <v>1715000</v>
      </c>
      <c r="E40" s="10">
        <v>2004.835</v>
      </c>
      <c r="F40" s="10">
        <v>1.1796502795609818</v>
      </c>
    </row>
    <row r="41" spans="1:6" x14ac:dyDescent="0.2">
      <c r="A41" s="10" t="s">
        <v>822</v>
      </c>
      <c r="B41" s="10" t="s">
        <v>823</v>
      </c>
      <c r="C41" s="10" t="s">
        <v>69</v>
      </c>
      <c r="D41" s="37">
        <v>1500000</v>
      </c>
      <c r="E41" s="10">
        <v>1917.75</v>
      </c>
      <c r="F41" s="10">
        <v>1.128409232494481</v>
      </c>
    </row>
    <row r="42" spans="1:6" x14ac:dyDescent="0.2">
      <c r="A42" s="10" t="s">
        <v>824</v>
      </c>
      <c r="B42" s="10" t="s">
        <v>825</v>
      </c>
      <c r="C42" s="10" t="s">
        <v>821</v>
      </c>
      <c r="D42" s="37">
        <v>700000</v>
      </c>
      <c r="E42" s="10">
        <v>1905.4</v>
      </c>
      <c r="F42" s="10">
        <v>1.1211424594420463</v>
      </c>
    </row>
    <row r="43" spans="1:6" x14ac:dyDescent="0.2">
      <c r="A43" s="10" t="s">
        <v>826</v>
      </c>
      <c r="B43" s="10" t="s">
        <v>827</v>
      </c>
      <c r="C43" s="10" t="s">
        <v>62</v>
      </c>
      <c r="D43" s="37">
        <v>70000</v>
      </c>
      <c r="E43" s="10">
        <v>1855.4549999999999</v>
      </c>
      <c r="F43" s="10">
        <v>1.0917546877737176</v>
      </c>
    </row>
    <row r="44" spans="1:6" x14ac:dyDescent="0.2">
      <c r="A44" s="10" t="s">
        <v>105</v>
      </c>
      <c r="B44" s="10" t="s">
        <v>106</v>
      </c>
      <c r="C44" s="10" t="s">
        <v>62</v>
      </c>
      <c r="D44" s="37">
        <v>600000</v>
      </c>
      <c r="E44" s="10">
        <v>1773.9</v>
      </c>
      <c r="F44" s="10">
        <v>1.0437675075072141</v>
      </c>
    </row>
    <row r="45" spans="1:6" x14ac:dyDescent="0.2">
      <c r="A45" s="10" t="s">
        <v>828</v>
      </c>
      <c r="B45" s="10" t="s">
        <v>829</v>
      </c>
      <c r="C45" s="10" t="s">
        <v>69</v>
      </c>
      <c r="D45" s="37">
        <v>1100000</v>
      </c>
      <c r="E45" s="10">
        <v>1736.35</v>
      </c>
      <c r="F45" s="10">
        <v>1.0216729870117545</v>
      </c>
    </row>
    <row r="46" spans="1:6" x14ac:dyDescent="0.2">
      <c r="A46" s="10" t="s">
        <v>830</v>
      </c>
      <c r="B46" s="10" t="s">
        <v>831</v>
      </c>
      <c r="C46" s="10" t="s">
        <v>11</v>
      </c>
      <c r="D46" s="37">
        <v>3700000</v>
      </c>
      <c r="E46" s="10">
        <v>1711.25</v>
      </c>
      <c r="F46" s="10">
        <v>1.0069040798363607</v>
      </c>
    </row>
    <row r="47" spans="1:6" x14ac:dyDescent="0.2">
      <c r="A47" s="10" t="s">
        <v>60</v>
      </c>
      <c r="B47" s="10" t="s">
        <v>61</v>
      </c>
      <c r="C47" s="10" t="s">
        <v>62</v>
      </c>
      <c r="D47" s="37">
        <v>200000</v>
      </c>
      <c r="E47" s="10">
        <v>1692.2</v>
      </c>
      <c r="F47" s="10">
        <v>0.99569500885264539</v>
      </c>
    </row>
    <row r="48" spans="1:6" x14ac:dyDescent="0.2">
      <c r="A48" s="10" t="s">
        <v>63</v>
      </c>
      <c r="B48" s="10" t="s">
        <v>64</v>
      </c>
      <c r="C48" s="10" t="s">
        <v>11</v>
      </c>
      <c r="D48" s="37">
        <v>1060000</v>
      </c>
      <c r="E48" s="10">
        <v>1682.75</v>
      </c>
      <c r="F48" s="10">
        <v>0.99013460356151117</v>
      </c>
    </row>
    <row r="49" spans="1:6" x14ac:dyDescent="0.2">
      <c r="A49" s="10" t="s">
        <v>832</v>
      </c>
      <c r="B49" s="10" t="s">
        <v>833</v>
      </c>
      <c r="C49" s="10" t="s">
        <v>37</v>
      </c>
      <c r="D49" s="37">
        <v>140000</v>
      </c>
      <c r="E49" s="10">
        <v>1671.46</v>
      </c>
      <c r="F49" s="10">
        <v>0.98349153734596551</v>
      </c>
    </row>
    <row r="50" spans="1:6" x14ac:dyDescent="0.2">
      <c r="A50" s="10" t="s">
        <v>834</v>
      </c>
      <c r="B50" s="10" t="s">
        <v>835</v>
      </c>
      <c r="C50" s="10" t="s">
        <v>37</v>
      </c>
      <c r="D50" s="37">
        <v>50000</v>
      </c>
      <c r="E50" s="10">
        <v>1663.825</v>
      </c>
      <c r="F50" s="10">
        <v>0.97899908291233462</v>
      </c>
    </row>
    <row r="51" spans="1:6" x14ac:dyDescent="0.2">
      <c r="A51" s="10" t="s">
        <v>107</v>
      </c>
      <c r="B51" s="10" t="s">
        <v>108</v>
      </c>
      <c r="C51" s="10" t="s">
        <v>69</v>
      </c>
      <c r="D51" s="37">
        <v>280000</v>
      </c>
      <c r="E51" s="10">
        <v>1596</v>
      </c>
      <c r="F51" s="10">
        <v>0.93909067139157432</v>
      </c>
    </row>
    <row r="52" spans="1:6" x14ac:dyDescent="0.2">
      <c r="A52" s="10" t="s">
        <v>103</v>
      </c>
      <c r="B52" s="10" t="s">
        <v>104</v>
      </c>
      <c r="C52" s="10" t="s">
        <v>26</v>
      </c>
      <c r="D52" s="37">
        <v>700000</v>
      </c>
      <c r="E52" s="10">
        <v>1563.8</v>
      </c>
      <c r="F52" s="10">
        <v>0.92014410521437595</v>
      </c>
    </row>
    <row r="53" spans="1:6" x14ac:dyDescent="0.2">
      <c r="A53" s="10" t="s">
        <v>95</v>
      </c>
      <c r="B53" s="10" t="s">
        <v>96</v>
      </c>
      <c r="C53" s="10" t="s">
        <v>97</v>
      </c>
      <c r="D53" s="37">
        <v>1194626</v>
      </c>
      <c r="E53" s="10">
        <v>1530.913219</v>
      </c>
      <c r="F53" s="10">
        <v>0.90079343525873834</v>
      </c>
    </row>
    <row r="54" spans="1:6" x14ac:dyDescent="0.2">
      <c r="A54" s="10" t="s">
        <v>836</v>
      </c>
      <c r="B54" s="10" t="s">
        <v>837</v>
      </c>
      <c r="C54" s="10" t="s">
        <v>838</v>
      </c>
      <c r="D54" s="37">
        <v>160000</v>
      </c>
      <c r="E54" s="10">
        <v>1486.08</v>
      </c>
      <c r="F54" s="10">
        <v>0.87441344921152298</v>
      </c>
    </row>
    <row r="55" spans="1:6" x14ac:dyDescent="0.2">
      <c r="A55" s="10" t="s">
        <v>85</v>
      </c>
      <c r="B55" s="10" t="s">
        <v>86</v>
      </c>
      <c r="C55" s="10" t="s">
        <v>17</v>
      </c>
      <c r="D55" s="37">
        <v>400000</v>
      </c>
      <c r="E55" s="10">
        <v>1323.6</v>
      </c>
      <c r="F55" s="10">
        <v>0.77880978236459131</v>
      </c>
    </row>
    <row r="56" spans="1:6" x14ac:dyDescent="0.2">
      <c r="A56" s="10" t="s">
        <v>98</v>
      </c>
      <c r="B56" s="10" t="s">
        <v>99</v>
      </c>
      <c r="C56" s="10" t="s">
        <v>100</v>
      </c>
      <c r="D56" s="37">
        <v>1000000</v>
      </c>
      <c r="E56" s="10">
        <v>1268.5</v>
      </c>
      <c r="F56" s="10">
        <v>0.74638879489988219</v>
      </c>
    </row>
    <row r="57" spans="1:6" x14ac:dyDescent="0.2">
      <c r="A57" s="10" t="s">
        <v>839</v>
      </c>
      <c r="B57" s="10" t="s">
        <v>840</v>
      </c>
      <c r="C57" s="10" t="s">
        <v>62</v>
      </c>
      <c r="D57" s="37">
        <v>122817</v>
      </c>
      <c r="E57" s="10">
        <v>1221.8449250000001</v>
      </c>
      <c r="F57" s="10">
        <v>0.71893682390641478</v>
      </c>
    </row>
    <row r="58" spans="1:6" x14ac:dyDescent="0.2">
      <c r="A58" s="10" t="s">
        <v>109</v>
      </c>
      <c r="B58" s="10" t="s">
        <v>110</v>
      </c>
      <c r="C58" s="10" t="s">
        <v>111</v>
      </c>
      <c r="D58" s="37">
        <v>500000</v>
      </c>
      <c r="E58" s="10">
        <v>1193.25</v>
      </c>
      <c r="F58" s="10">
        <v>0.70211149350751634</v>
      </c>
    </row>
    <row r="59" spans="1:6" x14ac:dyDescent="0.2">
      <c r="A59" s="10" t="s">
        <v>77</v>
      </c>
      <c r="B59" s="10" t="s">
        <v>78</v>
      </c>
      <c r="C59" s="10" t="s">
        <v>79</v>
      </c>
      <c r="D59" s="37">
        <v>120000</v>
      </c>
      <c r="E59" s="10">
        <v>854.82</v>
      </c>
      <c r="F59" s="10">
        <v>0.50297837576375048</v>
      </c>
    </row>
    <row r="60" spans="1:6" x14ac:dyDescent="0.2">
      <c r="A60" s="10" t="s">
        <v>841</v>
      </c>
      <c r="B60" s="10" t="s">
        <v>842</v>
      </c>
      <c r="C60" s="10" t="s">
        <v>84</v>
      </c>
      <c r="D60" s="37">
        <v>200000</v>
      </c>
      <c r="E60" s="10">
        <v>852</v>
      </c>
      <c r="F60" s="10">
        <v>0.50131908021655469</v>
      </c>
    </row>
    <row r="61" spans="1:6" x14ac:dyDescent="0.2">
      <c r="A61" s="10" t="s">
        <v>843</v>
      </c>
      <c r="B61" s="10" t="s">
        <v>844</v>
      </c>
      <c r="C61" s="10" t="s">
        <v>845</v>
      </c>
      <c r="D61" s="37">
        <v>500000</v>
      </c>
      <c r="E61" s="10">
        <v>649.5</v>
      </c>
      <c r="F61" s="10">
        <v>0.38216753826367639</v>
      </c>
    </row>
    <row r="62" spans="1:6" x14ac:dyDescent="0.2">
      <c r="A62" s="10" t="s">
        <v>846</v>
      </c>
      <c r="B62" s="10" t="s">
        <v>847</v>
      </c>
      <c r="C62" s="10" t="s">
        <v>11</v>
      </c>
      <c r="D62" s="37">
        <v>890000</v>
      </c>
      <c r="E62" s="10">
        <v>631.9</v>
      </c>
      <c r="F62" s="10">
        <v>0.37181165116061143</v>
      </c>
    </row>
    <row r="63" spans="1:6" x14ac:dyDescent="0.2">
      <c r="A63" s="10" t="s">
        <v>101</v>
      </c>
      <c r="B63" s="10" t="s">
        <v>102</v>
      </c>
      <c r="C63" s="10" t="s">
        <v>76</v>
      </c>
      <c r="D63" s="37">
        <v>260000</v>
      </c>
      <c r="E63" s="10">
        <v>617.89</v>
      </c>
      <c r="F63" s="10">
        <v>0.36356812966550117</v>
      </c>
    </row>
    <row r="64" spans="1:6" x14ac:dyDescent="0.2">
      <c r="A64" s="10" t="s">
        <v>848</v>
      </c>
      <c r="B64" s="10" t="s">
        <v>849</v>
      </c>
      <c r="C64" s="10" t="s">
        <v>94</v>
      </c>
      <c r="D64" s="37">
        <v>1069110</v>
      </c>
      <c r="E64" s="10">
        <v>606.18537000000003</v>
      </c>
      <c r="F64" s="10">
        <v>0.35668109404827691</v>
      </c>
    </row>
    <row r="65" spans="1:6" x14ac:dyDescent="0.2">
      <c r="A65" s="10" t="s">
        <v>850</v>
      </c>
      <c r="B65" s="10" t="s">
        <v>851</v>
      </c>
      <c r="C65" s="10" t="s">
        <v>29</v>
      </c>
      <c r="D65" s="37">
        <v>106941</v>
      </c>
      <c r="E65" s="10">
        <v>603.94929749999994</v>
      </c>
      <c r="F65" s="10">
        <v>0.35536538300485249</v>
      </c>
    </row>
    <row r="66" spans="1:6" x14ac:dyDescent="0.2">
      <c r="A66" s="10" t="s">
        <v>852</v>
      </c>
      <c r="B66" s="10" t="s">
        <v>853</v>
      </c>
      <c r="C66" s="10" t="s">
        <v>91</v>
      </c>
      <c r="D66" s="37">
        <v>375000</v>
      </c>
      <c r="E66" s="10">
        <v>296.25</v>
      </c>
      <c r="F66" s="10">
        <v>0.17431429285698866</v>
      </c>
    </row>
    <row r="67" spans="1:6" x14ac:dyDescent="0.2">
      <c r="A67" s="10" t="s">
        <v>854</v>
      </c>
      <c r="B67" s="10" t="s">
        <v>855</v>
      </c>
      <c r="C67" s="10" t="s">
        <v>59</v>
      </c>
      <c r="D67" s="37">
        <v>100000</v>
      </c>
      <c r="E67" s="10">
        <v>108.45</v>
      </c>
      <c r="F67" s="10">
        <v>6.3812270245874839E-2</v>
      </c>
    </row>
    <row r="68" spans="1:6" x14ac:dyDescent="0.2">
      <c r="A68" s="12" t="s">
        <v>119</v>
      </c>
      <c r="B68" s="10"/>
      <c r="C68" s="10"/>
      <c r="D68" s="10"/>
      <c r="E68" s="12">
        <f xml:space="preserve"> SUM(E8:E67)</f>
        <v>162987.46877150002</v>
      </c>
      <c r="F68" s="12">
        <f>SUM(F8:F67)</f>
        <v>95.90226283022632</v>
      </c>
    </row>
    <row r="69" spans="1:6" x14ac:dyDescent="0.2">
      <c r="A69" s="10"/>
      <c r="B69" s="10"/>
      <c r="C69" s="10"/>
      <c r="D69" s="10"/>
      <c r="E69" s="10"/>
      <c r="F69" s="10"/>
    </row>
    <row r="70" spans="1:6" x14ac:dyDescent="0.2">
      <c r="A70" s="12" t="s">
        <v>856</v>
      </c>
      <c r="B70" s="10"/>
      <c r="C70" s="10"/>
      <c r="D70" s="10"/>
      <c r="E70" s="10"/>
      <c r="F70" s="10"/>
    </row>
    <row r="71" spans="1:6" x14ac:dyDescent="0.2">
      <c r="A71" s="10" t="s">
        <v>857</v>
      </c>
      <c r="B71" s="10" t="s">
        <v>858</v>
      </c>
      <c r="C71" s="10" t="s">
        <v>116</v>
      </c>
      <c r="D71" s="37">
        <v>3500</v>
      </c>
      <c r="E71" s="10">
        <v>5.6349999999999997E-2</v>
      </c>
      <c r="F71" s="10">
        <v>3.3156490810097255E-5</v>
      </c>
    </row>
    <row r="72" spans="1:6" x14ac:dyDescent="0.2">
      <c r="A72" s="10" t="s">
        <v>114</v>
      </c>
      <c r="B72" s="10" t="s">
        <v>115</v>
      </c>
      <c r="C72" s="10" t="s">
        <v>116</v>
      </c>
      <c r="D72" s="37">
        <v>30000</v>
      </c>
      <c r="E72" s="10">
        <v>3.0000000000000001E-3</v>
      </c>
      <c r="F72" s="10">
        <v>1.7652080289315308E-6</v>
      </c>
    </row>
    <row r="73" spans="1:6" x14ac:dyDescent="0.2">
      <c r="A73" s="10" t="s">
        <v>117</v>
      </c>
      <c r="B73" s="10" t="s">
        <v>118</v>
      </c>
      <c r="C73" s="10" t="s">
        <v>116</v>
      </c>
      <c r="D73" s="37">
        <v>2900</v>
      </c>
      <c r="E73" s="10">
        <v>2.9E-4</v>
      </c>
      <c r="F73" s="10">
        <v>1.7063677613004796E-7</v>
      </c>
    </row>
    <row r="74" spans="1:6" x14ac:dyDescent="0.2">
      <c r="A74" s="12" t="s">
        <v>119</v>
      </c>
      <c r="B74" s="10"/>
      <c r="C74" s="10"/>
      <c r="D74" s="10"/>
      <c r="E74" s="12">
        <f>SUM(E71:E73)</f>
        <v>5.9639999999999999E-2</v>
      </c>
      <c r="F74" s="12">
        <f>SUM(F71:F73)</f>
        <v>3.5092335615158835E-5</v>
      </c>
    </row>
    <row r="75" spans="1:6" x14ac:dyDescent="0.2">
      <c r="A75" s="10"/>
      <c r="B75" s="10"/>
      <c r="C75" s="10"/>
      <c r="D75" s="10"/>
      <c r="E75" s="10"/>
      <c r="F75" s="10"/>
    </row>
    <row r="76" spans="1:6" x14ac:dyDescent="0.2">
      <c r="A76" s="12" t="s">
        <v>119</v>
      </c>
      <c r="B76" s="10"/>
      <c r="C76" s="10"/>
      <c r="D76" s="10"/>
      <c r="E76" s="12">
        <v>162987.52841150001</v>
      </c>
      <c r="F76" s="12">
        <v>95.902297922561942</v>
      </c>
    </row>
    <row r="77" spans="1:6" x14ac:dyDescent="0.2">
      <c r="A77" s="10"/>
      <c r="B77" s="10"/>
      <c r="C77" s="10"/>
      <c r="D77" s="10"/>
      <c r="E77" s="10"/>
      <c r="F77" s="10"/>
    </row>
    <row r="78" spans="1:6" x14ac:dyDescent="0.2">
      <c r="A78" s="12" t="s">
        <v>136</v>
      </c>
      <c r="B78" s="10"/>
      <c r="C78" s="10"/>
      <c r="D78" s="10"/>
      <c r="E78" s="12">
        <v>6964.1118955000002</v>
      </c>
      <c r="F78" s="12">
        <v>4.0999999999999996</v>
      </c>
    </row>
    <row r="79" spans="1:6" x14ac:dyDescent="0.2">
      <c r="A79" s="10"/>
      <c r="B79" s="10"/>
      <c r="C79" s="10"/>
      <c r="D79" s="10"/>
      <c r="E79" s="10"/>
      <c r="F79" s="10"/>
    </row>
    <row r="80" spans="1:6" x14ac:dyDescent="0.2">
      <c r="A80" s="14" t="s">
        <v>137</v>
      </c>
      <c r="B80" s="7"/>
      <c r="C80" s="7"/>
      <c r="D80" s="7"/>
      <c r="E80" s="14">
        <v>169951.64030700002</v>
      </c>
      <c r="F80" s="14">
        <f xml:space="preserve"> ROUND(SUM(F76:F79),2)</f>
        <v>100</v>
      </c>
    </row>
    <row r="82" spans="1:2" x14ac:dyDescent="0.2">
      <c r="A82" s="15" t="s">
        <v>140</v>
      </c>
    </row>
    <row r="83" spans="1:2" x14ac:dyDescent="0.2">
      <c r="A83" s="15" t="s">
        <v>141</v>
      </c>
    </row>
    <row r="84" spans="1:2" x14ac:dyDescent="0.2">
      <c r="A84" s="15" t="s">
        <v>142</v>
      </c>
    </row>
    <row r="85" spans="1:2" x14ac:dyDescent="0.2">
      <c r="A85" s="20" t="s">
        <v>143</v>
      </c>
      <c r="B85" s="22">
        <v>44.371717099999998</v>
      </c>
    </row>
    <row r="86" spans="1:2" x14ac:dyDescent="0.2">
      <c r="A86" s="20" t="s">
        <v>144</v>
      </c>
      <c r="B86" s="22">
        <v>427.29134219999997</v>
      </c>
    </row>
    <row r="87" spans="1:2" x14ac:dyDescent="0.2">
      <c r="A87" s="20" t="s">
        <v>145</v>
      </c>
      <c r="B87" s="22">
        <v>43.449496400000001</v>
      </c>
    </row>
    <row r="88" spans="1:2" x14ac:dyDescent="0.2">
      <c r="A88" s="20" t="s">
        <v>146</v>
      </c>
      <c r="B88" s="22">
        <v>419.1229414</v>
      </c>
    </row>
    <row r="90" spans="1:2" x14ac:dyDescent="0.2">
      <c r="A90" s="15" t="s">
        <v>147</v>
      </c>
    </row>
    <row r="91" spans="1:2" x14ac:dyDescent="0.2">
      <c r="A91" s="20" t="s">
        <v>143</v>
      </c>
      <c r="B91" s="22">
        <v>36.248204600000001</v>
      </c>
    </row>
    <row r="92" spans="1:2" x14ac:dyDescent="0.2">
      <c r="A92" s="20" t="s">
        <v>144</v>
      </c>
      <c r="B92" s="22">
        <v>381.0010413</v>
      </c>
    </row>
    <row r="93" spans="1:2" x14ac:dyDescent="0.2">
      <c r="A93" s="20" t="s">
        <v>145</v>
      </c>
      <c r="B93" s="22">
        <v>35.253776899999998</v>
      </c>
    </row>
    <row r="94" spans="1:2" x14ac:dyDescent="0.2">
      <c r="A94" s="20" t="s">
        <v>146</v>
      </c>
      <c r="B94" s="22">
        <v>372.00985429999997</v>
      </c>
    </row>
    <row r="96" spans="1:2" x14ac:dyDescent="0.2">
      <c r="A96" s="15" t="s">
        <v>148</v>
      </c>
      <c r="B96" s="38"/>
    </row>
    <row r="97" spans="1:2" x14ac:dyDescent="0.2">
      <c r="A97" s="39" t="s">
        <v>513</v>
      </c>
      <c r="B97" s="39" t="s">
        <v>859</v>
      </c>
    </row>
    <row r="98" spans="1:2" x14ac:dyDescent="0.2">
      <c r="A98" s="40" t="s">
        <v>533</v>
      </c>
      <c r="B98" s="40">
        <v>3.5</v>
      </c>
    </row>
    <row r="99" spans="1:2" x14ac:dyDescent="0.2">
      <c r="A99" s="40" t="s">
        <v>532</v>
      </c>
      <c r="B99" s="40">
        <v>3.5</v>
      </c>
    </row>
    <row r="100" spans="1:2" x14ac:dyDescent="0.2">
      <c r="A100" s="41"/>
      <c r="B100" s="41"/>
    </row>
    <row r="101" spans="1:2" x14ac:dyDescent="0.2">
      <c r="A101" s="15" t="s">
        <v>860</v>
      </c>
      <c r="B101" s="42">
        <v>9.4966632354556005E-2</v>
      </c>
    </row>
  </sheetData>
  <mergeCells count="1">
    <mergeCell ref="A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showGridLines="0" workbookViewId="0">
      <selection activeCell="B37" sqref="B37:B38"/>
    </sheetView>
  </sheetViews>
  <sheetFormatPr defaultRowHeight="11.25" x14ac:dyDescent="0.2"/>
  <cols>
    <col min="1" max="1" width="58.85546875" style="20" bestFit="1" customWidth="1"/>
    <col min="2" max="2" width="28.5703125" style="20" bestFit="1" customWidth="1"/>
    <col min="3" max="3" width="19.140625" style="20" bestFit="1" customWidth="1"/>
    <col min="4" max="4" width="10.5703125" style="20" bestFit="1" customWidth="1"/>
    <col min="5" max="5" width="24" style="20" bestFit="1" customWidth="1"/>
    <col min="6" max="6" width="14.140625" style="20" bestFit="1" customWidth="1"/>
    <col min="7" max="16384" width="9.140625" style="21"/>
  </cols>
  <sheetData>
    <row r="1" spans="1:6" x14ac:dyDescent="0.2">
      <c r="A1" s="36" t="s">
        <v>861</v>
      </c>
      <c r="B1" s="36"/>
      <c r="C1" s="36"/>
      <c r="D1" s="36"/>
      <c r="E1" s="36"/>
    </row>
    <row r="3" spans="1:6" s="1" customFormat="1" x14ac:dyDescent="0.2">
      <c r="A3" s="5" t="s">
        <v>1</v>
      </c>
      <c r="B3" s="5" t="s">
        <v>2</v>
      </c>
      <c r="C3" s="5" t="s">
        <v>814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862</v>
      </c>
      <c r="B8" s="10" t="s">
        <v>863</v>
      </c>
      <c r="C8" s="10" t="s">
        <v>838</v>
      </c>
      <c r="D8" s="37">
        <v>468407</v>
      </c>
      <c r="E8" s="10">
        <v>6319.5130410000002</v>
      </c>
      <c r="F8" s="10">
        <v>15.07099211061961</v>
      </c>
    </row>
    <row r="9" spans="1:6" x14ac:dyDescent="0.2">
      <c r="A9" s="10" t="s">
        <v>864</v>
      </c>
      <c r="B9" s="10" t="s">
        <v>865</v>
      </c>
      <c r="C9" s="10" t="s">
        <v>84</v>
      </c>
      <c r="D9" s="37">
        <v>1725623</v>
      </c>
      <c r="E9" s="10">
        <v>5453.8314920000003</v>
      </c>
      <c r="F9" s="10">
        <v>13.006484970489799</v>
      </c>
    </row>
    <row r="10" spans="1:6" x14ac:dyDescent="0.2">
      <c r="A10" s="10" t="s">
        <v>12</v>
      </c>
      <c r="B10" s="10" t="s">
        <v>13</v>
      </c>
      <c r="C10" s="10" t="s">
        <v>14</v>
      </c>
      <c r="D10" s="37">
        <v>450000</v>
      </c>
      <c r="E10" s="10">
        <v>4878.2250000000004</v>
      </c>
      <c r="F10" s="10">
        <v>11.633758805756589</v>
      </c>
    </row>
    <row r="11" spans="1:6" x14ac:dyDescent="0.2">
      <c r="A11" s="10" t="s">
        <v>9</v>
      </c>
      <c r="B11" s="10" t="s">
        <v>10</v>
      </c>
      <c r="C11" s="10" t="s">
        <v>11</v>
      </c>
      <c r="D11" s="37">
        <v>350000</v>
      </c>
      <c r="E11" s="10">
        <v>3401.4749999999999</v>
      </c>
      <c r="F11" s="10">
        <v>8.11195460107127</v>
      </c>
    </row>
    <row r="12" spans="1:6" x14ac:dyDescent="0.2">
      <c r="A12" s="10" t="s">
        <v>20</v>
      </c>
      <c r="B12" s="10" t="s">
        <v>21</v>
      </c>
      <c r="C12" s="10" t="s">
        <v>11</v>
      </c>
      <c r="D12" s="37">
        <v>1600000</v>
      </c>
      <c r="E12" s="10">
        <v>3040.8</v>
      </c>
      <c r="F12" s="10">
        <v>7.2518044527557946</v>
      </c>
    </row>
    <row r="13" spans="1:6" x14ac:dyDescent="0.2">
      <c r="A13" s="10" t="s">
        <v>866</v>
      </c>
      <c r="B13" s="10" t="s">
        <v>867</v>
      </c>
      <c r="C13" s="10" t="s">
        <v>838</v>
      </c>
      <c r="D13" s="37">
        <v>559785</v>
      </c>
      <c r="E13" s="10">
        <v>2582.0083129999998</v>
      </c>
      <c r="F13" s="10">
        <v>6.1576622537706776</v>
      </c>
    </row>
    <row r="14" spans="1:6" x14ac:dyDescent="0.2">
      <c r="A14" s="10" t="s">
        <v>30</v>
      </c>
      <c r="B14" s="10" t="s">
        <v>31</v>
      </c>
      <c r="C14" s="10" t="s">
        <v>32</v>
      </c>
      <c r="D14" s="37">
        <v>260000</v>
      </c>
      <c r="E14" s="10">
        <v>2513.29</v>
      </c>
      <c r="F14" s="10">
        <v>5.9937804568095929</v>
      </c>
    </row>
    <row r="15" spans="1:6" x14ac:dyDescent="0.2">
      <c r="A15" s="10" t="s">
        <v>27</v>
      </c>
      <c r="B15" s="10" t="s">
        <v>28</v>
      </c>
      <c r="C15" s="10" t="s">
        <v>29</v>
      </c>
      <c r="D15" s="37">
        <v>65400</v>
      </c>
      <c r="E15" s="10">
        <v>1985.7075</v>
      </c>
      <c r="F15" s="10">
        <v>4.7355835603691716</v>
      </c>
    </row>
    <row r="16" spans="1:6" x14ac:dyDescent="0.2">
      <c r="A16" s="10" t="s">
        <v>830</v>
      </c>
      <c r="B16" s="10" t="s">
        <v>831</v>
      </c>
      <c r="C16" s="10" t="s">
        <v>11</v>
      </c>
      <c r="D16" s="37">
        <v>4073550</v>
      </c>
      <c r="E16" s="10">
        <v>1884.016875</v>
      </c>
      <c r="F16" s="10">
        <v>4.4930682594028077</v>
      </c>
    </row>
    <row r="17" spans="1:6" x14ac:dyDescent="0.2">
      <c r="A17" s="10" t="s">
        <v>834</v>
      </c>
      <c r="B17" s="10" t="s">
        <v>835</v>
      </c>
      <c r="C17" s="10" t="s">
        <v>37</v>
      </c>
      <c r="D17" s="37">
        <v>50000</v>
      </c>
      <c r="E17" s="10">
        <v>1663.825</v>
      </c>
      <c r="F17" s="10">
        <v>3.9679471006335203</v>
      </c>
    </row>
    <row r="18" spans="1:6" x14ac:dyDescent="0.2">
      <c r="A18" s="10" t="s">
        <v>868</v>
      </c>
      <c r="B18" s="10" t="s">
        <v>869</v>
      </c>
      <c r="C18" s="10" t="s">
        <v>37</v>
      </c>
      <c r="D18" s="37">
        <v>251563</v>
      </c>
      <c r="E18" s="10">
        <v>1203.351611</v>
      </c>
      <c r="F18" s="10">
        <v>2.8697943208631473</v>
      </c>
    </row>
    <row r="19" spans="1:6" x14ac:dyDescent="0.2">
      <c r="A19" s="10" t="s">
        <v>870</v>
      </c>
      <c r="B19" s="10" t="s">
        <v>871</v>
      </c>
      <c r="C19" s="10" t="s">
        <v>44</v>
      </c>
      <c r="D19" s="37">
        <v>425648</v>
      </c>
      <c r="E19" s="10">
        <v>996.22914400000002</v>
      </c>
      <c r="F19" s="10">
        <v>2.3758415359195912</v>
      </c>
    </row>
    <row r="20" spans="1:6" x14ac:dyDescent="0.2">
      <c r="A20" s="10" t="s">
        <v>872</v>
      </c>
      <c r="B20" s="10" t="s">
        <v>873</v>
      </c>
      <c r="C20" s="10" t="s">
        <v>874</v>
      </c>
      <c r="D20" s="37">
        <v>465995</v>
      </c>
      <c r="E20" s="10">
        <v>904.49629500000003</v>
      </c>
      <c r="F20" s="10">
        <v>2.1570738817357662</v>
      </c>
    </row>
    <row r="21" spans="1:6" x14ac:dyDescent="0.2">
      <c r="A21" s="10" t="s">
        <v>875</v>
      </c>
      <c r="B21" s="10" t="s">
        <v>876</v>
      </c>
      <c r="C21" s="10" t="s">
        <v>44</v>
      </c>
      <c r="D21" s="37">
        <v>20000</v>
      </c>
      <c r="E21" s="10">
        <v>647.29999999999995</v>
      </c>
      <c r="F21" s="10">
        <v>1.5437033090860384</v>
      </c>
    </row>
    <row r="22" spans="1:6" x14ac:dyDescent="0.2">
      <c r="A22" s="10" t="s">
        <v>828</v>
      </c>
      <c r="B22" s="10" t="s">
        <v>829</v>
      </c>
      <c r="C22" s="10" t="s">
        <v>69</v>
      </c>
      <c r="D22" s="37">
        <v>342200</v>
      </c>
      <c r="E22" s="10">
        <v>540.16269999999997</v>
      </c>
      <c r="F22" s="10">
        <v>1.288198590197511</v>
      </c>
    </row>
    <row r="23" spans="1:6" x14ac:dyDescent="0.2">
      <c r="A23" s="10" t="s">
        <v>877</v>
      </c>
      <c r="B23" s="10" t="s">
        <v>878</v>
      </c>
      <c r="C23" s="10" t="s">
        <v>879</v>
      </c>
      <c r="D23" s="37">
        <v>70600</v>
      </c>
      <c r="E23" s="10">
        <v>526.71130000000005</v>
      </c>
      <c r="F23" s="10">
        <v>1.2561192287084955</v>
      </c>
    </row>
    <row r="24" spans="1:6" x14ac:dyDescent="0.2">
      <c r="A24" s="10" t="s">
        <v>107</v>
      </c>
      <c r="B24" s="10" t="s">
        <v>108</v>
      </c>
      <c r="C24" s="10" t="s">
        <v>69</v>
      </c>
      <c r="D24" s="37">
        <v>80000</v>
      </c>
      <c r="E24" s="10">
        <v>456</v>
      </c>
      <c r="F24" s="10">
        <v>1.0874844877850045</v>
      </c>
    </row>
    <row r="25" spans="1:6" x14ac:dyDescent="0.2">
      <c r="A25" s="10" t="s">
        <v>880</v>
      </c>
      <c r="B25" s="10" t="s">
        <v>881</v>
      </c>
      <c r="C25" s="10" t="s">
        <v>29</v>
      </c>
      <c r="D25" s="37">
        <v>32598</v>
      </c>
      <c r="E25" s="10">
        <v>412.250607</v>
      </c>
      <c r="F25" s="10">
        <v>0.98314943024660584</v>
      </c>
    </row>
    <row r="26" spans="1:6" x14ac:dyDescent="0.2">
      <c r="A26" s="10" t="s">
        <v>882</v>
      </c>
      <c r="B26" s="10" t="s">
        <v>883</v>
      </c>
      <c r="C26" s="10" t="s">
        <v>874</v>
      </c>
      <c r="D26" s="37">
        <v>295000</v>
      </c>
      <c r="E26" s="10">
        <v>347.95249999999999</v>
      </c>
      <c r="F26" s="10">
        <v>0.82980909262283298</v>
      </c>
    </row>
    <row r="27" spans="1:6" x14ac:dyDescent="0.2">
      <c r="A27" s="10" t="s">
        <v>884</v>
      </c>
      <c r="B27" s="10" t="s">
        <v>885</v>
      </c>
      <c r="C27" s="10" t="s">
        <v>838</v>
      </c>
      <c r="D27" s="37">
        <v>15000</v>
      </c>
      <c r="E27" s="10">
        <v>182.35499999999999</v>
      </c>
      <c r="F27" s="10">
        <v>0.43488647756586518</v>
      </c>
    </row>
    <row r="28" spans="1:6" x14ac:dyDescent="0.2">
      <c r="A28" s="10" t="s">
        <v>886</v>
      </c>
      <c r="B28" s="10" t="s">
        <v>887</v>
      </c>
      <c r="C28" s="10" t="s">
        <v>76</v>
      </c>
      <c r="D28" s="37">
        <v>58533</v>
      </c>
      <c r="E28" s="10">
        <v>165.58985699999999</v>
      </c>
      <c r="F28" s="10">
        <v>0.39490438776762538</v>
      </c>
    </row>
    <row r="29" spans="1:6" x14ac:dyDescent="0.2">
      <c r="A29" s="12" t="s">
        <v>119</v>
      </c>
      <c r="B29" s="10"/>
      <c r="C29" s="10"/>
      <c r="D29" s="10"/>
      <c r="E29" s="12">
        <f xml:space="preserve"> SUM(E8:E28)</f>
        <v>40105.091235</v>
      </c>
      <c r="F29" s="12">
        <f>SUM(F8:F28)</f>
        <v>95.644001314177316</v>
      </c>
    </row>
    <row r="30" spans="1:6" x14ac:dyDescent="0.2">
      <c r="A30" s="10"/>
      <c r="B30" s="10"/>
      <c r="C30" s="10"/>
      <c r="D30" s="10"/>
      <c r="E30" s="10"/>
      <c r="F30" s="10"/>
    </row>
    <row r="31" spans="1:6" x14ac:dyDescent="0.2">
      <c r="A31" s="12" t="s">
        <v>119</v>
      </c>
      <c r="B31" s="10"/>
      <c r="C31" s="10"/>
      <c r="D31" s="10"/>
      <c r="E31" s="12">
        <v>40105.091235</v>
      </c>
      <c r="F31" s="12">
        <v>95.644001314177316</v>
      </c>
    </row>
    <row r="32" spans="1:6" x14ac:dyDescent="0.2">
      <c r="A32" s="10"/>
      <c r="B32" s="10"/>
      <c r="C32" s="10"/>
      <c r="D32" s="10"/>
      <c r="E32" s="10"/>
      <c r="F32" s="10"/>
    </row>
    <row r="33" spans="1:6" x14ac:dyDescent="0.2">
      <c r="A33" s="12" t="s">
        <v>136</v>
      </c>
      <c r="B33" s="10"/>
      <c r="C33" s="10"/>
      <c r="D33" s="10"/>
      <c r="E33" s="12">
        <v>1826.541365</v>
      </c>
      <c r="F33" s="12">
        <v>4.3600000000000003</v>
      </c>
    </row>
    <row r="34" spans="1:6" x14ac:dyDescent="0.2">
      <c r="A34" s="10"/>
      <c r="B34" s="10"/>
      <c r="C34" s="10"/>
      <c r="D34" s="10"/>
      <c r="E34" s="10"/>
      <c r="F34" s="10"/>
    </row>
    <row r="35" spans="1:6" x14ac:dyDescent="0.2">
      <c r="A35" s="14" t="s">
        <v>137</v>
      </c>
      <c r="B35" s="7"/>
      <c r="C35" s="7"/>
      <c r="D35" s="7"/>
      <c r="E35" s="14">
        <v>41931.632599999997</v>
      </c>
      <c r="F35" s="14">
        <f xml:space="preserve"> ROUND(SUM(F31:F34),2)</f>
        <v>100</v>
      </c>
    </row>
    <row r="37" spans="1:6" x14ac:dyDescent="0.2">
      <c r="A37" s="15" t="s">
        <v>140</v>
      </c>
    </row>
    <row r="38" spans="1:6" x14ac:dyDescent="0.2">
      <c r="A38" s="15" t="s">
        <v>141</v>
      </c>
    </row>
    <row r="39" spans="1:6" x14ac:dyDescent="0.2">
      <c r="A39" s="15" t="s">
        <v>142</v>
      </c>
    </row>
    <row r="40" spans="1:6" x14ac:dyDescent="0.2">
      <c r="A40" s="20" t="s">
        <v>143</v>
      </c>
      <c r="B40" s="22">
        <v>64.452121199999993</v>
      </c>
    </row>
    <row r="41" spans="1:6" x14ac:dyDescent="0.2">
      <c r="A41" s="20" t="s">
        <v>144</v>
      </c>
      <c r="B41" s="22">
        <v>188.04104050000001</v>
      </c>
    </row>
    <row r="42" spans="1:6" x14ac:dyDescent="0.2">
      <c r="A42" s="20" t="s">
        <v>145</v>
      </c>
      <c r="B42" s="22">
        <v>63.282616400000002</v>
      </c>
    </row>
    <row r="43" spans="1:6" x14ac:dyDescent="0.2">
      <c r="A43" s="20" t="s">
        <v>146</v>
      </c>
      <c r="B43" s="22">
        <v>184.93292589999999</v>
      </c>
    </row>
    <row r="45" spans="1:6" x14ac:dyDescent="0.2">
      <c r="A45" s="15" t="s">
        <v>147</v>
      </c>
    </row>
    <row r="46" spans="1:6" x14ac:dyDescent="0.2">
      <c r="A46" s="20" t="s">
        <v>143</v>
      </c>
      <c r="B46" s="22">
        <v>50.821710799999998</v>
      </c>
    </row>
    <row r="47" spans="1:6" x14ac:dyDescent="0.2">
      <c r="A47" s="20" t="s">
        <v>144</v>
      </c>
      <c r="B47" s="22">
        <v>161.2130731</v>
      </c>
    </row>
    <row r="48" spans="1:6" x14ac:dyDescent="0.2">
      <c r="A48" s="20" t="s">
        <v>145</v>
      </c>
      <c r="B48" s="22">
        <v>49.654324799999998</v>
      </c>
    </row>
    <row r="49" spans="1:2" x14ac:dyDescent="0.2">
      <c r="A49" s="20" t="s">
        <v>146</v>
      </c>
      <c r="B49" s="22">
        <v>158.0071547</v>
      </c>
    </row>
    <row r="51" spans="1:2" x14ac:dyDescent="0.2">
      <c r="A51" s="15" t="s">
        <v>148</v>
      </c>
      <c r="B51" s="38"/>
    </row>
    <row r="52" spans="1:2" x14ac:dyDescent="0.2">
      <c r="A52" s="39" t="s">
        <v>513</v>
      </c>
      <c r="B52" s="39" t="s">
        <v>859</v>
      </c>
    </row>
    <row r="53" spans="1:2" x14ac:dyDescent="0.2">
      <c r="A53" s="40" t="s">
        <v>532</v>
      </c>
      <c r="B53" s="40">
        <v>5</v>
      </c>
    </row>
    <row r="54" spans="1:2" x14ac:dyDescent="0.2">
      <c r="A54" s="40" t="s">
        <v>533</v>
      </c>
      <c r="B54" s="40">
        <v>5</v>
      </c>
    </row>
    <row r="55" spans="1:2" x14ac:dyDescent="0.2">
      <c r="A55" s="41"/>
      <c r="B55" s="41"/>
    </row>
    <row r="56" spans="1:2" x14ac:dyDescent="0.2">
      <c r="A56" s="15" t="s">
        <v>860</v>
      </c>
      <c r="B56" s="42">
        <v>4.7788600280873859E-2</v>
      </c>
    </row>
  </sheetData>
  <mergeCells count="1">
    <mergeCell ref="A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showGridLines="0" topLeftCell="A91" workbookViewId="0">
      <selection activeCell="B127" sqref="B127"/>
    </sheetView>
  </sheetViews>
  <sheetFormatPr defaultRowHeight="11.25" x14ac:dyDescent="0.2"/>
  <cols>
    <col min="1" max="1" width="58.85546875" style="20" bestFit="1" customWidth="1"/>
    <col min="2" max="2" width="37.140625" style="20" bestFit="1" customWidth="1"/>
    <col min="3" max="3" width="32.7109375" style="20" bestFit="1" customWidth="1"/>
    <col min="4" max="4" width="10.5703125" style="20" bestFit="1" customWidth="1"/>
    <col min="5" max="5" width="24" style="20" bestFit="1" customWidth="1"/>
    <col min="6" max="6" width="14.140625" style="20" bestFit="1" customWidth="1"/>
    <col min="7" max="16384" width="9.140625" style="21"/>
  </cols>
  <sheetData>
    <row r="1" spans="1:6" x14ac:dyDescent="0.2">
      <c r="A1" s="36" t="s">
        <v>888</v>
      </c>
      <c r="B1" s="36"/>
      <c r="C1" s="36"/>
      <c r="D1" s="36"/>
      <c r="E1" s="36"/>
    </row>
    <row r="3" spans="1:6" s="1" customFormat="1" x14ac:dyDescent="0.2">
      <c r="A3" s="5" t="s">
        <v>1</v>
      </c>
      <c r="B3" s="5" t="s">
        <v>2</v>
      </c>
      <c r="C3" s="5" t="s">
        <v>814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889</v>
      </c>
      <c r="B8" s="10" t="s">
        <v>890</v>
      </c>
      <c r="C8" s="10" t="s">
        <v>59</v>
      </c>
      <c r="D8" s="37">
        <v>3925585</v>
      </c>
      <c r="E8" s="10">
        <v>9342.8922999999995</v>
      </c>
      <c r="F8" s="10">
        <v>4.0637561355963134</v>
      </c>
    </row>
    <row r="9" spans="1:6" x14ac:dyDescent="0.2">
      <c r="A9" s="10" t="s">
        <v>891</v>
      </c>
      <c r="B9" s="10" t="s">
        <v>892</v>
      </c>
      <c r="C9" s="10" t="s">
        <v>14</v>
      </c>
      <c r="D9" s="37">
        <v>582409</v>
      </c>
      <c r="E9" s="10">
        <v>7704.397457</v>
      </c>
      <c r="F9" s="10">
        <v>3.3510813816141698</v>
      </c>
    </row>
    <row r="10" spans="1:6" x14ac:dyDescent="0.2">
      <c r="A10" s="10" t="s">
        <v>893</v>
      </c>
      <c r="B10" s="10" t="s">
        <v>894</v>
      </c>
      <c r="C10" s="10" t="s">
        <v>59</v>
      </c>
      <c r="D10" s="37">
        <v>186136</v>
      </c>
      <c r="E10" s="10">
        <v>7076.7976520000002</v>
      </c>
      <c r="F10" s="10">
        <v>3.0781024714036991</v>
      </c>
    </row>
    <row r="11" spans="1:6" x14ac:dyDescent="0.2">
      <c r="A11" s="10" t="s">
        <v>33</v>
      </c>
      <c r="B11" s="10" t="s">
        <v>34</v>
      </c>
      <c r="C11" s="10" t="s">
        <v>11</v>
      </c>
      <c r="D11" s="37">
        <v>948884</v>
      </c>
      <c r="E11" s="10">
        <v>6537.8107600000003</v>
      </c>
      <c r="F11" s="10">
        <v>2.8436663654270746</v>
      </c>
    </row>
    <row r="12" spans="1:6" x14ac:dyDescent="0.2">
      <c r="A12" s="10" t="s">
        <v>895</v>
      </c>
      <c r="B12" s="10" t="s">
        <v>896</v>
      </c>
      <c r="C12" s="10" t="s">
        <v>59</v>
      </c>
      <c r="D12" s="37">
        <v>1652252</v>
      </c>
      <c r="E12" s="10">
        <v>5074.0658919999996</v>
      </c>
      <c r="F12" s="10">
        <v>2.2070003312609074</v>
      </c>
    </row>
    <row r="13" spans="1:6" x14ac:dyDescent="0.2">
      <c r="A13" s="10" t="s">
        <v>9</v>
      </c>
      <c r="B13" s="10" t="s">
        <v>10</v>
      </c>
      <c r="C13" s="10" t="s">
        <v>11</v>
      </c>
      <c r="D13" s="37">
        <v>519107</v>
      </c>
      <c r="E13" s="10">
        <v>5044.9413800000002</v>
      </c>
      <c r="F13" s="10">
        <v>2.1943324217382596</v>
      </c>
    </row>
    <row r="14" spans="1:6" x14ac:dyDescent="0.2">
      <c r="A14" s="10" t="s">
        <v>103</v>
      </c>
      <c r="B14" s="10" t="s">
        <v>104</v>
      </c>
      <c r="C14" s="10" t="s">
        <v>26</v>
      </c>
      <c r="D14" s="37">
        <v>2256163</v>
      </c>
      <c r="E14" s="10">
        <v>5040.2681419999999</v>
      </c>
      <c r="F14" s="10">
        <v>2.1922997642928124</v>
      </c>
    </row>
    <row r="15" spans="1:6" x14ac:dyDescent="0.2">
      <c r="A15" s="10" t="s">
        <v>870</v>
      </c>
      <c r="B15" s="10" t="s">
        <v>871</v>
      </c>
      <c r="C15" s="10" t="s">
        <v>44</v>
      </c>
      <c r="D15" s="37">
        <v>2107798</v>
      </c>
      <c r="E15" s="10">
        <v>4933.3012189999999</v>
      </c>
      <c r="F15" s="10">
        <v>2.1457737554628586</v>
      </c>
    </row>
    <row r="16" spans="1:6" x14ac:dyDescent="0.2">
      <c r="A16" s="10" t="s">
        <v>897</v>
      </c>
      <c r="B16" s="10" t="s">
        <v>898</v>
      </c>
      <c r="C16" s="10" t="s">
        <v>84</v>
      </c>
      <c r="D16" s="37">
        <v>354620</v>
      </c>
      <c r="E16" s="10">
        <v>4796.7674299999999</v>
      </c>
      <c r="F16" s="10">
        <v>2.0863874321542872</v>
      </c>
    </row>
    <row r="17" spans="1:6" x14ac:dyDescent="0.2">
      <c r="A17" s="10" t="s">
        <v>899</v>
      </c>
      <c r="B17" s="10" t="s">
        <v>900</v>
      </c>
      <c r="C17" s="10" t="s">
        <v>838</v>
      </c>
      <c r="D17" s="37">
        <v>833368</v>
      </c>
      <c r="E17" s="10">
        <v>4734.3636079999997</v>
      </c>
      <c r="F17" s="10">
        <v>2.0592444547556115</v>
      </c>
    </row>
    <row r="18" spans="1:6" x14ac:dyDescent="0.2">
      <c r="A18" s="10" t="s">
        <v>901</v>
      </c>
      <c r="B18" s="10" t="s">
        <v>902</v>
      </c>
      <c r="C18" s="10" t="s">
        <v>32</v>
      </c>
      <c r="D18" s="37">
        <v>984506</v>
      </c>
      <c r="E18" s="10">
        <v>4519.374793</v>
      </c>
      <c r="F18" s="10">
        <v>1.9657335709749189</v>
      </c>
    </row>
    <row r="19" spans="1:6" x14ac:dyDescent="0.2">
      <c r="A19" s="10" t="s">
        <v>74</v>
      </c>
      <c r="B19" s="10" t="s">
        <v>75</v>
      </c>
      <c r="C19" s="10" t="s">
        <v>76</v>
      </c>
      <c r="D19" s="37">
        <v>3059215</v>
      </c>
      <c r="E19" s="10">
        <v>4487.8684050000002</v>
      </c>
      <c r="F19" s="10">
        <v>1.9520296478819084</v>
      </c>
    </row>
    <row r="20" spans="1:6" x14ac:dyDescent="0.2">
      <c r="A20" s="10" t="s">
        <v>87</v>
      </c>
      <c r="B20" s="10" t="s">
        <v>88</v>
      </c>
      <c r="C20" s="10" t="s">
        <v>11</v>
      </c>
      <c r="D20" s="37">
        <v>1125253</v>
      </c>
      <c r="E20" s="10">
        <v>4481.3200729999999</v>
      </c>
      <c r="F20" s="10">
        <v>1.9491814052297991</v>
      </c>
    </row>
    <row r="21" spans="1:6" x14ac:dyDescent="0.2">
      <c r="A21" s="10" t="s">
        <v>817</v>
      </c>
      <c r="B21" s="10" t="s">
        <v>818</v>
      </c>
      <c r="C21" s="10" t="s">
        <v>59</v>
      </c>
      <c r="D21" s="37">
        <v>358682</v>
      </c>
      <c r="E21" s="10">
        <v>4213.0787719999998</v>
      </c>
      <c r="F21" s="10">
        <v>1.8325079814379945</v>
      </c>
    </row>
    <row r="22" spans="1:6" x14ac:dyDescent="0.2">
      <c r="A22" s="10" t="s">
        <v>112</v>
      </c>
      <c r="B22" s="10" t="s">
        <v>113</v>
      </c>
      <c r="C22" s="10" t="s">
        <v>59</v>
      </c>
      <c r="D22" s="37">
        <v>3600653</v>
      </c>
      <c r="E22" s="10">
        <v>4209.1633570000004</v>
      </c>
      <c r="F22" s="10">
        <v>1.8308049443892156</v>
      </c>
    </row>
    <row r="23" spans="1:6" x14ac:dyDescent="0.2">
      <c r="A23" s="10" t="s">
        <v>18</v>
      </c>
      <c r="B23" s="10" t="s">
        <v>19</v>
      </c>
      <c r="C23" s="10" t="s">
        <v>11</v>
      </c>
      <c r="D23" s="37">
        <v>506427</v>
      </c>
      <c r="E23" s="10">
        <v>4203.3441000000003</v>
      </c>
      <c r="F23" s="10">
        <v>1.82827381799077</v>
      </c>
    </row>
    <row r="24" spans="1:6" x14ac:dyDescent="0.2">
      <c r="A24" s="10" t="s">
        <v>903</v>
      </c>
      <c r="B24" s="10" t="s">
        <v>904</v>
      </c>
      <c r="C24" s="10" t="s">
        <v>91</v>
      </c>
      <c r="D24" s="37">
        <v>1386024</v>
      </c>
      <c r="E24" s="10">
        <v>4097.0869439999997</v>
      </c>
      <c r="F24" s="10">
        <v>1.7820565272652829</v>
      </c>
    </row>
    <row r="25" spans="1:6" x14ac:dyDescent="0.2">
      <c r="A25" s="10" t="s">
        <v>905</v>
      </c>
      <c r="B25" s="10" t="s">
        <v>906</v>
      </c>
      <c r="C25" s="10" t="s">
        <v>14</v>
      </c>
      <c r="D25" s="37">
        <v>287132</v>
      </c>
      <c r="E25" s="10">
        <v>4095.507282</v>
      </c>
      <c r="F25" s="10">
        <v>1.7813694422664901</v>
      </c>
    </row>
    <row r="26" spans="1:6" x14ac:dyDescent="0.2">
      <c r="A26" s="10" t="s">
        <v>67</v>
      </c>
      <c r="B26" s="10" t="s">
        <v>68</v>
      </c>
      <c r="C26" s="10" t="s">
        <v>69</v>
      </c>
      <c r="D26" s="37">
        <v>477741</v>
      </c>
      <c r="E26" s="10">
        <v>4063.4260760000002</v>
      </c>
      <c r="F26" s="10">
        <v>1.767415498077298</v>
      </c>
    </row>
    <row r="27" spans="1:6" x14ac:dyDescent="0.2">
      <c r="A27" s="10" t="s">
        <v>907</v>
      </c>
      <c r="B27" s="10" t="s">
        <v>908</v>
      </c>
      <c r="C27" s="10" t="s">
        <v>845</v>
      </c>
      <c r="D27" s="37">
        <v>128890</v>
      </c>
      <c r="E27" s="10">
        <v>4037.7370299999998</v>
      </c>
      <c r="F27" s="10">
        <v>1.7562418684401337</v>
      </c>
    </row>
    <row r="28" spans="1:6" x14ac:dyDescent="0.2">
      <c r="A28" s="10" t="s">
        <v>38</v>
      </c>
      <c r="B28" s="10" t="s">
        <v>39</v>
      </c>
      <c r="C28" s="10" t="s">
        <v>11</v>
      </c>
      <c r="D28" s="37">
        <v>1025000</v>
      </c>
      <c r="E28" s="10">
        <v>3851.4375</v>
      </c>
      <c r="F28" s="10">
        <v>1.6752095891644527</v>
      </c>
    </row>
    <row r="29" spans="1:6" x14ac:dyDescent="0.2">
      <c r="A29" s="10" t="s">
        <v>909</v>
      </c>
      <c r="B29" s="10" t="s">
        <v>910</v>
      </c>
      <c r="C29" s="10" t="s">
        <v>91</v>
      </c>
      <c r="D29" s="37">
        <v>4555056</v>
      </c>
      <c r="E29" s="10">
        <v>3801.1942319999998</v>
      </c>
      <c r="F29" s="10">
        <v>1.6533559294998315</v>
      </c>
    </row>
    <row r="30" spans="1:6" x14ac:dyDescent="0.2">
      <c r="A30" s="10" t="s">
        <v>911</v>
      </c>
      <c r="B30" s="10" t="s">
        <v>912</v>
      </c>
      <c r="C30" s="10" t="s">
        <v>84</v>
      </c>
      <c r="D30" s="37">
        <v>6050000</v>
      </c>
      <c r="E30" s="10">
        <v>3608.8249999999998</v>
      </c>
      <c r="F30" s="10">
        <v>1.5696835910270921</v>
      </c>
    </row>
    <row r="31" spans="1:6" x14ac:dyDescent="0.2">
      <c r="A31" s="10" t="s">
        <v>913</v>
      </c>
      <c r="B31" s="10" t="s">
        <v>914</v>
      </c>
      <c r="C31" s="10" t="s">
        <v>14</v>
      </c>
      <c r="D31" s="37">
        <v>857917</v>
      </c>
      <c r="E31" s="10">
        <v>3599.390774</v>
      </c>
      <c r="F31" s="10">
        <v>1.5655801086619896</v>
      </c>
    </row>
    <row r="32" spans="1:6" x14ac:dyDescent="0.2">
      <c r="A32" s="10" t="s">
        <v>915</v>
      </c>
      <c r="B32" s="10" t="s">
        <v>916</v>
      </c>
      <c r="C32" s="10" t="s">
        <v>11</v>
      </c>
      <c r="D32" s="37">
        <v>4076000</v>
      </c>
      <c r="E32" s="10">
        <v>3440.1439999999998</v>
      </c>
      <c r="F32" s="10">
        <v>1.496314614194455</v>
      </c>
    </row>
    <row r="33" spans="1:6" x14ac:dyDescent="0.2">
      <c r="A33" s="10" t="s">
        <v>917</v>
      </c>
      <c r="B33" s="10" t="s">
        <v>918</v>
      </c>
      <c r="C33" s="10" t="s">
        <v>62</v>
      </c>
      <c r="D33" s="37">
        <v>1463030</v>
      </c>
      <c r="E33" s="10">
        <v>3281.57629</v>
      </c>
      <c r="F33" s="10">
        <v>1.4273444833475055</v>
      </c>
    </row>
    <row r="34" spans="1:6" x14ac:dyDescent="0.2">
      <c r="A34" s="10" t="s">
        <v>919</v>
      </c>
      <c r="B34" s="10" t="s">
        <v>920</v>
      </c>
      <c r="C34" s="10" t="s">
        <v>59</v>
      </c>
      <c r="D34" s="37">
        <v>791922</v>
      </c>
      <c r="E34" s="10">
        <v>3278.9530410000002</v>
      </c>
      <c r="F34" s="10">
        <v>1.4262034829081722</v>
      </c>
    </row>
    <row r="35" spans="1:6" x14ac:dyDescent="0.2">
      <c r="A35" s="10" t="s">
        <v>921</v>
      </c>
      <c r="B35" s="10" t="s">
        <v>922</v>
      </c>
      <c r="C35" s="10" t="s">
        <v>29</v>
      </c>
      <c r="D35" s="37">
        <v>1318350</v>
      </c>
      <c r="E35" s="10">
        <v>3192.3845249999999</v>
      </c>
      <c r="F35" s="10">
        <v>1.3885499034010564</v>
      </c>
    </row>
    <row r="36" spans="1:6" x14ac:dyDescent="0.2">
      <c r="A36" s="10" t="s">
        <v>923</v>
      </c>
      <c r="B36" s="10" t="s">
        <v>924</v>
      </c>
      <c r="C36" s="10" t="s">
        <v>14</v>
      </c>
      <c r="D36" s="37">
        <v>723252</v>
      </c>
      <c r="E36" s="10">
        <v>3053.208318</v>
      </c>
      <c r="F36" s="10">
        <v>1.3280142419629735</v>
      </c>
    </row>
    <row r="37" spans="1:6" x14ac:dyDescent="0.2">
      <c r="A37" s="10" t="s">
        <v>925</v>
      </c>
      <c r="B37" s="10" t="s">
        <v>926</v>
      </c>
      <c r="C37" s="10" t="s">
        <v>37</v>
      </c>
      <c r="D37" s="37">
        <v>1117063</v>
      </c>
      <c r="E37" s="10">
        <v>3004.8994699999998</v>
      </c>
      <c r="F37" s="10">
        <v>1.3070019717622787</v>
      </c>
    </row>
    <row r="38" spans="1:6" x14ac:dyDescent="0.2">
      <c r="A38" s="10" t="s">
        <v>927</v>
      </c>
      <c r="B38" s="10" t="s">
        <v>928</v>
      </c>
      <c r="C38" s="10" t="s">
        <v>929</v>
      </c>
      <c r="D38" s="37">
        <v>204468</v>
      </c>
      <c r="E38" s="10">
        <v>2974.3959960000002</v>
      </c>
      <c r="F38" s="10">
        <v>1.2937342731049259</v>
      </c>
    </row>
    <row r="39" spans="1:6" x14ac:dyDescent="0.2">
      <c r="A39" s="10" t="s">
        <v>930</v>
      </c>
      <c r="B39" s="10" t="s">
        <v>931</v>
      </c>
      <c r="C39" s="10" t="s">
        <v>932</v>
      </c>
      <c r="D39" s="37">
        <v>1223470</v>
      </c>
      <c r="E39" s="10">
        <v>2933.2693250000002</v>
      </c>
      <c r="F39" s="10">
        <v>1.2758459408576517</v>
      </c>
    </row>
    <row r="40" spans="1:6" x14ac:dyDescent="0.2">
      <c r="A40" s="10" t="s">
        <v>852</v>
      </c>
      <c r="B40" s="10" t="s">
        <v>853</v>
      </c>
      <c r="C40" s="10" t="s">
        <v>91</v>
      </c>
      <c r="D40" s="37">
        <v>3545617</v>
      </c>
      <c r="E40" s="10">
        <v>2801.0374299999999</v>
      </c>
      <c r="F40" s="10">
        <v>1.2183307563330714</v>
      </c>
    </row>
    <row r="41" spans="1:6" x14ac:dyDescent="0.2">
      <c r="A41" s="10" t="s">
        <v>933</v>
      </c>
      <c r="B41" s="10" t="s">
        <v>934</v>
      </c>
      <c r="C41" s="10" t="s">
        <v>59</v>
      </c>
      <c r="D41" s="37">
        <v>689341</v>
      </c>
      <c r="E41" s="10">
        <v>2702.5613910000002</v>
      </c>
      <c r="F41" s="10">
        <v>1.1754979166892419</v>
      </c>
    </row>
    <row r="42" spans="1:6" x14ac:dyDescent="0.2">
      <c r="A42" s="10" t="s">
        <v>935</v>
      </c>
      <c r="B42" s="10" t="s">
        <v>936</v>
      </c>
      <c r="C42" s="10" t="s">
        <v>821</v>
      </c>
      <c r="D42" s="37">
        <v>262279</v>
      </c>
      <c r="E42" s="10">
        <v>2593.1524730000001</v>
      </c>
      <c r="F42" s="10">
        <v>1.1279097451107838</v>
      </c>
    </row>
    <row r="43" spans="1:6" x14ac:dyDescent="0.2">
      <c r="A43" s="10" t="s">
        <v>937</v>
      </c>
      <c r="B43" s="10" t="s">
        <v>938</v>
      </c>
      <c r="C43" s="10" t="s">
        <v>821</v>
      </c>
      <c r="D43" s="37">
        <v>1710352</v>
      </c>
      <c r="E43" s="10">
        <v>2548.4244800000001</v>
      </c>
      <c r="F43" s="10">
        <v>1.1084549927546361</v>
      </c>
    </row>
    <row r="44" spans="1:6" x14ac:dyDescent="0.2">
      <c r="A44" s="10" t="s">
        <v>939</v>
      </c>
      <c r="B44" s="10" t="s">
        <v>940</v>
      </c>
      <c r="C44" s="10" t="s">
        <v>941</v>
      </c>
      <c r="D44" s="37">
        <v>439761</v>
      </c>
      <c r="E44" s="10">
        <v>2537.6408510000001</v>
      </c>
      <c r="F44" s="10">
        <v>1.1037645781479362</v>
      </c>
    </row>
    <row r="45" spans="1:6" x14ac:dyDescent="0.2">
      <c r="A45" s="10" t="s">
        <v>942</v>
      </c>
      <c r="B45" s="10" t="s">
        <v>943</v>
      </c>
      <c r="C45" s="10" t="s">
        <v>62</v>
      </c>
      <c r="D45" s="37">
        <v>987234</v>
      </c>
      <c r="E45" s="10">
        <v>2516.4594659999998</v>
      </c>
      <c r="F45" s="10">
        <v>1.094551587085824</v>
      </c>
    </row>
    <row r="46" spans="1:6" x14ac:dyDescent="0.2">
      <c r="A46" s="10" t="s">
        <v>944</v>
      </c>
      <c r="B46" s="10" t="s">
        <v>945</v>
      </c>
      <c r="C46" s="10" t="s">
        <v>91</v>
      </c>
      <c r="D46" s="37">
        <v>389563</v>
      </c>
      <c r="E46" s="10">
        <v>2472.9459240000001</v>
      </c>
      <c r="F46" s="10">
        <v>1.0756250686581175</v>
      </c>
    </row>
    <row r="47" spans="1:6" x14ac:dyDescent="0.2">
      <c r="A47" s="10" t="s">
        <v>946</v>
      </c>
      <c r="B47" s="10" t="s">
        <v>947</v>
      </c>
      <c r="C47" s="10" t="s">
        <v>59</v>
      </c>
      <c r="D47" s="37">
        <v>1439898</v>
      </c>
      <c r="E47" s="10">
        <v>2433.4276199999999</v>
      </c>
      <c r="F47" s="10">
        <v>1.0584363068494897</v>
      </c>
    </row>
    <row r="48" spans="1:6" x14ac:dyDescent="0.2">
      <c r="A48" s="10" t="s">
        <v>948</v>
      </c>
      <c r="B48" s="10" t="s">
        <v>949</v>
      </c>
      <c r="C48" s="10" t="s">
        <v>932</v>
      </c>
      <c r="D48" s="37">
        <v>527036</v>
      </c>
      <c r="E48" s="10">
        <v>2431.7441039999999</v>
      </c>
      <c r="F48" s="10">
        <v>1.0577040498294259</v>
      </c>
    </row>
    <row r="49" spans="1:6" x14ac:dyDescent="0.2">
      <c r="A49" s="10" t="s">
        <v>950</v>
      </c>
      <c r="B49" s="10" t="s">
        <v>951</v>
      </c>
      <c r="C49" s="10" t="s">
        <v>821</v>
      </c>
      <c r="D49" s="37">
        <v>749877</v>
      </c>
      <c r="E49" s="10">
        <v>2345.9901949999999</v>
      </c>
      <c r="F49" s="10">
        <v>1.0204047893156214</v>
      </c>
    </row>
    <row r="50" spans="1:6" x14ac:dyDescent="0.2">
      <c r="A50" s="10" t="s">
        <v>952</v>
      </c>
      <c r="B50" s="10" t="s">
        <v>953</v>
      </c>
      <c r="C50" s="10" t="s">
        <v>111</v>
      </c>
      <c r="D50" s="37">
        <v>1578746</v>
      </c>
      <c r="E50" s="10">
        <v>2333.3865879999998</v>
      </c>
      <c r="F50" s="10">
        <v>1.0149227625906752</v>
      </c>
    </row>
    <row r="51" spans="1:6" x14ac:dyDescent="0.2">
      <c r="A51" s="10" t="s">
        <v>954</v>
      </c>
      <c r="B51" s="10" t="s">
        <v>955</v>
      </c>
      <c r="C51" s="10" t="s">
        <v>932</v>
      </c>
      <c r="D51" s="37">
        <v>1732745</v>
      </c>
      <c r="E51" s="10">
        <v>2333.1411429999998</v>
      </c>
      <c r="F51" s="10">
        <v>1.0148160045769175</v>
      </c>
    </row>
    <row r="52" spans="1:6" x14ac:dyDescent="0.2">
      <c r="A52" s="10" t="s">
        <v>956</v>
      </c>
      <c r="B52" s="10" t="s">
        <v>957</v>
      </c>
      <c r="C52" s="10" t="s">
        <v>932</v>
      </c>
      <c r="D52" s="37">
        <v>545076</v>
      </c>
      <c r="E52" s="10">
        <v>2252.7991080000002</v>
      </c>
      <c r="F52" s="10">
        <v>0.97987067638582359</v>
      </c>
    </row>
    <row r="53" spans="1:6" x14ac:dyDescent="0.2">
      <c r="A53" s="10" t="s">
        <v>958</v>
      </c>
      <c r="B53" s="10" t="s">
        <v>959</v>
      </c>
      <c r="C53" s="10" t="s">
        <v>960</v>
      </c>
      <c r="D53" s="37">
        <v>5289354</v>
      </c>
      <c r="E53" s="10">
        <v>2155.4117550000001</v>
      </c>
      <c r="F53" s="10">
        <v>0.93751136830697157</v>
      </c>
    </row>
    <row r="54" spans="1:6" x14ac:dyDescent="0.2">
      <c r="A54" s="10" t="s">
        <v>961</v>
      </c>
      <c r="B54" s="10" t="s">
        <v>962</v>
      </c>
      <c r="C54" s="10" t="s">
        <v>845</v>
      </c>
      <c r="D54" s="37">
        <v>2344053</v>
      </c>
      <c r="E54" s="10">
        <v>2111.9917529999998</v>
      </c>
      <c r="F54" s="10">
        <v>0.91862553575433636</v>
      </c>
    </row>
    <row r="55" spans="1:6" x14ac:dyDescent="0.2">
      <c r="A55" s="10" t="s">
        <v>963</v>
      </c>
      <c r="B55" s="10" t="s">
        <v>964</v>
      </c>
      <c r="C55" s="10" t="s">
        <v>838</v>
      </c>
      <c r="D55" s="37">
        <v>786727</v>
      </c>
      <c r="E55" s="10">
        <v>2101.7411809999999</v>
      </c>
      <c r="F55" s="10">
        <v>0.91416697800575009</v>
      </c>
    </row>
    <row r="56" spans="1:6" x14ac:dyDescent="0.2">
      <c r="A56" s="10" t="s">
        <v>965</v>
      </c>
      <c r="B56" s="10" t="s">
        <v>966</v>
      </c>
      <c r="C56" s="10" t="s">
        <v>37</v>
      </c>
      <c r="D56" s="37">
        <v>563565</v>
      </c>
      <c r="E56" s="10">
        <v>2028.2704349999999</v>
      </c>
      <c r="F56" s="10">
        <v>0.88221036486526272</v>
      </c>
    </row>
    <row r="57" spans="1:6" x14ac:dyDescent="0.2">
      <c r="A57" s="10" t="s">
        <v>967</v>
      </c>
      <c r="B57" s="10" t="s">
        <v>968</v>
      </c>
      <c r="C57" s="10" t="s">
        <v>100</v>
      </c>
      <c r="D57" s="37">
        <v>2308390</v>
      </c>
      <c r="E57" s="10">
        <v>1967.9024750000001</v>
      </c>
      <c r="F57" s="10">
        <v>0.85595289983557044</v>
      </c>
    </row>
    <row r="58" spans="1:6" x14ac:dyDescent="0.2">
      <c r="A58" s="10" t="s">
        <v>969</v>
      </c>
      <c r="B58" s="10" t="s">
        <v>970</v>
      </c>
      <c r="C58" s="10" t="s">
        <v>37</v>
      </c>
      <c r="D58" s="37">
        <v>1421880</v>
      </c>
      <c r="E58" s="10">
        <v>1961.4834599999999</v>
      </c>
      <c r="F58" s="10">
        <v>0.85316090451408566</v>
      </c>
    </row>
    <row r="59" spans="1:6" x14ac:dyDescent="0.2">
      <c r="A59" s="10" t="s">
        <v>20</v>
      </c>
      <c r="B59" s="10" t="s">
        <v>21</v>
      </c>
      <c r="C59" s="10" t="s">
        <v>11</v>
      </c>
      <c r="D59" s="37">
        <v>1000000</v>
      </c>
      <c r="E59" s="10">
        <v>1900.5</v>
      </c>
      <c r="F59" s="10">
        <v>0.82663572346871583</v>
      </c>
    </row>
    <row r="60" spans="1:6" x14ac:dyDescent="0.2">
      <c r="A60" s="10" t="s">
        <v>971</v>
      </c>
      <c r="B60" s="10" t="s">
        <v>972</v>
      </c>
      <c r="C60" s="10" t="s">
        <v>59</v>
      </c>
      <c r="D60" s="37">
        <v>316457</v>
      </c>
      <c r="E60" s="10">
        <v>1898.9002290000001</v>
      </c>
      <c r="F60" s="10">
        <v>0.82593989192019224</v>
      </c>
    </row>
    <row r="61" spans="1:6" x14ac:dyDescent="0.2">
      <c r="A61" s="10" t="s">
        <v>82</v>
      </c>
      <c r="B61" s="10" t="s">
        <v>83</v>
      </c>
      <c r="C61" s="10" t="s">
        <v>84</v>
      </c>
      <c r="D61" s="37">
        <v>320957</v>
      </c>
      <c r="E61" s="10">
        <v>1882.894241</v>
      </c>
      <c r="F61" s="10">
        <v>0.81897797586114895</v>
      </c>
    </row>
    <row r="62" spans="1:6" x14ac:dyDescent="0.2">
      <c r="A62" s="10" t="s">
        <v>15</v>
      </c>
      <c r="B62" s="10" t="s">
        <v>16</v>
      </c>
      <c r="C62" s="10" t="s">
        <v>17</v>
      </c>
      <c r="D62" s="37">
        <v>576459</v>
      </c>
      <c r="E62" s="10">
        <v>1818.728145</v>
      </c>
      <c r="F62" s="10">
        <v>0.79106848510128414</v>
      </c>
    </row>
    <row r="63" spans="1:6" x14ac:dyDescent="0.2">
      <c r="A63" s="10" t="s">
        <v>973</v>
      </c>
      <c r="B63" s="10" t="s">
        <v>974</v>
      </c>
      <c r="C63" s="10" t="s">
        <v>845</v>
      </c>
      <c r="D63" s="37">
        <v>162649</v>
      </c>
      <c r="E63" s="10">
        <v>1675.2033759999999</v>
      </c>
      <c r="F63" s="10">
        <v>0.72864138630728503</v>
      </c>
    </row>
    <row r="64" spans="1:6" x14ac:dyDescent="0.2">
      <c r="A64" s="10" t="s">
        <v>975</v>
      </c>
      <c r="B64" s="10" t="s">
        <v>976</v>
      </c>
      <c r="C64" s="10" t="s">
        <v>59</v>
      </c>
      <c r="D64" s="37">
        <v>203551</v>
      </c>
      <c r="E64" s="10">
        <v>1667.9986699999999</v>
      </c>
      <c r="F64" s="10">
        <v>0.72550764920826405</v>
      </c>
    </row>
    <row r="65" spans="1:6" x14ac:dyDescent="0.2">
      <c r="A65" s="10" t="s">
        <v>977</v>
      </c>
      <c r="B65" s="10" t="s">
        <v>978</v>
      </c>
      <c r="C65" s="10" t="s">
        <v>979</v>
      </c>
      <c r="D65" s="37">
        <v>766408</v>
      </c>
      <c r="E65" s="10">
        <v>1659.27332</v>
      </c>
      <c r="F65" s="10">
        <v>0.72171249740096721</v>
      </c>
    </row>
    <row r="66" spans="1:6" x14ac:dyDescent="0.2">
      <c r="A66" s="10" t="s">
        <v>980</v>
      </c>
      <c r="B66" s="10" t="s">
        <v>981</v>
      </c>
      <c r="C66" s="10" t="s">
        <v>69</v>
      </c>
      <c r="D66" s="37">
        <v>1731834</v>
      </c>
      <c r="E66" s="10">
        <v>1638.3149639999999</v>
      </c>
      <c r="F66" s="10">
        <v>0.71259651435714977</v>
      </c>
    </row>
    <row r="67" spans="1:6" x14ac:dyDescent="0.2">
      <c r="A67" s="10" t="s">
        <v>982</v>
      </c>
      <c r="B67" s="10" t="s">
        <v>983</v>
      </c>
      <c r="C67" s="10" t="s">
        <v>37</v>
      </c>
      <c r="D67" s="37">
        <v>2478544</v>
      </c>
      <c r="E67" s="10">
        <v>1591.225248</v>
      </c>
      <c r="F67" s="10">
        <v>0.69211451411847769</v>
      </c>
    </row>
    <row r="68" spans="1:6" x14ac:dyDescent="0.2">
      <c r="A68" s="10" t="s">
        <v>850</v>
      </c>
      <c r="B68" s="10" t="s">
        <v>851</v>
      </c>
      <c r="C68" s="10" t="s">
        <v>29</v>
      </c>
      <c r="D68" s="37">
        <v>270034</v>
      </c>
      <c r="E68" s="10">
        <v>1525.0170149999999</v>
      </c>
      <c r="F68" s="10">
        <v>0.66331678163463637</v>
      </c>
    </row>
    <row r="69" spans="1:6" x14ac:dyDescent="0.2">
      <c r="A69" s="10" t="s">
        <v>984</v>
      </c>
      <c r="B69" s="10" t="s">
        <v>985</v>
      </c>
      <c r="C69" s="10" t="s">
        <v>76</v>
      </c>
      <c r="D69" s="37">
        <v>985653</v>
      </c>
      <c r="E69" s="10">
        <v>1496.221254</v>
      </c>
      <c r="F69" s="10">
        <v>0.65079186465117567</v>
      </c>
    </row>
    <row r="70" spans="1:6" x14ac:dyDescent="0.2">
      <c r="A70" s="10" t="s">
        <v>89</v>
      </c>
      <c r="B70" s="10" t="s">
        <v>90</v>
      </c>
      <c r="C70" s="10" t="s">
        <v>91</v>
      </c>
      <c r="D70" s="37">
        <v>953361</v>
      </c>
      <c r="E70" s="10">
        <v>1419.554529</v>
      </c>
      <c r="F70" s="10">
        <v>0.61744513816532876</v>
      </c>
    </row>
    <row r="71" spans="1:6" x14ac:dyDescent="0.2">
      <c r="A71" s="10" t="s">
        <v>986</v>
      </c>
      <c r="B71" s="10" t="s">
        <v>987</v>
      </c>
      <c r="C71" s="10" t="s">
        <v>838</v>
      </c>
      <c r="D71" s="37">
        <v>4599998</v>
      </c>
      <c r="E71" s="10">
        <v>1329.399422</v>
      </c>
      <c r="F71" s="10">
        <v>0.57823154590048031</v>
      </c>
    </row>
    <row r="72" spans="1:6" x14ac:dyDescent="0.2">
      <c r="A72" s="10" t="s">
        <v>988</v>
      </c>
      <c r="B72" s="10" t="s">
        <v>989</v>
      </c>
      <c r="C72" s="10" t="s">
        <v>845</v>
      </c>
      <c r="D72" s="37">
        <v>186295</v>
      </c>
      <c r="E72" s="10">
        <v>1277.704258</v>
      </c>
      <c r="F72" s="10">
        <v>0.5557463739494285</v>
      </c>
    </row>
    <row r="73" spans="1:6" x14ac:dyDescent="0.2">
      <c r="A73" s="10" t="s">
        <v>990</v>
      </c>
      <c r="B73" s="10" t="s">
        <v>991</v>
      </c>
      <c r="C73" s="10" t="s">
        <v>992</v>
      </c>
      <c r="D73" s="37">
        <v>554244</v>
      </c>
      <c r="E73" s="10">
        <v>1078.8359459999999</v>
      </c>
      <c r="F73" s="10">
        <v>0.46924721532531782</v>
      </c>
    </row>
    <row r="74" spans="1:6" x14ac:dyDescent="0.2">
      <c r="A74" s="10" t="s">
        <v>993</v>
      </c>
      <c r="B74" s="10" t="s">
        <v>994</v>
      </c>
      <c r="C74" s="10" t="s">
        <v>76</v>
      </c>
      <c r="D74" s="37">
        <v>336283</v>
      </c>
      <c r="E74" s="10">
        <v>1065.1764029999999</v>
      </c>
      <c r="F74" s="10">
        <v>0.46330590187619541</v>
      </c>
    </row>
    <row r="75" spans="1:6" x14ac:dyDescent="0.2">
      <c r="A75" s="10" t="s">
        <v>995</v>
      </c>
      <c r="B75" s="10" t="s">
        <v>996</v>
      </c>
      <c r="C75" s="10" t="s">
        <v>84</v>
      </c>
      <c r="D75" s="37">
        <v>729587</v>
      </c>
      <c r="E75" s="10">
        <v>1044.7685839999999</v>
      </c>
      <c r="F75" s="10">
        <v>0.4544293787383456</v>
      </c>
    </row>
    <row r="76" spans="1:6" x14ac:dyDescent="0.2">
      <c r="A76" s="10" t="s">
        <v>997</v>
      </c>
      <c r="B76" s="10" t="s">
        <v>998</v>
      </c>
      <c r="C76" s="10" t="s">
        <v>62</v>
      </c>
      <c r="D76" s="37">
        <v>296845</v>
      </c>
      <c r="E76" s="10">
        <v>1044.0038649999999</v>
      </c>
      <c r="F76" s="10">
        <v>0.45409675887840595</v>
      </c>
    </row>
    <row r="77" spans="1:6" x14ac:dyDescent="0.2">
      <c r="A77" s="10" t="s">
        <v>848</v>
      </c>
      <c r="B77" s="10" t="s">
        <v>849</v>
      </c>
      <c r="C77" s="10" t="s">
        <v>94</v>
      </c>
      <c r="D77" s="37">
        <v>1365533</v>
      </c>
      <c r="E77" s="10">
        <v>774.25721099999998</v>
      </c>
      <c r="F77" s="10">
        <v>0.33676857130536975</v>
      </c>
    </row>
    <row r="78" spans="1:6" x14ac:dyDescent="0.2">
      <c r="A78" s="10" t="s">
        <v>854</v>
      </c>
      <c r="B78" s="10" t="s">
        <v>855</v>
      </c>
      <c r="C78" s="10" t="s">
        <v>59</v>
      </c>
      <c r="D78" s="37">
        <v>328709</v>
      </c>
      <c r="E78" s="10">
        <v>356.48491050000001</v>
      </c>
      <c r="F78" s="10">
        <v>0.15505559689389525</v>
      </c>
    </row>
    <row r="79" spans="1:6" x14ac:dyDescent="0.2">
      <c r="A79" s="10" t="s">
        <v>999</v>
      </c>
      <c r="B79" s="10" t="s">
        <v>1000</v>
      </c>
      <c r="C79" s="10" t="s">
        <v>932</v>
      </c>
      <c r="D79" s="37">
        <v>2334565</v>
      </c>
      <c r="E79" s="10">
        <v>100.386295</v>
      </c>
      <c r="F79" s="10">
        <v>4.3663718807507988E-2</v>
      </c>
    </row>
    <row r="80" spans="1:6" x14ac:dyDescent="0.2">
      <c r="A80" s="12" t="s">
        <v>119</v>
      </c>
      <c r="B80" s="10"/>
      <c r="C80" s="10"/>
      <c r="D80" s="10"/>
      <c r="E80" s="12">
        <f xml:space="preserve"> SUM(E8:E79)</f>
        <v>215587.55086049996</v>
      </c>
      <c r="F80" s="12">
        <f>SUM(F8:F79)</f>
        <v>93.771308117031253</v>
      </c>
    </row>
    <row r="81" spans="1:6" x14ac:dyDescent="0.2">
      <c r="A81" s="10"/>
      <c r="B81" s="10"/>
      <c r="C81" s="10"/>
      <c r="D81" s="10"/>
      <c r="E81" s="10"/>
      <c r="F81" s="10"/>
    </row>
    <row r="82" spans="1:6" x14ac:dyDescent="0.2">
      <c r="A82" s="12" t="s">
        <v>119</v>
      </c>
      <c r="B82" s="10"/>
      <c r="C82" s="10"/>
      <c r="D82" s="10"/>
      <c r="E82" s="12">
        <v>215587.55086049996</v>
      </c>
      <c r="F82" s="12">
        <v>93.771308117031253</v>
      </c>
    </row>
    <row r="83" spans="1:6" x14ac:dyDescent="0.2">
      <c r="A83" s="10"/>
      <c r="B83" s="10"/>
      <c r="C83" s="10"/>
      <c r="D83" s="10"/>
      <c r="E83" s="10"/>
      <c r="F83" s="10"/>
    </row>
    <row r="84" spans="1:6" x14ac:dyDescent="0.2">
      <c r="A84" s="12" t="s">
        <v>136</v>
      </c>
      <c r="B84" s="10"/>
      <c r="C84" s="10"/>
      <c r="D84" s="10"/>
      <c r="E84" s="12">
        <v>14320.2484329</v>
      </c>
      <c r="F84" s="12">
        <v>6.23</v>
      </c>
    </row>
    <row r="85" spans="1:6" x14ac:dyDescent="0.2">
      <c r="A85" s="10"/>
      <c r="B85" s="10"/>
      <c r="C85" s="10"/>
      <c r="D85" s="10"/>
      <c r="E85" s="10"/>
      <c r="F85" s="10"/>
    </row>
    <row r="86" spans="1:6" x14ac:dyDescent="0.2">
      <c r="A86" s="14" t="s">
        <v>137</v>
      </c>
      <c r="B86" s="7"/>
      <c r="C86" s="7"/>
      <c r="D86" s="7"/>
      <c r="E86" s="14">
        <v>229907.79929339996</v>
      </c>
      <c r="F86" s="14">
        <f xml:space="preserve"> ROUND(SUM(F82:F85),2)</f>
        <v>100</v>
      </c>
    </row>
    <row r="88" spans="1:6" x14ac:dyDescent="0.2">
      <c r="A88" s="15" t="s">
        <v>140</v>
      </c>
    </row>
    <row r="89" spans="1:6" x14ac:dyDescent="0.2">
      <c r="A89" s="15" t="s">
        <v>141</v>
      </c>
    </row>
    <row r="90" spans="1:6" x14ac:dyDescent="0.2">
      <c r="A90" s="15" t="s">
        <v>142</v>
      </c>
    </row>
    <row r="91" spans="1:6" x14ac:dyDescent="0.2">
      <c r="A91" s="20" t="s">
        <v>143</v>
      </c>
      <c r="B91" s="22">
        <v>25.194755099999998</v>
      </c>
    </row>
    <row r="92" spans="1:6" x14ac:dyDescent="0.2">
      <c r="A92" s="20" t="s">
        <v>144</v>
      </c>
      <c r="B92" s="22">
        <v>39.189236899999997</v>
      </c>
    </row>
    <row r="93" spans="1:6" x14ac:dyDescent="0.2">
      <c r="A93" s="20" t="s">
        <v>145</v>
      </c>
      <c r="B93" s="22">
        <v>24.4948473</v>
      </c>
    </row>
    <row r="94" spans="1:6" x14ac:dyDescent="0.2">
      <c r="A94" s="20" t="s">
        <v>146</v>
      </c>
      <c r="B94" s="22">
        <v>38.186904599999998</v>
      </c>
    </row>
    <row r="96" spans="1:6" x14ac:dyDescent="0.2">
      <c r="A96" s="15" t="s">
        <v>147</v>
      </c>
    </row>
    <row r="97" spans="1:2" x14ac:dyDescent="0.2">
      <c r="A97" s="20" t="s">
        <v>143</v>
      </c>
      <c r="B97" s="22">
        <v>20.970856300000001</v>
      </c>
    </row>
    <row r="98" spans="1:2" x14ac:dyDescent="0.2">
      <c r="A98" s="20" t="s">
        <v>144</v>
      </c>
      <c r="B98" s="22">
        <v>35.636954299999999</v>
      </c>
    </row>
    <row r="99" spans="1:2" x14ac:dyDescent="0.2">
      <c r="A99" s="20" t="s">
        <v>145</v>
      </c>
      <c r="B99" s="22">
        <v>20.191800099999998</v>
      </c>
    </row>
    <row r="100" spans="1:2" x14ac:dyDescent="0.2">
      <c r="A100" s="20" t="s">
        <v>146</v>
      </c>
      <c r="B100" s="22">
        <v>34.502171400000002</v>
      </c>
    </row>
    <row r="102" spans="1:2" x14ac:dyDescent="0.2">
      <c r="A102" s="15" t="s">
        <v>148</v>
      </c>
      <c r="B102" s="38"/>
    </row>
    <row r="103" spans="1:2" x14ac:dyDescent="0.2">
      <c r="A103" s="39" t="s">
        <v>513</v>
      </c>
      <c r="B103" s="39" t="s">
        <v>859</v>
      </c>
    </row>
    <row r="104" spans="1:2" x14ac:dyDescent="0.2">
      <c r="A104" s="40" t="s">
        <v>532</v>
      </c>
      <c r="B104" s="40">
        <v>2</v>
      </c>
    </row>
    <row r="105" spans="1:2" x14ac:dyDescent="0.2">
      <c r="A105" s="40" t="s">
        <v>533</v>
      </c>
      <c r="B105" s="40">
        <v>2</v>
      </c>
    </row>
    <row r="106" spans="1:2" x14ac:dyDescent="0.2">
      <c r="A106" s="41"/>
      <c r="B106" s="41"/>
    </row>
    <row r="107" spans="1:2" x14ac:dyDescent="0.2">
      <c r="A107" s="15" t="s">
        <v>860</v>
      </c>
      <c r="B107" s="42">
        <v>5.5373918210460969E-2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showGridLines="0" topLeftCell="A91" workbookViewId="0">
      <selection activeCell="A91" sqref="A91"/>
    </sheetView>
  </sheetViews>
  <sheetFormatPr defaultRowHeight="11.25" x14ac:dyDescent="0.2"/>
  <cols>
    <col min="1" max="1" width="38" style="3" customWidth="1"/>
    <col min="2" max="2" width="57.5703125" style="3" bestFit="1" customWidth="1"/>
    <col min="3" max="3" width="11.28515625" style="3" bestFit="1" customWidth="1"/>
    <col min="4" max="4" width="8.285156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3" t="s">
        <v>485</v>
      </c>
      <c r="C1" s="33"/>
      <c r="D1" s="33"/>
      <c r="E1" s="33"/>
    </row>
    <row r="3" spans="1:6" s="1" customFormat="1" x14ac:dyDescent="0.2">
      <c r="A3" s="4" t="s">
        <v>1</v>
      </c>
      <c r="B3" s="4" t="s">
        <v>2</v>
      </c>
      <c r="C3" s="4" t="s">
        <v>152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120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350</v>
      </c>
      <c r="B8" s="9" t="s">
        <v>587</v>
      </c>
      <c r="C8" s="9" t="s">
        <v>320</v>
      </c>
      <c r="D8" s="9">
        <v>1020</v>
      </c>
      <c r="E8" s="10">
        <v>13742.708259999999</v>
      </c>
      <c r="F8" s="10">
        <v>3.5320738641637202</v>
      </c>
    </row>
    <row r="9" spans="1:6" x14ac:dyDescent="0.2">
      <c r="A9" s="9" t="s">
        <v>455</v>
      </c>
      <c r="B9" s="9" t="s">
        <v>588</v>
      </c>
      <c r="C9" s="9" t="s">
        <v>206</v>
      </c>
      <c r="D9" s="9">
        <v>1200</v>
      </c>
      <c r="E9" s="10">
        <v>12003.396000000001</v>
      </c>
      <c r="F9" s="10">
        <v>3.0850455740379199</v>
      </c>
    </row>
    <row r="10" spans="1:6" x14ac:dyDescent="0.2">
      <c r="A10" s="9" t="s">
        <v>456</v>
      </c>
      <c r="B10" s="9" t="s">
        <v>576</v>
      </c>
      <c r="C10" s="9" t="s">
        <v>154</v>
      </c>
      <c r="D10" s="9">
        <v>700</v>
      </c>
      <c r="E10" s="10">
        <v>7870.1204299999999</v>
      </c>
      <c r="F10" s="10">
        <v>2.0227342495171299</v>
      </c>
    </row>
    <row r="11" spans="1:6" x14ac:dyDescent="0.2">
      <c r="A11" s="9" t="s">
        <v>457</v>
      </c>
      <c r="B11" s="9" t="s">
        <v>589</v>
      </c>
      <c r="C11" s="9" t="s">
        <v>275</v>
      </c>
      <c r="D11" s="9">
        <v>25</v>
      </c>
      <c r="E11" s="10">
        <v>2509.2150000000001</v>
      </c>
      <c r="F11" s="10">
        <v>0.64490437789935096</v>
      </c>
    </row>
    <row r="12" spans="1:6" x14ac:dyDescent="0.2">
      <c r="A12" s="8" t="s">
        <v>119</v>
      </c>
      <c r="B12" s="9"/>
      <c r="C12" s="9"/>
      <c r="D12" s="9"/>
      <c r="E12" s="12">
        <f>SUM(E8:E11)</f>
        <v>36125.439689999999</v>
      </c>
      <c r="F12" s="12">
        <f>SUM(F8:F11)</f>
        <v>9.2847580656181208</v>
      </c>
    </row>
    <row r="13" spans="1:6" x14ac:dyDescent="0.2">
      <c r="A13" s="9"/>
      <c r="B13" s="9"/>
      <c r="C13" s="9"/>
      <c r="D13" s="9"/>
      <c r="E13" s="10"/>
      <c r="F13" s="10"/>
    </row>
    <row r="14" spans="1:6" x14ac:dyDescent="0.2">
      <c r="A14" s="8" t="s">
        <v>123</v>
      </c>
      <c r="B14" s="9"/>
      <c r="C14" s="9"/>
      <c r="D14" s="9"/>
      <c r="E14" s="10"/>
      <c r="F14" s="10"/>
    </row>
    <row r="15" spans="1:6" x14ac:dyDescent="0.2">
      <c r="A15" s="9" t="s">
        <v>178</v>
      </c>
      <c r="B15" s="9" t="s">
        <v>590</v>
      </c>
      <c r="C15" s="9" t="s">
        <v>179</v>
      </c>
      <c r="D15" s="9">
        <v>51</v>
      </c>
      <c r="E15" s="10">
        <v>7221.5326800000003</v>
      </c>
      <c r="F15" s="10">
        <v>1.8560378606357899</v>
      </c>
    </row>
    <row r="16" spans="1:6" x14ac:dyDescent="0.2">
      <c r="A16" s="8" t="s">
        <v>119</v>
      </c>
      <c r="B16" s="9"/>
      <c r="C16" s="9"/>
      <c r="D16" s="9"/>
      <c r="E16" s="12">
        <f>SUM(E15:E15)</f>
        <v>7221.5326800000003</v>
      </c>
      <c r="F16" s="12">
        <f>SUM(F15:F15)</f>
        <v>1.8560378606357899</v>
      </c>
    </row>
    <row r="17" spans="1:6" x14ac:dyDescent="0.2">
      <c r="A17" s="9"/>
      <c r="B17" s="9"/>
      <c r="C17" s="9"/>
      <c r="D17" s="9"/>
      <c r="E17" s="10"/>
      <c r="F17" s="10"/>
    </row>
    <row r="18" spans="1:6" x14ac:dyDescent="0.2">
      <c r="A18" s="8" t="s">
        <v>164</v>
      </c>
      <c r="B18" s="9"/>
      <c r="C18" s="9"/>
      <c r="D18" s="9"/>
      <c r="E18" s="10"/>
      <c r="F18" s="10"/>
    </row>
    <row r="19" spans="1:6" x14ac:dyDescent="0.2">
      <c r="A19" s="8" t="s">
        <v>165</v>
      </c>
      <c r="B19" s="9"/>
      <c r="C19" s="9"/>
      <c r="D19" s="9"/>
      <c r="E19" s="10"/>
      <c r="F19" s="10"/>
    </row>
    <row r="20" spans="1:6" x14ac:dyDescent="0.2">
      <c r="A20" s="9" t="s">
        <v>259</v>
      </c>
      <c r="B20" s="9" t="s">
        <v>772</v>
      </c>
      <c r="C20" s="9" t="s">
        <v>260</v>
      </c>
      <c r="D20" s="9">
        <v>19600</v>
      </c>
      <c r="E20" s="10">
        <v>19326.540799999999</v>
      </c>
      <c r="F20" s="10">
        <v>4.9671992123315203</v>
      </c>
    </row>
    <row r="21" spans="1:6" x14ac:dyDescent="0.2">
      <c r="A21" s="9" t="s">
        <v>261</v>
      </c>
      <c r="B21" s="9" t="s">
        <v>773</v>
      </c>
      <c r="C21" s="9" t="s">
        <v>182</v>
      </c>
      <c r="D21" s="9">
        <v>19600</v>
      </c>
      <c r="E21" s="10">
        <v>19325.1492</v>
      </c>
      <c r="F21" s="10">
        <v>4.96684155109791</v>
      </c>
    </row>
    <row r="22" spans="1:6" x14ac:dyDescent="0.2">
      <c r="A22" s="9" t="s">
        <v>458</v>
      </c>
      <c r="B22" s="9" t="s">
        <v>784</v>
      </c>
      <c r="C22" s="9" t="s">
        <v>182</v>
      </c>
      <c r="D22" s="9">
        <v>10000</v>
      </c>
      <c r="E22" s="10">
        <v>9982.4</v>
      </c>
      <c r="F22" s="10">
        <v>2.5656205075860301</v>
      </c>
    </row>
    <row r="23" spans="1:6" x14ac:dyDescent="0.2">
      <c r="A23" s="9" t="s">
        <v>166</v>
      </c>
      <c r="B23" s="9" t="s">
        <v>766</v>
      </c>
      <c r="C23" s="9" t="s">
        <v>167</v>
      </c>
      <c r="D23" s="9">
        <v>9550</v>
      </c>
      <c r="E23" s="10">
        <v>9496.8160499999994</v>
      </c>
      <c r="F23" s="10">
        <v>2.4408184419230001</v>
      </c>
    </row>
    <row r="24" spans="1:6" x14ac:dyDescent="0.2">
      <c r="A24" s="9" t="s">
        <v>459</v>
      </c>
      <c r="B24" s="9" t="s">
        <v>785</v>
      </c>
      <c r="C24" s="9" t="s">
        <v>182</v>
      </c>
      <c r="D24" s="9">
        <v>2500</v>
      </c>
      <c r="E24" s="10">
        <v>2498.5524999999998</v>
      </c>
      <c r="F24" s="10">
        <v>0.64216396190098002</v>
      </c>
    </row>
    <row r="25" spans="1:6" x14ac:dyDescent="0.2">
      <c r="A25" s="9" t="s">
        <v>258</v>
      </c>
      <c r="B25" s="9" t="s">
        <v>771</v>
      </c>
      <c r="C25" s="9" t="s">
        <v>182</v>
      </c>
      <c r="D25" s="9">
        <v>2000</v>
      </c>
      <c r="E25" s="10">
        <v>1994.4159999999999</v>
      </c>
      <c r="F25" s="10">
        <v>0.51259362380366402</v>
      </c>
    </row>
    <row r="26" spans="1:6" x14ac:dyDescent="0.2">
      <c r="A26" s="8" t="s">
        <v>119</v>
      </c>
      <c r="B26" s="9"/>
      <c r="C26" s="9"/>
      <c r="D26" s="9"/>
      <c r="E26" s="12">
        <f>SUM(E20:E25)</f>
        <v>62623.87455</v>
      </c>
      <c r="F26" s="12">
        <f>SUM(F20:F25)</f>
        <v>16.095237298643102</v>
      </c>
    </row>
    <row r="27" spans="1:6" x14ac:dyDescent="0.2">
      <c r="A27" s="9"/>
      <c r="B27" s="9"/>
      <c r="C27" s="9"/>
      <c r="D27" s="9"/>
      <c r="E27" s="10"/>
      <c r="F27" s="10"/>
    </row>
    <row r="28" spans="1:6" x14ac:dyDescent="0.2">
      <c r="A28" s="8" t="s">
        <v>184</v>
      </c>
      <c r="B28" s="9"/>
      <c r="C28" s="9"/>
      <c r="D28" s="9"/>
      <c r="E28" s="10"/>
      <c r="F28" s="10"/>
    </row>
    <row r="29" spans="1:6" x14ac:dyDescent="0.2">
      <c r="A29" s="9" t="s">
        <v>460</v>
      </c>
      <c r="B29" s="9" t="s">
        <v>786</v>
      </c>
      <c r="C29" s="9" t="s">
        <v>182</v>
      </c>
      <c r="D29" s="9">
        <v>4600</v>
      </c>
      <c r="E29" s="10">
        <v>22995.561000000002</v>
      </c>
      <c r="F29" s="10">
        <v>5.9101902232975601</v>
      </c>
    </row>
    <row r="30" spans="1:6" x14ac:dyDescent="0.2">
      <c r="A30" s="9" t="s">
        <v>461</v>
      </c>
      <c r="B30" s="9" t="s">
        <v>787</v>
      </c>
      <c r="C30" s="9" t="s">
        <v>182</v>
      </c>
      <c r="D30" s="9">
        <v>4000</v>
      </c>
      <c r="E30" s="10">
        <v>19928.060000000001</v>
      </c>
      <c r="F30" s="10">
        <v>5.1217983062594996</v>
      </c>
    </row>
    <row r="31" spans="1:6" x14ac:dyDescent="0.2">
      <c r="A31" s="9" t="s">
        <v>462</v>
      </c>
      <c r="B31" s="9" t="s">
        <v>788</v>
      </c>
      <c r="C31" s="9" t="s">
        <v>182</v>
      </c>
      <c r="D31" s="9">
        <v>4000</v>
      </c>
      <c r="E31" s="10">
        <v>19910.580000000002</v>
      </c>
      <c r="F31" s="10">
        <v>5.1173056946157498</v>
      </c>
    </row>
    <row r="32" spans="1:6" x14ac:dyDescent="0.2">
      <c r="A32" s="9" t="s">
        <v>303</v>
      </c>
      <c r="B32" s="9" t="s">
        <v>782</v>
      </c>
      <c r="C32" s="9" t="s">
        <v>182</v>
      </c>
      <c r="D32" s="9">
        <v>3100</v>
      </c>
      <c r="E32" s="10">
        <v>15474.068499999999</v>
      </c>
      <c r="F32" s="10">
        <v>3.9770583706714802</v>
      </c>
    </row>
    <row r="33" spans="1:6" x14ac:dyDescent="0.2">
      <c r="A33" s="9" t="s">
        <v>463</v>
      </c>
      <c r="B33" s="9" t="s">
        <v>789</v>
      </c>
      <c r="C33" s="9" t="s">
        <v>260</v>
      </c>
      <c r="D33" s="9">
        <v>3000</v>
      </c>
      <c r="E33" s="10">
        <v>14994.18</v>
      </c>
      <c r="F33" s="10">
        <v>3.8537201176506999</v>
      </c>
    </row>
    <row r="34" spans="1:6" x14ac:dyDescent="0.2">
      <c r="A34" s="9" t="s">
        <v>464</v>
      </c>
      <c r="B34" s="9" t="s">
        <v>790</v>
      </c>
      <c r="C34" s="9" t="s">
        <v>167</v>
      </c>
      <c r="D34" s="9">
        <v>3000</v>
      </c>
      <c r="E34" s="10">
        <v>14938.29</v>
      </c>
      <c r="F34" s="10">
        <v>3.8393555830529</v>
      </c>
    </row>
    <row r="35" spans="1:6" x14ac:dyDescent="0.2">
      <c r="A35" s="9" t="s">
        <v>465</v>
      </c>
      <c r="B35" s="9" t="s">
        <v>791</v>
      </c>
      <c r="C35" s="9" t="s">
        <v>260</v>
      </c>
      <c r="D35" s="9">
        <v>2800</v>
      </c>
      <c r="E35" s="10">
        <v>13955.41</v>
      </c>
      <c r="F35" s="10">
        <v>3.5867412734183302</v>
      </c>
    </row>
    <row r="36" spans="1:6" x14ac:dyDescent="0.2">
      <c r="A36" s="9" t="s">
        <v>466</v>
      </c>
      <c r="B36" s="9" t="s">
        <v>792</v>
      </c>
      <c r="C36" s="9" t="s">
        <v>182</v>
      </c>
      <c r="D36" s="9">
        <v>2500</v>
      </c>
      <c r="E36" s="10">
        <v>12422.8125</v>
      </c>
      <c r="F36" s="10">
        <v>3.1928416524980001</v>
      </c>
    </row>
    <row r="37" spans="1:6" x14ac:dyDescent="0.2">
      <c r="A37" s="9" t="s">
        <v>467</v>
      </c>
      <c r="B37" s="9" t="s">
        <v>793</v>
      </c>
      <c r="C37" s="9" t="s">
        <v>182</v>
      </c>
      <c r="D37" s="9">
        <v>2000</v>
      </c>
      <c r="E37" s="10">
        <v>10000</v>
      </c>
      <c r="F37" s="10">
        <v>2.57014396095731</v>
      </c>
    </row>
    <row r="38" spans="1:6" x14ac:dyDescent="0.2">
      <c r="A38" s="9" t="s">
        <v>468</v>
      </c>
      <c r="B38" s="9" t="s">
        <v>794</v>
      </c>
      <c r="C38" s="9" t="s">
        <v>182</v>
      </c>
      <c r="D38" s="9">
        <v>2000</v>
      </c>
      <c r="E38" s="10">
        <v>9956.08</v>
      </c>
      <c r="F38" s="10">
        <v>2.5588558886807902</v>
      </c>
    </row>
    <row r="39" spans="1:6" x14ac:dyDescent="0.2">
      <c r="A39" s="9" t="s">
        <v>469</v>
      </c>
      <c r="B39" s="9" t="s">
        <v>795</v>
      </c>
      <c r="C39" s="9" t="s">
        <v>182</v>
      </c>
      <c r="D39" s="9">
        <v>2000</v>
      </c>
      <c r="E39" s="10">
        <v>9936.66</v>
      </c>
      <c r="F39" s="10">
        <v>2.5538646691086102</v>
      </c>
    </row>
    <row r="40" spans="1:6" x14ac:dyDescent="0.2">
      <c r="A40" s="9" t="s">
        <v>470</v>
      </c>
      <c r="B40" s="9" t="s">
        <v>796</v>
      </c>
      <c r="C40" s="9" t="s">
        <v>167</v>
      </c>
      <c r="D40" s="9">
        <v>2000</v>
      </c>
      <c r="E40" s="10">
        <v>9859</v>
      </c>
      <c r="F40" s="10">
        <v>2.5339049311078199</v>
      </c>
    </row>
    <row r="41" spans="1:6" x14ac:dyDescent="0.2">
      <c r="A41" s="9" t="s">
        <v>186</v>
      </c>
      <c r="B41" s="9" t="s">
        <v>770</v>
      </c>
      <c r="C41" s="9" t="s">
        <v>167</v>
      </c>
      <c r="D41" s="9">
        <v>1880</v>
      </c>
      <c r="E41" s="10">
        <v>9368.8014000000003</v>
      </c>
      <c r="F41" s="10">
        <v>2.4079168339618402</v>
      </c>
    </row>
    <row r="42" spans="1:6" x14ac:dyDescent="0.2">
      <c r="A42" s="9" t="s">
        <v>471</v>
      </c>
      <c r="B42" s="9" t="s">
        <v>797</v>
      </c>
      <c r="C42" s="9" t="s">
        <v>167</v>
      </c>
      <c r="D42" s="9">
        <v>1800</v>
      </c>
      <c r="E42" s="10">
        <v>8970.4079999999994</v>
      </c>
      <c r="F42" s="10">
        <v>2.3055239948523201</v>
      </c>
    </row>
    <row r="43" spans="1:6" x14ac:dyDescent="0.2">
      <c r="A43" s="9" t="s">
        <v>472</v>
      </c>
      <c r="B43" s="9" t="s">
        <v>798</v>
      </c>
      <c r="C43" s="9" t="s">
        <v>182</v>
      </c>
      <c r="D43" s="9">
        <v>1600</v>
      </c>
      <c r="E43" s="10">
        <v>7965.9520000000002</v>
      </c>
      <c r="F43" s="10">
        <v>2.04736434260758</v>
      </c>
    </row>
    <row r="44" spans="1:6" x14ac:dyDescent="0.2">
      <c r="A44" s="9" t="s">
        <v>473</v>
      </c>
      <c r="B44" s="9" t="s">
        <v>799</v>
      </c>
      <c r="C44" s="9" t="s">
        <v>182</v>
      </c>
      <c r="D44" s="9">
        <v>1200</v>
      </c>
      <c r="E44" s="10">
        <v>5991.7860000000001</v>
      </c>
      <c r="F44" s="10">
        <v>1.53997526032486</v>
      </c>
    </row>
    <row r="45" spans="1:6" x14ac:dyDescent="0.2">
      <c r="A45" s="9" t="s">
        <v>302</v>
      </c>
      <c r="B45" s="9" t="s">
        <v>781</v>
      </c>
      <c r="C45" s="9" t="s">
        <v>182</v>
      </c>
      <c r="D45" s="9">
        <v>1000</v>
      </c>
      <c r="E45" s="10">
        <v>4990.5249999999996</v>
      </c>
      <c r="F45" s="10">
        <v>1.2826367690756499</v>
      </c>
    </row>
    <row r="46" spans="1:6" x14ac:dyDescent="0.2">
      <c r="A46" s="9" t="s">
        <v>474</v>
      </c>
      <c r="B46" s="9" t="s">
        <v>800</v>
      </c>
      <c r="C46" s="9" t="s">
        <v>182</v>
      </c>
      <c r="D46" s="9">
        <v>1000</v>
      </c>
      <c r="E46" s="10">
        <v>4968.1499999999996</v>
      </c>
      <c r="F46" s="10">
        <v>1.27688607196301</v>
      </c>
    </row>
    <row r="47" spans="1:6" x14ac:dyDescent="0.2">
      <c r="A47" s="9" t="s">
        <v>475</v>
      </c>
      <c r="B47" s="9" t="s">
        <v>801</v>
      </c>
      <c r="C47" s="9" t="s">
        <v>167</v>
      </c>
      <c r="D47" s="9">
        <v>1000</v>
      </c>
      <c r="E47" s="10">
        <v>4966.9350000000004</v>
      </c>
      <c r="F47" s="10">
        <v>1.2765737994717501</v>
      </c>
    </row>
    <row r="48" spans="1:6" x14ac:dyDescent="0.2">
      <c r="A48" s="9" t="s">
        <v>476</v>
      </c>
      <c r="B48" s="9" t="s">
        <v>802</v>
      </c>
      <c r="C48" s="9" t="s">
        <v>260</v>
      </c>
      <c r="D48" s="9">
        <v>1000</v>
      </c>
      <c r="E48" s="10">
        <v>4926.4350000000004</v>
      </c>
      <c r="F48" s="10">
        <v>1.2661647164298799</v>
      </c>
    </row>
    <row r="49" spans="1:6" x14ac:dyDescent="0.2">
      <c r="A49" s="9" t="s">
        <v>477</v>
      </c>
      <c r="B49" s="9" t="s">
        <v>803</v>
      </c>
      <c r="C49" s="9" t="s">
        <v>260</v>
      </c>
      <c r="D49" s="9">
        <v>500</v>
      </c>
      <c r="E49" s="10">
        <v>2484.3525</v>
      </c>
      <c r="F49" s="10">
        <v>0.63851435747642105</v>
      </c>
    </row>
    <row r="50" spans="1:6" x14ac:dyDescent="0.2">
      <c r="A50" s="9" t="s">
        <v>262</v>
      </c>
      <c r="B50" s="9" t="s">
        <v>774</v>
      </c>
      <c r="C50" s="9" t="s">
        <v>182</v>
      </c>
      <c r="D50" s="9">
        <v>440</v>
      </c>
      <c r="E50" s="10">
        <v>2192.6981999999998</v>
      </c>
      <c r="F50" s="10">
        <v>0.563555003693197</v>
      </c>
    </row>
    <row r="51" spans="1:6" x14ac:dyDescent="0.2">
      <c r="A51" s="9" t="s">
        <v>185</v>
      </c>
      <c r="B51" s="9" t="s">
        <v>769</v>
      </c>
      <c r="C51" s="9" t="s">
        <v>182</v>
      </c>
      <c r="D51" s="9">
        <v>400</v>
      </c>
      <c r="E51" s="10">
        <v>1994.8420000000001</v>
      </c>
      <c r="F51" s="10">
        <v>0.51270311193640095</v>
      </c>
    </row>
    <row r="52" spans="1:6" x14ac:dyDescent="0.2">
      <c r="A52" s="8" t="s">
        <v>119</v>
      </c>
      <c r="B52" s="9"/>
      <c r="C52" s="9"/>
      <c r="D52" s="9"/>
      <c r="E52" s="12">
        <f>SUM(E29:E51)</f>
        <v>233191.58709999998</v>
      </c>
      <c r="F52" s="12">
        <f>SUM(F29:F51)</f>
        <v>59.933594933111664</v>
      </c>
    </row>
    <row r="53" spans="1:6" x14ac:dyDescent="0.2">
      <c r="A53" s="9"/>
      <c r="B53" s="9"/>
      <c r="C53" s="9"/>
      <c r="D53" s="9"/>
      <c r="E53" s="10"/>
      <c r="F53" s="10"/>
    </row>
    <row r="54" spans="1:6" x14ac:dyDescent="0.2">
      <c r="A54" s="8" t="s">
        <v>126</v>
      </c>
      <c r="B54" s="9"/>
      <c r="C54" s="9"/>
      <c r="D54" s="9"/>
      <c r="E54" s="10"/>
      <c r="F54" s="10"/>
    </row>
    <row r="55" spans="1:6" x14ac:dyDescent="0.2">
      <c r="A55" s="9" t="s">
        <v>263</v>
      </c>
      <c r="B55" s="9" t="s">
        <v>264</v>
      </c>
      <c r="C55" s="9" t="s">
        <v>129</v>
      </c>
      <c r="D55" s="9">
        <v>2600000</v>
      </c>
      <c r="E55" s="10">
        <v>2585.1280000000002</v>
      </c>
      <c r="F55" s="10">
        <v>0.66441511175016599</v>
      </c>
    </row>
    <row r="56" spans="1:6" x14ac:dyDescent="0.2">
      <c r="A56" s="8" t="s">
        <v>119</v>
      </c>
      <c r="B56" s="9"/>
      <c r="C56" s="9"/>
      <c r="D56" s="9"/>
      <c r="E56" s="12">
        <f>SUM(E55:E55)</f>
        <v>2585.1280000000002</v>
      </c>
      <c r="F56" s="12">
        <f>SUM(F55:F55)</f>
        <v>0.66441511175016599</v>
      </c>
    </row>
    <row r="57" spans="1:6" x14ac:dyDescent="0.2">
      <c r="A57" s="9"/>
      <c r="B57" s="9"/>
      <c r="C57" s="9"/>
      <c r="D57" s="9"/>
      <c r="E57" s="10"/>
      <c r="F57" s="10"/>
    </row>
    <row r="58" spans="1:6" x14ac:dyDescent="0.2">
      <c r="A58" s="8" t="s">
        <v>119</v>
      </c>
      <c r="B58" s="9"/>
      <c r="C58" s="9"/>
      <c r="D58" s="9"/>
      <c r="E58" s="12">
        <v>341747.56201999995</v>
      </c>
      <c r="F58" s="12">
        <v>87.834043269758851</v>
      </c>
    </row>
    <row r="59" spans="1:6" x14ac:dyDescent="0.2">
      <c r="A59" s="9"/>
      <c r="B59" s="9"/>
      <c r="C59" s="9"/>
      <c r="D59" s="9"/>
      <c r="E59" s="10"/>
      <c r="F59" s="10"/>
    </row>
    <row r="60" spans="1:6" x14ac:dyDescent="0.2">
      <c r="A60" s="8" t="s">
        <v>136</v>
      </c>
      <c r="B60" s="9"/>
      <c r="C60" s="9"/>
      <c r="D60" s="9"/>
      <c r="E60" s="12">
        <v>47335.703502299992</v>
      </c>
      <c r="F60" s="12">
        <v>12.17</v>
      </c>
    </row>
    <row r="61" spans="1:6" x14ac:dyDescent="0.2">
      <c r="A61" s="9"/>
      <c r="B61" s="9"/>
      <c r="C61" s="9"/>
      <c r="D61" s="9"/>
      <c r="E61" s="10"/>
      <c r="F61" s="10"/>
    </row>
    <row r="62" spans="1:6" x14ac:dyDescent="0.2">
      <c r="A62" s="13" t="s">
        <v>137</v>
      </c>
      <c r="B62" s="6"/>
      <c r="C62" s="6"/>
      <c r="D62" s="6"/>
      <c r="E62" s="14">
        <v>389083.26552229992</v>
      </c>
      <c r="F62" s="14">
        <f xml:space="preserve"> ROUND(SUM(F58:F61),2)</f>
        <v>100</v>
      </c>
    </row>
    <row r="63" spans="1:6" x14ac:dyDescent="0.2">
      <c r="A63" s="1" t="s">
        <v>170</v>
      </c>
    </row>
    <row r="65" spans="1:4" x14ac:dyDescent="0.2">
      <c r="A65" s="1" t="s">
        <v>140</v>
      </c>
    </row>
    <row r="66" spans="1:4" x14ac:dyDescent="0.2">
      <c r="A66" s="1" t="s">
        <v>141</v>
      </c>
    </row>
    <row r="67" spans="1:4" x14ac:dyDescent="0.2">
      <c r="A67" s="1" t="s">
        <v>142</v>
      </c>
    </row>
    <row r="68" spans="1:4" x14ac:dyDescent="0.2">
      <c r="A68" s="3" t="s">
        <v>189</v>
      </c>
      <c r="D68" s="16">
        <v>1001.8518468</v>
      </c>
    </row>
    <row r="69" spans="1:4" x14ac:dyDescent="0.2">
      <c r="A69" s="3" t="s">
        <v>144</v>
      </c>
      <c r="D69" s="16">
        <v>2162.5681470999998</v>
      </c>
    </row>
    <row r="70" spans="1:4" x14ac:dyDescent="0.2">
      <c r="A70" s="3" t="s">
        <v>386</v>
      </c>
      <c r="D70" s="16">
        <v>1021.6051204</v>
      </c>
    </row>
    <row r="71" spans="1:4" x14ac:dyDescent="0.2">
      <c r="A71" s="3" t="s">
        <v>478</v>
      </c>
      <c r="D71" s="16">
        <v>1000.6729965</v>
      </c>
    </row>
    <row r="72" spans="1:4" x14ac:dyDescent="0.2">
      <c r="A72" s="3" t="s">
        <v>191</v>
      </c>
      <c r="D72" s="16">
        <v>2228.9143693999999</v>
      </c>
    </row>
    <row r="73" spans="1:4" x14ac:dyDescent="0.2">
      <c r="A73" s="3" t="s">
        <v>479</v>
      </c>
      <c r="D73" s="16">
        <v>1054.9275656</v>
      </c>
    </row>
    <row r="74" spans="1:4" x14ac:dyDescent="0.2">
      <c r="A74" s="3" t="s">
        <v>480</v>
      </c>
      <c r="D74" s="16">
        <v>1512.3399984</v>
      </c>
    </row>
    <row r="75" spans="1:4" x14ac:dyDescent="0.2">
      <c r="A75" s="3" t="s">
        <v>481</v>
      </c>
      <c r="D75" s="16">
        <v>3468.5697721000001</v>
      </c>
    </row>
    <row r="76" spans="1:4" x14ac:dyDescent="0.2">
      <c r="A76" s="3" t="s">
        <v>388</v>
      </c>
      <c r="D76" s="16">
        <v>1244.5624447</v>
      </c>
    </row>
    <row r="77" spans="1:4" x14ac:dyDescent="0.2">
      <c r="A77" s="3" t="s">
        <v>482</v>
      </c>
      <c r="D77" s="16">
        <v>1000.7164034</v>
      </c>
    </row>
    <row r="78" spans="1:4" x14ac:dyDescent="0.2">
      <c r="A78" s="3" t="s">
        <v>483</v>
      </c>
      <c r="D78" s="16">
        <v>2159.4161853000001</v>
      </c>
    </row>
    <row r="79" spans="1:4" x14ac:dyDescent="0.2">
      <c r="A79" s="3" t="s">
        <v>484</v>
      </c>
      <c r="D79" s="16">
        <v>1021.3385301</v>
      </c>
    </row>
    <row r="81" spans="1:4" x14ac:dyDescent="0.2">
      <c r="A81" s="1" t="s">
        <v>147</v>
      </c>
    </row>
    <row r="82" spans="1:4" x14ac:dyDescent="0.2">
      <c r="A82" s="3" t="s">
        <v>189</v>
      </c>
      <c r="D82" s="16">
        <v>1001.8518468</v>
      </c>
    </row>
    <row r="83" spans="1:4" x14ac:dyDescent="0.2">
      <c r="A83" s="3" t="s">
        <v>144</v>
      </c>
      <c r="D83" s="16">
        <v>2248.4173645999999</v>
      </c>
    </row>
    <row r="84" spans="1:4" x14ac:dyDescent="0.2">
      <c r="A84" s="3" t="s">
        <v>386</v>
      </c>
      <c r="D84" s="16">
        <v>1021.6480538</v>
      </c>
    </row>
    <row r="85" spans="1:4" x14ac:dyDescent="0.2">
      <c r="A85" s="3" t="s">
        <v>478</v>
      </c>
      <c r="D85" s="16">
        <v>1000.6729965</v>
      </c>
    </row>
    <row r="86" spans="1:4" x14ac:dyDescent="0.2">
      <c r="A86" s="3" t="s">
        <v>191</v>
      </c>
      <c r="D86" s="16">
        <v>2311.7347497000001</v>
      </c>
    </row>
    <row r="87" spans="1:4" x14ac:dyDescent="0.2">
      <c r="A87" s="3" t="s">
        <v>479</v>
      </c>
      <c r="D87" s="16">
        <v>1054.9715678</v>
      </c>
    </row>
    <row r="88" spans="1:4" x14ac:dyDescent="0.2">
      <c r="A88" s="3" t="s">
        <v>480</v>
      </c>
      <c r="D88" s="16">
        <v>1512.3399992</v>
      </c>
    </row>
    <row r="89" spans="1:4" x14ac:dyDescent="0.2">
      <c r="A89" s="3" t="s">
        <v>481</v>
      </c>
      <c r="D89" s="16">
        <v>3592.9861079000002</v>
      </c>
    </row>
    <row r="90" spans="1:4" x14ac:dyDescent="0.2">
      <c r="A90" s="3" t="s">
        <v>388</v>
      </c>
      <c r="D90" s="16">
        <v>1244.6145256</v>
      </c>
    </row>
    <row r="91" spans="1:4" x14ac:dyDescent="0.2">
      <c r="A91" s="3" t="s">
        <v>482</v>
      </c>
      <c r="D91" s="16">
        <v>1000.7164034</v>
      </c>
    </row>
    <row r="92" spans="1:4" x14ac:dyDescent="0.2">
      <c r="A92" s="3" t="s">
        <v>483</v>
      </c>
      <c r="D92" s="16">
        <v>2244.3201831000001</v>
      </c>
    </row>
    <row r="93" spans="1:4" x14ac:dyDescent="0.2">
      <c r="A93" s="3" t="s">
        <v>484</v>
      </c>
      <c r="D93" s="16">
        <v>1021.3810532</v>
      </c>
    </row>
    <row r="95" spans="1:4" x14ac:dyDescent="0.2">
      <c r="A95" s="1" t="s">
        <v>148</v>
      </c>
      <c r="D95" s="17"/>
    </row>
    <row r="96" spans="1:4" x14ac:dyDescent="0.2">
      <c r="A96" s="19" t="s">
        <v>513</v>
      </c>
      <c r="B96" s="23"/>
      <c r="C96" s="34" t="s">
        <v>514</v>
      </c>
      <c r="D96" s="35"/>
    </row>
    <row r="97" spans="1:6" x14ac:dyDescent="0.2">
      <c r="A97" s="24"/>
      <c r="B97" s="25"/>
      <c r="C97" s="26" t="s">
        <v>515</v>
      </c>
      <c r="D97" s="26" t="s">
        <v>516</v>
      </c>
    </row>
    <row r="98" spans="1:6" s="21" customFormat="1" x14ac:dyDescent="0.2">
      <c r="A98" s="24" t="s">
        <v>524</v>
      </c>
      <c r="B98" s="24"/>
      <c r="C98" s="30">
        <v>31.657137749000004</v>
      </c>
      <c r="D98" s="30">
        <v>29.329739356000001</v>
      </c>
      <c r="E98" s="20"/>
      <c r="F98" s="20"/>
    </row>
    <row r="99" spans="1:6" s="21" customFormat="1" x14ac:dyDescent="0.2">
      <c r="A99" s="24" t="s">
        <v>525</v>
      </c>
      <c r="B99" s="24"/>
      <c r="C99" s="30">
        <v>38.480872654000009</v>
      </c>
      <c r="D99" s="30">
        <v>35.651800680999983</v>
      </c>
      <c r="E99" s="20"/>
      <c r="F99" s="20"/>
    </row>
    <row r="100" spans="1:6" s="21" customFormat="1" x14ac:dyDescent="0.2">
      <c r="A100" s="24" t="s">
        <v>526</v>
      </c>
      <c r="B100" s="24"/>
      <c r="C100" s="30">
        <v>27.785592034000004</v>
      </c>
      <c r="D100" s="30">
        <v>25.742825481000001</v>
      </c>
      <c r="E100" s="20"/>
      <c r="F100" s="20"/>
    </row>
    <row r="101" spans="1:6" s="21" customFormat="1" x14ac:dyDescent="0.2">
      <c r="A101" s="24" t="s">
        <v>527</v>
      </c>
      <c r="B101" s="24"/>
      <c r="C101" s="30">
        <v>26.371593557000004</v>
      </c>
      <c r="D101" s="30">
        <v>24.432782636000017</v>
      </c>
      <c r="E101" s="20"/>
      <c r="F101" s="20"/>
    </row>
    <row r="102" spans="1:6" s="21" customFormat="1" x14ac:dyDescent="0.2">
      <c r="A102" s="24" t="s">
        <v>528</v>
      </c>
      <c r="B102" s="24"/>
      <c r="C102" s="30">
        <v>27.872979291000011</v>
      </c>
      <c r="D102" s="30">
        <v>25.823788119000007</v>
      </c>
      <c r="E102" s="20"/>
      <c r="F102" s="20"/>
    </row>
    <row r="103" spans="1:6" s="21" customFormat="1" x14ac:dyDescent="0.2">
      <c r="A103" s="24" t="s">
        <v>529</v>
      </c>
      <c r="B103" s="24"/>
      <c r="C103" s="30">
        <v>28.441732820000002</v>
      </c>
      <c r="D103" s="30">
        <v>26.350727506999998</v>
      </c>
      <c r="E103" s="20"/>
      <c r="F103" s="20"/>
    </row>
    <row r="104" spans="1:6" s="21" customFormat="1" x14ac:dyDescent="0.2">
      <c r="A104" s="24" t="s">
        <v>530</v>
      </c>
      <c r="B104" s="24"/>
      <c r="C104" s="30">
        <v>28.171766859999988</v>
      </c>
      <c r="D104" s="30">
        <v>26.100609141999985</v>
      </c>
      <c r="E104" s="20"/>
      <c r="F104" s="20"/>
    </row>
    <row r="105" spans="1:6" s="21" customFormat="1" x14ac:dyDescent="0.2">
      <c r="A105" s="24" t="s">
        <v>531</v>
      </c>
      <c r="B105" s="24"/>
      <c r="C105" s="30">
        <v>28.707295314</v>
      </c>
      <c r="D105" s="30">
        <v>26.596766134000003</v>
      </c>
      <c r="E105" s="20"/>
      <c r="F105" s="20"/>
    </row>
    <row r="106" spans="1:6" s="21" customFormat="1" x14ac:dyDescent="0.2">
      <c r="A106" s="27"/>
      <c r="B106" s="28"/>
      <c r="C106" s="29"/>
      <c r="D106" s="29"/>
      <c r="E106" s="20"/>
      <c r="F106" s="20"/>
    </row>
    <row r="107" spans="1:6" x14ac:dyDescent="0.2">
      <c r="A107" s="1" t="s">
        <v>150</v>
      </c>
      <c r="D107" s="18">
        <v>6.07210969540714E-2</v>
      </c>
      <c r="E107" s="2" t="s">
        <v>151</v>
      </c>
    </row>
  </sheetData>
  <mergeCells count="2">
    <mergeCell ref="B1:E1"/>
    <mergeCell ref="C96:D9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showGridLines="0" workbookViewId="0">
      <selection activeCell="B37" sqref="B37:B38"/>
    </sheetView>
  </sheetViews>
  <sheetFormatPr defaultRowHeight="11.25" x14ac:dyDescent="0.2"/>
  <cols>
    <col min="1" max="1" width="58.85546875" style="20" bestFit="1" customWidth="1"/>
    <col min="2" max="2" width="32.140625" style="20" bestFit="1" customWidth="1"/>
    <col min="3" max="3" width="32.7109375" style="20" bestFit="1" customWidth="1"/>
    <col min="4" max="4" width="11.5703125" style="20" bestFit="1" customWidth="1"/>
    <col min="5" max="5" width="24" style="20" bestFit="1" customWidth="1"/>
    <col min="6" max="6" width="14.140625" style="20" bestFit="1" customWidth="1"/>
    <col min="7" max="16384" width="9.140625" style="21"/>
  </cols>
  <sheetData>
    <row r="1" spans="1:6" x14ac:dyDescent="0.2">
      <c r="A1" s="36" t="s">
        <v>1001</v>
      </c>
      <c r="B1" s="36"/>
      <c r="C1" s="36"/>
      <c r="D1" s="36"/>
      <c r="E1" s="36"/>
    </row>
    <row r="3" spans="1:6" s="1" customFormat="1" x14ac:dyDescent="0.2">
      <c r="A3" s="5" t="s">
        <v>1</v>
      </c>
      <c r="B3" s="5" t="s">
        <v>2</v>
      </c>
      <c r="C3" s="5" t="s">
        <v>814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33</v>
      </c>
      <c r="B8" s="10" t="s">
        <v>34</v>
      </c>
      <c r="C8" s="10" t="s">
        <v>11</v>
      </c>
      <c r="D8" s="37">
        <v>2248564</v>
      </c>
      <c r="E8" s="10">
        <v>15492.605960000001</v>
      </c>
      <c r="F8" s="10">
        <v>4.6074931487568396</v>
      </c>
    </row>
    <row r="9" spans="1:6" x14ac:dyDescent="0.2">
      <c r="A9" s="10" t="s">
        <v>893</v>
      </c>
      <c r="B9" s="10" t="s">
        <v>894</v>
      </c>
      <c r="C9" s="10" t="s">
        <v>59</v>
      </c>
      <c r="D9" s="37">
        <v>275740</v>
      </c>
      <c r="E9" s="10">
        <v>10483.496929999999</v>
      </c>
      <c r="F9" s="10">
        <v>3.1177866657617073</v>
      </c>
    </row>
    <row r="10" spans="1:6" x14ac:dyDescent="0.2">
      <c r="A10" s="10" t="s">
        <v>889</v>
      </c>
      <c r="B10" s="10" t="s">
        <v>890</v>
      </c>
      <c r="C10" s="10" t="s">
        <v>59</v>
      </c>
      <c r="D10" s="37">
        <v>4272831</v>
      </c>
      <c r="E10" s="10">
        <v>10169.33778</v>
      </c>
      <c r="F10" s="10">
        <v>3.0243558940128161</v>
      </c>
    </row>
    <row r="11" spans="1:6" x14ac:dyDescent="0.2">
      <c r="A11" s="10" t="s">
        <v>891</v>
      </c>
      <c r="B11" s="10" t="s">
        <v>892</v>
      </c>
      <c r="C11" s="10" t="s">
        <v>14</v>
      </c>
      <c r="D11" s="37">
        <v>698450</v>
      </c>
      <c r="E11" s="10">
        <v>9239.4458250000007</v>
      </c>
      <c r="F11" s="10">
        <v>2.7478064985909887</v>
      </c>
    </row>
    <row r="12" spans="1:6" x14ac:dyDescent="0.2">
      <c r="A12" s="10" t="s">
        <v>9</v>
      </c>
      <c r="B12" s="10" t="s">
        <v>10</v>
      </c>
      <c r="C12" s="10" t="s">
        <v>11</v>
      </c>
      <c r="D12" s="37">
        <v>934200</v>
      </c>
      <c r="E12" s="10">
        <v>9079.0226999999995</v>
      </c>
      <c r="F12" s="10">
        <v>2.7000967426436642</v>
      </c>
    </row>
    <row r="13" spans="1:6" x14ac:dyDescent="0.2">
      <c r="A13" s="10" t="s">
        <v>18</v>
      </c>
      <c r="B13" s="10" t="s">
        <v>19</v>
      </c>
      <c r="C13" s="10" t="s">
        <v>11</v>
      </c>
      <c r="D13" s="37">
        <v>1035138</v>
      </c>
      <c r="E13" s="10">
        <v>8591.6453999999994</v>
      </c>
      <c r="F13" s="10">
        <v>2.5551509810069559</v>
      </c>
    </row>
    <row r="14" spans="1:6" x14ac:dyDescent="0.2">
      <c r="A14" s="10" t="s">
        <v>870</v>
      </c>
      <c r="B14" s="10" t="s">
        <v>871</v>
      </c>
      <c r="C14" s="10" t="s">
        <v>44</v>
      </c>
      <c r="D14" s="37">
        <v>3500000</v>
      </c>
      <c r="E14" s="10">
        <v>8191.75</v>
      </c>
      <c r="F14" s="10">
        <v>2.4362222920261272</v>
      </c>
    </row>
    <row r="15" spans="1:6" x14ac:dyDescent="0.2">
      <c r="A15" s="10" t="s">
        <v>42</v>
      </c>
      <c r="B15" s="10" t="s">
        <v>43</v>
      </c>
      <c r="C15" s="10" t="s">
        <v>44</v>
      </c>
      <c r="D15" s="37">
        <v>2975000</v>
      </c>
      <c r="E15" s="10">
        <v>7977.4624999999996</v>
      </c>
      <c r="F15" s="10">
        <v>2.3724932982943181</v>
      </c>
    </row>
    <row r="16" spans="1:6" x14ac:dyDescent="0.2">
      <c r="A16" s="10" t="s">
        <v>103</v>
      </c>
      <c r="B16" s="10" t="s">
        <v>104</v>
      </c>
      <c r="C16" s="10" t="s">
        <v>26</v>
      </c>
      <c r="D16" s="37">
        <v>3518819</v>
      </c>
      <c r="E16" s="10">
        <v>7861.0416459999997</v>
      </c>
      <c r="F16" s="10">
        <v>2.3378697954076917</v>
      </c>
    </row>
    <row r="17" spans="1:6" x14ac:dyDescent="0.2">
      <c r="A17" s="10" t="s">
        <v>98</v>
      </c>
      <c r="B17" s="10" t="s">
        <v>99</v>
      </c>
      <c r="C17" s="10" t="s">
        <v>100</v>
      </c>
      <c r="D17" s="37">
        <v>6120592</v>
      </c>
      <c r="E17" s="10">
        <v>7763.9709519999997</v>
      </c>
      <c r="F17" s="10">
        <v>2.3090010202832989</v>
      </c>
    </row>
    <row r="18" spans="1:6" x14ac:dyDescent="0.2">
      <c r="A18" s="10" t="s">
        <v>905</v>
      </c>
      <c r="B18" s="10" t="s">
        <v>906</v>
      </c>
      <c r="C18" s="10" t="s">
        <v>14</v>
      </c>
      <c r="D18" s="37">
        <v>533038</v>
      </c>
      <c r="E18" s="10">
        <v>7602.987513</v>
      </c>
      <c r="F18" s="10">
        <v>2.2611246272367791</v>
      </c>
    </row>
    <row r="19" spans="1:6" x14ac:dyDescent="0.2">
      <c r="A19" s="10" t="s">
        <v>67</v>
      </c>
      <c r="B19" s="10" t="s">
        <v>68</v>
      </c>
      <c r="C19" s="10" t="s">
        <v>69</v>
      </c>
      <c r="D19" s="37">
        <v>891260</v>
      </c>
      <c r="E19" s="10">
        <v>7580.61193</v>
      </c>
      <c r="F19" s="10">
        <v>2.2544701402099925</v>
      </c>
    </row>
    <row r="20" spans="1:6" x14ac:dyDescent="0.2">
      <c r="A20" s="10" t="s">
        <v>899</v>
      </c>
      <c r="B20" s="10" t="s">
        <v>900</v>
      </c>
      <c r="C20" s="10" t="s">
        <v>838</v>
      </c>
      <c r="D20" s="37">
        <v>1306318</v>
      </c>
      <c r="E20" s="10">
        <v>7421.1925579999997</v>
      </c>
      <c r="F20" s="10">
        <v>2.2070588998953822</v>
      </c>
    </row>
    <row r="21" spans="1:6" x14ac:dyDescent="0.2">
      <c r="A21" s="10" t="s">
        <v>40</v>
      </c>
      <c r="B21" s="10" t="s">
        <v>41</v>
      </c>
      <c r="C21" s="10" t="s">
        <v>29</v>
      </c>
      <c r="D21" s="37">
        <v>549461</v>
      </c>
      <c r="E21" s="10">
        <v>6928.7032099999997</v>
      </c>
      <c r="F21" s="10">
        <v>2.0605928177782507</v>
      </c>
    </row>
    <row r="22" spans="1:6" x14ac:dyDescent="0.2">
      <c r="A22" s="10" t="s">
        <v>87</v>
      </c>
      <c r="B22" s="10" t="s">
        <v>88</v>
      </c>
      <c r="C22" s="10" t="s">
        <v>11</v>
      </c>
      <c r="D22" s="37">
        <v>1722796</v>
      </c>
      <c r="E22" s="10">
        <v>6861.0350699999999</v>
      </c>
      <c r="F22" s="10">
        <v>2.0404683472892899</v>
      </c>
    </row>
    <row r="23" spans="1:6" x14ac:dyDescent="0.2">
      <c r="A23" s="10" t="s">
        <v>884</v>
      </c>
      <c r="B23" s="10" t="s">
        <v>885</v>
      </c>
      <c r="C23" s="10" t="s">
        <v>838</v>
      </c>
      <c r="D23" s="37">
        <v>556431</v>
      </c>
      <c r="E23" s="10">
        <v>6764.5316670000002</v>
      </c>
      <c r="F23" s="10">
        <v>2.0117682842203508</v>
      </c>
    </row>
    <row r="24" spans="1:6" x14ac:dyDescent="0.2">
      <c r="A24" s="10" t="s">
        <v>868</v>
      </c>
      <c r="B24" s="10" t="s">
        <v>869</v>
      </c>
      <c r="C24" s="10" t="s">
        <v>37</v>
      </c>
      <c r="D24" s="37">
        <v>1311475</v>
      </c>
      <c r="E24" s="10">
        <v>6273.4406630000003</v>
      </c>
      <c r="F24" s="10">
        <v>1.8657180688990467</v>
      </c>
    </row>
    <row r="25" spans="1:6" x14ac:dyDescent="0.2">
      <c r="A25" s="10" t="s">
        <v>38</v>
      </c>
      <c r="B25" s="10" t="s">
        <v>39</v>
      </c>
      <c r="C25" s="10" t="s">
        <v>11</v>
      </c>
      <c r="D25" s="37">
        <v>1649000</v>
      </c>
      <c r="E25" s="10">
        <v>6196.1175000000003</v>
      </c>
      <c r="F25" s="10">
        <v>1.8427221994705891</v>
      </c>
    </row>
    <row r="26" spans="1:6" x14ac:dyDescent="0.2">
      <c r="A26" s="10" t="s">
        <v>1002</v>
      </c>
      <c r="B26" s="10" t="s">
        <v>1003</v>
      </c>
      <c r="C26" s="10" t="s">
        <v>838</v>
      </c>
      <c r="D26" s="37">
        <v>1462995</v>
      </c>
      <c r="E26" s="10">
        <v>6171.6444080000001</v>
      </c>
      <c r="F26" s="10">
        <v>1.8354439143318573</v>
      </c>
    </row>
    <row r="27" spans="1:6" x14ac:dyDescent="0.2">
      <c r="A27" s="10" t="s">
        <v>828</v>
      </c>
      <c r="B27" s="10" t="s">
        <v>829</v>
      </c>
      <c r="C27" s="10" t="s">
        <v>69</v>
      </c>
      <c r="D27" s="37">
        <v>3843261</v>
      </c>
      <c r="E27" s="10">
        <v>6066.5874889999996</v>
      </c>
      <c r="F27" s="10">
        <v>1.8042000399461176</v>
      </c>
    </row>
    <row r="28" spans="1:6" x14ac:dyDescent="0.2">
      <c r="A28" s="10" t="s">
        <v>1004</v>
      </c>
      <c r="B28" s="10" t="s">
        <v>1005</v>
      </c>
      <c r="C28" s="10" t="s">
        <v>62</v>
      </c>
      <c r="D28" s="37">
        <v>2230536</v>
      </c>
      <c r="E28" s="10">
        <v>6005.7181799999998</v>
      </c>
      <c r="F28" s="10">
        <v>1.7860975383456015</v>
      </c>
    </row>
    <row r="29" spans="1:6" x14ac:dyDescent="0.2">
      <c r="A29" s="10" t="s">
        <v>65</v>
      </c>
      <c r="B29" s="10" t="s">
        <v>66</v>
      </c>
      <c r="C29" s="10" t="s">
        <v>29</v>
      </c>
      <c r="D29" s="37">
        <v>1878855</v>
      </c>
      <c r="E29" s="10">
        <v>5910.8778300000004</v>
      </c>
      <c r="F29" s="10">
        <v>1.7578920663947291</v>
      </c>
    </row>
    <row r="30" spans="1:6" x14ac:dyDescent="0.2">
      <c r="A30" s="10" t="s">
        <v>819</v>
      </c>
      <c r="B30" s="10" t="s">
        <v>820</v>
      </c>
      <c r="C30" s="10" t="s">
        <v>821</v>
      </c>
      <c r="D30" s="37">
        <v>1267538</v>
      </c>
      <c r="E30" s="10">
        <v>5775.536897</v>
      </c>
      <c r="F30" s="10">
        <v>1.7176417416169691</v>
      </c>
    </row>
    <row r="31" spans="1:6" x14ac:dyDescent="0.2">
      <c r="A31" s="10" t="s">
        <v>74</v>
      </c>
      <c r="B31" s="10" t="s">
        <v>75</v>
      </c>
      <c r="C31" s="10" t="s">
        <v>76</v>
      </c>
      <c r="D31" s="37">
        <v>3898637</v>
      </c>
      <c r="E31" s="10">
        <v>5719.3004790000005</v>
      </c>
      <c r="F31" s="10">
        <v>1.7009170594482874</v>
      </c>
    </row>
    <row r="32" spans="1:6" x14ac:dyDescent="0.2">
      <c r="A32" s="10" t="s">
        <v>22</v>
      </c>
      <c r="B32" s="10" t="s">
        <v>23</v>
      </c>
      <c r="C32" s="10" t="s">
        <v>11</v>
      </c>
      <c r="D32" s="37">
        <v>893576</v>
      </c>
      <c r="E32" s="10">
        <v>5633.1031039999998</v>
      </c>
      <c r="F32" s="10">
        <v>1.6752820038754077</v>
      </c>
    </row>
    <row r="33" spans="1:6" x14ac:dyDescent="0.2">
      <c r="A33" s="10" t="s">
        <v>1006</v>
      </c>
      <c r="B33" s="10" t="s">
        <v>1007</v>
      </c>
      <c r="C33" s="10" t="s">
        <v>100</v>
      </c>
      <c r="D33" s="37">
        <v>2364960</v>
      </c>
      <c r="E33" s="10">
        <v>5560.0209599999998</v>
      </c>
      <c r="F33" s="10">
        <v>1.6535474113448905</v>
      </c>
    </row>
    <row r="34" spans="1:6" x14ac:dyDescent="0.2">
      <c r="A34" s="10" t="s">
        <v>1008</v>
      </c>
      <c r="B34" s="10" t="s">
        <v>1009</v>
      </c>
      <c r="C34" s="10" t="s">
        <v>17</v>
      </c>
      <c r="D34" s="37">
        <v>5250000</v>
      </c>
      <c r="E34" s="10">
        <v>5475.75</v>
      </c>
      <c r="F34" s="10">
        <v>1.6284852706152</v>
      </c>
    </row>
    <row r="35" spans="1:6" x14ac:dyDescent="0.2">
      <c r="A35" s="10" t="s">
        <v>817</v>
      </c>
      <c r="B35" s="10" t="s">
        <v>818</v>
      </c>
      <c r="C35" s="10" t="s">
        <v>59</v>
      </c>
      <c r="D35" s="37">
        <v>463484</v>
      </c>
      <c r="E35" s="10">
        <v>5444.0830640000004</v>
      </c>
      <c r="F35" s="10">
        <v>1.6190675399223247</v>
      </c>
    </row>
    <row r="36" spans="1:6" x14ac:dyDescent="0.2">
      <c r="A36" s="10" t="s">
        <v>1010</v>
      </c>
      <c r="B36" s="10" t="s">
        <v>1011</v>
      </c>
      <c r="C36" s="10" t="s">
        <v>1012</v>
      </c>
      <c r="D36" s="37">
        <v>3143243</v>
      </c>
      <c r="E36" s="10">
        <v>5368.659044</v>
      </c>
      <c r="F36" s="10">
        <v>1.5966364746580985</v>
      </c>
    </row>
    <row r="37" spans="1:6" x14ac:dyDescent="0.2">
      <c r="A37" s="10" t="s">
        <v>1013</v>
      </c>
      <c r="B37" s="10" t="s">
        <v>1014</v>
      </c>
      <c r="C37" s="10" t="s">
        <v>941</v>
      </c>
      <c r="D37" s="37">
        <v>156813</v>
      </c>
      <c r="E37" s="10">
        <v>5282.7947510000004</v>
      </c>
      <c r="F37" s="10">
        <v>1.5711004775029531</v>
      </c>
    </row>
    <row r="38" spans="1:6" x14ac:dyDescent="0.2">
      <c r="A38" s="10" t="s">
        <v>822</v>
      </c>
      <c r="B38" s="10" t="s">
        <v>823</v>
      </c>
      <c r="C38" s="10" t="s">
        <v>69</v>
      </c>
      <c r="D38" s="37">
        <v>4110157</v>
      </c>
      <c r="E38" s="10">
        <v>5254.8357249999999</v>
      </c>
      <c r="F38" s="10">
        <v>1.5627854773620138</v>
      </c>
    </row>
    <row r="39" spans="1:6" x14ac:dyDescent="0.2">
      <c r="A39" s="10" t="s">
        <v>55</v>
      </c>
      <c r="B39" s="10" t="s">
        <v>56</v>
      </c>
      <c r="C39" s="10" t="s">
        <v>32</v>
      </c>
      <c r="D39" s="37">
        <v>645444</v>
      </c>
      <c r="E39" s="10">
        <v>4965.0779700000003</v>
      </c>
      <c r="F39" s="10">
        <v>1.4766116681004464</v>
      </c>
    </row>
    <row r="40" spans="1:6" x14ac:dyDescent="0.2">
      <c r="A40" s="10" t="s">
        <v>830</v>
      </c>
      <c r="B40" s="10" t="s">
        <v>831</v>
      </c>
      <c r="C40" s="10" t="s">
        <v>11</v>
      </c>
      <c r="D40" s="37">
        <v>10673800</v>
      </c>
      <c r="E40" s="10">
        <v>4936.6324999999997</v>
      </c>
      <c r="F40" s="10">
        <v>1.4681519997608166</v>
      </c>
    </row>
    <row r="41" spans="1:6" x14ac:dyDescent="0.2">
      <c r="A41" s="10" t="s">
        <v>824</v>
      </c>
      <c r="B41" s="10" t="s">
        <v>825</v>
      </c>
      <c r="C41" s="10" t="s">
        <v>821</v>
      </c>
      <c r="D41" s="37">
        <v>1793831</v>
      </c>
      <c r="E41" s="10">
        <v>4882.8079820000003</v>
      </c>
      <c r="F41" s="10">
        <v>1.4521446154279012</v>
      </c>
    </row>
    <row r="42" spans="1:6" x14ac:dyDescent="0.2">
      <c r="A42" s="10" t="s">
        <v>1015</v>
      </c>
      <c r="B42" s="10" t="s">
        <v>1016</v>
      </c>
      <c r="C42" s="10" t="s">
        <v>29</v>
      </c>
      <c r="D42" s="37">
        <v>105763</v>
      </c>
      <c r="E42" s="10">
        <v>4566.5819330000004</v>
      </c>
      <c r="F42" s="10">
        <v>1.3580991489655279</v>
      </c>
    </row>
    <row r="43" spans="1:6" x14ac:dyDescent="0.2">
      <c r="A43" s="10" t="s">
        <v>877</v>
      </c>
      <c r="B43" s="10" t="s">
        <v>878</v>
      </c>
      <c r="C43" s="10" t="s">
        <v>879</v>
      </c>
      <c r="D43" s="37">
        <v>603864</v>
      </c>
      <c r="E43" s="10">
        <v>4505.1273719999999</v>
      </c>
      <c r="F43" s="10">
        <v>1.3398225937172743</v>
      </c>
    </row>
    <row r="44" spans="1:6" x14ac:dyDescent="0.2">
      <c r="A44" s="10" t="s">
        <v>95</v>
      </c>
      <c r="B44" s="10" t="s">
        <v>96</v>
      </c>
      <c r="C44" s="10" t="s">
        <v>97</v>
      </c>
      <c r="D44" s="37">
        <v>3362408</v>
      </c>
      <c r="E44" s="10">
        <v>4308.9258520000003</v>
      </c>
      <c r="F44" s="10">
        <v>1.2814723612573715</v>
      </c>
    </row>
    <row r="45" spans="1:6" x14ac:dyDescent="0.2">
      <c r="A45" s="10" t="s">
        <v>923</v>
      </c>
      <c r="B45" s="10" t="s">
        <v>924</v>
      </c>
      <c r="C45" s="10" t="s">
        <v>14</v>
      </c>
      <c r="D45" s="37">
        <v>1009206</v>
      </c>
      <c r="E45" s="10">
        <v>4260.3631290000003</v>
      </c>
      <c r="F45" s="10">
        <v>1.2670298320866706</v>
      </c>
    </row>
    <row r="46" spans="1:6" x14ac:dyDescent="0.2">
      <c r="A46" s="10" t="s">
        <v>109</v>
      </c>
      <c r="B46" s="10" t="s">
        <v>110</v>
      </c>
      <c r="C46" s="10" t="s">
        <v>111</v>
      </c>
      <c r="D46" s="37">
        <v>1783197</v>
      </c>
      <c r="E46" s="10">
        <v>4255.5996409999998</v>
      </c>
      <c r="F46" s="10">
        <v>1.2656131731733249</v>
      </c>
    </row>
    <row r="47" spans="1:6" x14ac:dyDescent="0.2">
      <c r="A47" s="10" t="s">
        <v>836</v>
      </c>
      <c r="B47" s="10" t="s">
        <v>837</v>
      </c>
      <c r="C47" s="10" t="s">
        <v>838</v>
      </c>
      <c r="D47" s="37">
        <v>446833</v>
      </c>
      <c r="E47" s="10">
        <v>4150.1849039999997</v>
      </c>
      <c r="F47" s="10">
        <v>1.2342628838960066</v>
      </c>
    </row>
    <row r="48" spans="1:6" x14ac:dyDescent="0.2">
      <c r="A48" s="10" t="s">
        <v>24</v>
      </c>
      <c r="B48" s="10" t="s">
        <v>25</v>
      </c>
      <c r="C48" s="10" t="s">
        <v>26</v>
      </c>
      <c r="D48" s="37">
        <v>380000</v>
      </c>
      <c r="E48" s="10">
        <v>4088.8</v>
      </c>
      <c r="F48" s="10">
        <v>1.2160070446041968</v>
      </c>
    </row>
    <row r="49" spans="1:6" x14ac:dyDescent="0.2">
      <c r="A49" s="10" t="s">
        <v>915</v>
      </c>
      <c r="B49" s="10" t="s">
        <v>916</v>
      </c>
      <c r="C49" s="10" t="s">
        <v>11</v>
      </c>
      <c r="D49" s="37">
        <v>4724717</v>
      </c>
      <c r="E49" s="10">
        <v>3987.6611480000001</v>
      </c>
      <c r="F49" s="10">
        <v>1.185928401355522</v>
      </c>
    </row>
    <row r="50" spans="1:6" x14ac:dyDescent="0.2">
      <c r="A50" s="10" t="s">
        <v>53</v>
      </c>
      <c r="B50" s="10" t="s">
        <v>54</v>
      </c>
      <c r="C50" s="10" t="s">
        <v>14</v>
      </c>
      <c r="D50" s="37">
        <v>485000</v>
      </c>
      <c r="E50" s="10">
        <v>3944.2624999999998</v>
      </c>
      <c r="F50" s="10">
        <v>1.1730216654686365</v>
      </c>
    </row>
    <row r="51" spans="1:6" x14ac:dyDescent="0.2">
      <c r="A51" s="10" t="s">
        <v>112</v>
      </c>
      <c r="B51" s="10" t="s">
        <v>113</v>
      </c>
      <c r="C51" s="10" t="s">
        <v>59</v>
      </c>
      <c r="D51" s="37">
        <v>3322724</v>
      </c>
      <c r="E51" s="10">
        <v>3884.2643560000001</v>
      </c>
      <c r="F51" s="10">
        <v>1.1551782478969339</v>
      </c>
    </row>
    <row r="52" spans="1:6" x14ac:dyDescent="0.2">
      <c r="A52" s="10" t="s">
        <v>939</v>
      </c>
      <c r="B52" s="10" t="s">
        <v>940</v>
      </c>
      <c r="C52" s="10" t="s">
        <v>941</v>
      </c>
      <c r="D52" s="37">
        <v>656061</v>
      </c>
      <c r="E52" s="10">
        <v>3785.8000010000001</v>
      </c>
      <c r="F52" s="10">
        <v>1.1258949986985363</v>
      </c>
    </row>
    <row r="53" spans="1:6" x14ac:dyDescent="0.2">
      <c r="A53" s="10" t="s">
        <v>1017</v>
      </c>
      <c r="B53" s="10" t="s">
        <v>1018</v>
      </c>
      <c r="C53" s="10" t="s">
        <v>821</v>
      </c>
      <c r="D53" s="37">
        <v>617130</v>
      </c>
      <c r="E53" s="10">
        <v>3687.9688799999999</v>
      </c>
      <c r="F53" s="10">
        <v>1.0968000729703213</v>
      </c>
    </row>
    <row r="54" spans="1:6" x14ac:dyDescent="0.2">
      <c r="A54" s="10" t="s">
        <v>101</v>
      </c>
      <c r="B54" s="10" t="s">
        <v>102</v>
      </c>
      <c r="C54" s="10" t="s">
        <v>76</v>
      </c>
      <c r="D54" s="37">
        <v>1529258</v>
      </c>
      <c r="E54" s="10">
        <v>3634.281637</v>
      </c>
      <c r="F54" s="10">
        <v>1.0808335141527274</v>
      </c>
    </row>
    <row r="55" spans="1:6" x14ac:dyDescent="0.2">
      <c r="A55" s="10" t="s">
        <v>930</v>
      </c>
      <c r="B55" s="10" t="s">
        <v>931</v>
      </c>
      <c r="C55" s="10" t="s">
        <v>932</v>
      </c>
      <c r="D55" s="37">
        <v>1474909</v>
      </c>
      <c r="E55" s="10">
        <v>3536.0943280000001</v>
      </c>
      <c r="F55" s="10">
        <v>1.0516326582941067</v>
      </c>
    </row>
    <row r="56" spans="1:6" x14ac:dyDescent="0.2">
      <c r="A56" s="10" t="s">
        <v>82</v>
      </c>
      <c r="B56" s="10" t="s">
        <v>83</v>
      </c>
      <c r="C56" s="10" t="s">
        <v>84</v>
      </c>
      <c r="D56" s="37">
        <v>563708</v>
      </c>
      <c r="E56" s="10">
        <v>3306.9929820000002</v>
      </c>
      <c r="F56" s="10">
        <v>0.98349803428111915</v>
      </c>
    </row>
    <row r="57" spans="1:6" x14ac:dyDescent="0.2">
      <c r="A57" s="10" t="s">
        <v>843</v>
      </c>
      <c r="B57" s="10" t="s">
        <v>844</v>
      </c>
      <c r="C57" s="10" t="s">
        <v>845</v>
      </c>
      <c r="D57" s="37">
        <v>2504235</v>
      </c>
      <c r="E57" s="10">
        <v>3253.0012649999999</v>
      </c>
      <c r="F57" s="10">
        <v>0.96744092505047041</v>
      </c>
    </row>
    <row r="58" spans="1:6" x14ac:dyDescent="0.2">
      <c r="A58" s="10" t="s">
        <v>973</v>
      </c>
      <c r="B58" s="10" t="s">
        <v>974</v>
      </c>
      <c r="C58" s="10" t="s">
        <v>845</v>
      </c>
      <c r="D58" s="37">
        <v>315298</v>
      </c>
      <c r="E58" s="10">
        <v>3247.4117510000001</v>
      </c>
      <c r="F58" s="10">
        <v>0.96577860642399971</v>
      </c>
    </row>
    <row r="59" spans="1:6" x14ac:dyDescent="0.2">
      <c r="A59" s="10" t="s">
        <v>1019</v>
      </c>
      <c r="B59" s="10" t="s">
        <v>1020</v>
      </c>
      <c r="C59" s="10" t="s">
        <v>1021</v>
      </c>
      <c r="D59" s="37">
        <v>5157780</v>
      </c>
      <c r="E59" s="10">
        <v>3184.9291499999999</v>
      </c>
      <c r="F59" s="10">
        <v>0.94719631260155956</v>
      </c>
    </row>
    <row r="60" spans="1:6" x14ac:dyDescent="0.2">
      <c r="A60" s="10" t="s">
        <v>1022</v>
      </c>
      <c r="B60" s="10" t="s">
        <v>1023</v>
      </c>
      <c r="C60" s="10" t="s">
        <v>992</v>
      </c>
      <c r="D60" s="37">
        <v>3151527</v>
      </c>
      <c r="E60" s="10">
        <v>3093.223751</v>
      </c>
      <c r="F60" s="10">
        <v>0.91992317348684649</v>
      </c>
    </row>
    <row r="61" spans="1:6" x14ac:dyDescent="0.2">
      <c r="A61" s="10" t="s">
        <v>850</v>
      </c>
      <c r="B61" s="10" t="s">
        <v>851</v>
      </c>
      <c r="C61" s="10" t="s">
        <v>29</v>
      </c>
      <c r="D61" s="37">
        <v>511986</v>
      </c>
      <c r="E61" s="10">
        <v>2891.4409350000001</v>
      </c>
      <c r="F61" s="10">
        <v>0.85991306642950149</v>
      </c>
    </row>
    <row r="62" spans="1:6" x14ac:dyDescent="0.2">
      <c r="A62" s="10" t="s">
        <v>107</v>
      </c>
      <c r="B62" s="10" t="s">
        <v>108</v>
      </c>
      <c r="C62" s="10" t="s">
        <v>69</v>
      </c>
      <c r="D62" s="37">
        <v>463418</v>
      </c>
      <c r="E62" s="10">
        <v>2641.4825999999998</v>
      </c>
      <c r="F62" s="10">
        <v>0.78557558447451803</v>
      </c>
    </row>
    <row r="63" spans="1:6" x14ac:dyDescent="0.2">
      <c r="A63" s="10" t="s">
        <v>89</v>
      </c>
      <c r="B63" s="10" t="s">
        <v>90</v>
      </c>
      <c r="C63" s="10" t="s">
        <v>91</v>
      </c>
      <c r="D63" s="37">
        <v>1074851</v>
      </c>
      <c r="E63" s="10">
        <v>1600.453139</v>
      </c>
      <c r="F63" s="10">
        <v>0.47597395117953917</v>
      </c>
    </row>
    <row r="64" spans="1:6" x14ac:dyDescent="0.2">
      <c r="A64" s="10" t="s">
        <v>848</v>
      </c>
      <c r="B64" s="10" t="s">
        <v>849</v>
      </c>
      <c r="C64" s="10" t="s">
        <v>94</v>
      </c>
      <c r="D64" s="37">
        <v>2037453</v>
      </c>
      <c r="E64" s="10">
        <v>1155.2358509999999</v>
      </c>
      <c r="F64" s="10">
        <v>0.3435665557120241</v>
      </c>
    </row>
    <row r="65" spans="1:6" x14ac:dyDescent="0.2">
      <c r="A65" s="12" t="s">
        <v>119</v>
      </c>
      <c r="B65" s="10"/>
      <c r="C65" s="10"/>
      <c r="D65" s="10"/>
      <c r="E65" s="12">
        <f xml:space="preserve"> SUM(E8:E64)</f>
        <v>319901.91729199997</v>
      </c>
      <c r="F65" s="12">
        <f>SUM(F8:F64)</f>
        <v>95.138667826614437</v>
      </c>
    </row>
    <row r="66" spans="1:6" x14ac:dyDescent="0.2">
      <c r="A66" s="10"/>
      <c r="B66" s="10"/>
      <c r="C66" s="10"/>
      <c r="D66" s="10"/>
      <c r="E66" s="10"/>
      <c r="F66" s="10"/>
    </row>
    <row r="67" spans="1:6" x14ac:dyDescent="0.2">
      <c r="A67" s="12" t="s">
        <v>856</v>
      </c>
      <c r="B67" s="10"/>
      <c r="C67" s="10"/>
      <c r="D67" s="10"/>
      <c r="E67" s="10"/>
      <c r="F67" s="10"/>
    </row>
    <row r="68" spans="1:6" x14ac:dyDescent="0.2">
      <c r="A68" s="10" t="s">
        <v>1024</v>
      </c>
      <c r="B68" s="10" t="s">
        <v>1025</v>
      </c>
      <c r="C68" s="10" t="s">
        <v>116</v>
      </c>
      <c r="D68" s="37">
        <v>170000</v>
      </c>
      <c r="E68" s="10">
        <v>1.7000000000000001E-2</v>
      </c>
      <c r="F68" s="10">
        <v>5.0557913711287779E-6</v>
      </c>
    </row>
    <row r="69" spans="1:6" x14ac:dyDescent="0.2">
      <c r="A69" s="10" t="s">
        <v>117</v>
      </c>
      <c r="B69" s="10" t="s">
        <v>118</v>
      </c>
      <c r="C69" s="10" t="s">
        <v>116</v>
      </c>
      <c r="D69" s="37">
        <v>8100</v>
      </c>
      <c r="E69" s="10">
        <v>8.0999999999999996E-4</v>
      </c>
      <c r="F69" s="10">
        <v>2.4089358885966525E-7</v>
      </c>
    </row>
    <row r="70" spans="1:6" x14ac:dyDescent="0.2">
      <c r="A70" s="12" t="s">
        <v>119</v>
      </c>
      <c r="B70" s="10"/>
      <c r="C70" s="10"/>
      <c r="D70" s="10"/>
      <c r="E70" s="12">
        <f>SUM(E68:E69)</f>
        <v>1.7809999999999999E-2</v>
      </c>
      <c r="F70" s="12">
        <f>SUM(F68:F69)</f>
        <v>5.2966849599884432E-6</v>
      </c>
    </row>
    <row r="71" spans="1:6" x14ac:dyDescent="0.2">
      <c r="A71" s="10"/>
      <c r="B71" s="10"/>
      <c r="C71" s="10"/>
      <c r="D71" s="10"/>
      <c r="E71" s="10"/>
      <c r="F71" s="10"/>
    </row>
    <row r="72" spans="1:6" x14ac:dyDescent="0.2">
      <c r="A72" s="12" t="s">
        <v>119</v>
      </c>
      <c r="B72" s="10"/>
      <c r="C72" s="10"/>
      <c r="D72" s="10"/>
      <c r="E72" s="12">
        <v>319901.93</v>
      </c>
      <c r="F72" s="12">
        <v>95.138673123299398</v>
      </c>
    </row>
    <row r="73" spans="1:6" x14ac:dyDescent="0.2">
      <c r="A73" s="10"/>
      <c r="B73" s="10"/>
      <c r="C73" s="10"/>
      <c r="D73" s="10"/>
      <c r="E73" s="10"/>
      <c r="F73" s="10"/>
    </row>
    <row r="74" spans="1:6" x14ac:dyDescent="0.2">
      <c r="A74" s="12" t="s">
        <v>136</v>
      </c>
      <c r="B74" s="10"/>
      <c r="C74" s="10"/>
      <c r="D74" s="10"/>
      <c r="E74" s="12">
        <v>16346.116925599999</v>
      </c>
      <c r="F74" s="12">
        <v>4.8600000000000003</v>
      </c>
    </row>
    <row r="75" spans="1:6" x14ac:dyDescent="0.2">
      <c r="A75" s="10"/>
      <c r="B75" s="10"/>
      <c r="C75" s="10"/>
      <c r="D75" s="10"/>
      <c r="E75" s="10"/>
      <c r="F75" s="10"/>
    </row>
    <row r="76" spans="1:6" x14ac:dyDescent="0.2">
      <c r="A76" s="14" t="s">
        <v>137</v>
      </c>
      <c r="B76" s="7"/>
      <c r="C76" s="7"/>
      <c r="D76" s="7"/>
      <c r="E76" s="14">
        <v>336248.05202759994</v>
      </c>
      <c r="F76" s="14">
        <f xml:space="preserve"> ROUND(SUM(F72:F75),2)</f>
        <v>100</v>
      </c>
    </row>
    <row r="78" spans="1:6" x14ac:dyDescent="0.2">
      <c r="A78" s="15" t="s">
        <v>140</v>
      </c>
    </row>
    <row r="79" spans="1:6" x14ac:dyDescent="0.2">
      <c r="A79" s="15" t="s">
        <v>141</v>
      </c>
    </row>
    <row r="80" spans="1:6" x14ac:dyDescent="0.2">
      <c r="A80" s="15" t="s">
        <v>142</v>
      </c>
    </row>
    <row r="81" spans="1:2" x14ac:dyDescent="0.2">
      <c r="A81" s="20" t="s">
        <v>143</v>
      </c>
      <c r="B81" s="22">
        <v>57.266317000000001</v>
      </c>
    </row>
    <row r="82" spans="1:2" x14ac:dyDescent="0.2">
      <c r="A82" s="20" t="s">
        <v>144</v>
      </c>
      <c r="B82" s="22">
        <v>673.88258199999996</v>
      </c>
    </row>
    <row r="83" spans="1:2" x14ac:dyDescent="0.2">
      <c r="A83" s="20" t="s">
        <v>145</v>
      </c>
      <c r="B83" s="22">
        <v>55.4416248</v>
      </c>
    </row>
    <row r="84" spans="1:2" x14ac:dyDescent="0.2">
      <c r="A84" s="20" t="s">
        <v>146</v>
      </c>
      <c r="B84" s="22">
        <v>655.11513019999995</v>
      </c>
    </row>
    <row r="86" spans="1:2" x14ac:dyDescent="0.2">
      <c r="A86" s="15" t="s">
        <v>147</v>
      </c>
    </row>
    <row r="87" spans="1:2" x14ac:dyDescent="0.2">
      <c r="A87" s="20" t="s">
        <v>143</v>
      </c>
      <c r="B87" s="22">
        <v>51.851260699999997</v>
      </c>
    </row>
    <row r="88" spans="1:2" x14ac:dyDescent="0.2">
      <c r="A88" s="20" t="s">
        <v>144</v>
      </c>
      <c r="B88" s="22">
        <v>610.16735270000004</v>
      </c>
    </row>
    <row r="89" spans="1:2" x14ac:dyDescent="0.2">
      <c r="A89" s="20" t="s">
        <v>145</v>
      </c>
      <c r="B89" s="22">
        <v>49.933161800000001</v>
      </c>
    </row>
    <row r="90" spans="1:2" x14ac:dyDescent="0.2">
      <c r="A90" s="20" t="s">
        <v>146</v>
      </c>
      <c r="B90" s="22">
        <v>590.02406470000005</v>
      </c>
    </row>
    <row r="92" spans="1:2" x14ac:dyDescent="0.2">
      <c r="A92" s="15" t="s">
        <v>148</v>
      </c>
      <c r="B92" s="38" t="s">
        <v>149</v>
      </c>
    </row>
    <row r="94" spans="1:2" x14ac:dyDescent="0.2">
      <c r="A94" s="15" t="s">
        <v>860</v>
      </c>
      <c r="B94" s="42">
        <v>9.8224105452394905E-2</v>
      </c>
    </row>
  </sheetData>
  <mergeCells count="1">
    <mergeCell ref="A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showGridLines="0" workbookViewId="0">
      <selection activeCell="B37" sqref="B37:B38"/>
    </sheetView>
  </sheetViews>
  <sheetFormatPr defaultRowHeight="11.25" x14ac:dyDescent="0.2"/>
  <cols>
    <col min="1" max="1" width="58.85546875" style="20" bestFit="1" customWidth="1"/>
    <col min="2" max="2" width="31.42578125" style="20" bestFit="1" customWidth="1"/>
    <col min="3" max="3" width="19.140625" style="20" bestFit="1" customWidth="1"/>
    <col min="4" max="4" width="9.5703125" style="20" bestFit="1" customWidth="1"/>
    <col min="5" max="5" width="24" style="20" bestFit="1" customWidth="1"/>
    <col min="6" max="6" width="14.140625" style="20" bestFit="1" customWidth="1"/>
    <col min="7" max="16384" width="9.140625" style="21"/>
  </cols>
  <sheetData>
    <row r="1" spans="1:6" x14ac:dyDescent="0.2">
      <c r="A1" s="36" t="s">
        <v>1026</v>
      </c>
      <c r="B1" s="36"/>
      <c r="C1" s="36"/>
      <c r="D1" s="36"/>
      <c r="E1" s="36"/>
    </row>
    <row r="3" spans="1:6" s="1" customFormat="1" x14ac:dyDescent="0.2">
      <c r="A3" s="5" t="s">
        <v>1</v>
      </c>
      <c r="B3" s="5" t="s">
        <v>2</v>
      </c>
      <c r="C3" s="5" t="s">
        <v>814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12</v>
      </c>
      <c r="B8" s="10" t="s">
        <v>13</v>
      </c>
      <c r="C8" s="10" t="s">
        <v>14</v>
      </c>
      <c r="D8" s="37">
        <v>480000</v>
      </c>
      <c r="E8" s="10">
        <v>5203.4399999999996</v>
      </c>
      <c r="F8" s="10">
        <v>34.566886018481981</v>
      </c>
    </row>
    <row r="9" spans="1:6" x14ac:dyDescent="0.2">
      <c r="A9" s="10" t="s">
        <v>815</v>
      </c>
      <c r="B9" s="10" t="s">
        <v>816</v>
      </c>
      <c r="C9" s="10" t="s">
        <v>14</v>
      </c>
      <c r="D9" s="37">
        <v>158500</v>
      </c>
      <c r="E9" s="10">
        <v>3450.2280000000001</v>
      </c>
      <c r="F9" s="10">
        <v>22.925333368917002</v>
      </c>
    </row>
    <row r="10" spans="1:6" x14ac:dyDescent="0.2">
      <c r="A10" s="10" t="s">
        <v>70</v>
      </c>
      <c r="B10" s="10" t="s">
        <v>71</v>
      </c>
      <c r="C10" s="10" t="s">
        <v>14</v>
      </c>
      <c r="D10" s="37">
        <v>270000</v>
      </c>
      <c r="E10" s="10">
        <v>1404.675</v>
      </c>
      <c r="F10" s="10">
        <v>9.3334824973837929</v>
      </c>
    </row>
    <row r="11" spans="1:6" x14ac:dyDescent="0.2">
      <c r="A11" s="10" t="s">
        <v>923</v>
      </c>
      <c r="B11" s="10" t="s">
        <v>924</v>
      </c>
      <c r="C11" s="10" t="s">
        <v>14</v>
      </c>
      <c r="D11" s="37">
        <v>200000</v>
      </c>
      <c r="E11" s="10">
        <v>844.3</v>
      </c>
      <c r="F11" s="10">
        <v>5.6100231530718041</v>
      </c>
    </row>
    <row r="12" spans="1:6" x14ac:dyDescent="0.2">
      <c r="A12" s="10" t="s">
        <v>53</v>
      </c>
      <c r="B12" s="10" t="s">
        <v>54</v>
      </c>
      <c r="C12" s="10" t="s">
        <v>14</v>
      </c>
      <c r="D12" s="37">
        <v>70000</v>
      </c>
      <c r="E12" s="10">
        <v>569.27499999999998</v>
      </c>
      <c r="F12" s="10">
        <v>3.7825961512080437</v>
      </c>
    </row>
    <row r="13" spans="1:6" x14ac:dyDescent="0.2">
      <c r="A13" s="10" t="s">
        <v>891</v>
      </c>
      <c r="B13" s="10" t="s">
        <v>892</v>
      </c>
      <c r="C13" s="10" t="s">
        <v>14</v>
      </c>
      <c r="D13" s="37">
        <v>40000</v>
      </c>
      <c r="E13" s="10">
        <v>529.14</v>
      </c>
      <c r="F13" s="10">
        <v>3.5159157304470146</v>
      </c>
    </row>
    <row r="14" spans="1:6" x14ac:dyDescent="0.2">
      <c r="A14" s="10" t="s">
        <v>1027</v>
      </c>
      <c r="B14" s="10" t="s">
        <v>1028</v>
      </c>
      <c r="C14" s="10" t="s">
        <v>14</v>
      </c>
      <c r="D14" s="37">
        <v>15000</v>
      </c>
      <c r="E14" s="10">
        <v>482.58749999999998</v>
      </c>
      <c r="F14" s="10">
        <v>3.2065936851629036</v>
      </c>
    </row>
    <row r="15" spans="1:6" x14ac:dyDescent="0.2">
      <c r="A15" s="10" t="s">
        <v>1029</v>
      </c>
      <c r="B15" s="10" t="s">
        <v>1030</v>
      </c>
      <c r="C15" s="10" t="s">
        <v>14</v>
      </c>
      <c r="D15" s="37">
        <v>104000</v>
      </c>
      <c r="E15" s="10">
        <v>432.17200000000003</v>
      </c>
      <c r="F15" s="10">
        <v>2.8716036078518865</v>
      </c>
    </row>
    <row r="16" spans="1:6" x14ac:dyDescent="0.2">
      <c r="A16" s="10" t="s">
        <v>913</v>
      </c>
      <c r="B16" s="10" t="s">
        <v>914</v>
      </c>
      <c r="C16" s="10" t="s">
        <v>14</v>
      </c>
      <c r="D16" s="37">
        <v>80000</v>
      </c>
      <c r="E16" s="10">
        <v>335.64</v>
      </c>
      <c r="F16" s="10">
        <v>2.2301885243361608</v>
      </c>
    </row>
    <row r="17" spans="1:6" x14ac:dyDescent="0.2">
      <c r="A17" s="10" t="s">
        <v>905</v>
      </c>
      <c r="B17" s="10" t="s">
        <v>906</v>
      </c>
      <c r="C17" s="10" t="s">
        <v>14</v>
      </c>
      <c r="D17" s="37">
        <v>10000</v>
      </c>
      <c r="E17" s="10">
        <v>142.63499999999999</v>
      </c>
      <c r="F17" s="10">
        <v>0.94775038782233412</v>
      </c>
    </row>
    <row r="18" spans="1:6" x14ac:dyDescent="0.2">
      <c r="A18" s="10" t="s">
        <v>1031</v>
      </c>
      <c r="B18" s="10" t="s">
        <v>1032</v>
      </c>
      <c r="C18" s="10" t="s">
        <v>14</v>
      </c>
      <c r="D18" s="37">
        <v>400000</v>
      </c>
      <c r="E18" s="10">
        <v>120.2</v>
      </c>
      <c r="F18" s="10">
        <v>0.79867912234896465</v>
      </c>
    </row>
    <row r="19" spans="1:6" x14ac:dyDescent="0.2">
      <c r="A19" s="12" t="s">
        <v>119</v>
      </c>
      <c r="B19" s="10"/>
      <c r="C19" s="10"/>
      <c r="D19" s="37"/>
      <c r="E19" s="12">
        <f xml:space="preserve"> SUM(E8:E18)</f>
        <v>13514.292499999998</v>
      </c>
      <c r="F19" s="12">
        <f>SUM(F8:F18)</f>
        <v>89.78905224703189</v>
      </c>
    </row>
    <row r="20" spans="1:6" x14ac:dyDescent="0.2">
      <c r="A20" s="10"/>
      <c r="B20" s="10"/>
      <c r="C20" s="10"/>
      <c r="D20" s="37"/>
      <c r="E20" s="10"/>
      <c r="F20" s="10"/>
    </row>
    <row r="21" spans="1:6" x14ac:dyDescent="0.2">
      <c r="A21" s="12" t="s">
        <v>856</v>
      </c>
      <c r="B21" s="10"/>
      <c r="C21" s="10"/>
      <c r="D21" s="37"/>
      <c r="E21" s="10"/>
      <c r="F21" s="10"/>
    </row>
    <row r="22" spans="1:6" x14ac:dyDescent="0.2">
      <c r="A22" s="10" t="s">
        <v>1033</v>
      </c>
      <c r="B22" s="10" t="s">
        <v>1034</v>
      </c>
      <c r="C22" s="10" t="s">
        <v>116</v>
      </c>
      <c r="D22" s="37">
        <v>970000</v>
      </c>
      <c r="E22" s="10">
        <v>9.7000000000000003E-2</v>
      </c>
      <c r="F22" s="10">
        <v>6.4437909225296193E-4</v>
      </c>
    </row>
    <row r="23" spans="1:6" x14ac:dyDescent="0.2">
      <c r="A23" s="12" t="s">
        <v>119</v>
      </c>
      <c r="B23" s="10"/>
      <c r="C23" s="10"/>
      <c r="D23" s="37"/>
      <c r="E23" s="12">
        <f>SUM(E22:E22)</f>
        <v>9.7000000000000003E-2</v>
      </c>
      <c r="F23" s="12">
        <f>SUM(F22:F22)</f>
        <v>6.4437909225296193E-4</v>
      </c>
    </row>
    <row r="24" spans="1:6" x14ac:dyDescent="0.2">
      <c r="A24" s="10"/>
      <c r="B24" s="10"/>
      <c r="C24" s="10"/>
      <c r="D24" s="37"/>
      <c r="E24" s="10"/>
      <c r="F24" s="10"/>
    </row>
    <row r="25" spans="1:6" x14ac:dyDescent="0.2">
      <c r="A25" s="12" t="s">
        <v>1035</v>
      </c>
      <c r="B25" s="10"/>
      <c r="C25" s="10"/>
      <c r="D25" s="37"/>
      <c r="E25" s="10"/>
      <c r="F25" s="10"/>
    </row>
    <row r="26" spans="1:6" x14ac:dyDescent="0.2">
      <c r="A26" s="10"/>
      <c r="B26" s="10"/>
      <c r="C26" s="10"/>
      <c r="D26" s="37"/>
      <c r="E26" s="10"/>
      <c r="F26" s="10"/>
    </row>
    <row r="27" spans="1:6" x14ac:dyDescent="0.2">
      <c r="A27" s="10" t="s">
        <v>1036</v>
      </c>
      <c r="B27" s="10" t="s">
        <v>1037</v>
      </c>
      <c r="C27" s="10"/>
      <c r="D27" s="37">
        <v>127117.73699999999</v>
      </c>
      <c r="E27" s="10">
        <v>1207.992479</v>
      </c>
      <c r="F27" s="10">
        <v>8.0266087598325306</v>
      </c>
    </row>
    <row r="28" spans="1:6" x14ac:dyDescent="0.2">
      <c r="A28" s="12" t="s">
        <v>119</v>
      </c>
      <c r="B28" s="10"/>
      <c r="C28" s="10"/>
      <c r="D28" s="37"/>
      <c r="E28" s="12">
        <f>SUM(E27:E27)</f>
        <v>1207.992479</v>
      </c>
      <c r="F28" s="12">
        <f>SUM(F27:F27)</f>
        <v>8.0266087598325306</v>
      </c>
    </row>
    <row r="29" spans="1:6" x14ac:dyDescent="0.2">
      <c r="A29" s="10"/>
      <c r="B29" s="10"/>
      <c r="C29" s="10"/>
      <c r="D29" s="37"/>
      <c r="E29" s="10"/>
      <c r="F29" s="10"/>
    </row>
    <row r="30" spans="1:6" x14ac:dyDescent="0.2">
      <c r="A30" s="12" t="s">
        <v>119</v>
      </c>
      <c r="B30" s="10"/>
      <c r="C30" s="10"/>
      <c r="D30" s="10"/>
      <c r="E30" s="12">
        <v>14722.381978999998</v>
      </c>
      <c r="F30" s="12">
        <f>F19+F23+F28</f>
        <v>97.816305385956667</v>
      </c>
    </row>
    <row r="31" spans="1:6" x14ac:dyDescent="0.2">
      <c r="A31" s="10"/>
      <c r="B31" s="10"/>
      <c r="C31" s="10"/>
      <c r="D31" s="10"/>
      <c r="E31" s="10"/>
      <c r="F31" s="10"/>
    </row>
    <row r="32" spans="1:6" x14ac:dyDescent="0.2">
      <c r="A32" s="12" t="s">
        <v>136</v>
      </c>
      <c r="B32" s="10"/>
      <c r="C32" s="10"/>
      <c r="D32" s="10"/>
      <c r="E32" s="12">
        <v>327.46678209999999</v>
      </c>
      <c r="F32" s="12">
        <v>2.1758808829123764</v>
      </c>
    </row>
    <row r="33" spans="1:6" x14ac:dyDescent="0.2">
      <c r="A33" s="10"/>
      <c r="B33" s="10"/>
      <c r="C33" s="10"/>
      <c r="D33" s="10"/>
      <c r="E33" s="10"/>
      <c r="F33" s="10"/>
    </row>
    <row r="34" spans="1:6" x14ac:dyDescent="0.2">
      <c r="A34" s="14" t="s">
        <v>137</v>
      </c>
      <c r="B34" s="7"/>
      <c r="C34" s="7"/>
      <c r="D34" s="7"/>
      <c r="E34" s="14">
        <f>E30+E32</f>
        <v>15049.848761099998</v>
      </c>
      <c r="F34" s="14">
        <v>100</v>
      </c>
    </row>
    <row r="36" spans="1:6" x14ac:dyDescent="0.2">
      <c r="A36" s="15" t="s">
        <v>140</v>
      </c>
    </row>
    <row r="37" spans="1:6" x14ac:dyDescent="0.2">
      <c r="A37" s="15" t="s">
        <v>141</v>
      </c>
    </row>
    <row r="38" spans="1:6" x14ac:dyDescent="0.2">
      <c r="A38" s="15" t="s">
        <v>142</v>
      </c>
    </row>
    <row r="39" spans="1:6" x14ac:dyDescent="0.2">
      <c r="A39" s="20" t="s">
        <v>143</v>
      </c>
      <c r="B39" s="22">
        <v>26.782143099999999</v>
      </c>
    </row>
    <row r="40" spans="1:6" x14ac:dyDescent="0.2">
      <c r="A40" s="20" t="s">
        <v>144</v>
      </c>
      <c r="B40" s="22">
        <v>118.0090536</v>
      </c>
    </row>
    <row r="41" spans="1:6" x14ac:dyDescent="0.2">
      <c r="A41" s="20" t="s">
        <v>145</v>
      </c>
      <c r="B41" s="22">
        <v>26.4142288</v>
      </c>
    </row>
    <row r="42" spans="1:6" x14ac:dyDescent="0.2">
      <c r="A42" s="20" t="s">
        <v>146</v>
      </c>
      <c r="B42" s="22">
        <v>116.4438754</v>
      </c>
    </row>
    <row r="44" spans="1:6" x14ac:dyDescent="0.2">
      <c r="A44" s="15" t="s">
        <v>147</v>
      </c>
    </row>
    <row r="45" spans="1:6" x14ac:dyDescent="0.2">
      <c r="A45" s="20" t="s">
        <v>143</v>
      </c>
      <c r="B45" s="22">
        <v>22.225746699999998</v>
      </c>
    </row>
    <row r="46" spans="1:6" x14ac:dyDescent="0.2">
      <c r="A46" s="20" t="s">
        <v>144</v>
      </c>
      <c r="B46" s="22">
        <v>106.9432334</v>
      </c>
    </row>
    <row r="47" spans="1:6" x14ac:dyDescent="0.2">
      <c r="A47" s="20" t="s">
        <v>145</v>
      </c>
      <c r="B47" s="22">
        <v>21.838644599999999</v>
      </c>
    </row>
    <row r="48" spans="1:6" x14ac:dyDescent="0.2">
      <c r="A48" s="20" t="s">
        <v>146</v>
      </c>
      <c r="B48" s="22">
        <v>105.1615419</v>
      </c>
    </row>
    <row r="50" spans="1:2" x14ac:dyDescent="0.2">
      <c r="A50" s="15" t="s">
        <v>148</v>
      </c>
      <c r="B50" s="38"/>
    </row>
    <row r="51" spans="1:2" x14ac:dyDescent="0.2">
      <c r="A51" s="39" t="s">
        <v>513</v>
      </c>
      <c r="B51" s="39" t="s">
        <v>859</v>
      </c>
    </row>
    <row r="52" spans="1:2" x14ac:dyDescent="0.2">
      <c r="A52" s="40" t="s">
        <v>532</v>
      </c>
      <c r="B52" s="40">
        <v>2.25</v>
      </c>
    </row>
    <row r="53" spans="1:2" x14ac:dyDescent="0.2">
      <c r="A53" s="40" t="s">
        <v>533</v>
      </c>
      <c r="B53" s="40">
        <v>2.25</v>
      </c>
    </row>
    <row r="54" spans="1:2" x14ac:dyDescent="0.2">
      <c r="A54" s="41"/>
      <c r="B54" s="41"/>
    </row>
    <row r="55" spans="1:2" x14ac:dyDescent="0.2">
      <c r="A55" s="15" t="s">
        <v>860</v>
      </c>
      <c r="B55" s="42">
        <v>2.3601164314248347E-2</v>
      </c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showGridLines="0" workbookViewId="0">
      <selection activeCell="B37" sqref="B37:B38"/>
    </sheetView>
  </sheetViews>
  <sheetFormatPr defaultRowHeight="11.25" x14ac:dyDescent="0.2"/>
  <cols>
    <col min="1" max="1" width="58.85546875" style="20" bestFit="1" customWidth="1"/>
    <col min="2" max="2" width="37.5703125" style="20" bestFit="1" customWidth="1"/>
    <col min="3" max="3" width="20" style="20" bestFit="1" customWidth="1"/>
    <col min="4" max="4" width="9.5703125" style="20" bestFit="1" customWidth="1"/>
    <col min="5" max="5" width="24" style="20" bestFit="1" customWidth="1"/>
    <col min="6" max="6" width="14.140625" style="20" bestFit="1" customWidth="1"/>
    <col min="7" max="16384" width="9.140625" style="21"/>
  </cols>
  <sheetData>
    <row r="1" spans="1:6" x14ac:dyDescent="0.2">
      <c r="A1" s="36" t="s">
        <v>1038</v>
      </c>
      <c r="B1" s="36"/>
      <c r="C1" s="36"/>
      <c r="D1" s="36"/>
      <c r="E1" s="36"/>
    </row>
    <row r="3" spans="1:6" s="1" customFormat="1" x14ac:dyDescent="0.2">
      <c r="A3" s="5" t="s">
        <v>1</v>
      </c>
      <c r="B3" s="5" t="s">
        <v>2</v>
      </c>
      <c r="C3" s="5" t="s">
        <v>814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37">
        <v>301393</v>
      </c>
      <c r="E8" s="10">
        <v>2929.0878710000002</v>
      </c>
      <c r="F8" s="10">
        <v>6.8901182246509247</v>
      </c>
    </row>
    <row r="9" spans="1:6" x14ac:dyDescent="0.2">
      <c r="A9" s="10" t="s">
        <v>33</v>
      </c>
      <c r="B9" s="10" t="s">
        <v>34</v>
      </c>
      <c r="C9" s="10" t="s">
        <v>11</v>
      </c>
      <c r="D9" s="37">
        <v>266818</v>
      </c>
      <c r="E9" s="10">
        <v>1838.3760199999999</v>
      </c>
      <c r="F9" s="10">
        <v>4.324427493135877</v>
      </c>
    </row>
    <row r="10" spans="1:6" x14ac:dyDescent="0.2">
      <c r="A10" s="10" t="s">
        <v>12</v>
      </c>
      <c r="B10" s="10" t="s">
        <v>13</v>
      </c>
      <c r="C10" s="10" t="s">
        <v>14</v>
      </c>
      <c r="D10" s="37">
        <v>159724</v>
      </c>
      <c r="E10" s="10">
        <v>1731.488022</v>
      </c>
      <c r="F10" s="10">
        <v>4.0729939495034637</v>
      </c>
    </row>
    <row r="11" spans="1:6" x14ac:dyDescent="0.2">
      <c r="A11" s="10" t="s">
        <v>20</v>
      </c>
      <c r="B11" s="10" t="s">
        <v>21</v>
      </c>
      <c r="C11" s="10" t="s">
        <v>11</v>
      </c>
      <c r="D11" s="37">
        <v>828495</v>
      </c>
      <c r="E11" s="10">
        <v>1574.554748</v>
      </c>
      <c r="F11" s="10">
        <v>3.7038384789738679</v>
      </c>
    </row>
    <row r="12" spans="1:6" x14ac:dyDescent="0.2">
      <c r="A12" s="10" t="s">
        <v>45</v>
      </c>
      <c r="B12" s="10" t="s">
        <v>46</v>
      </c>
      <c r="C12" s="10" t="s">
        <v>44</v>
      </c>
      <c r="D12" s="37">
        <v>500000</v>
      </c>
      <c r="E12" s="10">
        <v>1498.5</v>
      </c>
      <c r="F12" s="10">
        <v>3.5249342506459107</v>
      </c>
    </row>
    <row r="13" spans="1:6" x14ac:dyDescent="0.2">
      <c r="A13" s="10" t="s">
        <v>15</v>
      </c>
      <c r="B13" s="10" t="s">
        <v>16</v>
      </c>
      <c r="C13" s="10" t="s">
        <v>17</v>
      </c>
      <c r="D13" s="37">
        <v>442366</v>
      </c>
      <c r="E13" s="10">
        <v>1395.66473</v>
      </c>
      <c r="F13" s="10">
        <v>3.2830339734370884</v>
      </c>
    </row>
    <row r="14" spans="1:6" x14ac:dyDescent="0.2">
      <c r="A14" s="10" t="s">
        <v>24</v>
      </c>
      <c r="B14" s="10" t="s">
        <v>25</v>
      </c>
      <c r="C14" s="10" t="s">
        <v>26</v>
      </c>
      <c r="D14" s="37">
        <v>126500</v>
      </c>
      <c r="E14" s="10">
        <v>1361.14</v>
      </c>
      <c r="F14" s="10">
        <v>3.2018211584412244</v>
      </c>
    </row>
    <row r="15" spans="1:6" x14ac:dyDescent="0.2">
      <c r="A15" s="10" t="s">
        <v>67</v>
      </c>
      <c r="B15" s="10" t="s">
        <v>68</v>
      </c>
      <c r="C15" s="10" t="s">
        <v>69</v>
      </c>
      <c r="D15" s="37">
        <v>160000</v>
      </c>
      <c r="E15" s="10">
        <v>1360.88</v>
      </c>
      <c r="F15" s="10">
        <v>3.2012095582375757</v>
      </c>
    </row>
    <row r="16" spans="1:6" x14ac:dyDescent="0.2">
      <c r="A16" s="10" t="s">
        <v>38</v>
      </c>
      <c r="B16" s="10" t="s">
        <v>39</v>
      </c>
      <c r="C16" s="10" t="s">
        <v>11</v>
      </c>
      <c r="D16" s="37">
        <v>340000</v>
      </c>
      <c r="E16" s="10">
        <v>1277.55</v>
      </c>
      <c r="F16" s="10">
        <v>3.0051916929680904</v>
      </c>
    </row>
    <row r="17" spans="1:6" x14ac:dyDescent="0.2">
      <c r="A17" s="10" t="s">
        <v>63</v>
      </c>
      <c r="B17" s="10" t="s">
        <v>64</v>
      </c>
      <c r="C17" s="10" t="s">
        <v>11</v>
      </c>
      <c r="D17" s="37">
        <v>780000</v>
      </c>
      <c r="E17" s="10">
        <v>1238.25</v>
      </c>
      <c r="F17" s="10">
        <v>2.9127459698780775</v>
      </c>
    </row>
    <row r="18" spans="1:6" x14ac:dyDescent="0.2">
      <c r="A18" s="10" t="s">
        <v>55</v>
      </c>
      <c r="B18" s="10" t="s">
        <v>56</v>
      </c>
      <c r="C18" s="10" t="s">
        <v>32</v>
      </c>
      <c r="D18" s="37">
        <v>155105</v>
      </c>
      <c r="E18" s="10">
        <v>1193.145213</v>
      </c>
      <c r="F18" s="10">
        <v>2.8066455971290694</v>
      </c>
    </row>
    <row r="19" spans="1:6" x14ac:dyDescent="0.2">
      <c r="A19" s="10" t="s">
        <v>60</v>
      </c>
      <c r="B19" s="10" t="s">
        <v>61</v>
      </c>
      <c r="C19" s="10" t="s">
        <v>62</v>
      </c>
      <c r="D19" s="37">
        <v>140000</v>
      </c>
      <c r="E19" s="10">
        <v>1184.54</v>
      </c>
      <c r="F19" s="10">
        <v>2.7864034816550598</v>
      </c>
    </row>
    <row r="20" spans="1:6" x14ac:dyDescent="0.2">
      <c r="A20" s="10" t="s">
        <v>27</v>
      </c>
      <c r="B20" s="10" t="s">
        <v>28</v>
      </c>
      <c r="C20" s="10" t="s">
        <v>29</v>
      </c>
      <c r="D20" s="37">
        <v>38448</v>
      </c>
      <c r="E20" s="10">
        <v>1167.3774000000001</v>
      </c>
      <c r="F20" s="10">
        <v>2.7460317522121933</v>
      </c>
    </row>
    <row r="21" spans="1:6" x14ac:dyDescent="0.2">
      <c r="A21" s="10" t="s">
        <v>42</v>
      </c>
      <c r="B21" s="10" t="s">
        <v>43</v>
      </c>
      <c r="C21" s="10" t="s">
        <v>44</v>
      </c>
      <c r="D21" s="37">
        <v>425000</v>
      </c>
      <c r="E21" s="10">
        <v>1139.6375</v>
      </c>
      <c r="F21" s="10">
        <v>2.6807789503306503</v>
      </c>
    </row>
    <row r="22" spans="1:6" x14ac:dyDescent="0.2">
      <c r="A22" s="10" t="s">
        <v>872</v>
      </c>
      <c r="B22" s="10" t="s">
        <v>873</v>
      </c>
      <c r="C22" s="10" t="s">
        <v>874</v>
      </c>
      <c r="D22" s="37">
        <v>582300</v>
      </c>
      <c r="E22" s="10">
        <v>1130.2443000000001</v>
      </c>
      <c r="F22" s="10">
        <v>2.6586832463578993</v>
      </c>
    </row>
    <row r="23" spans="1:6" x14ac:dyDescent="0.2">
      <c r="A23" s="10" t="s">
        <v>893</v>
      </c>
      <c r="B23" s="10" t="s">
        <v>894</v>
      </c>
      <c r="C23" s="10" t="s">
        <v>59</v>
      </c>
      <c r="D23" s="37">
        <v>29175</v>
      </c>
      <c r="E23" s="10">
        <v>1109.2189129999999</v>
      </c>
      <c r="F23" s="10">
        <v>2.6092250503156</v>
      </c>
    </row>
    <row r="24" spans="1:6" x14ac:dyDescent="0.2">
      <c r="A24" s="10" t="s">
        <v>905</v>
      </c>
      <c r="B24" s="10" t="s">
        <v>906</v>
      </c>
      <c r="C24" s="10" t="s">
        <v>14</v>
      </c>
      <c r="D24" s="37">
        <v>77504</v>
      </c>
      <c r="E24" s="10">
        <v>1105.478304</v>
      </c>
      <c r="F24" s="10">
        <v>2.6004259840610957</v>
      </c>
    </row>
    <row r="25" spans="1:6" x14ac:dyDescent="0.2">
      <c r="A25" s="10" t="s">
        <v>875</v>
      </c>
      <c r="B25" s="10" t="s">
        <v>876</v>
      </c>
      <c r="C25" s="10" t="s">
        <v>44</v>
      </c>
      <c r="D25" s="37">
        <v>33500</v>
      </c>
      <c r="E25" s="10">
        <v>1084.2275</v>
      </c>
      <c r="F25" s="10">
        <v>2.5504375376991586</v>
      </c>
    </row>
    <row r="26" spans="1:6" x14ac:dyDescent="0.2">
      <c r="A26" s="10" t="s">
        <v>103</v>
      </c>
      <c r="B26" s="10" t="s">
        <v>104</v>
      </c>
      <c r="C26" s="10" t="s">
        <v>26</v>
      </c>
      <c r="D26" s="37">
        <v>441399</v>
      </c>
      <c r="E26" s="10">
        <v>986.08536600000002</v>
      </c>
      <c r="F26" s="10">
        <v>2.3195769640801527</v>
      </c>
    </row>
    <row r="27" spans="1:6" x14ac:dyDescent="0.2">
      <c r="A27" s="10" t="s">
        <v>53</v>
      </c>
      <c r="B27" s="10" t="s">
        <v>54</v>
      </c>
      <c r="C27" s="10" t="s">
        <v>14</v>
      </c>
      <c r="D27" s="37">
        <v>120000</v>
      </c>
      <c r="E27" s="10">
        <v>975.9</v>
      </c>
      <c r="F27" s="10">
        <v>2.2956178413115409</v>
      </c>
    </row>
    <row r="28" spans="1:6" x14ac:dyDescent="0.2">
      <c r="A28" s="10" t="s">
        <v>22</v>
      </c>
      <c r="B28" s="10" t="s">
        <v>23</v>
      </c>
      <c r="C28" s="10" t="s">
        <v>11</v>
      </c>
      <c r="D28" s="37">
        <v>152440</v>
      </c>
      <c r="E28" s="10">
        <v>960.98176000000001</v>
      </c>
      <c r="F28" s="10">
        <v>2.2605255389189112</v>
      </c>
    </row>
    <row r="29" spans="1:6" x14ac:dyDescent="0.2">
      <c r="A29" s="10" t="s">
        <v>889</v>
      </c>
      <c r="B29" s="10" t="s">
        <v>890</v>
      </c>
      <c r="C29" s="10" t="s">
        <v>59</v>
      </c>
      <c r="D29" s="37">
        <v>373745</v>
      </c>
      <c r="E29" s="10">
        <v>889.51310000000001</v>
      </c>
      <c r="F29" s="10">
        <v>2.0924092042630771</v>
      </c>
    </row>
    <row r="30" spans="1:6" x14ac:dyDescent="0.2">
      <c r="A30" s="10" t="s">
        <v>18</v>
      </c>
      <c r="B30" s="10" t="s">
        <v>19</v>
      </c>
      <c r="C30" s="10" t="s">
        <v>11</v>
      </c>
      <c r="D30" s="37">
        <v>105000</v>
      </c>
      <c r="E30" s="10">
        <v>871.5</v>
      </c>
      <c r="F30" s="10">
        <v>2.0500368364617358</v>
      </c>
    </row>
    <row r="31" spans="1:6" x14ac:dyDescent="0.2">
      <c r="A31" s="10" t="s">
        <v>65</v>
      </c>
      <c r="B31" s="10" t="s">
        <v>66</v>
      </c>
      <c r="C31" s="10" t="s">
        <v>29</v>
      </c>
      <c r="D31" s="37">
        <v>270000</v>
      </c>
      <c r="E31" s="10">
        <v>849.42</v>
      </c>
      <c r="F31" s="10">
        <v>1.9980978653210875</v>
      </c>
    </row>
    <row r="32" spans="1:6" x14ac:dyDescent="0.2">
      <c r="A32" s="10" t="s">
        <v>105</v>
      </c>
      <c r="B32" s="10" t="s">
        <v>106</v>
      </c>
      <c r="C32" s="10" t="s">
        <v>62</v>
      </c>
      <c r="D32" s="37">
        <v>285000</v>
      </c>
      <c r="E32" s="10">
        <v>842.60249999999996</v>
      </c>
      <c r="F32" s="10">
        <v>1.9820610022888694</v>
      </c>
    </row>
    <row r="33" spans="1:6" x14ac:dyDescent="0.2">
      <c r="A33" s="10" t="s">
        <v>35</v>
      </c>
      <c r="B33" s="10" t="s">
        <v>36</v>
      </c>
      <c r="C33" s="10" t="s">
        <v>37</v>
      </c>
      <c r="D33" s="37">
        <v>30000</v>
      </c>
      <c r="E33" s="10">
        <v>830.58</v>
      </c>
      <c r="F33" s="10">
        <v>1.9537803736412951</v>
      </c>
    </row>
    <row r="34" spans="1:6" x14ac:dyDescent="0.2">
      <c r="A34" s="10" t="s">
        <v>868</v>
      </c>
      <c r="B34" s="10" t="s">
        <v>869</v>
      </c>
      <c r="C34" s="10" t="s">
        <v>37</v>
      </c>
      <c r="D34" s="37">
        <v>170548</v>
      </c>
      <c r="E34" s="10">
        <v>815.81635800000004</v>
      </c>
      <c r="F34" s="10">
        <v>1.9190517334343717</v>
      </c>
    </row>
    <row r="35" spans="1:6" x14ac:dyDescent="0.2">
      <c r="A35" s="10" t="s">
        <v>819</v>
      </c>
      <c r="B35" s="10" t="s">
        <v>820</v>
      </c>
      <c r="C35" s="10" t="s">
        <v>821</v>
      </c>
      <c r="D35" s="37">
        <v>160000</v>
      </c>
      <c r="E35" s="10">
        <v>729.04</v>
      </c>
      <c r="F35" s="10">
        <v>1.7149269710316279</v>
      </c>
    </row>
    <row r="36" spans="1:6" x14ac:dyDescent="0.2">
      <c r="A36" s="10" t="s">
        <v>1039</v>
      </c>
      <c r="B36" s="10" t="s">
        <v>1040</v>
      </c>
      <c r="C36" s="10" t="s">
        <v>821</v>
      </c>
      <c r="D36" s="37">
        <v>225000</v>
      </c>
      <c r="E36" s="10">
        <v>712.8</v>
      </c>
      <c r="F36" s="10">
        <v>1.6767254813883252</v>
      </c>
    </row>
    <row r="37" spans="1:6" x14ac:dyDescent="0.2">
      <c r="A37" s="10" t="s">
        <v>49</v>
      </c>
      <c r="B37" s="10" t="s">
        <v>50</v>
      </c>
      <c r="C37" s="10" t="s">
        <v>44</v>
      </c>
      <c r="D37" s="37">
        <v>56053</v>
      </c>
      <c r="E37" s="10">
        <v>688.38689299999999</v>
      </c>
      <c r="F37" s="10">
        <v>1.6192983228771582</v>
      </c>
    </row>
    <row r="38" spans="1:6" x14ac:dyDescent="0.2">
      <c r="A38" s="10" t="s">
        <v>843</v>
      </c>
      <c r="B38" s="10" t="s">
        <v>844</v>
      </c>
      <c r="C38" s="10" t="s">
        <v>845</v>
      </c>
      <c r="D38" s="37">
        <v>500000</v>
      </c>
      <c r="E38" s="10">
        <v>649.5</v>
      </c>
      <c r="F38" s="10">
        <v>1.527824354884564</v>
      </c>
    </row>
    <row r="39" spans="1:6" x14ac:dyDescent="0.2">
      <c r="A39" s="10" t="s">
        <v>1027</v>
      </c>
      <c r="B39" s="10" t="s">
        <v>1028</v>
      </c>
      <c r="C39" s="10" t="s">
        <v>14</v>
      </c>
      <c r="D39" s="37">
        <v>20000</v>
      </c>
      <c r="E39" s="10">
        <v>643.45000000000005</v>
      </c>
      <c r="F39" s="10">
        <v>1.5135928886073484</v>
      </c>
    </row>
    <row r="40" spans="1:6" x14ac:dyDescent="0.2">
      <c r="A40" s="10" t="s">
        <v>1008</v>
      </c>
      <c r="B40" s="10" t="s">
        <v>1009</v>
      </c>
      <c r="C40" s="10" t="s">
        <v>17</v>
      </c>
      <c r="D40" s="37">
        <v>580000</v>
      </c>
      <c r="E40" s="10">
        <v>604.94000000000005</v>
      </c>
      <c r="F40" s="10">
        <v>1.4230054892130382</v>
      </c>
    </row>
    <row r="41" spans="1:6" x14ac:dyDescent="0.2">
      <c r="A41" s="10" t="s">
        <v>930</v>
      </c>
      <c r="B41" s="10" t="s">
        <v>931</v>
      </c>
      <c r="C41" s="10" t="s">
        <v>932</v>
      </c>
      <c r="D41" s="37">
        <v>244955</v>
      </c>
      <c r="E41" s="10">
        <v>587.27961249999998</v>
      </c>
      <c r="F41" s="10">
        <v>1.3814628100148871</v>
      </c>
    </row>
    <row r="42" spans="1:6" x14ac:dyDescent="0.2">
      <c r="A42" s="10" t="s">
        <v>95</v>
      </c>
      <c r="B42" s="10" t="s">
        <v>96</v>
      </c>
      <c r="C42" s="10" t="s">
        <v>97</v>
      </c>
      <c r="D42" s="37">
        <v>448055</v>
      </c>
      <c r="E42" s="10">
        <v>574.18248249999999</v>
      </c>
      <c r="F42" s="10">
        <v>1.3506543201102077</v>
      </c>
    </row>
    <row r="43" spans="1:6" x14ac:dyDescent="0.2">
      <c r="A43" s="10" t="s">
        <v>933</v>
      </c>
      <c r="B43" s="10" t="s">
        <v>934</v>
      </c>
      <c r="C43" s="10" t="s">
        <v>59</v>
      </c>
      <c r="D43" s="37">
        <v>118429</v>
      </c>
      <c r="E43" s="10">
        <v>464.30089450000003</v>
      </c>
      <c r="F43" s="10">
        <v>1.0921789293484041</v>
      </c>
    </row>
    <row r="44" spans="1:6" x14ac:dyDescent="0.2">
      <c r="A44" s="10" t="s">
        <v>74</v>
      </c>
      <c r="B44" s="10" t="s">
        <v>75</v>
      </c>
      <c r="C44" s="10" t="s">
        <v>76</v>
      </c>
      <c r="D44" s="37">
        <v>300000</v>
      </c>
      <c r="E44" s="10">
        <v>440.1</v>
      </c>
      <c r="F44" s="10">
        <v>1.03525096009961</v>
      </c>
    </row>
    <row r="45" spans="1:6" x14ac:dyDescent="0.2">
      <c r="A45" s="10" t="s">
        <v>77</v>
      </c>
      <c r="B45" s="10" t="s">
        <v>78</v>
      </c>
      <c r="C45" s="10" t="s">
        <v>79</v>
      </c>
      <c r="D45" s="37">
        <v>35000</v>
      </c>
      <c r="E45" s="10">
        <v>249.32249999999999</v>
      </c>
      <c r="F45" s="10">
        <v>0.58648342990101099</v>
      </c>
    </row>
    <row r="46" spans="1:6" x14ac:dyDescent="0.2">
      <c r="A46" s="12" t="s">
        <v>119</v>
      </c>
      <c r="B46" s="10"/>
      <c r="C46" s="10"/>
      <c r="D46" s="10"/>
      <c r="E46" s="12">
        <f xml:space="preserve"> SUM(E8:E45)</f>
        <v>39685.061987500005</v>
      </c>
      <c r="F46" s="12">
        <f>SUM(F8:F45)</f>
        <v>93.351507666830045</v>
      </c>
    </row>
    <row r="47" spans="1:6" x14ac:dyDescent="0.2">
      <c r="A47" s="10"/>
      <c r="B47" s="10"/>
      <c r="C47" s="10"/>
      <c r="D47" s="10"/>
      <c r="E47" s="10"/>
      <c r="F47" s="10"/>
    </row>
    <row r="48" spans="1:6" x14ac:dyDescent="0.2">
      <c r="A48" s="12" t="s">
        <v>856</v>
      </c>
      <c r="B48" s="10"/>
      <c r="C48" s="10"/>
      <c r="D48" s="10"/>
      <c r="E48" s="10"/>
      <c r="F48" s="10"/>
    </row>
    <row r="49" spans="1:6" x14ac:dyDescent="0.2">
      <c r="A49" s="10" t="s">
        <v>857</v>
      </c>
      <c r="B49" s="10" t="s">
        <v>858</v>
      </c>
      <c r="C49" s="10" t="s">
        <v>116</v>
      </c>
      <c r="D49" s="37">
        <v>44170</v>
      </c>
      <c r="E49" s="10">
        <v>0.71113700000000002</v>
      </c>
      <c r="F49" s="10">
        <v>1.6728135923934474E-3</v>
      </c>
    </row>
    <row r="50" spans="1:6" x14ac:dyDescent="0.2">
      <c r="A50" s="10" t="s">
        <v>1033</v>
      </c>
      <c r="B50" s="10" t="s">
        <v>1034</v>
      </c>
      <c r="C50" s="10" t="s">
        <v>116</v>
      </c>
      <c r="D50" s="37">
        <v>489000</v>
      </c>
      <c r="E50" s="10">
        <v>4.8899999999999999E-2</v>
      </c>
      <c r="F50" s="10">
        <v>1.150278844555122E-4</v>
      </c>
    </row>
    <row r="51" spans="1:6" x14ac:dyDescent="0.2">
      <c r="A51" s="10" t="s">
        <v>117</v>
      </c>
      <c r="B51" s="10" t="s">
        <v>118</v>
      </c>
      <c r="C51" s="10" t="s">
        <v>116</v>
      </c>
      <c r="D51" s="37">
        <v>98000</v>
      </c>
      <c r="E51" s="10">
        <v>9.7999999999999997E-3</v>
      </c>
      <c r="F51" s="10">
        <v>2.3052623060613898E-5</v>
      </c>
    </row>
    <row r="52" spans="1:6" x14ac:dyDescent="0.2">
      <c r="A52" s="10" t="s">
        <v>1041</v>
      </c>
      <c r="B52" s="10" t="s">
        <v>1042</v>
      </c>
      <c r="C52" s="10" t="s">
        <v>116</v>
      </c>
      <c r="D52" s="37">
        <v>23815</v>
      </c>
      <c r="E52" s="10">
        <v>2.3814999999999999E-3</v>
      </c>
      <c r="F52" s="10">
        <v>5.6020226345767342E-6</v>
      </c>
    </row>
    <row r="53" spans="1:6" x14ac:dyDescent="0.2">
      <c r="A53" s="12" t="s">
        <v>119</v>
      </c>
      <c r="B53" s="10"/>
      <c r="C53" s="10"/>
      <c r="D53" s="10"/>
      <c r="E53" s="12">
        <f>SUM(E49:E52)</f>
        <v>0.77221850000000014</v>
      </c>
      <c r="F53" s="12">
        <f>SUM(F49:F52)</f>
        <v>1.8164961225441503E-3</v>
      </c>
    </row>
    <row r="54" spans="1:6" x14ac:dyDescent="0.2">
      <c r="A54" s="10"/>
      <c r="B54" s="10"/>
      <c r="C54" s="10"/>
      <c r="D54" s="10"/>
      <c r="E54" s="10"/>
      <c r="F54" s="10"/>
    </row>
    <row r="55" spans="1:6" x14ac:dyDescent="0.2">
      <c r="A55" s="12" t="s">
        <v>119</v>
      </c>
      <c r="B55" s="10"/>
      <c r="C55" s="10"/>
      <c r="D55" s="10"/>
      <c r="E55" s="12">
        <v>39685.834206000007</v>
      </c>
      <c r="F55" s="12">
        <v>93.353324162952603</v>
      </c>
    </row>
    <row r="56" spans="1:6" x14ac:dyDescent="0.2">
      <c r="A56" s="10"/>
      <c r="B56" s="10"/>
      <c r="C56" s="10"/>
      <c r="D56" s="10"/>
      <c r="E56" s="10"/>
      <c r="F56" s="10"/>
    </row>
    <row r="57" spans="1:6" x14ac:dyDescent="0.2">
      <c r="A57" s="12" t="s">
        <v>136</v>
      </c>
      <c r="B57" s="10"/>
      <c r="C57" s="10"/>
      <c r="D57" s="10"/>
      <c r="E57" s="12">
        <v>2825.5970278</v>
      </c>
      <c r="F57" s="12">
        <v>6.65</v>
      </c>
    </row>
    <row r="58" spans="1:6" x14ac:dyDescent="0.2">
      <c r="A58" s="10"/>
      <c r="B58" s="10"/>
      <c r="C58" s="10"/>
      <c r="D58" s="10"/>
      <c r="E58" s="10"/>
      <c r="F58" s="10"/>
    </row>
    <row r="59" spans="1:6" x14ac:dyDescent="0.2">
      <c r="A59" s="14" t="s">
        <v>137</v>
      </c>
      <c r="B59" s="7"/>
      <c r="C59" s="7"/>
      <c r="D59" s="7"/>
      <c r="E59" s="14">
        <v>42511.431233800009</v>
      </c>
      <c r="F59" s="14">
        <f xml:space="preserve"> ROUND(SUM(F55:F58),2)</f>
        <v>100</v>
      </c>
    </row>
    <row r="61" spans="1:6" x14ac:dyDescent="0.2">
      <c r="A61" s="15" t="s">
        <v>140</v>
      </c>
    </row>
    <row r="62" spans="1:6" x14ac:dyDescent="0.2">
      <c r="A62" s="15" t="s">
        <v>141</v>
      </c>
    </row>
    <row r="63" spans="1:6" x14ac:dyDescent="0.2">
      <c r="A63" s="15" t="s">
        <v>142</v>
      </c>
    </row>
    <row r="64" spans="1:6" x14ac:dyDescent="0.2">
      <c r="A64" s="20" t="s">
        <v>143</v>
      </c>
      <c r="B64" s="22">
        <v>20.378656599999999</v>
      </c>
    </row>
    <row r="65" spans="1:2" x14ac:dyDescent="0.2">
      <c r="A65" s="20" t="s">
        <v>144</v>
      </c>
      <c r="B65" s="22">
        <v>56.080434400000001</v>
      </c>
    </row>
    <row r="66" spans="1:2" x14ac:dyDescent="0.2">
      <c r="A66" s="20" t="s">
        <v>145</v>
      </c>
      <c r="B66" s="22">
        <v>20.116371600000001</v>
      </c>
    </row>
    <row r="67" spans="1:2" x14ac:dyDescent="0.2">
      <c r="A67" s="20" t="s">
        <v>146</v>
      </c>
      <c r="B67" s="22">
        <v>55.383109699999999</v>
      </c>
    </row>
    <row r="69" spans="1:2" x14ac:dyDescent="0.2">
      <c r="A69" s="15" t="s">
        <v>147</v>
      </c>
    </row>
    <row r="70" spans="1:2" x14ac:dyDescent="0.2">
      <c r="A70" s="20" t="s">
        <v>143</v>
      </c>
      <c r="B70" s="22">
        <v>15.9845606</v>
      </c>
    </row>
    <row r="71" spans="1:2" x14ac:dyDescent="0.2">
      <c r="A71" s="20" t="s">
        <v>144</v>
      </c>
      <c r="B71" s="22">
        <v>48.086442699999999</v>
      </c>
    </row>
    <row r="72" spans="1:2" x14ac:dyDescent="0.2">
      <c r="A72" s="20" t="s">
        <v>145</v>
      </c>
      <c r="B72" s="22">
        <v>15.705306999999999</v>
      </c>
    </row>
    <row r="73" spans="1:2" x14ac:dyDescent="0.2">
      <c r="A73" s="20" t="s">
        <v>146</v>
      </c>
      <c r="B73" s="22">
        <v>47.321397599999997</v>
      </c>
    </row>
    <row r="75" spans="1:2" x14ac:dyDescent="0.2">
      <c r="A75" s="15" t="s">
        <v>148</v>
      </c>
      <c r="B75" s="38"/>
    </row>
    <row r="76" spans="1:2" x14ac:dyDescent="0.2">
      <c r="A76" s="39" t="s">
        <v>513</v>
      </c>
      <c r="B76" s="39" t="s">
        <v>859</v>
      </c>
    </row>
    <row r="77" spans="1:2" x14ac:dyDescent="0.2">
      <c r="A77" s="40" t="s">
        <v>532</v>
      </c>
      <c r="B77" s="40">
        <v>1.75</v>
      </c>
    </row>
    <row r="78" spans="1:2" x14ac:dyDescent="0.2">
      <c r="A78" s="40" t="s">
        <v>533</v>
      </c>
      <c r="B78" s="40">
        <v>1.75</v>
      </c>
    </row>
    <row r="79" spans="1:2" x14ac:dyDescent="0.2">
      <c r="A79" s="43"/>
      <c r="B79" s="41"/>
    </row>
    <row r="80" spans="1:2" x14ac:dyDescent="0.2">
      <c r="A80" s="15" t="s">
        <v>860</v>
      </c>
      <c r="B80" s="42">
        <v>8.3465807724887958E-2</v>
      </c>
    </row>
  </sheetData>
  <mergeCells count="1">
    <mergeCell ref="A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showGridLines="0" tabSelected="1" topLeftCell="A34" workbookViewId="0">
      <selection activeCell="D70" sqref="D70"/>
    </sheetView>
  </sheetViews>
  <sheetFormatPr defaultRowHeight="11.25" x14ac:dyDescent="0.2"/>
  <cols>
    <col min="1" max="1" width="58.85546875" style="20" bestFit="1" customWidth="1"/>
    <col min="2" max="2" width="37.140625" style="20" bestFit="1" customWidth="1"/>
    <col min="3" max="3" width="20" style="20" bestFit="1" customWidth="1"/>
    <col min="4" max="4" width="11.5703125" style="20" bestFit="1" customWidth="1"/>
    <col min="5" max="5" width="24" style="20" bestFit="1" customWidth="1"/>
    <col min="6" max="6" width="14.140625" style="20" bestFit="1" customWidth="1"/>
    <col min="7" max="16384" width="9.140625" style="21"/>
  </cols>
  <sheetData>
    <row r="1" spans="1:6" x14ac:dyDescent="0.2">
      <c r="A1" s="36" t="s">
        <v>1043</v>
      </c>
      <c r="B1" s="36"/>
      <c r="C1" s="36"/>
      <c r="D1" s="36"/>
      <c r="E1" s="36"/>
    </row>
    <row r="3" spans="1:6" s="1" customFormat="1" x14ac:dyDescent="0.2">
      <c r="A3" s="5" t="s">
        <v>1</v>
      </c>
      <c r="B3" s="5" t="s">
        <v>2</v>
      </c>
      <c r="C3" s="5" t="s">
        <v>814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862</v>
      </c>
      <c r="B8" s="10" t="s">
        <v>863</v>
      </c>
      <c r="C8" s="10" t="s">
        <v>838</v>
      </c>
      <c r="D8" s="37">
        <v>801836</v>
      </c>
      <c r="E8" s="10">
        <v>10817.97039</v>
      </c>
      <c r="F8" s="10">
        <v>13.041941646664029</v>
      </c>
    </row>
    <row r="9" spans="1:6" x14ac:dyDescent="0.2">
      <c r="A9" s="10" t="s">
        <v>864</v>
      </c>
      <c r="B9" s="10" t="s">
        <v>865</v>
      </c>
      <c r="C9" s="10" t="s">
        <v>84</v>
      </c>
      <c r="D9" s="37">
        <v>2742023</v>
      </c>
      <c r="E9" s="10">
        <v>8666.1636920000001</v>
      </c>
      <c r="F9" s="10">
        <v>10.447763960971841</v>
      </c>
    </row>
    <row r="10" spans="1:6" x14ac:dyDescent="0.2">
      <c r="A10" s="10" t="s">
        <v>9</v>
      </c>
      <c r="B10" s="10" t="s">
        <v>10</v>
      </c>
      <c r="C10" s="10" t="s">
        <v>11</v>
      </c>
      <c r="D10" s="37">
        <v>625300</v>
      </c>
      <c r="E10" s="10">
        <v>6076.9780499999997</v>
      </c>
      <c r="F10" s="10">
        <v>7.3262904462579286</v>
      </c>
    </row>
    <row r="11" spans="1:6" x14ac:dyDescent="0.2">
      <c r="A11" s="10" t="s">
        <v>834</v>
      </c>
      <c r="B11" s="10" t="s">
        <v>835</v>
      </c>
      <c r="C11" s="10" t="s">
        <v>37</v>
      </c>
      <c r="D11" s="37">
        <v>145000</v>
      </c>
      <c r="E11" s="10">
        <v>4825.0924999999997</v>
      </c>
      <c r="F11" s="10">
        <v>5.8170407716152246</v>
      </c>
    </row>
    <row r="12" spans="1:6" x14ac:dyDescent="0.2">
      <c r="A12" s="10" t="s">
        <v>12</v>
      </c>
      <c r="B12" s="10" t="s">
        <v>13</v>
      </c>
      <c r="C12" s="10" t="s">
        <v>14</v>
      </c>
      <c r="D12" s="37">
        <v>420000</v>
      </c>
      <c r="E12" s="10">
        <v>4553.01</v>
      </c>
      <c r="F12" s="10">
        <v>5.4890232267198673</v>
      </c>
    </row>
    <row r="13" spans="1:6" x14ac:dyDescent="0.2">
      <c r="A13" s="10" t="s">
        <v>20</v>
      </c>
      <c r="B13" s="10" t="s">
        <v>21</v>
      </c>
      <c r="C13" s="10" t="s">
        <v>11</v>
      </c>
      <c r="D13" s="37">
        <v>2325000</v>
      </c>
      <c r="E13" s="10">
        <v>4418.6625000000004</v>
      </c>
      <c r="F13" s="10">
        <v>5.327056407417528</v>
      </c>
    </row>
    <row r="14" spans="1:6" x14ac:dyDescent="0.2">
      <c r="A14" s="10" t="s">
        <v>866</v>
      </c>
      <c r="B14" s="10" t="s">
        <v>867</v>
      </c>
      <c r="C14" s="10" t="s">
        <v>838</v>
      </c>
      <c r="D14" s="37">
        <v>757863</v>
      </c>
      <c r="E14" s="10">
        <v>3495.6430879999998</v>
      </c>
      <c r="F14" s="10">
        <v>4.2142815637028601</v>
      </c>
    </row>
    <row r="15" spans="1:6" x14ac:dyDescent="0.2">
      <c r="A15" s="10" t="s">
        <v>870</v>
      </c>
      <c r="B15" s="10" t="s">
        <v>871</v>
      </c>
      <c r="C15" s="10" t="s">
        <v>44</v>
      </c>
      <c r="D15" s="37">
        <v>1458906</v>
      </c>
      <c r="E15" s="10">
        <v>3414.569493</v>
      </c>
      <c r="F15" s="10">
        <v>4.1165407623365828</v>
      </c>
    </row>
    <row r="16" spans="1:6" x14ac:dyDescent="0.2">
      <c r="A16" s="10" t="s">
        <v>30</v>
      </c>
      <c r="B16" s="10" t="s">
        <v>31</v>
      </c>
      <c r="C16" s="10" t="s">
        <v>32</v>
      </c>
      <c r="D16" s="37">
        <v>280000</v>
      </c>
      <c r="E16" s="10">
        <v>2706.62</v>
      </c>
      <c r="F16" s="10">
        <v>3.2630501681095643</v>
      </c>
    </row>
    <row r="17" spans="1:6" x14ac:dyDescent="0.2">
      <c r="A17" s="10" t="s">
        <v>830</v>
      </c>
      <c r="B17" s="10" t="s">
        <v>831</v>
      </c>
      <c r="C17" s="10" t="s">
        <v>11</v>
      </c>
      <c r="D17" s="37">
        <v>5300000</v>
      </c>
      <c r="E17" s="10">
        <v>2451.25</v>
      </c>
      <c r="F17" s="10">
        <v>2.9551808988992065</v>
      </c>
    </row>
    <row r="18" spans="1:6" x14ac:dyDescent="0.2">
      <c r="A18" s="10" t="s">
        <v>868</v>
      </c>
      <c r="B18" s="10" t="s">
        <v>869</v>
      </c>
      <c r="C18" s="10" t="s">
        <v>37</v>
      </c>
      <c r="D18" s="37">
        <v>479975</v>
      </c>
      <c r="E18" s="10">
        <v>2295.9604129999998</v>
      </c>
      <c r="F18" s="10">
        <v>2.7679666933712728</v>
      </c>
    </row>
    <row r="19" spans="1:6" x14ac:dyDescent="0.2">
      <c r="A19" s="10" t="s">
        <v>27</v>
      </c>
      <c r="B19" s="10" t="s">
        <v>28</v>
      </c>
      <c r="C19" s="10" t="s">
        <v>29</v>
      </c>
      <c r="D19" s="37">
        <v>75000</v>
      </c>
      <c r="E19" s="10">
        <v>2277.1875</v>
      </c>
      <c r="F19" s="10">
        <v>2.7453344225240333</v>
      </c>
    </row>
    <row r="20" spans="1:6" x14ac:dyDescent="0.2">
      <c r="A20" s="10" t="s">
        <v>872</v>
      </c>
      <c r="B20" s="10" t="s">
        <v>873</v>
      </c>
      <c r="C20" s="10" t="s">
        <v>874</v>
      </c>
      <c r="D20" s="37">
        <v>875000</v>
      </c>
      <c r="E20" s="10">
        <v>1698.375</v>
      </c>
      <c r="F20" s="10">
        <v>2.0475289583551004</v>
      </c>
    </row>
    <row r="21" spans="1:6" x14ac:dyDescent="0.2">
      <c r="A21" s="10" t="s">
        <v>882</v>
      </c>
      <c r="B21" s="10" t="s">
        <v>883</v>
      </c>
      <c r="C21" s="10" t="s">
        <v>874</v>
      </c>
      <c r="D21" s="37">
        <v>1416818</v>
      </c>
      <c r="E21" s="10">
        <v>1671.136831</v>
      </c>
      <c r="F21" s="10">
        <v>2.0146911340818567</v>
      </c>
    </row>
    <row r="22" spans="1:6" x14ac:dyDescent="0.2">
      <c r="A22" s="10" t="s">
        <v>884</v>
      </c>
      <c r="B22" s="10" t="s">
        <v>885</v>
      </c>
      <c r="C22" s="10" t="s">
        <v>838</v>
      </c>
      <c r="D22" s="37">
        <v>89208</v>
      </c>
      <c r="E22" s="10">
        <v>1084.5016559999999</v>
      </c>
      <c r="F22" s="10">
        <v>1.3074548000553829</v>
      </c>
    </row>
    <row r="23" spans="1:6" x14ac:dyDescent="0.2">
      <c r="A23" s="10" t="s">
        <v>828</v>
      </c>
      <c r="B23" s="10" t="s">
        <v>829</v>
      </c>
      <c r="C23" s="10" t="s">
        <v>69</v>
      </c>
      <c r="D23" s="37">
        <v>658000</v>
      </c>
      <c r="E23" s="10">
        <v>1038.653</v>
      </c>
      <c r="F23" s="10">
        <v>1.2521805226657245</v>
      </c>
    </row>
    <row r="24" spans="1:6" x14ac:dyDescent="0.2">
      <c r="A24" s="10" t="s">
        <v>880</v>
      </c>
      <c r="B24" s="10" t="s">
        <v>881</v>
      </c>
      <c r="C24" s="10" t="s">
        <v>29</v>
      </c>
      <c r="D24" s="37">
        <v>47012</v>
      </c>
      <c r="E24" s="10">
        <v>594.53725799999995</v>
      </c>
      <c r="F24" s="10">
        <v>0.7167629366753735</v>
      </c>
    </row>
    <row r="25" spans="1:6" x14ac:dyDescent="0.2">
      <c r="A25" s="10" t="s">
        <v>92</v>
      </c>
      <c r="B25" s="10" t="s">
        <v>93</v>
      </c>
      <c r="C25" s="10" t="s">
        <v>94</v>
      </c>
      <c r="D25" s="37">
        <v>125000</v>
      </c>
      <c r="E25" s="10">
        <v>388.75</v>
      </c>
      <c r="F25" s="10">
        <v>0.46866968870864517</v>
      </c>
    </row>
    <row r="26" spans="1:6" x14ac:dyDescent="0.2">
      <c r="A26" s="10" t="s">
        <v>886</v>
      </c>
      <c r="B26" s="10" t="s">
        <v>887</v>
      </c>
      <c r="C26" s="10" t="s">
        <v>76</v>
      </c>
      <c r="D26" s="37">
        <v>58533</v>
      </c>
      <c r="E26" s="10">
        <v>165.58985699999999</v>
      </c>
      <c r="F26" s="10">
        <v>0.19963201732089791</v>
      </c>
    </row>
    <row r="27" spans="1:6" x14ac:dyDescent="0.2">
      <c r="A27" s="12" t="s">
        <v>119</v>
      </c>
      <c r="B27" s="10"/>
      <c r="C27" s="10"/>
      <c r="D27" s="37"/>
      <c r="E27" s="12">
        <f xml:space="preserve"> SUM(E8:E26)</f>
        <v>62640.651228000002</v>
      </c>
      <c r="F27" s="12">
        <f>SUM(F8:F26)</f>
        <v>75.518391026452932</v>
      </c>
    </row>
    <row r="28" spans="1:6" x14ac:dyDescent="0.2">
      <c r="A28" s="10"/>
      <c r="B28" s="10"/>
      <c r="C28" s="10"/>
      <c r="D28" s="37"/>
      <c r="E28" s="10"/>
      <c r="F28" s="10"/>
    </row>
    <row r="29" spans="1:6" x14ac:dyDescent="0.2">
      <c r="A29" s="12" t="s">
        <v>1035</v>
      </c>
      <c r="B29" s="10"/>
      <c r="C29" s="10"/>
      <c r="D29" s="37"/>
      <c r="E29" s="10"/>
      <c r="F29" s="10"/>
    </row>
    <row r="30" spans="1:6" s="1" customFormat="1" x14ac:dyDescent="0.2">
      <c r="A30" s="10" t="s">
        <v>1044</v>
      </c>
      <c r="B30" s="10" t="s">
        <v>1045</v>
      </c>
      <c r="C30" s="10" t="s">
        <v>69</v>
      </c>
      <c r="D30" s="37">
        <v>1250000</v>
      </c>
      <c r="E30" s="10">
        <v>5290.0644999999995</v>
      </c>
      <c r="F30" s="10">
        <v>6.3776022700029706</v>
      </c>
    </row>
    <row r="31" spans="1:6" s="1" customFormat="1" x14ac:dyDescent="0.2">
      <c r="A31" s="10" t="s">
        <v>1046</v>
      </c>
      <c r="B31" s="10" t="s">
        <v>1047</v>
      </c>
      <c r="C31" s="10" t="s">
        <v>76</v>
      </c>
      <c r="D31" s="37">
        <v>4534552</v>
      </c>
      <c r="E31" s="10">
        <v>3251.3720899999998</v>
      </c>
      <c r="F31" s="10">
        <v>3.9197930425627714</v>
      </c>
    </row>
    <row r="32" spans="1:6" s="1" customFormat="1" x14ac:dyDescent="0.2">
      <c r="A32" s="10" t="s">
        <v>1048</v>
      </c>
      <c r="B32" s="10" t="s">
        <v>1049</v>
      </c>
      <c r="C32" s="10" t="s">
        <v>14</v>
      </c>
      <c r="D32" s="37">
        <v>2334000</v>
      </c>
      <c r="E32" s="10">
        <v>2413.6640980000002</v>
      </c>
      <c r="F32" s="10">
        <v>2.9098680423328438</v>
      </c>
    </row>
    <row r="33" spans="1:6" s="1" customFormat="1" x14ac:dyDescent="0.2">
      <c r="A33" s="10" t="s">
        <v>1050</v>
      </c>
      <c r="B33" s="10" t="s">
        <v>1051</v>
      </c>
      <c r="C33" s="10" t="s">
        <v>97</v>
      </c>
      <c r="D33" s="37">
        <v>20000</v>
      </c>
      <c r="E33" s="10">
        <v>2035.8212330000001</v>
      </c>
      <c r="F33" s="10">
        <v>2.4543477904477435</v>
      </c>
    </row>
    <row r="34" spans="1:6" s="1" customFormat="1" x14ac:dyDescent="0.2">
      <c r="A34" s="10" t="s">
        <v>1052</v>
      </c>
      <c r="B34" s="10" t="s">
        <v>1053</v>
      </c>
      <c r="C34" s="10" t="s">
        <v>1054</v>
      </c>
      <c r="D34" s="37">
        <v>677438</v>
      </c>
      <c r="E34" s="10">
        <v>1923.4153880000001</v>
      </c>
      <c r="F34" s="10">
        <v>2.318833417752741</v>
      </c>
    </row>
    <row r="35" spans="1:6" s="1" customFormat="1" x14ac:dyDescent="0.2">
      <c r="A35" s="10" t="s">
        <v>1055</v>
      </c>
      <c r="B35" s="10" t="s">
        <v>1056</v>
      </c>
      <c r="C35" s="10" t="s">
        <v>845</v>
      </c>
      <c r="D35" s="37">
        <v>18780000</v>
      </c>
      <c r="E35" s="10">
        <v>1439.2052100000001</v>
      </c>
      <c r="F35" s="10">
        <v>1.7350787337840783</v>
      </c>
    </row>
    <row r="36" spans="1:6" s="1" customFormat="1" x14ac:dyDescent="0.2">
      <c r="A36" s="10" t="s">
        <v>1057</v>
      </c>
      <c r="B36" s="10" t="s">
        <v>1058</v>
      </c>
      <c r="C36" s="10" t="s">
        <v>62</v>
      </c>
      <c r="D36" s="37">
        <v>706969</v>
      </c>
      <c r="E36" s="10">
        <v>833.44978419999995</v>
      </c>
      <c r="F36" s="10">
        <v>1.0047913849911294</v>
      </c>
    </row>
    <row r="37" spans="1:6" s="1" customFormat="1" x14ac:dyDescent="0.2">
      <c r="A37" s="10" t="s">
        <v>1059</v>
      </c>
      <c r="B37" s="10" t="s">
        <v>1060</v>
      </c>
      <c r="C37" s="10" t="s">
        <v>1054</v>
      </c>
      <c r="D37" s="37">
        <v>3000000</v>
      </c>
      <c r="E37" s="10">
        <v>823.99953419999997</v>
      </c>
      <c r="F37" s="10">
        <v>0.99339834132368532</v>
      </c>
    </row>
    <row r="38" spans="1:6" s="1" customFormat="1" x14ac:dyDescent="0.2">
      <c r="A38" s="10" t="s">
        <v>1061</v>
      </c>
      <c r="B38" s="10" t="s">
        <v>1062</v>
      </c>
      <c r="C38" s="10" t="s">
        <v>97</v>
      </c>
      <c r="D38" s="37">
        <v>50000</v>
      </c>
      <c r="E38" s="10">
        <v>692.89839530000006</v>
      </c>
      <c r="F38" s="10">
        <v>0.83534527390860658</v>
      </c>
    </row>
    <row r="39" spans="1:6" x14ac:dyDescent="0.2">
      <c r="A39" s="10" t="s">
        <v>1063</v>
      </c>
      <c r="B39" s="10" t="s">
        <v>1064</v>
      </c>
      <c r="C39" s="10" t="s">
        <v>62</v>
      </c>
      <c r="D39" s="37">
        <v>200000</v>
      </c>
      <c r="E39" s="10">
        <v>356.33077919999999</v>
      </c>
      <c r="F39" s="10">
        <v>0.42958568582629708</v>
      </c>
    </row>
    <row r="40" spans="1:6" x14ac:dyDescent="0.2">
      <c r="A40" s="10" t="s">
        <v>1065</v>
      </c>
      <c r="B40" s="10" t="s">
        <v>1066</v>
      </c>
      <c r="C40" s="10" t="s">
        <v>838</v>
      </c>
      <c r="D40" s="37">
        <v>375601</v>
      </c>
      <c r="E40" s="10">
        <v>91.266853400000002</v>
      </c>
      <c r="F40" s="10">
        <v>0.1100296019868696</v>
      </c>
    </row>
    <row r="41" spans="1:6" x14ac:dyDescent="0.2">
      <c r="A41" s="12" t="s">
        <v>119</v>
      </c>
      <c r="B41" s="10"/>
      <c r="C41" s="10"/>
      <c r="D41" s="37"/>
      <c r="E41" s="12">
        <f>SUM(E30:E40)</f>
        <v>19151.487865299998</v>
      </c>
      <c r="F41" s="12">
        <f>SUM(F30:F40)</f>
        <v>23.088673584919739</v>
      </c>
    </row>
    <row r="42" spans="1:6" x14ac:dyDescent="0.2">
      <c r="A42" s="10"/>
      <c r="B42" s="10"/>
      <c r="C42" s="10"/>
      <c r="D42" s="37"/>
      <c r="E42" s="10"/>
      <c r="F42" s="10"/>
    </row>
    <row r="43" spans="1:6" x14ac:dyDescent="0.2">
      <c r="A43" s="12" t="s">
        <v>119</v>
      </c>
      <c r="B43" s="10"/>
      <c r="C43" s="10"/>
      <c r="D43" s="37"/>
      <c r="E43" s="12">
        <f>E27+E41</f>
        <v>81792.139093300008</v>
      </c>
      <c r="F43" s="12">
        <f>F27+F41</f>
        <v>98.607064611372664</v>
      </c>
    </row>
    <row r="44" spans="1:6" x14ac:dyDescent="0.2">
      <c r="A44" s="10"/>
      <c r="B44" s="10"/>
      <c r="C44" s="10"/>
      <c r="D44" s="37"/>
      <c r="E44" s="10"/>
      <c r="F44" s="10"/>
    </row>
    <row r="45" spans="1:6" x14ac:dyDescent="0.2">
      <c r="A45" s="12" t="s">
        <v>136</v>
      </c>
      <c r="B45" s="10"/>
      <c r="C45" s="10"/>
      <c r="D45" s="37"/>
      <c r="E45" s="12">
        <v>1155.4057055000001</v>
      </c>
      <c r="F45" s="12">
        <f>(E45/E47)*100</f>
        <v>1.3929353886273377</v>
      </c>
    </row>
    <row r="46" spans="1:6" x14ac:dyDescent="0.2">
      <c r="A46" s="10"/>
      <c r="B46" s="10"/>
      <c r="C46" s="10"/>
      <c r="D46" s="37"/>
      <c r="E46" s="10"/>
      <c r="F46" s="10"/>
    </row>
    <row r="47" spans="1:6" x14ac:dyDescent="0.2">
      <c r="A47" s="14" t="s">
        <v>137</v>
      </c>
      <c r="B47" s="7"/>
      <c r="C47" s="7"/>
      <c r="D47" s="44"/>
      <c r="E47" s="14">
        <f>E43+E45</f>
        <v>82947.544798800009</v>
      </c>
      <c r="F47" s="14">
        <f xml:space="preserve"> ROUND(SUM(F43:F46),2)</f>
        <v>100</v>
      </c>
    </row>
    <row r="48" spans="1:6" x14ac:dyDescent="0.2">
      <c r="D48" s="45"/>
    </row>
    <row r="49" spans="1:4" x14ac:dyDescent="0.2">
      <c r="A49" s="15" t="s">
        <v>140</v>
      </c>
      <c r="D49" s="45"/>
    </row>
    <row r="50" spans="1:4" x14ac:dyDescent="0.2">
      <c r="A50" s="15" t="s">
        <v>141</v>
      </c>
      <c r="D50" s="45"/>
    </row>
    <row r="51" spans="1:4" x14ac:dyDescent="0.2">
      <c r="A51" s="15" t="s">
        <v>142</v>
      </c>
    </row>
    <row r="52" spans="1:4" x14ac:dyDescent="0.2">
      <c r="A52" s="20" t="s">
        <v>143</v>
      </c>
      <c r="B52" s="22">
        <v>15.3217873</v>
      </c>
    </row>
    <row r="53" spans="1:4" x14ac:dyDescent="0.2">
      <c r="A53" s="20" t="s">
        <v>144</v>
      </c>
      <c r="B53" s="22">
        <v>32.820150099999999</v>
      </c>
    </row>
    <row r="54" spans="1:4" x14ac:dyDescent="0.2">
      <c r="A54" s="20" t="s">
        <v>145</v>
      </c>
      <c r="B54" s="22">
        <v>15.081897100000001</v>
      </c>
    </row>
    <row r="55" spans="1:4" x14ac:dyDescent="0.2">
      <c r="A55" s="20" t="s">
        <v>146</v>
      </c>
      <c r="B55" s="22">
        <v>32.355049899999997</v>
      </c>
    </row>
    <row r="57" spans="1:4" x14ac:dyDescent="0.2">
      <c r="A57" s="15" t="s">
        <v>147</v>
      </c>
    </row>
    <row r="58" spans="1:4" x14ac:dyDescent="0.2">
      <c r="A58" s="20" t="s">
        <v>143</v>
      </c>
      <c r="B58" s="22">
        <v>13.066868700000001</v>
      </c>
    </row>
    <row r="59" spans="1:4" x14ac:dyDescent="0.2">
      <c r="A59" s="20" t="s">
        <v>144</v>
      </c>
      <c r="B59" s="22">
        <v>29.348684200000001</v>
      </c>
    </row>
    <row r="60" spans="1:4" x14ac:dyDescent="0.2">
      <c r="A60" s="20" t="s">
        <v>145</v>
      </c>
      <c r="B60" s="22">
        <v>12.8169922</v>
      </c>
    </row>
    <row r="61" spans="1:4" x14ac:dyDescent="0.2">
      <c r="A61" s="20" t="s">
        <v>146</v>
      </c>
      <c r="B61" s="22">
        <v>28.845336499999998</v>
      </c>
    </row>
    <row r="63" spans="1:4" x14ac:dyDescent="0.2">
      <c r="A63" s="15" t="s">
        <v>148</v>
      </c>
      <c r="B63" s="38"/>
    </row>
    <row r="64" spans="1:4" x14ac:dyDescent="0.2">
      <c r="A64" s="39" t="s">
        <v>513</v>
      </c>
      <c r="B64" s="39" t="s">
        <v>859</v>
      </c>
    </row>
    <row r="65" spans="1:2" x14ac:dyDescent="0.2">
      <c r="A65" s="40" t="s">
        <v>532</v>
      </c>
      <c r="B65" s="40">
        <v>0.70000000000000007</v>
      </c>
    </row>
    <row r="66" spans="1:2" x14ac:dyDescent="0.2">
      <c r="A66" s="40" t="s">
        <v>533</v>
      </c>
      <c r="B66" s="40">
        <v>0.70000000000000007</v>
      </c>
    </row>
    <row r="68" spans="1:2" x14ac:dyDescent="0.2">
      <c r="A68" s="15" t="s">
        <v>860</v>
      </c>
      <c r="B68" s="42">
        <v>4.5713663901097823E-2</v>
      </c>
    </row>
  </sheetData>
  <mergeCells count="1">
    <mergeCell ref="A1:E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>
      <selection activeCell="B37" sqref="B37:B38"/>
    </sheetView>
  </sheetViews>
  <sheetFormatPr defaultRowHeight="11.25" x14ac:dyDescent="0.2"/>
  <cols>
    <col min="1" max="1" width="58.85546875" style="20" bestFit="1" customWidth="1"/>
    <col min="2" max="2" width="34" style="20" bestFit="1" customWidth="1"/>
    <col min="3" max="3" width="32.7109375" style="20" bestFit="1" customWidth="1"/>
    <col min="4" max="4" width="11.5703125" style="20" bestFit="1" customWidth="1"/>
    <col min="5" max="5" width="24" style="20" bestFit="1" customWidth="1"/>
    <col min="6" max="6" width="14.140625" style="20" bestFit="1" customWidth="1"/>
    <col min="7" max="16384" width="9.140625" style="21"/>
  </cols>
  <sheetData>
    <row r="1" spans="1:6" x14ac:dyDescent="0.2">
      <c r="A1" s="36" t="s">
        <v>1067</v>
      </c>
      <c r="B1" s="36"/>
      <c r="C1" s="36"/>
      <c r="D1" s="36"/>
      <c r="E1" s="36"/>
    </row>
    <row r="3" spans="1:6" s="1" customFormat="1" x14ac:dyDescent="0.2">
      <c r="A3" s="5" t="s">
        <v>1</v>
      </c>
      <c r="B3" s="5" t="s">
        <v>2</v>
      </c>
      <c r="C3" s="5" t="s">
        <v>814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37">
        <v>3000000</v>
      </c>
      <c r="E8" s="10">
        <v>29155.5</v>
      </c>
      <c r="F8" s="10">
        <v>8.0683366772954255</v>
      </c>
    </row>
    <row r="9" spans="1:6" x14ac:dyDescent="0.2">
      <c r="A9" s="10" t="s">
        <v>20</v>
      </c>
      <c r="B9" s="10" t="s">
        <v>21</v>
      </c>
      <c r="C9" s="10" t="s">
        <v>11</v>
      </c>
      <c r="D9" s="37">
        <v>15000000</v>
      </c>
      <c r="E9" s="10">
        <v>28507.5</v>
      </c>
      <c r="F9" s="10">
        <v>7.8890126332252688</v>
      </c>
    </row>
    <row r="10" spans="1:6" x14ac:dyDescent="0.2">
      <c r="A10" s="10" t="s">
        <v>38</v>
      </c>
      <c r="B10" s="10" t="s">
        <v>39</v>
      </c>
      <c r="C10" s="10" t="s">
        <v>11</v>
      </c>
      <c r="D10" s="37">
        <v>7300000</v>
      </c>
      <c r="E10" s="10">
        <v>27429.75</v>
      </c>
      <c r="F10" s="10">
        <v>7.5907618793724749</v>
      </c>
    </row>
    <row r="11" spans="1:6" x14ac:dyDescent="0.2">
      <c r="A11" s="10" t="s">
        <v>870</v>
      </c>
      <c r="B11" s="10" t="s">
        <v>871</v>
      </c>
      <c r="C11" s="10" t="s">
        <v>44</v>
      </c>
      <c r="D11" s="37">
        <v>11300000</v>
      </c>
      <c r="E11" s="10">
        <v>26447.65</v>
      </c>
      <c r="F11" s="10">
        <v>7.3189807934445437</v>
      </c>
    </row>
    <row r="12" spans="1:6" x14ac:dyDescent="0.2">
      <c r="A12" s="10" t="s">
        <v>63</v>
      </c>
      <c r="B12" s="10" t="s">
        <v>64</v>
      </c>
      <c r="C12" s="10" t="s">
        <v>11</v>
      </c>
      <c r="D12" s="37">
        <v>15300000</v>
      </c>
      <c r="E12" s="10">
        <v>24288.75</v>
      </c>
      <c r="F12" s="10">
        <v>6.7215383879768567</v>
      </c>
    </row>
    <row r="13" spans="1:6" x14ac:dyDescent="0.2">
      <c r="A13" s="10" t="s">
        <v>42</v>
      </c>
      <c r="B13" s="10" t="s">
        <v>43</v>
      </c>
      <c r="C13" s="10" t="s">
        <v>44</v>
      </c>
      <c r="D13" s="37">
        <v>7000000</v>
      </c>
      <c r="E13" s="10">
        <v>18770.5</v>
      </c>
      <c r="F13" s="10">
        <v>5.1944474833624454</v>
      </c>
    </row>
    <row r="14" spans="1:6" x14ac:dyDescent="0.2">
      <c r="A14" s="10" t="s">
        <v>24</v>
      </c>
      <c r="B14" s="10" t="s">
        <v>25</v>
      </c>
      <c r="C14" s="10" t="s">
        <v>26</v>
      </c>
      <c r="D14" s="37">
        <v>1450000</v>
      </c>
      <c r="E14" s="10">
        <v>15602</v>
      </c>
      <c r="F14" s="10">
        <v>4.3176137894792825</v>
      </c>
    </row>
    <row r="15" spans="1:6" x14ac:dyDescent="0.2">
      <c r="A15" s="10" t="s">
        <v>1008</v>
      </c>
      <c r="B15" s="10" t="s">
        <v>1009</v>
      </c>
      <c r="C15" s="10" t="s">
        <v>17</v>
      </c>
      <c r="D15" s="37">
        <v>13700000</v>
      </c>
      <c r="E15" s="10">
        <v>14289.1</v>
      </c>
      <c r="F15" s="10">
        <v>3.9542888859920793</v>
      </c>
    </row>
    <row r="16" spans="1:6" x14ac:dyDescent="0.2">
      <c r="A16" s="10" t="s">
        <v>49</v>
      </c>
      <c r="B16" s="10" t="s">
        <v>50</v>
      </c>
      <c r="C16" s="10" t="s">
        <v>44</v>
      </c>
      <c r="D16" s="37">
        <v>1000000</v>
      </c>
      <c r="E16" s="10">
        <v>12281</v>
      </c>
      <c r="F16" s="10">
        <v>3.3985780636197322</v>
      </c>
    </row>
    <row r="17" spans="1:6" x14ac:dyDescent="0.2">
      <c r="A17" s="10" t="s">
        <v>15</v>
      </c>
      <c r="B17" s="10" t="s">
        <v>16</v>
      </c>
      <c r="C17" s="10" t="s">
        <v>17</v>
      </c>
      <c r="D17" s="37">
        <v>3850000</v>
      </c>
      <c r="E17" s="10">
        <v>12146.75</v>
      </c>
      <c r="F17" s="10">
        <v>3.3614264387487167</v>
      </c>
    </row>
    <row r="18" spans="1:6" x14ac:dyDescent="0.2">
      <c r="A18" s="10" t="s">
        <v>1017</v>
      </c>
      <c r="B18" s="10" t="s">
        <v>1018</v>
      </c>
      <c r="C18" s="10" t="s">
        <v>821</v>
      </c>
      <c r="D18" s="37">
        <v>1825000</v>
      </c>
      <c r="E18" s="10">
        <v>10906.2</v>
      </c>
      <c r="F18" s="10">
        <v>3.0181232861696552</v>
      </c>
    </row>
    <row r="19" spans="1:6" x14ac:dyDescent="0.2">
      <c r="A19" s="10" t="s">
        <v>1029</v>
      </c>
      <c r="B19" s="10" t="s">
        <v>1030</v>
      </c>
      <c r="C19" s="10" t="s">
        <v>14</v>
      </c>
      <c r="D19" s="37">
        <v>2400000</v>
      </c>
      <c r="E19" s="10">
        <v>9973.2000000000007</v>
      </c>
      <c r="F19" s="10">
        <v>2.7599298708649393</v>
      </c>
    </row>
    <row r="20" spans="1:6" x14ac:dyDescent="0.2">
      <c r="A20" s="10" t="s">
        <v>95</v>
      </c>
      <c r="B20" s="10" t="s">
        <v>96</v>
      </c>
      <c r="C20" s="10" t="s">
        <v>97</v>
      </c>
      <c r="D20" s="37">
        <v>6469703</v>
      </c>
      <c r="E20" s="10">
        <v>8290.924395</v>
      </c>
      <c r="F20" s="10">
        <v>2.2943859438137535</v>
      </c>
    </row>
    <row r="21" spans="1:6" x14ac:dyDescent="0.2">
      <c r="A21" s="10" t="s">
        <v>35</v>
      </c>
      <c r="B21" s="10" t="s">
        <v>36</v>
      </c>
      <c r="C21" s="10" t="s">
        <v>37</v>
      </c>
      <c r="D21" s="37">
        <v>275000</v>
      </c>
      <c r="E21" s="10">
        <v>7613.65</v>
      </c>
      <c r="F21" s="10">
        <v>2.1069606607017648</v>
      </c>
    </row>
    <row r="22" spans="1:6" x14ac:dyDescent="0.2">
      <c r="A22" s="10" t="s">
        <v>1013</v>
      </c>
      <c r="B22" s="10" t="s">
        <v>1014</v>
      </c>
      <c r="C22" s="10" t="s">
        <v>941</v>
      </c>
      <c r="D22" s="37">
        <v>225000</v>
      </c>
      <c r="E22" s="10">
        <v>7579.9125000000004</v>
      </c>
      <c r="F22" s="10">
        <v>2.0976243259227272</v>
      </c>
    </row>
    <row r="23" spans="1:6" x14ac:dyDescent="0.2">
      <c r="A23" s="10" t="s">
        <v>1068</v>
      </c>
      <c r="B23" s="10" t="s">
        <v>1069</v>
      </c>
      <c r="C23" s="10" t="s">
        <v>11</v>
      </c>
      <c r="D23" s="37">
        <v>5500000</v>
      </c>
      <c r="E23" s="10">
        <v>7254.5</v>
      </c>
      <c r="F23" s="10">
        <v>2.0075714162144247</v>
      </c>
    </row>
    <row r="24" spans="1:6" x14ac:dyDescent="0.2">
      <c r="A24" s="10" t="s">
        <v>1015</v>
      </c>
      <c r="B24" s="10" t="s">
        <v>1016</v>
      </c>
      <c r="C24" s="10" t="s">
        <v>29</v>
      </c>
      <c r="D24" s="37">
        <v>157922</v>
      </c>
      <c r="E24" s="10">
        <v>6818.6771550000003</v>
      </c>
      <c r="F24" s="10">
        <v>1.8869641398817694</v>
      </c>
    </row>
    <row r="25" spans="1:6" x14ac:dyDescent="0.2">
      <c r="A25" s="10" t="s">
        <v>817</v>
      </c>
      <c r="B25" s="10" t="s">
        <v>818</v>
      </c>
      <c r="C25" s="10" t="s">
        <v>59</v>
      </c>
      <c r="D25" s="37">
        <v>555000</v>
      </c>
      <c r="E25" s="10">
        <v>6519.03</v>
      </c>
      <c r="F25" s="10">
        <v>1.8040413935411566</v>
      </c>
    </row>
    <row r="26" spans="1:6" x14ac:dyDescent="0.2">
      <c r="A26" s="10" t="s">
        <v>875</v>
      </c>
      <c r="B26" s="10" t="s">
        <v>876</v>
      </c>
      <c r="C26" s="10" t="s">
        <v>44</v>
      </c>
      <c r="D26" s="37">
        <v>185000</v>
      </c>
      <c r="E26" s="10">
        <v>5987.5249999999996</v>
      </c>
      <c r="F26" s="10">
        <v>1.6569555508814215</v>
      </c>
    </row>
    <row r="27" spans="1:6" x14ac:dyDescent="0.2">
      <c r="A27" s="10" t="s">
        <v>969</v>
      </c>
      <c r="B27" s="10" t="s">
        <v>970</v>
      </c>
      <c r="C27" s="10" t="s">
        <v>37</v>
      </c>
      <c r="D27" s="37">
        <v>3700000</v>
      </c>
      <c r="E27" s="10">
        <v>5104.1499999999996</v>
      </c>
      <c r="F27" s="10">
        <v>1.4124950918837764</v>
      </c>
    </row>
    <row r="28" spans="1:6" x14ac:dyDescent="0.2">
      <c r="A28" s="10" t="s">
        <v>830</v>
      </c>
      <c r="B28" s="10" t="s">
        <v>831</v>
      </c>
      <c r="C28" s="10" t="s">
        <v>11</v>
      </c>
      <c r="D28" s="37">
        <v>11000000</v>
      </c>
      <c r="E28" s="10">
        <v>5087.5</v>
      </c>
      <c r="F28" s="10">
        <v>1.4078874601958626</v>
      </c>
    </row>
    <row r="29" spans="1:6" x14ac:dyDescent="0.2">
      <c r="A29" s="10" t="s">
        <v>893</v>
      </c>
      <c r="B29" s="10" t="s">
        <v>894</v>
      </c>
      <c r="C29" s="10" t="s">
        <v>59</v>
      </c>
      <c r="D29" s="37">
        <v>110000</v>
      </c>
      <c r="E29" s="10">
        <v>4182.1450000000004</v>
      </c>
      <c r="F29" s="10">
        <v>1.1573443739008997</v>
      </c>
    </row>
    <row r="30" spans="1:6" x14ac:dyDescent="0.2">
      <c r="A30" s="10" t="s">
        <v>1070</v>
      </c>
      <c r="B30" s="10" t="s">
        <v>1071</v>
      </c>
      <c r="C30" s="10" t="s">
        <v>992</v>
      </c>
      <c r="D30" s="37">
        <v>3600000</v>
      </c>
      <c r="E30" s="10">
        <v>3862.8</v>
      </c>
      <c r="F30" s="10">
        <v>1.068970551595986</v>
      </c>
    </row>
    <row r="31" spans="1:6" x14ac:dyDescent="0.2">
      <c r="A31" s="10" t="s">
        <v>815</v>
      </c>
      <c r="B31" s="10" t="s">
        <v>816</v>
      </c>
      <c r="C31" s="10" t="s">
        <v>14</v>
      </c>
      <c r="D31" s="37">
        <v>150000</v>
      </c>
      <c r="E31" s="10">
        <v>3265.2</v>
      </c>
      <c r="F31" s="10">
        <v>0.90359393317573089</v>
      </c>
    </row>
    <row r="32" spans="1:6" x14ac:dyDescent="0.2">
      <c r="A32" s="10" t="s">
        <v>925</v>
      </c>
      <c r="B32" s="10" t="s">
        <v>926</v>
      </c>
      <c r="C32" s="10" t="s">
        <v>37</v>
      </c>
      <c r="D32" s="37">
        <v>1209046</v>
      </c>
      <c r="E32" s="10">
        <v>3252.33374</v>
      </c>
      <c r="F32" s="10">
        <v>0.90003339339909805</v>
      </c>
    </row>
    <row r="33" spans="1:6" x14ac:dyDescent="0.2">
      <c r="A33" s="10" t="s">
        <v>846</v>
      </c>
      <c r="B33" s="10" t="s">
        <v>847</v>
      </c>
      <c r="C33" s="10" t="s">
        <v>11</v>
      </c>
      <c r="D33" s="37">
        <v>4500000</v>
      </c>
      <c r="E33" s="10">
        <v>3195</v>
      </c>
      <c r="F33" s="10">
        <v>0.88416716173479737</v>
      </c>
    </row>
    <row r="34" spans="1:6" x14ac:dyDescent="0.2">
      <c r="A34" s="10" t="s">
        <v>27</v>
      </c>
      <c r="B34" s="10" t="s">
        <v>28</v>
      </c>
      <c r="C34" s="10" t="s">
        <v>29</v>
      </c>
      <c r="D34" s="37">
        <v>90000</v>
      </c>
      <c r="E34" s="10">
        <v>2732.625</v>
      </c>
      <c r="F34" s="10">
        <v>0.75621198445557136</v>
      </c>
    </row>
    <row r="35" spans="1:6" x14ac:dyDescent="0.2">
      <c r="A35" s="10" t="s">
        <v>919</v>
      </c>
      <c r="B35" s="10" t="s">
        <v>920</v>
      </c>
      <c r="C35" s="10" t="s">
        <v>59</v>
      </c>
      <c r="D35" s="37">
        <v>650000</v>
      </c>
      <c r="E35" s="10">
        <v>2691.3249999999998</v>
      </c>
      <c r="F35" s="10">
        <v>0.74478284399245798</v>
      </c>
    </row>
    <row r="36" spans="1:6" x14ac:dyDescent="0.2">
      <c r="A36" s="10" t="s">
        <v>1072</v>
      </c>
      <c r="B36" s="10" t="s">
        <v>1073</v>
      </c>
      <c r="C36" s="10" t="s">
        <v>14</v>
      </c>
      <c r="D36" s="37">
        <v>1000000</v>
      </c>
      <c r="E36" s="10">
        <v>2349.5</v>
      </c>
      <c r="F36" s="10">
        <v>0.65018802707227119</v>
      </c>
    </row>
    <row r="37" spans="1:6" x14ac:dyDescent="0.2">
      <c r="A37" s="10" t="s">
        <v>1074</v>
      </c>
      <c r="B37" s="10" t="s">
        <v>1075</v>
      </c>
      <c r="C37" s="10" t="s">
        <v>59</v>
      </c>
      <c r="D37" s="37">
        <v>2104773</v>
      </c>
      <c r="E37" s="10">
        <v>1898.5052459999999</v>
      </c>
      <c r="F37" s="10">
        <v>0.52538215802642985</v>
      </c>
    </row>
    <row r="38" spans="1:6" x14ac:dyDescent="0.2">
      <c r="A38" s="10" t="s">
        <v>74</v>
      </c>
      <c r="B38" s="10" t="s">
        <v>75</v>
      </c>
      <c r="C38" s="10" t="s">
        <v>76</v>
      </c>
      <c r="D38" s="37">
        <v>975000</v>
      </c>
      <c r="E38" s="10">
        <v>1430.325</v>
      </c>
      <c r="F38" s="10">
        <v>0.39582046810902161</v>
      </c>
    </row>
    <row r="39" spans="1:6" x14ac:dyDescent="0.2">
      <c r="A39" s="10" t="s">
        <v>1004</v>
      </c>
      <c r="B39" s="10" t="s">
        <v>1005</v>
      </c>
      <c r="C39" s="10" t="s">
        <v>62</v>
      </c>
      <c r="D39" s="37">
        <v>458000</v>
      </c>
      <c r="E39" s="10">
        <v>1233.165</v>
      </c>
      <c r="F39" s="10">
        <v>0.34125946729286116</v>
      </c>
    </row>
    <row r="40" spans="1:6" x14ac:dyDescent="0.2">
      <c r="A40" s="10" t="s">
        <v>1076</v>
      </c>
      <c r="B40" s="10" t="s">
        <v>1077</v>
      </c>
      <c r="C40" s="10" t="s">
        <v>932</v>
      </c>
      <c r="D40" s="37">
        <v>1078695</v>
      </c>
      <c r="E40" s="10">
        <v>970.82550000000003</v>
      </c>
      <c r="F40" s="10">
        <v>0.268661041275357</v>
      </c>
    </row>
    <row r="41" spans="1:6" x14ac:dyDescent="0.2">
      <c r="A41" s="12" t="s">
        <v>119</v>
      </c>
      <c r="B41" s="10"/>
      <c r="C41" s="10"/>
      <c r="D41" s="37"/>
      <c r="E41" s="12">
        <f xml:space="preserve"> SUM(E8:E40)</f>
        <v>321117.51853600011</v>
      </c>
      <c r="F41" s="12">
        <f>SUM(F8:F40)</f>
        <v>88.864339576618519</v>
      </c>
    </row>
    <row r="42" spans="1:6" x14ac:dyDescent="0.2">
      <c r="A42" s="10"/>
      <c r="B42" s="10"/>
      <c r="C42" s="10"/>
      <c r="D42" s="37"/>
      <c r="E42" s="10"/>
      <c r="F42" s="10"/>
    </row>
    <row r="43" spans="1:6" x14ac:dyDescent="0.2">
      <c r="A43" s="12" t="s">
        <v>1035</v>
      </c>
      <c r="B43" s="10"/>
      <c r="C43" s="10"/>
      <c r="D43" s="37"/>
      <c r="E43" s="10"/>
      <c r="F43" s="10"/>
    </row>
    <row r="44" spans="1:6" x14ac:dyDescent="0.2">
      <c r="A44" s="10"/>
      <c r="B44" s="10"/>
      <c r="C44" s="10"/>
      <c r="D44" s="37"/>
      <c r="E44" s="10"/>
      <c r="F44" s="10"/>
    </row>
    <row r="45" spans="1:6" x14ac:dyDescent="0.2">
      <c r="A45" s="10" t="s">
        <v>1078</v>
      </c>
      <c r="B45" s="10" t="s">
        <v>1079</v>
      </c>
      <c r="C45" s="10" t="s">
        <v>14</v>
      </c>
      <c r="D45" s="37">
        <v>325000</v>
      </c>
      <c r="E45" s="10">
        <v>12692.041670000001</v>
      </c>
      <c r="F45" s="10">
        <v>3.5123275305113237</v>
      </c>
    </row>
    <row r="46" spans="1:6" x14ac:dyDescent="0.2">
      <c r="A46" s="12" t="s">
        <v>119</v>
      </c>
      <c r="B46" s="10"/>
      <c r="C46" s="10"/>
      <c r="D46" s="37"/>
      <c r="E46" s="12">
        <f>SUM(E45:E45)</f>
        <v>12692.041670000001</v>
      </c>
      <c r="F46" s="12">
        <f>SUM(F45:F45)</f>
        <v>3.5123275305113237</v>
      </c>
    </row>
    <row r="47" spans="1:6" x14ac:dyDescent="0.2">
      <c r="A47" s="10"/>
      <c r="B47" s="10"/>
      <c r="C47" s="10"/>
      <c r="D47" s="37"/>
      <c r="E47" s="10"/>
      <c r="F47" s="10"/>
    </row>
    <row r="48" spans="1:6" x14ac:dyDescent="0.2">
      <c r="A48" s="12" t="s">
        <v>119</v>
      </c>
      <c r="B48" s="10"/>
      <c r="C48" s="10"/>
      <c r="D48" s="10"/>
      <c r="E48" s="12">
        <v>333809.56020600011</v>
      </c>
      <c r="F48" s="12">
        <v>92.376667107129848</v>
      </c>
    </row>
    <row r="49" spans="1:6" x14ac:dyDescent="0.2">
      <c r="A49" s="10"/>
      <c r="B49" s="10"/>
      <c r="C49" s="10"/>
      <c r="D49" s="10"/>
      <c r="E49" s="10"/>
      <c r="F49" s="10"/>
    </row>
    <row r="50" spans="1:6" x14ac:dyDescent="0.2">
      <c r="A50" s="12" t="s">
        <v>136</v>
      </c>
      <c r="B50" s="10"/>
      <c r="C50" s="10"/>
      <c r="D50" s="10"/>
      <c r="E50" s="12">
        <v>27547.447639800001</v>
      </c>
      <c r="F50" s="12">
        <v>7.62</v>
      </c>
    </row>
    <row r="51" spans="1:6" x14ac:dyDescent="0.2">
      <c r="A51" s="10"/>
      <c r="B51" s="10"/>
      <c r="C51" s="10"/>
      <c r="D51" s="10"/>
      <c r="E51" s="10"/>
      <c r="F51" s="10"/>
    </row>
    <row r="52" spans="1:6" x14ac:dyDescent="0.2">
      <c r="A52" s="14" t="s">
        <v>137</v>
      </c>
      <c r="B52" s="7"/>
      <c r="C52" s="7"/>
      <c r="D52" s="7"/>
      <c r="E52" s="14">
        <v>361357.00784580014</v>
      </c>
      <c r="F52" s="14">
        <f xml:space="preserve"> ROUND(SUM(F48:F51),2)</f>
        <v>100</v>
      </c>
    </row>
    <row r="54" spans="1:6" x14ac:dyDescent="0.2">
      <c r="A54" s="15" t="s">
        <v>140</v>
      </c>
    </row>
    <row r="55" spans="1:6" x14ac:dyDescent="0.2">
      <c r="A55" s="15" t="s">
        <v>141</v>
      </c>
    </row>
    <row r="56" spans="1:6" x14ac:dyDescent="0.2">
      <c r="A56" s="15" t="s">
        <v>142</v>
      </c>
    </row>
    <row r="57" spans="1:6" x14ac:dyDescent="0.2">
      <c r="A57" s="20" t="s">
        <v>143</v>
      </c>
      <c r="B57" s="22">
        <v>22.5598335</v>
      </c>
    </row>
    <row r="58" spans="1:6" x14ac:dyDescent="0.2">
      <c r="A58" s="20" t="s">
        <v>144</v>
      </c>
      <c r="B58" s="22">
        <v>29.525823200000001</v>
      </c>
    </row>
    <row r="59" spans="1:6" x14ac:dyDescent="0.2">
      <c r="A59" s="20" t="s">
        <v>145</v>
      </c>
      <c r="B59" s="22">
        <v>21.9334293</v>
      </c>
    </row>
    <row r="60" spans="1:6" x14ac:dyDescent="0.2">
      <c r="A60" s="20" t="s">
        <v>146</v>
      </c>
      <c r="B60" s="22">
        <v>28.7922571</v>
      </c>
    </row>
    <row r="62" spans="1:6" x14ac:dyDescent="0.2">
      <c r="A62" s="15" t="s">
        <v>147</v>
      </c>
    </row>
    <row r="63" spans="1:6" x14ac:dyDescent="0.2">
      <c r="A63" s="20" t="s">
        <v>143</v>
      </c>
      <c r="B63" s="22">
        <v>19.2469635</v>
      </c>
    </row>
    <row r="64" spans="1:6" x14ac:dyDescent="0.2">
      <c r="A64" s="20" t="s">
        <v>144</v>
      </c>
      <c r="B64" s="22">
        <v>25.189905899999999</v>
      </c>
    </row>
    <row r="65" spans="1:2" x14ac:dyDescent="0.2">
      <c r="A65" s="20" t="s">
        <v>145</v>
      </c>
      <c r="B65" s="22">
        <v>18.595459399999999</v>
      </c>
    </row>
    <row r="66" spans="1:2" x14ac:dyDescent="0.2">
      <c r="A66" s="20" t="s">
        <v>146</v>
      </c>
      <c r="B66" s="22">
        <v>24.4104089</v>
      </c>
    </row>
    <row r="68" spans="1:2" x14ac:dyDescent="0.2">
      <c r="A68" s="15" t="s">
        <v>148</v>
      </c>
      <c r="B68" s="38" t="s">
        <v>149</v>
      </c>
    </row>
    <row r="70" spans="1:2" x14ac:dyDescent="0.2">
      <c r="A70" s="15" t="s">
        <v>860</v>
      </c>
      <c r="B70" s="42">
        <v>0.15607359136621188</v>
      </c>
    </row>
  </sheetData>
  <mergeCells count="1">
    <mergeCell ref="A1:E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showGridLines="0" workbookViewId="0">
      <selection activeCell="B37" sqref="B37:B38"/>
    </sheetView>
  </sheetViews>
  <sheetFormatPr defaultRowHeight="11.25" x14ac:dyDescent="0.2"/>
  <cols>
    <col min="1" max="1" width="58.85546875" style="20" bestFit="1" customWidth="1"/>
    <col min="2" max="2" width="36.5703125" style="20" bestFit="1" customWidth="1"/>
    <col min="3" max="3" width="20" style="20" bestFit="1" customWidth="1"/>
    <col min="4" max="4" width="9.5703125" style="20" bestFit="1" customWidth="1"/>
    <col min="5" max="5" width="24" style="20" bestFit="1" customWidth="1"/>
    <col min="6" max="6" width="14.140625" style="20" bestFit="1" customWidth="1"/>
    <col min="7" max="16384" width="9.140625" style="21"/>
  </cols>
  <sheetData>
    <row r="1" spans="1:6" x14ac:dyDescent="0.2">
      <c r="A1" s="36" t="s">
        <v>1080</v>
      </c>
      <c r="B1" s="36"/>
      <c r="C1" s="36"/>
      <c r="D1" s="36"/>
      <c r="E1" s="36"/>
    </row>
    <row r="3" spans="1:6" s="1" customFormat="1" x14ac:dyDescent="0.2">
      <c r="A3" s="5" t="s">
        <v>1</v>
      </c>
      <c r="B3" s="5" t="s">
        <v>2</v>
      </c>
      <c r="C3" s="5" t="s">
        <v>814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12</v>
      </c>
      <c r="B8" s="10" t="s">
        <v>13</v>
      </c>
      <c r="C8" s="10" t="s">
        <v>14</v>
      </c>
      <c r="D8" s="37">
        <v>154166</v>
      </c>
      <c r="E8" s="10">
        <v>1671.236523</v>
      </c>
      <c r="F8" s="10">
        <v>8.5856556049830051</v>
      </c>
    </row>
    <row r="9" spans="1:6" x14ac:dyDescent="0.2">
      <c r="A9" s="10" t="s">
        <v>9</v>
      </c>
      <c r="B9" s="10" t="s">
        <v>10</v>
      </c>
      <c r="C9" s="10" t="s">
        <v>11</v>
      </c>
      <c r="D9" s="37">
        <v>152890</v>
      </c>
      <c r="E9" s="10">
        <v>1485.861465</v>
      </c>
      <c r="F9" s="10">
        <v>7.6333269645792141</v>
      </c>
    </row>
    <row r="10" spans="1:6" x14ac:dyDescent="0.2">
      <c r="A10" s="10" t="s">
        <v>1081</v>
      </c>
      <c r="B10" s="10" t="s">
        <v>1082</v>
      </c>
      <c r="C10" s="10" t="s">
        <v>838</v>
      </c>
      <c r="D10" s="37">
        <v>122150</v>
      </c>
      <c r="E10" s="10">
        <v>1295.1564499999999</v>
      </c>
      <c r="F10" s="10">
        <v>6.6536166971216861</v>
      </c>
    </row>
    <row r="11" spans="1:6" x14ac:dyDescent="0.2">
      <c r="A11" s="10" t="s">
        <v>105</v>
      </c>
      <c r="B11" s="10" t="s">
        <v>106</v>
      </c>
      <c r="C11" s="10" t="s">
        <v>62</v>
      </c>
      <c r="D11" s="37">
        <v>434296</v>
      </c>
      <c r="E11" s="10">
        <v>1283.996124</v>
      </c>
      <c r="F11" s="10">
        <v>6.5962826727890107</v>
      </c>
    </row>
    <row r="12" spans="1:6" x14ac:dyDescent="0.2">
      <c r="A12" s="10" t="s">
        <v>30</v>
      </c>
      <c r="B12" s="10" t="s">
        <v>31</v>
      </c>
      <c r="C12" s="10" t="s">
        <v>32</v>
      </c>
      <c r="D12" s="37">
        <v>127599</v>
      </c>
      <c r="E12" s="10">
        <v>1233.4357339999999</v>
      </c>
      <c r="F12" s="10">
        <v>6.3365384116868224</v>
      </c>
    </row>
    <row r="13" spans="1:6" x14ac:dyDescent="0.2">
      <c r="A13" s="10" t="s">
        <v>815</v>
      </c>
      <c r="B13" s="10" t="s">
        <v>816</v>
      </c>
      <c r="C13" s="10" t="s">
        <v>14</v>
      </c>
      <c r="D13" s="37">
        <v>39686</v>
      </c>
      <c r="E13" s="10">
        <v>863.88484800000003</v>
      </c>
      <c r="F13" s="10">
        <v>4.4380419439236327</v>
      </c>
    </row>
    <row r="14" spans="1:6" x14ac:dyDescent="0.2">
      <c r="A14" s="10" t="s">
        <v>20</v>
      </c>
      <c r="B14" s="10" t="s">
        <v>21</v>
      </c>
      <c r="C14" s="10" t="s">
        <v>11</v>
      </c>
      <c r="D14" s="37">
        <v>450202</v>
      </c>
      <c r="E14" s="10">
        <v>855.60890099999995</v>
      </c>
      <c r="F14" s="10">
        <v>4.3955258609101131</v>
      </c>
    </row>
    <row r="15" spans="1:6" x14ac:dyDescent="0.2">
      <c r="A15" s="10" t="s">
        <v>47</v>
      </c>
      <c r="B15" s="10" t="s">
        <v>48</v>
      </c>
      <c r="C15" s="10" t="s">
        <v>29</v>
      </c>
      <c r="D15" s="37">
        <v>83904</v>
      </c>
      <c r="E15" s="10">
        <v>716.45625600000005</v>
      </c>
      <c r="F15" s="10">
        <v>3.6806559606593394</v>
      </c>
    </row>
    <row r="16" spans="1:6" x14ac:dyDescent="0.2">
      <c r="A16" s="10" t="s">
        <v>24</v>
      </c>
      <c r="B16" s="10" t="s">
        <v>25</v>
      </c>
      <c r="C16" s="10" t="s">
        <v>26</v>
      </c>
      <c r="D16" s="37">
        <v>63210</v>
      </c>
      <c r="E16" s="10">
        <v>680.13959999999997</v>
      </c>
      <c r="F16" s="10">
        <v>3.4940861383454216</v>
      </c>
    </row>
    <row r="17" spans="1:6" x14ac:dyDescent="0.2">
      <c r="A17" s="10" t="s">
        <v>22</v>
      </c>
      <c r="B17" s="10" t="s">
        <v>23</v>
      </c>
      <c r="C17" s="10" t="s">
        <v>11</v>
      </c>
      <c r="D17" s="37">
        <v>78838</v>
      </c>
      <c r="E17" s="10">
        <v>496.99475200000001</v>
      </c>
      <c r="F17" s="10">
        <v>2.5532147720756453</v>
      </c>
    </row>
    <row r="18" spans="1:6" x14ac:dyDescent="0.2">
      <c r="A18" s="10" t="s">
        <v>38</v>
      </c>
      <c r="B18" s="10" t="s">
        <v>39</v>
      </c>
      <c r="C18" s="10" t="s">
        <v>11</v>
      </c>
      <c r="D18" s="37">
        <v>131249</v>
      </c>
      <c r="E18" s="10">
        <v>493.16811749999999</v>
      </c>
      <c r="F18" s="10">
        <v>2.5335561746892199</v>
      </c>
    </row>
    <row r="19" spans="1:6" x14ac:dyDescent="0.2">
      <c r="A19" s="10" t="s">
        <v>1083</v>
      </c>
      <c r="B19" s="10" t="s">
        <v>1084</v>
      </c>
      <c r="C19" s="10" t="s">
        <v>62</v>
      </c>
      <c r="D19" s="37">
        <v>55413</v>
      </c>
      <c r="E19" s="10">
        <v>460.14955200000003</v>
      </c>
      <c r="F19" s="10">
        <v>2.3639296568073025</v>
      </c>
    </row>
    <row r="20" spans="1:6" x14ac:dyDescent="0.2">
      <c r="A20" s="10" t="s">
        <v>49</v>
      </c>
      <c r="B20" s="10" t="s">
        <v>50</v>
      </c>
      <c r="C20" s="10" t="s">
        <v>44</v>
      </c>
      <c r="D20" s="37">
        <v>36212</v>
      </c>
      <c r="E20" s="10">
        <v>444.71957200000003</v>
      </c>
      <c r="F20" s="10">
        <v>2.2846611077727408</v>
      </c>
    </row>
    <row r="21" spans="1:6" x14ac:dyDescent="0.2">
      <c r="A21" s="10" t="s">
        <v>45</v>
      </c>
      <c r="B21" s="10" t="s">
        <v>46</v>
      </c>
      <c r="C21" s="10" t="s">
        <v>44</v>
      </c>
      <c r="D21" s="37">
        <v>145588</v>
      </c>
      <c r="E21" s="10">
        <v>436.32723600000003</v>
      </c>
      <c r="F21" s="10">
        <v>2.2415470986988137</v>
      </c>
    </row>
    <row r="22" spans="1:6" x14ac:dyDescent="0.2">
      <c r="A22" s="10" t="s">
        <v>63</v>
      </c>
      <c r="B22" s="10" t="s">
        <v>64</v>
      </c>
      <c r="C22" s="10" t="s">
        <v>11</v>
      </c>
      <c r="D22" s="37">
        <v>241947</v>
      </c>
      <c r="E22" s="10">
        <v>384.09086250000001</v>
      </c>
      <c r="F22" s="10">
        <v>1.9731927953120028</v>
      </c>
    </row>
    <row r="23" spans="1:6" x14ac:dyDescent="0.2">
      <c r="A23" s="10" t="s">
        <v>53</v>
      </c>
      <c r="B23" s="10" t="s">
        <v>54</v>
      </c>
      <c r="C23" s="10" t="s">
        <v>14</v>
      </c>
      <c r="D23" s="37">
        <v>42552</v>
      </c>
      <c r="E23" s="10">
        <v>346.05414000000002</v>
      </c>
      <c r="F23" s="10">
        <v>1.7777864627953526</v>
      </c>
    </row>
    <row r="24" spans="1:6" x14ac:dyDescent="0.2">
      <c r="A24" s="10" t="s">
        <v>15</v>
      </c>
      <c r="B24" s="10" t="s">
        <v>16</v>
      </c>
      <c r="C24" s="10" t="s">
        <v>17</v>
      </c>
      <c r="D24" s="37">
        <v>108354</v>
      </c>
      <c r="E24" s="10">
        <v>341.85687000000001</v>
      </c>
      <c r="F24" s="10">
        <v>1.7562237969457342</v>
      </c>
    </row>
    <row r="25" spans="1:6" x14ac:dyDescent="0.2">
      <c r="A25" s="10" t="s">
        <v>875</v>
      </c>
      <c r="B25" s="10" t="s">
        <v>876</v>
      </c>
      <c r="C25" s="10" t="s">
        <v>44</v>
      </c>
      <c r="D25" s="37">
        <v>10379</v>
      </c>
      <c r="E25" s="10">
        <v>335.916335</v>
      </c>
      <c r="F25" s="10">
        <v>1.7257054430697714</v>
      </c>
    </row>
    <row r="26" spans="1:6" x14ac:dyDescent="0.2">
      <c r="A26" s="10" t="s">
        <v>1085</v>
      </c>
      <c r="B26" s="10" t="s">
        <v>1086</v>
      </c>
      <c r="C26" s="10" t="s">
        <v>29</v>
      </c>
      <c r="D26" s="37">
        <v>18935</v>
      </c>
      <c r="E26" s="10">
        <v>332.2240425</v>
      </c>
      <c r="F26" s="10">
        <v>1.7067370018218766</v>
      </c>
    </row>
    <row r="27" spans="1:6" x14ac:dyDescent="0.2">
      <c r="A27" s="10" t="s">
        <v>92</v>
      </c>
      <c r="B27" s="10" t="s">
        <v>93</v>
      </c>
      <c r="C27" s="10" t="s">
        <v>94</v>
      </c>
      <c r="D27" s="37">
        <v>101549</v>
      </c>
      <c r="E27" s="10">
        <v>315.81738999999999</v>
      </c>
      <c r="F27" s="10">
        <v>1.6224509860143856</v>
      </c>
    </row>
    <row r="28" spans="1:6" x14ac:dyDescent="0.2">
      <c r="A28" s="10" t="s">
        <v>27</v>
      </c>
      <c r="B28" s="10" t="s">
        <v>28</v>
      </c>
      <c r="C28" s="10" t="s">
        <v>29</v>
      </c>
      <c r="D28" s="37">
        <v>10064</v>
      </c>
      <c r="E28" s="10">
        <v>305.56819999999999</v>
      </c>
      <c r="F28" s="10">
        <v>1.5697977473141711</v>
      </c>
    </row>
    <row r="29" spans="1:6" x14ac:dyDescent="0.2">
      <c r="A29" s="10" t="s">
        <v>60</v>
      </c>
      <c r="B29" s="10" t="s">
        <v>61</v>
      </c>
      <c r="C29" s="10" t="s">
        <v>62</v>
      </c>
      <c r="D29" s="37">
        <v>35532</v>
      </c>
      <c r="E29" s="10">
        <v>300.63625200000001</v>
      </c>
      <c r="F29" s="10">
        <v>1.5444608148052563</v>
      </c>
    </row>
    <row r="30" spans="1:6" x14ac:dyDescent="0.2">
      <c r="A30" s="10" t="s">
        <v>18</v>
      </c>
      <c r="B30" s="10" t="s">
        <v>19</v>
      </c>
      <c r="C30" s="10" t="s">
        <v>11</v>
      </c>
      <c r="D30" s="37">
        <v>36122</v>
      </c>
      <c r="E30" s="10">
        <v>299.81259999999997</v>
      </c>
      <c r="F30" s="10">
        <v>1.5402294613654322</v>
      </c>
    </row>
    <row r="31" spans="1:6" x14ac:dyDescent="0.2">
      <c r="A31" s="10" t="s">
        <v>872</v>
      </c>
      <c r="B31" s="10" t="s">
        <v>873</v>
      </c>
      <c r="C31" s="10" t="s">
        <v>874</v>
      </c>
      <c r="D31" s="37">
        <v>139983</v>
      </c>
      <c r="E31" s="10">
        <v>271.70700299999999</v>
      </c>
      <c r="F31" s="10">
        <v>1.3958423724683549</v>
      </c>
    </row>
    <row r="32" spans="1:6" x14ac:dyDescent="0.2">
      <c r="A32" s="10" t="s">
        <v>70</v>
      </c>
      <c r="B32" s="10" t="s">
        <v>71</v>
      </c>
      <c r="C32" s="10" t="s">
        <v>14</v>
      </c>
      <c r="D32" s="37">
        <v>50442</v>
      </c>
      <c r="E32" s="10">
        <v>262.42450500000001</v>
      </c>
      <c r="F32" s="10">
        <v>1.3481553276454701</v>
      </c>
    </row>
    <row r="33" spans="1:6" x14ac:dyDescent="0.2">
      <c r="A33" s="10" t="s">
        <v>51</v>
      </c>
      <c r="B33" s="10" t="s">
        <v>52</v>
      </c>
      <c r="C33" s="10" t="s">
        <v>44</v>
      </c>
      <c r="D33" s="37">
        <v>9461</v>
      </c>
      <c r="E33" s="10">
        <v>236.51553899999999</v>
      </c>
      <c r="F33" s="10">
        <v>1.2150530072402723</v>
      </c>
    </row>
    <row r="34" spans="1:6" x14ac:dyDescent="0.2">
      <c r="A34" s="10" t="s">
        <v>1087</v>
      </c>
      <c r="B34" s="10" t="s">
        <v>1088</v>
      </c>
      <c r="C34" s="10" t="s">
        <v>44</v>
      </c>
      <c r="D34" s="37">
        <v>10499</v>
      </c>
      <c r="E34" s="10">
        <v>231.10398799999999</v>
      </c>
      <c r="F34" s="10">
        <v>1.1872522067339508</v>
      </c>
    </row>
    <row r="35" spans="1:6" x14ac:dyDescent="0.2">
      <c r="A35" s="10" t="s">
        <v>1089</v>
      </c>
      <c r="B35" s="10" t="s">
        <v>1090</v>
      </c>
      <c r="C35" s="10" t="s">
        <v>1021</v>
      </c>
      <c r="D35" s="37">
        <v>172179</v>
      </c>
      <c r="E35" s="10">
        <v>223.9187895</v>
      </c>
      <c r="F35" s="10">
        <v>1.1503396339619636</v>
      </c>
    </row>
    <row r="36" spans="1:6" x14ac:dyDescent="0.2">
      <c r="A36" s="10" t="s">
        <v>35</v>
      </c>
      <c r="B36" s="10" t="s">
        <v>36</v>
      </c>
      <c r="C36" s="10" t="s">
        <v>37</v>
      </c>
      <c r="D36" s="37">
        <v>8005</v>
      </c>
      <c r="E36" s="10">
        <v>221.62643</v>
      </c>
      <c r="F36" s="10">
        <v>1.1385630787473364</v>
      </c>
    </row>
    <row r="37" spans="1:6" x14ac:dyDescent="0.2">
      <c r="A37" s="10" t="s">
        <v>1091</v>
      </c>
      <c r="B37" s="10" t="s">
        <v>1092</v>
      </c>
      <c r="C37" s="10" t="s">
        <v>29</v>
      </c>
      <c r="D37" s="37">
        <v>39673</v>
      </c>
      <c r="E37" s="10">
        <v>203.97872949999999</v>
      </c>
      <c r="F37" s="10">
        <v>1.0479014179783979</v>
      </c>
    </row>
    <row r="38" spans="1:6" x14ac:dyDescent="0.2">
      <c r="A38" s="10" t="s">
        <v>1029</v>
      </c>
      <c r="B38" s="10" t="s">
        <v>1030</v>
      </c>
      <c r="C38" s="10" t="s">
        <v>14</v>
      </c>
      <c r="D38" s="37">
        <v>47898</v>
      </c>
      <c r="E38" s="10">
        <v>199.04013900000001</v>
      </c>
      <c r="F38" s="10">
        <v>1.0225303609056817</v>
      </c>
    </row>
    <row r="39" spans="1:6" x14ac:dyDescent="0.2">
      <c r="A39" s="10" t="s">
        <v>1093</v>
      </c>
      <c r="B39" s="10" t="s">
        <v>1094</v>
      </c>
      <c r="C39" s="10" t="s">
        <v>1021</v>
      </c>
      <c r="D39" s="37">
        <v>156409</v>
      </c>
      <c r="E39" s="10">
        <v>186.90875500000001</v>
      </c>
      <c r="F39" s="10">
        <v>0.96020771321196507</v>
      </c>
    </row>
    <row r="40" spans="1:6" x14ac:dyDescent="0.2">
      <c r="A40" s="10" t="s">
        <v>33</v>
      </c>
      <c r="B40" s="10" t="s">
        <v>34</v>
      </c>
      <c r="C40" s="10" t="s">
        <v>11</v>
      </c>
      <c r="D40" s="37">
        <v>25003</v>
      </c>
      <c r="E40" s="10">
        <v>172.27067</v>
      </c>
      <c r="F40" s="10">
        <v>0.88500737214900949</v>
      </c>
    </row>
    <row r="41" spans="1:6" x14ac:dyDescent="0.2">
      <c r="A41" s="10" t="s">
        <v>834</v>
      </c>
      <c r="B41" s="10" t="s">
        <v>835</v>
      </c>
      <c r="C41" s="10" t="s">
        <v>37</v>
      </c>
      <c r="D41" s="37">
        <v>4998</v>
      </c>
      <c r="E41" s="10">
        <v>166.31594699999999</v>
      </c>
      <c r="F41" s="10">
        <v>0.85441613015694395</v>
      </c>
    </row>
    <row r="42" spans="1:6" x14ac:dyDescent="0.2">
      <c r="A42" s="10" t="s">
        <v>1095</v>
      </c>
      <c r="B42" s="10" t="s">
        <v>1096</v>
      </c>
      <c r="C42" s="10" t="s">
        <v>91</v>
      </c>
      <c r="D42" s="37">
        <v>42468</v>
      </c>
      <c r="E42" s="10">
        <v>158.12959799999999</v>
      </c>
      <c r="F42" s="10">
        <v>0.81236033960371357</v>
      </c>
    </row>
    <row r="43" spans="1:6" x14ac:dyDescent="0.2">
      <c r="A43" s="10" t="s">
        <v>55</v>
      </c>
      <c r="B43" s="10" t="s">
        <v>56</v>
      </c>
      <c r="C43" s="10" t="s">
        <v>32</v>
      </c>
      <c r="D43" s="37">
        <v>20353</v>
      </c>
      <c r="E43" s="10">
        <v>156.56545249999999</v>
      </c>
      <c r="F43" s="10">
        <v>0.80432484349393651</v>
      </c>
    </row>
    <row r="44" spans="1:6" x14ac:dyDescent="0.2">
      <c r="A44" s="10" t="s">
        <v>1097</v>
      </c>
      <c r="B44" s="10" t="s">
        <v>1098</v>
      </c>
      <c r="C44" s="10" t="s">
        <v>76</v>
      </c>
      <c r="D44" s="37">
        <v>68611</v>
      </c>
      <c r="E44" s="10">
        <v>134.95783700000001</v>
      </c>
      <c r="F44" s="10">
        <v>0.69331988245175091</v>
      </c>
    </row>
    <row r="45" spans="1:6" x14ac:dyDescent="0.2">
      <c r="A45" s="10" t="s">
        <v>1099</v>
      </c>
      <c r="B45" s="10" t="s">
        <v>1100</v>
      </c>
      <c r="C45" s="10" t="s">
        <v>960</v>
      </c>
      <c r="D45" s="37">
        <v>51705</v>
      </c>
      <c r="E45" s="10">
        <v>128.797155</v>
      </c>
      <c r="F45" s="10">
        <v>0.66167056578359318</v>
      </c>
    </row>
    <row r="46" spans="1:6" x14ac:dyDescent="0.2">
      <c r="A46" s="10" t="s">
        <v>1101</v>
      </c>
      <c r="B46" s="10" t="s">
        <v>1102</v>
      </c>
      <c r="C46" s="10" t="s">
        <v>69</v>
      </c>
      <c r="D46" s="37">
        <v>696</v>
      </c>
      <c r="E46" s="10">
        <v>116.48604</v>
      </c>
      <c r="F46" s="10">
        <v>0.59842458470988946</v>
      </c>
    </row>
    <row r="47" spans="1:6" x14ac:dyDescent="0.2">
      <c r="A47" s="10" t="s">
        <v>1103</v>
      </c>
      <c r="B47" s="10" t="s">
        <v>1104</v>
      </c>
      <c r="C47" s="10" t="s">
        <v>37</v>
      </c>
      <c r="D47" s="37">
        <v>60617</v>
      </c>
      <c r="E47" s="10">
        <v>113.92965150000001</v>
      </c>
      <c r="F47" s="10">
        <v>0.58529163138372575</v>
      </c>
    </row>
    <row r="48" spans="1:6" x14ac:dyDescent="0.2">
      <c r="A48" s="10" t="s">
        <v>1105</v>
      </c>
      <c r="B48" s="10" t="s">
        <v>1106</v>
      </c>
      <c r="C48" s="10" t="s">
        <v>100</v>
      </c>
      <c r="D48" s="37">
        <v>36255</v>
      </c>
      <c r="E48" s="10">
        <v>110.6321325</v>
      </c>
      <c r="F48" s="10">
        <v>0.56835126292285298</v>
      </c>
    </row>
    <row r="49" spans="1:6" x14ac:dyDescent="0.2">
      <c r="A49" s="10" t="s">
        <v>1068</v>
      </c>
      <c r="B49" s="10" t="s">
        <v>1069</v>
      </c>
      <c r="C49" s="10" t="s">
        <v>11</v>
      </c>
      <c r="D49" s="37">
        <v>73932</v>
      </c>
      <c r="E49" s="10">
        <v>97.516307999999995</v>
      </c>
      <c r="F49" s="10">
        <v>0.50097124185302955</v>
      </c>
    </row>
    <row r="50" spans="1:6" x14ac:dyDescent="0.2">
      <c r="A50" s="10" t="s">
        <v>1008</v>
      </c>
      <c r="B50" s="10" t="s">
        <v>1009</v>
      </c>
      <c r="C50" s="10" t="s">
        <v>17</v>
      </c>
      <c r="D50" s="37">
        <v>86220</v>
      </c>
      <c r="E50" s="10">
        <v>89.927459999999996</v>
      </c>
      <c r="F50" s="10">
        <v>0.4619849975543438</v>
      </c>
    </row>
    <row r="51" spans="1:6" x14ac:dyDescent="0.2">
      <c r="A51" s="10" t="s">
        <v>832</v>
      </c>
      <c r="B51" s="10" t="s">
        <v>833</v>
      </c>
      <c r="C51" s="10" t="s">
        <v>37</v>
      </c>
      <c r="D51" s="37">
        <v>7227</v>
      </c>
      <c r="E51" s="10">
        <v>86.283152999999999</v>
      </c>
      <c r="F51" s="10">
        <v>0.44326307256633374</v>
      </c>
    </row>
    <row r="52" spans="1:6" x14ac:dyDescent="0.2">
      <c r="A52" s="10" t="s">
        <v>1107</v>
      </c>
      <c r="B52" s="10" t="s">
        <v>1108</v>
      </c>
      <c r="C52" s="10" t="s">
        <v>1021</v>
      </c>
      <c r="D52" s="37">
        <v>141518</v>
      </c>
      <c r="E52" s="10">
        <v>81.089814000000004</v>
      </c>
      <c r="F52" s="10">
        <v>0.4165832941625639</v>
      </c>
    </row>
    <row r="53" spans="1:6" x14ac:dyDescent="0.2">
      <c r="A53" s="10" t="s">
        <v>1109</v>
      </c>
      <c r="B53" s="10" t="s">
        <v>1110</v>
      </c>
      <c r="C53" s="10" t="s">
        <v>1111</v>
      </c>
      <c r="D53" s="37">
        <v>101486</v>
      </c>
      <c r="E53" s="10">
        <v>69.771625</v>
      </c>
      <c r="F53" s="10">
        <v>0.3584382790861389</v>
      </c>
    </row>
    <row r="54" spans="1:6" x14ac:dyDescent="0.2">
      <c r="A54" s="10" t="s">
        <v>1112</v>
      </c>
      <c r="B54" s="10" t="s">
        <v>1113</v>
      </c>
      <c r="C54" s="10" t="s">
        <v>845</v>
      </c>
      <c r="D54" s="37">
        <v>71120</v>
      </c>
      <c r="E54" s="10">
        <v>64.612520000000004</v>
      </c>
      <c r="F54" s="10">
        <v>0.33193437126079167</v>
      </c>
    </row>
    <row r="55" spans="1:6" x14ac:dyDescent="0.2">
      <c r="A55" s="10" t="s">
        <v>1114</v>
      </c>
      <c r="B55" s="10" t="s">
        <v>1115</v>
      </c>
      <c r="C55" s="10" t="s">
        <v>94</v>
      </c>
      <c r="D55" s="37">
        <v>87192</v>
      </c>
      <c r="E55" s="10">
        <v>61.557552000000001</v>
      </c>
      <c r="F55" s="10">
        <v>0.3162400618250687</v>
      </c>
    </row>
    <row r="56" spans="1:6" x14ac:dyDescent="0.2">
      <c r="A56" s="10" t="s">
        <v>882</v>
      </c>
      <c r="B56" s="10" t="s">
        <v>883</v>
      </c>
      <c r="C56" s="10" t="s">
        <v>874</v>
      </c>
      <c r="D56" s="37">
        <v>44985</v>
      </c>
      <c r="E56" s="10">
        <v>53.059807499999998</v>
      </c>
      <c r="F56" s="10">
        <v>0.27258453689364132</v>
      </c>
    </row>
    <row r="57" spans="1:6" x14ac:dyDescent="0.2">
      <c r="A57" s="10" t="s">
        <v>846</v>
      </c>
      <c r="B57" s="10" t="s">
        <v>847</v>
      </c>
      <c r="C57" s="10" t="s">
        <v>11</v>
      </c>
      <c r="D57" s="37">
        <v>57446</v>
      </c>
      <c r="E57" s="10">
        <v>40.786659999999998</v>
      </c>
      <c r="F57" s="10">
        <v>0.20953360653519904</v>
      </c>
    </row>
    <row r="58" spans="1:6" x14ac:dyDescent="0.2">
      <c r="A58" s="12" t="s">
        <v>119</v>
      </c>
      <c r="B58" s="10"/>
      <c r="C58" s="10"/>
      <c r="D58" s="10"/>
      <c r="E58" s="12">
        <f xml:space="preserve"> SUM(E8:E57)</f>
        <v>19319.025083499997</v>
      </c>
      <c r="F58" s="12">
        <f>SUM(F8:F57)</f>
        <v>99.247768767771845</v>
      </c>
    </row>
    <row r="59" spans="1:6" x14ac:dyDescent="0.2">
      <c r="A59" s="10"/>
      <c r="B59" s="10"/>
      <c r="C59" s="10"/>
      <c r="D59" s="10"/>
      <c r="E59" s="10"/>
      <c r="F59" s="10"/>
    </row>
    <row r="60" spans="1:6" x14ac:dyDescent="0.2">
      <c r="A60" s="12" t="s">
        <v>119</v>
      </c>
      <c r="B60" s="10"/>
      <c r="C60" s="10"/>
      <c r="D60" s="10"/>
      <c r="E60" s="12">
        <v>19319.025083499997</v>
      </c>
      <c r="F60" s="12">
        <v>99.247768767771845</v>
      </c>
    </row>
    <row r="61" spans="1:6" x14ac:dyDescent="0.2">
      <c r="A61" s="10"/>
      <c r="B61" s="10"/>
      <c r="C61" s="10"/>
      <c r="D61" s="10"/>
      <c r="E61" s="10"/>
      <c r="F61" s="10"/>
    </row>
    <row r="62" spans="1:6" x14ac:dyDescent="0.2">
      <c r="A62" s="12" t="s">
        <v>136</v>
      </c>
      <c r="B62" s="10"/>
      <c r="C62" s="10"/>
      <c r="D62" s="10"/>
      <c r="E62" s="12">
        <v>146.4251965</v>
      </c>
      <c r="F62" s="12">
        <v>0.75</v>
      </c>
    </row>
    <row r="63" spans="1:6" x14ac:dyDescent="0.2">
      <c r="A63" s="10"/>
      <c r="B63" s="10"/>
      <c r="C63" s="10"/>
      <c r="D63" s="10"/>
      <c r="E63" s="10"/>
      <c r="F63" s="10"/>
    </row>
    <row r="64" spans="1:6" x14ac:dyDescent="0.2">
      <c r="A64" s="14" t="s">
        <v>137</v>
      </c>
      <c r="B64" s="7"/>
      <c r="C64" s="7"/>
      <c r="D64" s="7"/>
      <c r="E64" s="14">
        <v>19465.450279999997</v>
      </c>
      <c r="F64" s="14">
        <f xml:space="preserve"> ROUND(SUM(F60:F63),2)</f>
        <v>100</v>
      </c>
    </row>
    <row r="66" spans="1:2" x14ac:dyDescent="0.2">
      <c r="A66" s="15" t="s">
        <v>140</v>
      </c>
    </row>
    <row r="67" spans="1:2" x14ac:dyDescent="0.2">
      <c r="A67" s="15" t="s">
        <v>141</v>
      </c>
    </row>
    <row r="68" spans="1:2" x14ac:dyDescent="0.2">
      <c r="A68" s="15" t="s">
        <v>142</v>
      </c>
    </row>
    <row r="69" spans="1:2" x14ac:dyDescent="0.2">
      <c r="A69" s="20" t="s">
        <v>143</v>
      </c>
      <c r="B69" s="22">
        <v>63.624067400000001</v>
      </c>
    </row>
    <row r="70" spans="1:2" x14ac:dyDescent="0.2">
      <c r="A70" s="20" t="s">
        <v>144</v>
      </c>
      <c r="B70" s="22">
        <v>63.624074100000001</v>
      </c>
    </row>
    <row r="71" spans="1:2" x14ac:dyDescent="0.2">
      <c r="A71" s="20" t="s">
        <v>145</v>
      </c>
      <c r="B71" s="22">
        <v>63.098921300000001</v>
      </c>
    </row>
    <row r="72" spans="1:2" x14ac:dyDescent="0.2">
      <c r="A72" s="20" t="s">
        <v>146</v>
      </c>
      <c r="B72" s="22">
        <v>63.098923499999998</v>
      </c>
    </row>
    <row r="74" spans="1:2" x14ac:dyDescent="0.2">
      <c r="A74" s="15" t="s">
        <v>147</v>
      </c>
    </row>
    <row r="75" spans="1:2" x14ac:dyDescent="0.2">
      <c r="A75" s="20" t="s">
        <v>143</v>
      </c>
      <c r="B75" s="22">
        <v>55.852351900000002</v>
      </c>
    </row>
    <row r="76" spans="1:2" x14ac:dyDescent="0.2">
      <c r="A76" s="20" t="s">
        <v>144</v>
      </c>
      <c r="B76" s="22">
        <v>55.852367100000002</v>
      </c>
    </row>
    <row r="77" spans="1:2" x14ac:dyDescent="0.2">
      <c r="A77" s="20" t="s">
        <v>145</v>
      </c>
      <c r="B77" s="22">
        <v>55.2692853</v>
      </c>
    </row>
    <row r="78" spans="1:2" x14ac:dyDescent="0.2">
      <c r="A78" s="20" t="s">
        <v>146</v>
      </c>
      <c r="B78" s="22">
        <v>55.2692853</v>
      </c>
    </row>
    <row r="80" spans="1:2" x14ac:dyDescent="0.2">
      <c r="A80" s="15" t="s">
        <v>148</v>
      </c>
      <c r="B80" s="38" t="s">
        <v>149</v>
      </c>
    </row>
    <row r="82" spans="1:2" x14ac:dyDescent="0.2">
      <c r="A82" s="15" t="s">
        <v>860</v>
      </c>
      <c r="B82" s="42">
        <v>8.2437954385889634E-2</v>
      </c>
    </row>
  </sheetData>
  <mergeCells count="1">
    <mergeCell ref="A1:E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workbookViewId="0">
      <selection activeCell="B31" sqref="B31"/>
    </sheetView>
  </sheetViews>
  <sheetFormatPr defaultRowHeight="11.25" x14ac:dyDescent="0.2"/>
  <cols>
    <col min="1" max="1" width="58.85546875" style="20" bestFit="1" customWidth="1"/>
    <col min="2" max="2" width="37.85546875" style="20" bestFit="1" customWidth="1"/>
    <col min="3" max="3" width="9.140625" style="20" customWidth="1"/>
    <col min="4" max="4" width="10.5703125" style="20" bestFit="1" customWidth="1"/>
    <col min="5" max="5" width="24" style="20" bestFit="1" customWidth="1"/>
    <col min="6" max="6" width="14.140625" style="20" bestFit="1" customWidth="1"/>
    <col min="7" max="16384" width="9.140625" style="21"/>
  </cols>
  <sheetData>
    <row r="1" spans="1:5" x14ac:dyDescent="0.2">
      <c r="A1" s="36" t="s">
        <v>1116</v>
      </c>
      <c r="B1" s="36"/>
      <c r="C1" s="36"/>
      <c r="D1" s="36"/>
      <c r="E1" s="36"/>
    </row>
    <row r="3" spans="1:5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5" x14ac:dyDescent="0.2">
      <c r="A4" s="7"/>
      <c r="B4" s="7"/>
      <c r="C4" s="7"/>
      <c r="D4" s="7"/>
      <c r="E4" s="7"/>
    </row>
    <row r="5" spans="1:5" x14ac:dyDescent="0.2">
      <c r="A5" s="12" t="s">
        <v>1117</v>
      </c>
      <c r="B5" s="10"/>
      <c r="C5" s="10"/>
      <c r="D5" s="10"/>
      <c r="E5" s="10"/>
    </row>
    <row r="6" spans="1:5" x14ac:dyDescent="0.2">
      <c r="A6" s="10" t="s">
        <v>1118</v>
      </c>
      <c r="B6" s="10" t="s">
        <v>1119</v>
      </c>
      <c r="C6" s="37">
        <v>3642528.1490000002</v>
      </c>
      <c r="D6" s="10">
        <v>67758.091745400001</v>
      </c>
      <c r="E6" s="10">
        <v>99.906665142608603</v>
      </c>
    </row>
    <row r="7" spans="1:5" x14ac:dyDescent="0.2">
      <c r="A7" s="12" t="s">
        <v>119</v>
      </c>
      <c r="B7" s="10"/>
      <c r="C7" s="10"/>
      <c r="D7" s="12">
        <f>SUM(D6:D6)</f>
        <v>67758.091745400001</v>
      </c>
      <c r="E7" s="12">
        <f>SUM(E6:E6)</f>
        <v>99.906665142608603</v>
      </c>
    </row>
    <row r="8" spans="1:5" x14ac:dyDescent="0.2">
      <c r="A8" s="10"/>
      <c r="B8" s="10"/>
      <c r="C8" s="10"/>
      <c r="D8" s="10"/>
      <c r="E8" s="10"/>
    </row>
    <row r="9" spans="1:5" x14ac:dyDescent="0.2">
      <c r="A9" s="12" t="s">
        <v>119</v>
      </c>
      <c r="B9" s="10"/>
      <c r="C9" s="10"/>
      <c r="D9" s="12">
        <f>D7</f>
        <v>67758.091745400001</v>
      </c>
      <c r="E9" s="12">
        <f>E7</f>
        <v>99.906665142608603</v>
      </c>
    </row>
    <row r="10" spans="1:5" x14ac:dyDescent="0.2">
      <c r="A10" s="10"/>
      <c r="B10" s="10"/>
      <c r="C10" s="10"/>
      <c r="D10" s="10"/>
      <c r="E10" s="10"/>
    </row>
    <row r="11" spans="1:5" x14ac:dyDescent="0.2">
      <c r="A11" s="12" t="s">
        <v>136</v>
      </c>
      <c r="B11" s="10"/>
      <c r="C11" s="10"/>
      <c r="D11" s="12">
        <v>63.301000199999997</v>
      </c>
      <c r="E11" s="12">
        <v>9.3334857391448561E-2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4" t="s">
        <v>137</v>
      </c>
      <c r="B13" s="7"/>
      <c r="C13" s="7"/>
      <c r="D13" s="14">
        <f>D9+D11</f>
        <v>67821.392745599995</v>
      </c>
      <c r="E13" s="14">
        <f xml:space="preserve"> ROUND(SUM(E9:E12),2)</f>
        <v>100</v>
      </c>
    </row>
    <row r="15" spans="1:5" x14ac:dyDescent="0.2">
      <c r="A15" s="15" t="s">
        <v>140</v>
      </c>
    </row>
    <row r="16" spans="1:5" x14ac:dyDescent="0.2">
      <c r="A16" s="15" t="s">
        <v>141</v>
      </c>
    </row>
    <row r="17" spans="1:2" x14ac:dyDescent="0.2">
      <c r="A17" s="15" t="s">
        <v>142</v>
      </c>
    </row>
    <row r="18" spans="1:2" x14ac:dyDescent="0.2">
      <c r="A18" s="20" t="s">
        <v>143</v>
      </c>
      <c r="B18" s="22">
        <v>21.301625600000001</v>
      </c>
    </row>
    <row r="19" spans="1:2" x14ac:dyDescent="0.2">
      <c r="A19" s="20" t="s">
        <v>144</v>
      </c>
      <c r="B19" s="22">
        <v>21.301624799999999</v>
      </c>
    </row>
    <row r="20" spans="1:2" x14ac:dyDescent="0.2">
      <c r="A20" s="20" t="s">
        <v>145</v>
      </c>
      <c r="B20" s="22">
        <v>20.6843787</v>
      </c>
    </row>
    <row r="21" spans="1:2" x14ac:dyDescent="0.2">
      <c r="A21" s="20" t="s">
        <v>146</v>
      </c>
      <c r="B21" s="22">
        <v>20.684378599999999</v>
      </c>
    </row>
    <row r="23" spans="1:2" x14ac:dyDescent="0.2">
      <c r="A23" s="15" t="s">
        <v>147</v>
      </c>
    </row>
    <row r="24" spans="1:2" x14ac:dyDescent="0.2">
      <c r="A24" s="20" t="s">
        <v>143</v>
      </c>
      <c r="B24" s="22">
        <v>19.587315799999999</v>
      </c>
    </row>
    <row r="25" spans="1:2" x14ac:dyDescent="0.2">
      <c r="A25" s="20" t="s">
        <v>144</v>
      </c>
      <c r="B25" s="22">
        <v>19.587316099999999</v>
      </c>
    </row>
    <row r="26" spans="1:2" x14ac:dyDescent="0.2">
      <c r="A26" s="20" t="s">
        <v>145</v>
      </c>
      <c r="B26" s="22">
        <v>18.930834900000001</v>
      </c>
    </row>
    <row r="27" spans="1:2" x14ac:dyDescent="0.2">
      <c r="A27" s="20" t="s">
        <v>146</v>
      </c>
      <c r="B27" s="22">
        <v>18.930835200000001</v>
      </c>
    </row>
    <row r="29" spans="1:2" x14ac:dyDescent="0.2">
      <c r="A29" s="15" t="s">
        <v>148</v>
      </c>
      <c r="B29" s="38" t="s">
        <v>149</v>
      </c>
    </row>
    <row r="30" spans="1:2" x14ac:dyDescent="0.2">
      <c r="A30" s="15"/>
      <c r="B30" s="38"/>
    </row>
    <row r="31" spans="1:2" x14ac:dyDescent="0.2">
      <c r="A31" s="15" t="s">
        <v>860</v>
      </c>
      <c r="B31" s="42">
        <v>2.1799460987321221E-2</v>
      </c>
    </row>
  </sheetData>
  <mergeCells count="1">
    <mergeCell ref="A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workbookViewId="0">
      <selection activeCell="B37" sqref="B37:B38"/>
    </sheetView>
  </sheetViews>
  <sheetFormatPr defaultRowHeight="11.25" x14ac:dyDescent="0.2"/>
  <cols>
    <col min="1" max="1" width="58.85546875" style="20" bestFit="1" customWidth="1"/>
    <col min="2" max="2" width="45.5703125" style="20" bestFit="1" customWidth="1"/>
    <col min="3" max="3" width="9.140625" style="20" customWidth="1"/>
    <col min="4" max="4" width="10.5703125" style="20" bestFit="1" customWidth="1"/>
    <col min="5" max="5" width="24" style="20" bestFit="1" customWidth="1"/>
    <col min="6" max="6" width="14.140625" style="20" bestFit="1" customWidth="1"/>
    <col min="7" max="16384" width="9.140625" style="21"/>
  </cols>
  <sheetData>
    <row r="1" spans="1:6" x14ac:dyDescent="0.2">
      <c r="A1" s="36" t="s">
        <v>1120</v>
      </c>
      <c r="B1" s="36"/>
      <c r="C1" s="36"/>
      <c r="D1" s="36"/>
      <c r="E1" s="36"/>
    </row>
    <row r="3" spans="1:6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6" x14ac:dyDescent="0.2">
      <c r="A4" s="7"/>
      <c r="B4" s="7"/>
      <c r="C4" s="7"/>
      <c r="D4" s="7"/>
      <c r="E4" s="7"/>
    </row>
    <row r="5" spans="1:6" x14ac:dyDescent="0.2">
      <c r="A5" s="12" t="s">
        <v>1117</v>
      </c>
      <c r="B5" s="10"/>
      <c r="C5" s="10"/>
      <c r="D5" s="10"/>
      <c r="E5" s="10"/>
    </row>
    <row r="6" spans="1:6" x14ac:dyDescent="0.2">
      <c r="A6" s="10" t="s">
        <v>1121</v>
      </c>
      <c r="B6" s="10" t="s">
        <v>1122</v>
      </c>
      <c r="C6" s="37">
        <v>1117586.7120000001</v>
      </c>
      <c r="D6" s="10">
        <v>3555.7541160000001</v>
      </c>
      <c r="E6" s="10">
        <v>39.093810920637154</v>
      </c>
    </row>
    <row r="7" spans="1:6" x14ac:dyDescent="0.2">
      <c r="A7" s="10" t="s">
        <v>1123</v>
      </c>
      <c r="B7" s="10" t="s">
        <v>1124</v>
      </c>
      <c r="C7" s="37">
        <v>110848.99800000001</v>
      </c>
      <c r="D7" s="10">
        <v>3442.5014299999998</v>
      </c>
      <c r="E7" s="10">
        <v>37.848651961862203</v>
      </c>
      <c r="F7" s="21"/>
    </row>
    <row r="8" spans="1:6" x14ac:dyDescent="0.2">
      <c r="A8" s="10" t="s">
        <v>1125</v>
      </c>
      <c r="B8" s="10" t="s">
        <v>1126</v>
      </c>
      <c r="C8" s="37">
        <v>77557</v>
      </c>
      <c r="D8" s="10">
        <v>2054.4461514999998</v>
      </c>
      <c r="E8" s="10">
        <v>22.585605368684512</v>
      </c>
      <c r="F8" s="21"/>
    </row>
    <row r="9" spans="1:6" x14ac:dyDescent="0.2">
      <c r="A9" s="12" t="s">
        <v>119</v>
      </c>
      <c r="B9" s="10"/>
      <c r="C9" s="10"/>
      <c r="D9" s="12">
        <f>SUM(D6:D8)</f>
        <v>9052.7016975000006</v>
      </c>
      <c r="E9" s="12">
        <f>SUM(E6:E8)</f>
        <v>99.528068251183868</v>
      </c>
      <c r="F9" s="21"/>
    </row>
    <row r="10" spans="1:6" x14ac:dyDescent="0.2">
      <c r="A10" s="10"/>
      <c r="B10" s="10"/>
      <c r="C10" s="10"/>
      <c r="D10" s="10"/>
      <c r="E10" s="10"/>
      <c r="F10" s="21"/>
    </row>
    <row r="11" spans="1:6" x14ac:dyDescent="0.2">
      <c r="A11" s="12" t="s">
        <v>119</v>
      </c>
      <c r="B11" s="10"/>
      <c r="C11" s="10"/>
      <c r="D11" s="12">
        <f>D9</f>
        <v>9052.7016975000006</v>
      </c>
      <c r="E11" s="12">
        <f>E9</f>
        <v>99.528068251183868</v>
      </c>
      <c r="F11" s="21"/>
    </row>
    <row r="12" spans="1:6" x14ac:dyDescent="0.2">
      <c r="A12" s="10"/>
      <c r="B12" s="10"/>
      <c r="C12" s="10"/>
      <c r="D12" s="10"/>
      <c r="E12" s="10"/>
      <c r="F12" s="21"/>
    </row>
    <row r="13" spans="1:6" x14ac:dyDescent="0.2">
      <c r="A13" s="12" t="s">
        <v>136</v>
      </c>
      <c r="B13" s="10"/>
      <c r="C13" s="10"/>
      <c r="D13" s="12">
        <v>43.561687800000001</v>
      </c>
      <c r="E13" s="12">
        <v>0.47</v>
      </c>
      <c r="F13" s="21"/>
    </row>
    <row r="14" spans="1:6" x14ac:dyDescent="0.2">
      <c r="A14" s="10"/>
      <c r="B14" s="10"/>
      <c r="C14" s="10"/>
      <c r="D14" s="10"/>
      <c r="E14" s="10"/>
      <c r="F14" s="21"/>
    </row>
    <row r="15" spans="1:6" x14ac:dyDescent="0.2">
      <c r="A15" s="14" t="s">
        <v>137</v>
      </c>
      <c r="B15" s="7"/>
      <c r="C15" s="7"/>
      <c r="D15" s="14">
        <f>SUM(D11:D14)</f>
        <v>9096.2633853000007</v>
      </c>
      <c r="E15" s="14">
        <f xml:space="preserve"> ROUND(SUM(E11:E14),2)</f>
        <v>100</v>
      </c>
      <c r="F15" s="21"/>
    </row>
    <row r="17" spans="1:2" x14ac:dyDescent="0.2">
      <c r="A17" s="15" t="s">
        <v>140</v>
      </c>
    </row>
    <row r="18" spans="1:2" x14ac:dyDescent="0.2">
      <c r="A18" s="15" t="s">
        <v>141</v>
      </c>
    </row>
    <row r="19" spans="1:2" x14ac:dyDescent="0.2">
      <c r="A19" s="15" t="s">
        <v>142</v>
      </c>
    </row>
    <row r="20" spans="1:2" x14ac:dyDescent="0.2">
      <c r="A20" s="20" t="s">
        <v>143</v>
      </c>
      <c r="B20" s="22">
        <v>10.325917199999999</v>
      </c>
    </row>
    <row r="21" spans="1:2" x14ac:dyDescent="0.2">
      <c r="A21" s="20" t="s">
        <v>144</v>
      </c>
      <c r="B21" s="22">
        <v>10.325923299999999</v>
      </c>
    </row>
    <row r="22" spans="1:2" x14ac:dyDescent="0.2">
      <c r="A22" s="20" t="s">
        <v>145</v>
      </c>
      <c r="B22" s="22">
        <v>10.1936917</v>
      </c>
    </row>
    <row r="23" spans="1:2" x14ac:dyDescent="0.2">
      <c r="A23" s="20" t="s">
        <v>146</v>
      </c>
      <c r="B23" s="22">
        <v>10.1936953</v>
      </c>
    </row>
    <row r="25" spans="1:2" x14ac:dyDescent="0.2">
      <c r="A25" s="15" t="s">
        <v>147</v>
      </c>
    </row>
    <row r="26" spans="1:2" x14ac:dyDescent="0.2">
      <c r="A26" s="20" t="s">
        <v>143</v>
      </c>
      <c r="B26" s="22">
        <v>10.2093816</v>
      </c>
    </row>
    <row r="27" spans="1:2" x14ac:dyDescent="0.2">
      <c r="A27" s="20" t="s">
        <v>144</v>
      </c>
      <c r="B27" s="22">
        <v>10.2094024</v>
      </c>
    </row>
    <row r="28" spans="1:2" x14ac:dyDescent="0.2">
      <c r="A28" s="20" t="s">
        <v>145</v>
      </c>
      <c r="B28" s="22">
        <v>9.9901976999999995</v>
      </c>
    </row>
    <row r="29" spans="1:2" x14ac:dyDescent="0.2">
      <c r="A29" s="20" t="s">
        <v>146</v>
      </c>
      <c r="B29" s="22">
        <v>9.9901982999999994</v>
      </c>
    </row>
    <row r="31" spans="1:2" x14ac:dyDescent="0.2">
      <c r="A31" s="15" t="s">
        <v>148</v>
      </c>
      <c r="B31" s="38" t="s">
        <v>149</v>
      </c>
    </row>
    <row r="32" spans="1:2" x14ac:dyDescent="0.2">
      <c r="A32" s="15"/>
      <c r="B32" s="38"/>
    </row>
    <row r="33" spans="1:2" x14ac:dyDescent="0.2">
      <c r="A33" s="15" t="s">
        <v>860</v>
      </c>
      <c r="B33" s="46">
        <v>0.39530768161090502</v>
      </c>
    </row>
  </sheetData>
  <mergeCells count="1">
    <mergeCell ref="A1:E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showGridLines="0" workbookViewId="0">
      <selection activeCell="B37" sqref="B37:B38"/>
    </sheetView>
  </sheetViews>
  <sheetFormatPr defaultRowHeight="11.25" x14ac:dyDescent="0.2"/>
  <cols>
    <col min="1" max="1" width="58.85546875" style="20" bestFit="1" customWidth="1"/>
    <col min="2" max="2" width="41.7109375" style="20" customWidth="1"/>
    <col min="3" max="3" width="10" style="20" customWidth="1"/>
    <col min="4" max="4" width="11.5703125" style="20" bestFit="1" customWidth="1"/>
    <col min="5" max="5" width="24" style="20" bestFit="1" customWidth="1"/>
    <col min="6" max="6" width="14.140625" style="20" bestFit="1" customWidth="1"/>
    <col min="7" max="16384" width="9.140625" style="21"/>
  </cols>
  <sheetData>
    <row r="1" spans="1:5" x14ac:dyDescent="0.2">
      <c r="A1" s="36" t="s">
        <v>1127</v>
      </c>
      <c r="B1" s="36"/>
      <c r="C1" s="36"/>
      <c r="D1" s="36"/>
      <c r="E1" s="36"/>
    </row>
    <row r="3" spans="1:5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5" x14ac:dyDescent="0.2">
      <c r="A4" s="7"/>
      <c r="B4" s="7"/>
      <c r="C4" s="7"/>
      <c r="D4" s="7"/>
      <c r="E4" s="7"/>
    </row>
    <row r="5" spans="1:5" x14ac:dyDescent="0.2">
      <c r="A5" s="12" t="s">
        <v>1117</v>
      </c>
      <c r="B5" s="10"/>
      <c r="C5" s="10"/>
      <c r="D5" s="10"/>
      <c r="E5" s="10"/>
    </row>
    <row r="6" spans="1:5" x14ac:dyDescent="0.2">
      <c r="A6" s="10" t="s">
        <v>1121</v>
      </c>
      <c r="B6" s="10" t="s">
        <v>1128</v>
      </c>
      <c r="C6" s="37">
        <v>11818285.75</v>
      </c>
      <c r="D6" s="10">
        <v>37601.483410000001</v>
      </c>
      <c r="E6" s="10">
        <v>53.876475063747776</v>
      </c>
    </row>
    <row r="7" spans="1:5" x14ac:dyDescent="0.2">
      <c r="A7" s="10" t="s">
        <v>1123</v>
      </c>
      <c r="B7" s="10" t="s">
        <v>1129</v>
      </c>
      <c r="C7" s="37">
        <v>1037756.818</v>
      </c>
      <c r="D7" s="10">
        <v>32228.341209999999</v>
      </c>
      <c r="E7" s="10">
        <v>46.177684071248358</v>
      </c>
    </row>
    <row r="8" spans="1:5" x14ac:dyDescent="0.2">
      <c r="A8" s="12" t="s">
        <v>119</v>
      </c>
      <c r="B8" s="10"/>
      <c r="C8" s="10"/>
      <c r="D8" s="12">
        <f>SUM(D6:D7)</f>
        <v>69829.824619999999</v>
      </c>
      <c r="E8" s="12">
        <f>SUM(E6:E7)</f>
        <v>100.05415913499613</v>
      </c>
    </row>
    <row r="9" spans="1:5" x14ac:dyDescent="0.2">
      <c r="A9" s="10"/>
      <c r="B9" s="10"/>
      <c r="C9" s="10"/>
      <c r="D9" s="10"/>
      <c r="E9" s="10"/>
    </row>
    <row r="10" spans="1:5" x14ac:dyDescent="0.2">
      <c r="A10" s="12" t="s">
        <v>119</v>
      </c>
      <c r="B10" s="10"/>
      <c r="C10" s="10"/>
      <c r="D10" s="12">
        <v>69829.824619999999</v>
      </c>
      <c r="E10" s="12">
        <f>E8</f>
        <v>100.05415913499613</v>
      </c>
    </row>
    <row r="11" spans="1:5" x14ac:dyDescent="0.2">
      <c r="A11" s="10"/>
      <c r="B11" s="10"/>
      <c r="C11" s="10"/>
      <c r="D11" s="10"/>
      <c r="E11" s="10"/>
    </row>
    <row r="12" spans="1:5" x14ac:dyDescent="0.2">
      <c r="A12" s="12" t="s">
        <v>136</v>
      </c>
      <c r="B12" s="10"/>
      <c r="C12" s="10"/>
      <c r="D12" s="12">
        <v>-37.798757500000001</v>
      </c>
      <c r="E12" s="12">
        <v>-5.4159134996139578E-2</v>
      </c>
    </row>
    <row r="13" spans="1:5" x14ac:dyDescent="0.2">
      <c r="A13" s="10"/>
      <c r="B13" s="10"/>
      <c r="C13" s="10"/>
      <c r="D13" s="10"/>
      <c r="E13" s="10"/>
    </row>
    <row r="14" spans="1:5" x14ac:dyDescent="0.2">
      <c r="A14" s="14" t="s">
        <v>137</v>
      </c>
      <c r="B14" s="7"/>
      <c r="C14" s="7"/>
      <c r="D14" s="14">
        <v>69801.177606600002</v>
      </c>
      <c r="E14" s="14">
        <f xml:space="preserve"> ROUND(SUM(E10:E13),2)</f>
        <v>100</v>
      </c>
    </row>
    <row r="16" spans="1:5" x14ac:dyDescent="0.2">
      <c r="A16" s="15" t="s">
        <v>140</v>
      </c>
    </row>
    <row r="17" spans="1:3" x14ac:dyDescent="0.2">
      <c r="A17" s="15" t="s">
        <v>141</v>
      </c>
    </row>
    <row r="18" spans="1:3" x14ac:dyDescent="0.2">
      <c r="A18" s="15" t="s">
        <v>142</v>
      </c>
    </row>
    <row r="19" spans="1:3" x14ac:dyDescent="0.2">
      <c r="A19" s="20" t="s">
        <v>143</v>
      </c>
      <c r="B19" s="22">
        <v>38.992563199999999</v>
      </c>
    </row>
    <row r="20" spans="1:3" x14ac:dyDescent="0.2">
      <c r="A20" s="20" t="s">
        <v>144</v>
      </c>
      <c r="B20" s="22">
        <v>63.263695400000003</v>
      </c>
    </row>
    <row r="21" spans="1:3" x14ac:dyDescent="0.2">
      <c r="A21" s="20" t="s">
        <v>145</v>
      </c>
      <c r="B21" s="22">
        <v>38.030434399999997</v>
      </c>
    </row>
    <row r="22" spans="1:3" x14ac:dyDescent="0.2">
      <c r="A22" s="20" t="s">
        <v>146</v>
      </c>
      <c r="B22" s="22">
        <v>61.8499743</v>
      </c>
    </row>
    <row r="24" spans="1:3" x14ac:dyDescent="0.2">
      <c r="A24" s="15" t="s">
        <v>147</v>
      </c>
    </row>
    <row r="25" spans="1:3" x14ac:dyDescent="0.2">
      <c r="A25" s="20" t="s">
        <v>143</v>
      </c>
      <c r="B25" s="22">
        <v>35.635478399999997</v>
      </c>
    </row>
    <row r="26" spans="1:3" x14ac:dyDescent="0.2">
      <c r="A26" s="20" t="s">
        <v>144</v>
      </c>
      <c r="B26" s="22">
        <v>60.4281869</v>
      </c>
    </row>
    <row r="27" spans="1:3" x14ac:dyDescent="0.2">
      <c r="A27" s="20" t="s">
        <v>145</v>
      </c>
      <c r="B27" s="22">
        <v>34.536930400000003</v>
      </c>
    </row>
    <row r="28" spans="1:3" x14ac:dyDescent="0.2">
      <c r="A28" s="20" t="s">
        <v>146</v>
      </c>
      <c r="B28" s="22">
        <v>58.7734916</v>
      </c>
    </row>
    <row r="30" spans="1:3" x14ac:dyDescent="0.2">
      <c r="A30" s="15" t="s">
        <v>148</v>
      </c>
      <c r="B30" s="38"/>
    </row>
    <row r="31" spans="1:3" x14ac:dyDescent="0.2">
      <c r="A31" s="19" t="s">
        <v>513</v>
      </c>
      <c r="B31" s="34" t="s">
        <v>514</v>
      </c>
      <c r="C31" s="35"/>
    </row>
    <row r="32" spans="1:3" x14ac:dyDescent="0.2">
      <c r="A32" s="24"/>
      <c r="B32" s="26" t="s">
        <v>515</v>
      </c>
      <c r="C32" s="26" t="s">
        <v>516</v>
      </c>
    </row>
    <row r="33" spans="1:3" x14ac:dyDescent="0.2">
      <c r="A33" s="40" t="s">
        <v>532</v>
      </c>
      <c r="B33" s="40">
        <v>1.2278505340000001</v>
      </c>
      <c r="C33" s="40">
        <v>1.1375802960000001</v>
      </c>
    </row>
    <row r="34" spans="1:3" x14ac:dyDescent="0.2">
      <c r="A34" s="40" t="s">
        <v>533</v>
      </c>
      <c r="B34" s="40">
        <v>1.2278505340000001</v>
      </c>
      <c r="C34" s="40">
        <v>1.1375802960000001</v>
      </c>
    </row>
    <row r="35" spans="1:3" x14ac:dyDescent="0.2">
      <c r="A35" s="15"/>
      <c r="B35" s="38"/>
    </row>
    <row r="36" spans="1:3" x14ac:dyDescent="0.2">
      <c r="A36" s="15" t="s">
        <v>860</v>
      </c>
      <c r="B36" s="42">
        <v>0.22585386248554529</v>
      </c>
    </row>
  </sheetData>
  <mergeCells count="2">
    <mergeCell ref="A1:E1"/>
    <mergeCell ref="B31:C3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workbookViewId="0">
      <selection activeCell="B37" sqref="B37:B38"/>
    </sheetView>
  </sheetViews>
  <sheetFormatPr defaultRowHeight="11.25" x14ac:dyDescent="0.2"/>
  <cols>
    <col min="1" max="1" width="58.85546875" style="20" bestFit="1" customWidth="1"/>
    <col min="2" max="2" width="37" style="20" bestFit="1" customWidth="1"/>
    <col min="3" max="3" width="8.28515625" style="20" customWidth="1"/>
    <col min="4" max="4" width="23" style="20" bestFit="1" customWidth="1"/>
    <col min="5" max="5" width="13.5703125" style="20" customWidth="1"/>
    <col min="6" max="16384" width="9.140625" style="21"/>
  </cols>
  <sheetData>
    <row r="1" spans="1:5" x14ac:dyDescent="0.2">
      <c r="A1" s="36" t="s">
        <v>1130</v>
      </c>
      <c r="B1" s="36"/>
      <c r="C1" s="36"/>
      <c r="D1" s="36"/>
      <c r="E1" s="36"/>
    </row>
    <row r="3" spans="1:5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47" t="s">
        <v>6</v>
      </c>
    </row>
    <row r="4" spans="1:5" x14ac:dyDescent="0.2">
      <c r="A4" s="7"/>
      <c r="B4" s="7"/>
      <c r="C4" s="7"/>
      <c r="D4" s="7"/>
      <c r="E4" s="7"/>
    </row>
    <row r="5" spans="1:5" x14ac:dyDescent="0.2">
      <c r="A5" s="12" t="s">
        <v>1117</v>
      </c>
      <c r="B5" s="10"/>
      <c r="C5" s="10"/>
      <c r="D5" s="10"/>
      <c r="E5" s="10"/>
    </row>
    <row r="6" spans="1:5" x14ac:dyDescent="0.2">
      <c r="A6" s="10" t="s">
        <v>1131</v>
      </c>
      <c r="B6" s="10" t="s">
        <v>1132</v>
      </c>
      <c r="C6" s="37">
        <v>187273.91800000001</v>
      </c>
      <c r="D6" s="10">
        <v>3764.1467661000001</v>
      </c>
      <c r="E6" s="10">
        <v>99.447967699785295</v>
      </c>
    </row>
    <row r="7" spans="1:5" x14ac:dyDescent="0.2">
      <c r="A7" s="12" t="s">
        <v>119</v>
      </c>
      <c r="B7" s="10"/>
      <c r="C7" s="10"/>
      <c r="D7" s="12">
        <f>SUM(D6:D6)</f>
        <v>3764.1467661000001</v>
      </c>
      <c r="E7" s="12">
        <f>SUM(E6:E6)</f>
        <v>99.447967699785295</v>
      </c>
    </row>
    <row r="8" spans="1:5" x14ac:dyDescent="0.2">
      <c r="A8" s="10"/>
      <c r="B8" s="10"/>
      <c r="C8" s="10"/>
      <c r="D8" s="10"/>
      <c r="E8" s="10"/>
    </row>
    <row r="9" spans="1:5" x14ac:dyDescent="0.2">
      <c r="A9" s="12" t="s">
        <v>119</v>
      </c>
      <c r="B9" s="10"/>
      <c r="C9" s="10"/>
      <c r="D9" s="12">
        <f>D7</f>
        <v>3764.1467661000001</v>
      </c>
      <c r="E9" s="12">
        <f>E7</f>
        <v>99.447967699785295</v>
      </c>
    </row>
    <row r="10" spans="1:5" x14ac:dyDescent="0.2">
      <c r="A10" s="10"/>
      <c r="B10" s="10"/>
      <c r="C10" s="10"/>
      <c r="D10" s="10"/>
      <c r="E10" s="10"/>
    </row>
    <row r="11" spans="1:5" x14ac:dyDescent="0.2">
      <c r="A11" s="12" t="s">
        <v>136</v>
      </c>
      <c r="B11" s="10"/>
      <c r="C11" s="10"/>
      <c r="D11" s="12">
        <v>20.894651200000002</v>
      </c>
      <c r="E11" s="12">
        <v>0.55203230021469285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4" t="s">
        <v>137</v>
      </c>
      <c r="B13" s="7"/>
      <c r="C13" s="7"/>
      <c r="D13" s="14">
        <f>D9+D11</f>
        <v>3785.0414173000004</v>
      </c>
      <c r="E13" s="14">
        <f xml:space="preserve"> ROUND(SUM(E9:E12),2)</f>
        <v>100</v>
      </c>
    </row>
    <row r="15" spans="1:5" x14ac:dyDescent="0.2">
      <c r="A15" s="15" t="s">
        <v>140</v>
      </c>
    </row>
    <row r="16" spans="1:5" x14ac:dyDescent="0.2">
      <c r="A16" s="15" t="s">
        <v>141</v>
      </c>
    </row>
    <row r="17" spans="1:2" x14ac:dyDescent="0.2">
      <c r="A17" s="15" t="s">
        <v>142</v>
      </c>
    </row>
    <row r="18" spans="1:2" x14ac:dyDescent="0.2">
      <c r="A18" s="20" t="s">
        <v>143</v>
      </c>
      <c r="B18" s="22">
        <v>9.2880520000000004</v>
      </c>
    </row>
    <row r="19" spans="1:2" x14ac:dyDescent="0.2">
      <c r="A19" s="20" t="s">
        <v>144</v>
      </c>
      <c r="B19" s="22">
        <v>9.2880524999999992</v>
      </c>
    </row>
    <row r="20" spans="1:2" x14ac:dyDescent="0.2">
      <c r="A20" s="20" t="s">
        <v>145</v>
      </c>
      <c r="B20" s="22">
        <v>9.1386242000000006</v>
      </c>
    </row>
    <row r="21" spans="1:2" x14ac:dyDescent="0.2">
      <c r="A21" s="20" t="s">
        <v>146</v>
      </c>
      <c r="B21" s="22">
        <v>9.1386240999999995</v>
      </c>
    </row>
    <row r="23" spans="1:2" x14ac:dyDescent="0.2">
      <c r="A23" s="15" t="s">
        <v>147</v>
      </c>
    </row>
    <row r="24" spans="1:2" x14ac:dyDescent="0.2">
      <c r="A24" s="20" t="s">
        <v>143</v>
      </c>
      <c r="B24" s="22">
        <v>8.4092461000000007</v>
      </c>
    </row>
    <row r="25" spans="1:2" x14ac:dyDescent="0.2">
      <c r="A25" s="20" t="s">
        <v>144</v>
      </c>
      <c r="B25" s="22">
        <v>8.4092456999999996</v>
      </c>
    </row>
    <row r="26" spans="1:2" x14ac:dyDescent="0.2">
      <c r="A26" s="20" t="s">
        <v>145</v>
      </c>
      <c r="B26" s="22">
        <v>8.2196824999999993</v>
      </c>
    </row>
    <row r="27" spans="1:2" x14ac:dyDescent="0.2">
      <c r="A27" s="20" t="s">
        <v>146</v>
      </c>
      <c r="B27" s="22">
        <v>8.2196826000000005</v>
      </c>
    </row>
    <row r="29" spans="1:2" x14ac:dyDescent="0.2">
      <c r="A29" s="15" t="s">
        <v>148</v>
      </c>
      <c r="B29" s="38" t="s">
        <v>149</v>
      </c>
    </row>
    <row r="30" spans="1:2" x14ac:dyDescent="0.2">
      <c r="A30" s="15" t="s">
        <v>860</v>
      </c>
      <c r="B30" s="42">
        <v>1.4576567014082284E-2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showGridLines="0" topLeftCell="A91" workbookViewId="0">
      <selection activeCell="A91" sqref="A91"/>
    </sheetView>
  </sheetViews>
  <sheetFormatPr defaultRowHeight="11.25" x14ac:dyDescent="0.2"/>
  <cols>
    <col min="1" max="1" width="38" style="3" customWidth="1"/>
    <col min="2" max="2" width="46.42578125" style="3" bestFit="1" customWidth="1"/>
    <col min="3" max="3" width="11.42578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3" t="s">
        <v>454</v>
      </c>
      <c r="C1" s="33"/>
      <c r="D1" s="33"/>
      <c r="E1" s="33"/>
    </row>
    <row r="3" spans="1:6" s="1" customFormat="1" x14ac:dyDescent="0.2">
      <c r="A3" s="4" t="s">
        <v>1</v>
      </c>
      <c r="B3" s="4" t="s">
        <v>2</v>
      </c>
      <c r="C3" s="4" t="s">
        <v>152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120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335</v>
      </c>
      <c r="B8" s="9" t="s">
        <v>591</v>
      </c>
      <c r="C8" s="9" t="s">
        <v>216</v>
      </c>
      <c r="D8" s="9">
        <v>480</v>
      </c>
      <c r="E8" s="10">
        <v>12082.428</v>
      </c>
      <c r="F8" s="10">
        <v>3.49599067886043</v>
      </c>
    </row>
    <row r="9" spans="1:6" x14ac:dyDescent="0.2">
      <c r="A9" s="9" t="s">
        <v>326</v>
      </c>
      <c r="B9" s="9" t="s">
        <v>592</v>
      </c>
      <c r="C9" s="9" t="s">
        <v>208</v>
      </c>
      <c r="D9" s="9">
        <v>1508</v>
      </c>
      <c r="E9" s="10">
        <v>11310</v>
      </c>
      <c r="F9" s="10">
        <v>3.2724924640901198</v>
      </c>
    </row>
    <row r="10" spans="1:6" x14ac:dyDescent="0.2">
      <c r="A10" s="9" t="s">
        <v>267</v>
      </c>
      <c r="B10" s="9" t="s">
        <v>565</v>
      </c>
      <c r="C10" s="9" t="s">
        <v>214</v>
      </c>
      <c r="D10" s="9">
        <v>970</v>
      </c>
      <c r="E10" s="10">
        <v>9731.3698000000004</v>
      </c>
      <c r="F10" s="10">
        <v>2.81572363711531</v>
      </c>
    </row>
    <row r="11" spans="1:6" x14ac:dyDescent="0.2">
      <c r="A11" s="9" t="s">
        <v>268</v>
      </c>
      <c r="B11" s="9" t="s">
        <v>593</v>
      </c>
      <c r="C11" s="9" t="s">
        <v>206</v>
      </c>
      <c r="D11" s="9">
        <v>950</v>
      </c>
      <c r="E11" s="10">
        <v>9437.3474999999999</v>
      </c>
      <c r="F11" s="10">
        <v>2.7306497413571802</v>
      </c>
    </row>
    <row r="12" spans="1:6" x14ac:dyDescent="0.2">
      <c r="A12" s="9" t="s">
        <v>210</v>
      </c>
      <c r="B12" s="9" t="s">
        <v>594</v>
      </c>
      <c r="C12" s="9" t="s">
        <v>206</v>
      </c>
      <c r="D12" s="9">
        <v>800</v>
      </c>
      <c r="E12" s="10">
        <v>8037.2</v>
      </c>
      <c r="F12" s="10">
        <v>2.3255239993267098</v>
      </c>
    </row>
    <row r="13" spans="1:6" x14ac:dyDescent="0.2">
      <c r="A13" s="9" t="s">
        <v>337</v>
      </c>
      <c r="B13" s="9" t="s">
        <v>593</v>
      </c>
      <c r="C13" s="9" t="s">
        <v>206</v>
      </c>
      <c r="D13" s="9">
        <v>800</v>
      </c>
      <c r="E13" s="10">
        <v>7947.24</v>
      </c>
      <c r="F13" s="10">
        <v>2.2994945190376201</v>
      </c>
    </row>
    <row r="14" spans="1:6" x14ac:dyDescent="0.2">
      <c r="A14" s="9" t="s">
        <v>344</v>
      </c>
      <c r="B14" s="9" t="s">
        <v>595</v>
      </c>
      <c r="C14" s="9" t="s">
        <v>318</v>
      </c>
      <c r="D14" s="9">
        <v>749</v>
      </c>
      <c r="E14" s="10">
        <v>7482.7871299999997</v>
      </c>
      <c r="F14" s="10">
        <v>2.1651073822560098</v>
      </c>
    </row>
    <row r="15" spans="1:6" x14ac:dyDescent="0.2">
      <c r="A15" s="9" t="s">
        <v>396</v>
      </c>
      <c r="B15" s="9" t="s">
        <v>596</v>
      </c>
      <c r="C15" s="9" t="s">
        <v>204</v>
      </c>
      <c r="D15" s="9">
        <v>15</v>
      </c>
      <c r="E15" s="10">
        <v>7440.8549999999996</v>
      </c>
      <c r="F15" s="10">
        <v>2.15297452819516</v>
      </c>
    </row>
    <row r="16" spans="1:6" x14ac:dyDescent="0.2">
      <c r="A16" s="9" t="s">
        <v>411</v>
      </c>
      <c r="B16" s="9" t="s">
        <v>597</v>
      </c>
      <c r="C16" s="9" t="s">
        <v>216</v>
      </c>
      <c r="D16" s="9">
        <v>700</v>
      </c>
      <c r="E16" s="10">
        <v>7249.0460000000003</v>
      </c>
      <c r="F16" s="10">
        <v>2.09747554437158</v>
      </c>
    </row>
    <row r="17" spans="1:6" x14ac:dyDescent="0.2">
      <c r="A17" s="9" t="s">
        <v>346</v>
      </c>
      <c r="B17" s="9" t="s">
        <v>598</v>
      </c>
      <c r="C17" s="9" t="s">
        <v>206</v>
      </c>
      <c r="D17" s="9">
        <v>717</v>
      </c>
      <c r="E17" s="10">
        <v>7152.3833100000002</v>
      </c>
      <c r="F17" s="10">
        <v>2.0695066739397801</v>
      </c>
    </row>
    <row r="18" spans="1:6" x14ac:dyDescent="0.2">
      <c r="A18" s="9" t="s">
        <v>213</v>
      </c>
      <c r="B18" s="9" t="s">
        <v>599</v>
      </c>
      <c r="C18" s="9" t="s">
        <v>214</v>
      </c>
      <c r="D18" s="9">
        <v>700</v>
      </c>
      <c r="E18" s="10">
        <v>7078.1970000000001</v>
      </c>
      <c r="F18" s="10">
        <v>2.0480412327007298</v>
      </c>
    </row>
    <row r="19" spans="1:6" x14ac:dyDescent="0.2">
      <c r="A19" s="9" t="s">
        <v>203</v>
      </c>
      <c r="B19" s="9" t="s">
        <v>600</v>
      </c>
      <c r="C19" s="9" t="s">
        <v>204</v>
      </c>
      <c r="D19" s="9">
        <v>700</v>
      </c>
      <c r="E19" s="10">
        <v>7002.5363109999998</v>
      </c>
      <c r="F19" s="10">
        <v>2.0261491872029098</v>
      </c>
    </row>
    <row r="20" spans="1:6" x14ac:dyDescent="0.2">
      <c r="A20" s="9" t="s">
        <v>446</v>
      </c>
      <c r="B20" s="9" t="s">
        <v>601</v>
      </c>
      <c r="C20" s="9" t="s">
        <v>206</v>
      </c>
      <c r="D20" s="9">
        <v>650</v>
      </c>
      <c r="E20" s="10">
        <v>6478.4070000000002</v>
      </c>
      <c r="F20" s="10">
        <v>1.87449496788759</v>
      </c>
    </row>
    <row r="21" spans="1:6" x14ac:dyDescent="0.2">
      <c r="A21" s="9" t="s">
        <v>218</v>
      </c>
      <c r="B21" s="9" t="s">
        <v>602</v>
      </c>
      <c r="C21" s="9" t="s">
        <v>219</v>
      </c>
      <c r="D21" s="9">
        <v>750</v>
      </c>
      <c r="E21" s="10">
        <v>5934.0225</v>
      </c>
      <c r="F21" s="10">
        <v>1.71698000999038</v>
      </c>
    </row>
    <row r="22" spans="1:6" x14ac:dyDescent="0.2">
      <c r="A22" s="9" t="s">
        <v>319</v>
      </c>
      <c r="B22" s="9" t="s">
        <v>603</v>
      </c>
      <c r="C22" s="9" t="s">
        <v>320</v>
      </c>
      <c r="D22" s="9">
        <v>500</v>
      </c>
      <c r="E22" s="10">
        <v>5720.6</v>
      </c>
      <c r="F22" s="10">
        <v>1.65522726702687</v>
      </c>
    </row>
    <row r="23" spans="1:6" x14ac:dyDescent="0.2">
      <c r="A23" s="9" t="s">
        <v>409</v>
      </c>
      <c r="B23" s="9" t="s">
        <v>604</v>
      </c>
      <c r="C23" s="9" t="s">
        <v>202</v>
      </c>
      <c r="D23" s="9">
        <v>550</v>
      </c>
      <c r="E23" s="10">
        <v>5417.6154999999999</v>
      </c>
      <c r="F23" s="10">
        <v>1.5675602031023701</v>
      </c>
    </row>
    <row r="24" spans="1:6" x14ac:dyDescent="0.2">
      <c r="A24" s="9" t="s">
        <v>349</v>
      </c>
      <c r="B24" s="9" t="s">
        <v>605</v>
      </c>
      <c r="C24" s="9" t="s">
        <v>206</v>
      </c>
      <c r="D24" s="9">
        <v>410</v>
      </c>
      <c r="E24" s="10">
        <v>4127.3552</v>
      </c>
      <c r="F24" s="10">
        <v>1.19422977795077</v>
      </c>
    </row>
    <row r="25" spans="1:6" x14ac:dyDescent="0.2">
      <c r="A25" s="9" t="s">
        <v>345</v>
      </c>
      <c r="B25" s="9" t="s">
        <v>606</v>
      </c>
      <c r="C25" s="9" t="s">
        <v>270</v>
      </c>
      <c r="D25" s="9">
        <v>400</v>
      </c>
      <c r="E25" s="10">
        <v>3974.78</v>
      </c>
      <c r="F25" s="10">
        <v>1.15008289977154</v>
      </c>
    </row>
    <row r="26" spans="1:6" x14ac:dyDescent="0.2">
      <c r="A26" s="9" t="s">
        <v>212</v>
      </c>
      <c r="B26" s="9" t="s">
        <v>596</v>
      </c>
      <c r="C26" s="9" t="s">
        <v>204</v>
      </c>
      <c r="D26" s="9">
        <v>8</v>
      </c>
      <c r="E26" s="10">
        <v>3968.4560000000001</v>
      </c>
      <c r="F26" s="10">
        <v>1.1482530817040899</v>
      </c>
    </row>
    <row r="27" spans="1:6" x14ac:dyDescent="0.2">
      <c r="A27" s="9" t="s">
        <v>312</v>
      </c>
      <c r="B27" s="9" t="s">
        <v>607</v>
      </c>
      <c r="C27" s="9" t="s">
        <v>204</v>
      </c>
      <c r="D27" s="9">
        <v>7</v>
      </c>
      <c r="E27" s="10">
        <v>3479.8924999999999</v>
      </c>
      <c r="F27" s="10">
        <v>1.00688965358919</v>
      </c>
    </row>
    <row r="28" spans="1:6" x14ac:dyDescent="0.2">
      <c r="A28" s="9" t="s">
        <v>392</v>
      </c>
      <c r="B28" s="9" t="s">
        <v>608</v>
      </c>
      <c r="C28" s="9" t="s">
        <v>341</v>
      </c>
      <c r="D28" s="9">
        <v>300</v>
      </c>
      <c r="E28" s="10">
        <v>2996.1930000000002</v>
      </c>
      <c r="F28" s="10">
        <v>0.86693359977538098</v>
      </c>
    </row>
    <row r="29" spans="1:6" x14ac:dyDescent="0.2">
      <c r="A29" s="9" t="s">
        <v>332</v>
      </c>
      <c r="B29" s="9" t="s">
        <v>574</v>
      </c>
      <c r="C29" s="9" t="s">
        <v>318</v>
      </c>
      <c r="D29" s="9">
        <v>250</v>
      </c>
      <c r="E29" s="10">
        <v>2494.395</v>
      </c>
      <c r="F29" s="10">
        <v>0.72174083465641603</v>
      </c>
    </row>
    <row r="30" spans="1:6" x14ac:dyDescent="0.2">
      <c r="A30" s="9" t="s">
        <v>407</v>
      </c>
      <c r="B30" s="9" t="s">
        <v>609</v>
      </c>
      <c r="C30" s="9" t="s">
        <v>206</v>
      </c>
      <c r="D30" s="9">
        <v>250</v>
      </c>
      <c r="E30" s="10">
        <v>2244.4749999999999</v>
      </c>
      <c r="F30" s="10">
        <v>0.64942772089643297</v>
      </c>
    </row>
    <row r="31" spans="1:6" x14ac:dyDescent="0.2">
      <c r="A31" s="9" t="s">
        <v>200</v>
      </c>
      <c r="B31" s="9" t="s">
        <v>610</v>
      </c>
      <c r="C31" s="9" t="s">
        <v>125</v>
      </c>
      <c r="D31" s="9">
        <v>150</v>
      </c>
      <c r="E31" s="10">
        <v>1969.5898790000001</v>
      </c>
      <c r="F31" s="10">
        <v>0.56989107306593001</v>
      </c>
    </row>
    <row r="32" spans="1:6" x14ac:dyDescent="0.2">
      <c r="A32" s="9" t="s">
        <v>410</v>
      </c>
      <c r="B32" s="9" t="s">
        <v>611</v>
      </c>
      <c r="C32" s="9" t="s">
        <v>275</v>
      </c>
      <c r="D32" s="9">
        <v>300</v>
      </c>
      <c r="E32" s="10">
        <v>1809.252</v>
      </c>
      <c r="F32" s="10">
        <v>0.52349810217860004</v>
      </c>
    </row>
    <row r="33" spans="1:6" x14ac:dyDescent="0.2">
      <c r="A33" s="9" t="s">
        <v>342</v>
      </c>
      <c r="B33" s="9" t="s">
        <v>612</v>
      </c>
      <c r="C33" s="9" t="s">
        <v>315</v>
      </c>
      <c r="D33" s="9">
        <v>130</v>
      </c>
      <c r="E33" s="10">
        <v>1302.7130999999999</v>
      </c>
      <c r="F33" s="10">
        <v>0.37693358113364001</v>
      </c>
    </row>
    <row r="34" spans="1:6" x14ac:dyDescent="0.2">
      <c r="A34" s="9" t="s">
        <v>397</v>
      </c>
      <c r="B34" s="9" t="s">
        <v>613</v>
      </c>
      <c r="C34" s="9" t="s">
        <v>315</v>
      </c>
      <c r="D34" s="9">
        <v>130</v>
      </c>
      <c r="E34" s="10">
        <v>1299.5137999999999</v>
      </c>
      <c r="F34" s="10">
        <v>0.37600787952971798</v>
      </c>
    </row>
    <row r="35" spans="1:6" x14ac:dyDescent="0.2">
      <c r="A35" s="9" t="s">
        <v>412</v>
      </c>
      <c r="B35" s="9" t="s">
        <v>614</v>
      </c>
      <c r="C35" s="9" t="s">
        <v>219</v>
      </c>
      <c r="D35" s="9">
        <v>100</v>
      </c>
      <c r="E35" s="10">
        <v>1002.59</v>
      </c>
      <c r="F35" s="10">
        <v>0.290094449122202</v>
      </c>
    </row>
    <row r="36" spans="1:6" x14ac:dyDescent="0.2">
      <c r="A36" s="9" t="s">
        <v>321</v>
      </c>
      <c r="B36" s="9" t="s">
        <v>615</v>
      </c>
      <c r="C36" s="9" t="s">
        <v>206</v>
      </c>
      <c r="D36" s="9">
        <v>30</v>
      </c>
      <c r="E36" s="10">
        <v>299.2629</v>
      </c>
      <c r="F36" s="10">
        <v>8.6590237403338099E-2</v>
      </c>
    </row>
    <row r="37" spans="1:6" x14ac:dyDescent="0.2">
      <c r="A37" s="8" t="s">
        <v>119</v>
      </c>
      <c r="B37" s="9"/>
      <c r="C37" s="9"/>
      <c r="D37" s="9"/>
      <c r="E37" s="12">
        <f>SUM(E8:E36)</f>
        <v>156470.50343000001</v>
      </c>
      <c r="F37" s="12">
        <f>SUM(F8:F36)</f>
        <v>45.273964927237991</v>
      </c>
    </row>
    <row r="38" spans="1:6" x14ac:dyDescent="0.2">
      <c r="A38" s="9"/>
      <c r="B38" s="9"/>
      <c r="C38" s="9"/>
      <c r="D38" s="9"/>
      <c r="E38" s="10"/>
      <c r="F38" s="10"/>
    </row>
    <row r="39" spans="1:6" x14ac:dyDescent="0.2">
      <c r="A39" s="8" t="s">
        <v>123</v>
      </c>
      <c r="B39" s="9"/>
      <c r="C39" s="9"/>
      <c r="D39" s="9"/>
      <c r="E39" s="10"/>
      <c r="F39" s="10"/>
    </row>
    <row r="40" spans="1:6" x14ac:dyDescent="0.2">
      <c r="A40" s="9" t="s">
        <v>285</v>
      </c>
      <c r="B40" s="9" t="s">
        <v>616</v>
      </c>
      <c r="C40" s="9" t="s">
        <v>224</v>
      </c>
      <c r="D40" s="9">
        <v>1510</v>
      </c>
      <c r="E40" s="10">
        <v>15110.9022</v>
      </c>
      <c r="F40" s="10">
        <v>4.3722646839171304</v>
      </c>
    </row>
    <row r="41" spans="1:6" x14ac:dyDescent="0.2">
      <c r="A41" s="9" t="s">
        <v>447</v>
      </c>
      <c r="B41" s="9" t="s">
        <v>617</v>
      </c>
      <c r="C41" s="9" t="s">
        <v>557</v>
      </c>
      <c r="D41" s="9">
        <v>1000</v>
      </c>
      <c r="E41" s="10">
        <v>10290.07</v>
      </c>
      <c r="F41" s="10">
        <v>2.97738077187973</v>
      </c>
    </row>
    <row r="42" spans="1:6" x14ac:dyDescent="0.2">
      <c r="A42" s="9" t="s">
        <v>238</v>
      </c>
      <c r="B42" s="9" t="s">
        <v>618</v>
      </c>
      <c r="C42" s="9" t="s">
        <v>224</v>
      </c>
      <c r="D42" s="9">
        <v>850</v>
      </c>
      <c r="E42" s="10">
        <v>8497.5604999999996</v>
      </c>
      <c r="F42" s="10">
        <v>2.4587270291246499</v>
      </c>
    </row>
    <row r="43" spans="1:6" x14ac:dyDescent="0.2">
      <c r="A43" s="9" t="s">
        <v>124</v>
      </c>
      <c r="B43" s="9" t="s">
        <v>619</v>
      </c>
      <c r="C43" s="9" t="s">
        <v>125</v>
      </c>
      <c r="D43" s="9">
        <v>530</v>
      </c>
      <c r="E43" s="10">
        <v>7072.6220999999996</v>
      </c>
      <c r="F43" s="10">
        <v>2.0464281630068299</v>
      </c>
    </row>
    <row r="44" spans="1:6" x14ac:dyDescent="0.2">
      <c r="A44" s="9" t="s">
        <v>223</v>
      </c>
      <c r="B44" s="9" t="s">
        <v>620</v>
      </c>
      <c r="C44" s="9" t="s">
        <v>224</v>
      </c>
      <c r="D44" s="9">
        <v>700</v>
      </c>
      <c r="E44" s="10">
        <v>7024.3810000000003</v>
      </c>
      <c r="F44" s="10">
        <v>2.0324698397345502</v>
      </c>
    </row>
    <row r="45" spans="1:6" x14ac:dyDescent="0.2">
      <c r="A45" s="9" t="s">
        <v>307</v>
      </c>
      <c r="B45" s="9" t="s">
        <v>621</v>
      </c>
      <c r="C45" s="9" t="s">
        <v>125</v>
      </c>
      <c r="D45" s="9">
        <v>530</v>
      </c>
      <c r="E45" s="10">
        <v>6993.5779000000002</v>
      </c>
      <c r="F45" s="10">
        <v>2.0235571153649099</v>
      </c>
    </row>
    <row r="46" spans="1:6" x14ac:dyDescent="0.2">
      <c r="A46" s="9" t="s">
        <v>357</v>
      </c>
      <c r="B46" s="9" t="s">
        <v>622</v>
      </c>
      <c r="C46" s="9" t="s">
        <v>358</v>
      </c>
      <c r="D46" s="9">
        <v>650</v>
      </c>
      <c r="E46" s="10">
        <v>6599.0145000000002</v>
      </c>
      <c r="F46" s="10">
        <v>1.90939215045724</v>
      </c>
    </row>
    <row r="47" spans="1:6" x14ac:dyDescent="0.2">
      <c r="A47" s="9" t="s">
        <v>236</v>
      </c>
      <c r="B47" s="9" t="s">
        <v>623</v>
      </c>
      <c r="C47" s="9" t="s">
        <v>224</v>
      </c>
      <c r="D47" s="9">
        <v>600</v>
      </c>
      <c r="E47" s="10">
        <v>6000.8339999999998</v>
      </c>
      <c r="F47" s="10">
        <v>1.73631158649476</v>
      </c>
    </row>
    <row r="48" spans="1:6" x14ac:dyDescent="0.2">
      <c r="A48" s="9" t="s">
        <v>448</v>
      </c>
      <c r="B48" s="9" t="s">
        <v>624</v>
      </c>
      <c r="C48" s="9" t="s">
        <v>224</v>
      </c>
      <c r="D48" s="9">
        <v>600</v>
      </c>
      <c r="E48" s="10">
        <v>5994.7079999999996</v>
      </c>
      <c r="F48" s="10">
        <v>1.7345390587463101</v>
      </c>
    </row>
    <row r="49" spans="1:6" x14ac:dyDescent="0.2">
      <c r="A49" s="9" t="s">
        <v>449</v>
      </c>
      <c r="B49" s="9" t="s">
        <v>625</v>
      </c>
      <c r="C49" s="9" t="s">
        <v>228</v>
      </c>
      <c r="D49" s="9">
        <v>535</v>
      </c>
      <c r="E49" s="10">
        <v>5351.5194000000001</v>
      </c>
      <c r="F49" s="10">
        <v>1.54843562404351</v>
      </c>
    </row>
    <row r="50" spans="1:6" x14ac:dyDescent="0.2">
      <c r="A50" s="9" t="s">
        <v>450</v>
      </c>
      <c r="B50" s="9" t="s">
        <v>617</v>
      </c>
      <c r="C50" s="9" t="s">
        <v>557</v>
      </c>
      <c r="D50" s="9">
        <v>500</v>
      </c>
      <c r="E50" s="10">
        <v>5145.0349999999999</v>
      </c>
      <c r="F50" s="10">
        <v>1.4886903859398699</v>
      </c>
    </row>
    <row r="51" spans="1:6" x14ac:dyDescent="0.2">
      <c r="A51" s="9" t="s">
        <v>222</v>
      </c>
      <c r="B51" s="9" t="s">
        <v>626</v>
      </c>
      <c r="C51" s="9" t="s">
        <v>125</v>
      </c>
      <c r="D51" s="9">
        <v>260</v>
      </c>
      <c r="E51" s="10">
        <v>3448.6660000000002</v>
      </c>
      <c r="F51" s="10">
        <v>0.997854420527304</v>
      </c>
    </row>
    <row r="52" spans="1:6" x14ac:dyDescent="0.2">
      <c r="A52" s="9" t="s">
        <v>438</v>
      </c>
      <c r="B52" s="9" t="s">
        <v>627</v>
      </c>
      <c r="C52" s="9" t="s">
        <v>224</v>
      </c>
      <c r="D52" s="9">
        <v>307</v>
      </c>
      <c r="E52" s="10">
        <v>3062.1377299999999</v>
      </c>
      <c r="F52" s="10">
        <v>0.88601438067471405</v>
      </c>
    </row>
    <row r="53" spans="1:6" x14ac:dyDescent="0.2">
      <c r="A53" s="9" t="s">
        <v>437</v>
      </c>
      <c r="B53" s="9" t="s">
        <v>628</v>
      </c>
      <c r="C53" s="9" t="s">
        <v>228</v>
      </c>
      <c r="D53" s="9">
        <v>250</v>
      </c>
      <c r="E53" s="10">
        <v>2500.8474999999999</v>
      </c>
      <c r="F53" s="10">
        <v>0.72360783356221103</v>
      </c>
    </row>
    <row r="54" spans="1:6" x14ac:dyDescent="0.2">
      <c r="A54" s="9" t="s">
        <v>439</v>
      </c>
      <c r="B54" s="9" t="s">
        <v>629</v>
      </c>
      <c r="C54" s="9" t="s">
        <v>224</v>
      </c>
      <c r="D54" s="9">
        <v>240</v>
      </c>
      <c r="E54" s="10">
        <v>2401.6104</v>
      </c>
      <c r="F54" s="10">
        <v>0.69489407035194095</v>
      </c>
    </row>
    <row r="55" spans="1:6" x14ac:dyDescent="0.2">
      <c r="A55" s="9" t="s">
        <v>367</v>
      </c>
      <c r="B55" s="9" t="s">
        <v>630</v>
      </c>
      <c r="C55" s="9" t="s">
        <v>235</v>
      </c>
      <c r="D55" s="9">
        <v>200</v>
      </c>
      <c r="E55" s="10">
        <v>2000.088</v>
      </c>
      <c r="F55" s="10">
        <v>0.57871555327295099</v>
      </c>
    </row>
    <row r="56" spans="1:6" x14ac:dyDescent="0.2">
      <c r="A56" s="9" t="s">
        <v>451</v>
      </c>
      <c r="B56" s="9" t="s">
        <v>631</v>
      </c>
      <c r="C56" s="9" t="s">
        <v>204</v>
      </c>
      <c r="D56" s="9">
        <v>1650</v>
      </c>
      <c r="E56" s="10">
        <v>15180.561</v>
      </c>
      <c r="F56" s="10">
        <v>4.3924201125694404</v>
      </c>
    </row>
    <row r="57" spans="1:6" x14ac:dyDescent="0.2">
      <c r="A57" s="9" t="s">
        <v>248</v>
      </c>
      <c r="B57" s="9" t="s">
        <v>632</v>
      </c>
      <c r="C57" s="9" t="s">
        <v>240</v>
      </c>
      <c r="D57" s="9">
        <v>1000</v>
      </c>
      <c r="E57" s="10">
        <v>11044.22</v>
      </c>
      <c r="F57" s="10">
        <v>3.1955903379092301</v>
      </c>
    </row>
    <row r="58" spans="1:6" x14ac:dyDescent="0.2">
      <c r="A58" s="9" t="s">
        <v>294</v>
      </c>
      <c r="B58" s="9" t="s">
        <v>578</v>
      </c>
      <c r="C58" s="9" t="s">
        <v>292</v>
      </c>
      <c r="D58" s="9">
        <v>69</v>
      </c>
      <c r="E58" s="10">
        <v>9413.8631999999998</v>
      </c>
      <c r="F58" s="10">
        <v>2.7238546755062099</v>
      </c>
    </row>
    <row r="59" spans="1:6" x14ac:dyDescent="0.2">
      <c r="A59" s="9" t="s">
        <v>242</v>
      </c>
      <c r="B59" s="9" t="s">
        <v>633</v>
      </c>
      <c r="C59" s="9" t="s">
        <v>243</v>
      </c>
      <c r="D59" s="9">
        <v>1800</v>
      </c>
      <c r="E59" s="10">
        <v>8862.6509999999998</v>
      </c>
      <c r="F59" s="10">
        <v>2.5643641564421502</v>
      </c>
    </row>
    <row r="60" spans="1:6" x14ac:dyDescent="0.2">
      <c r="A60" s="9" t="s">
        <v>370</v>
      </c>
      <c r="B60" s="9" t="s">
        <v>582</v>
      </c>
      <c r="C60" s="9" t="s">
        <v>557</v>
      </c>
      <c r="D60" s="9">
        <v>52</v>
      </c>
      <c r="E60" s="10">
        <v>6340.2092000000002</v>
      </c>
      <c r="F60" s="10">
        <v>1.83450811916488</v>
      </c>
    </row>
    <row r="61" spans="1:6" x14ac:dyDescent="0.2">
      <c r="A61" s="9" t="s">
        <v>378</v>
      </c>
      <c r="B61" s="9" t="s">
        <v>634</v>
      </c>
      <c r="C61" s="9" t="s">
        <v>379</v>
      </c>
      <c r="D61" s="9">
        <v>350</v>
      </c>
      <c r="E61" s="10">
        <v>4049.4789999999998</v>
      </c>
      <c r="F61" s="10">
        <v>1.1716966853219399</v>
      </c>
    </row>
    <row r="62" spans="1:6" x14ac:dyDescent="0.2">
      <c r="A62" s="9" t="s">
        <v>375</v>
      </c>
      <c r="B62" s="9" t="s">
        <v>635</v>
      </c>
      <c r="C62" s="9" t="s">
        <v>204</v>
      </c>
      <c r="D62" s="9">
        <v>350</v>
      </c>
      <c r="E62" s="10">
        <v>3142.7375000000002</v>
      </c>
      <c r="F62" s="10">
        <v>0.90933552478898405</v>
      </c>
    </row>
    <row r="63" spans="1:6" x14ac:dyDescent="0.2">
      <c r="A63" s="9" t="s">
        <v>452</v>
      </c>
      <c r="B63" s="9" t="s">
        <v>636</v>
      </c>
      <c r="C63" s="9" t="s">
        <v>247</v>
      </c>
      <c r="D63" s="9">
        <v>260</v>
      </c>
      <c r="E63" s="10">
        <v>2780.05</v>
      </c>
      <c r="F63" s="10">
        <v>0.804393693615714</v>
      </c>
    </row>
    <row r="64" spans="1:6" x14ac:dyDescent="0.2">
      <c r="A64" s="9" t="s">
        <v>453</v>
      </c>
      <c r="B64" s="9" t="s">
        <v>637</v>
      </c>
      <c r="C64" s="9" t="s">
        <v>247</v>
      </c>
      <c r="D64" s="9">
        <v>257</v>
      </c>
      <c r="E64" s="10">
        <v>2738.3067299999998</v>
      </c>
      <c r="F64" s="10">
        <v>0.79231548526014595</v>
      </c>
    </row>
    <row r="65" spans="1:6" x14ac:dyDescent="0.2">
      <c r="A65" s="9" t="s">
        <v>244</v>
      </c>
      <c r="B65" s="9" t="s">
        <v>638</v>
      </c>
      <c r="C65" s="9" t="s">
        <v>245</v>
      </c>
      <c r="D65" s="9">
        <v>15</v>
      </c>
      <c r="E65" s="10">
        <v>1617.231</v>
      </c>
      <c r="F65" s="10">
        <v>0.46793777720538698</v>
      </c>
    </row>
    <row r="66" spans="1:6" x14ac:dyDescent="0.2">
      <c r="A66" s="9" t="s">
        <v>239</v>
      </c>
      <c r="B66" s="9" t="s">
        <v>639</v>
      </c>
      <c r="C66" s="9" t="s">
        <v>240</v>
      </c>
      <c r="D66" s="9">
        <v>100</v>
      </c>
      <c r="E66" s="10">
        <v>1193.72</v>
      </c>
      <c r="F66" s="10">
        <v>0.34539696765991601</v>
      </c>
    </row>
    <row r="67" spans="1:6" x14ac:dyDescent="0.2">
      <c r="A67" s="8" t="s">
        <v>119</v>
      </c>
      <c r="B67" s="9"/>
      <c r="C67" s="9"/>
      <c r="D67" s="9"/>
      <c r="E67" s="12">
        <f>SUM(E40:E66)</f>
        <v>163856.60286000001</v>
      </c>
      <c r="F67" s="12">
        <f>SUM(F40:F66)</f>
        <v>47.411096202542616</v>
      </c>
    </row>
    <row r="68" spans="1:6" x14ac:dyDescent="0.2">
      <c r="A68" s="9"/>
      <c r="B68" s="9"/>
      <c r="C68" s="9"/>
      <c r="D68" s="9"/>
      <c r="E68" s="10"/>
      <c r="F68" s="10"/>
    </row>
    <row r="69" spans="1:6" x14ac:dyDescent="0.2">
      <c r="A69" s="8" t="s">
        <v>184</v>
      </c>
      <c r="B69" s="9"/>
      <c r="C69" s="9"/>
      <c r="D69" s="9"/>
      <c r="E69" s="10"/>
      <c r="F69" s="10"/>
    </row>
    <row r="70" spans="1:6" x14ac:dyDescent="0.2">
      <c r="A70" s="9" t="s">
        <v>300</v>
      </c>
      <c r="B70" s="9" t="s">
        <v>779</v>
      </c>
      <c r="C70" s="9" t="s">
        <v>182</v>
      </c>
      <c r="D70" s="9">
        <v>1000</v>
      </c>
      <c r="E70" s="10">
        <v>4905.085</v>
      </c>
      <c r="F70" s="10">
        <v>1.41926204228307</v>
      </c>
    </row>
    <row r="71" spans="1:6" x14ac:dyDescent="0.2">
      <c r="A71" s="9" t="s">
        <v>301</v>
      </c>
      <c r="B71" s="9" t="s">
        <v>780</v>
      </c>
      <c r="C71" s="9" t="s">
        <v>182</v>
      </c>
      <c r="D71" s="9">
        <v>1000</v>
      </c>
      <c r="E71" s="10">
        <v>4877.585</v>
      </c>
      <c r="F71" s="10">
        <v>1.41130505353307</v>
      </c>
    </row>
    <row r="72" spans="1:6" x14ac:dyDescent="0.2">
      <c r="A72" s="9" t="s">
        <v>185</v>
      </c>
      <c r="B72" s="9" t="s">
        <v>769</v>
      </c>
      <c r="C72" s="9" t="s">
        <v>182</v>
      </c>
      <c r="D72" s="9">
        <v>500</v>
      </c>
      <c r="E72" s="10">
        <v>2493.5524999999998</v>
      </c>
      <c r="F72" s="10">
        <v>0.72149706145561998</v>
      </c>
    </row>
    <row r="73" spans="1:6" x14ac:dyDescent="0.2">
      <c r="A73" s="8" t="s">
        <v>119</v>
      </c>
      <c r="B73" s="9"/>
      <c r="C73" s="9"/>
      <c r="D73" s="9"/>
      <c r="E73" s="12">
        <f>SUM(E70:E72)</f>
        <v>12276.2225</v>
      </c>
      <c r="F73" s="12">
        <f>SUM(F70:F72)</f>
        <v>3.5520641572717602</v>
      </c>
    </row>
    <row r="74" spans="1:6" x14ac:dyDescent="0.2">
      <c r="A74" s="9"/>
      <c r="B74" s="9"/>
      <c r="C74" s="9"/>
      <c r="D74" s="9"/>
      <c r="E74" s="10"/>
      <c r="F74" s="10"/>
    </row>
    <row r="75" spans="1:6" x14ac:dyDescent="0.2">
      <c r="A75" s="8" t="s">
        <v>119</v>
      </c>
      <c r="B75" s="9"/>
      <c r="C75" s="9"/>
      <c r="D75" s="9"/>
      <c r="E75" s="12">
        <v>332603.32879</v>
      </c>
      <c r="F75" s="12">
        <v>96.237125287052351</v>
      </c>
    </row>
    <row r="76" spans="1:6" x14ac:dyDescent="0.2">
      <c r="A76" s="9"/>
      <c r="B76" s="9"/>
      <c r="C76" s="9"/>
      <c r="D76" s="9"/>
      <c r="E76" s="10"/>
      <c r="F76" s="10"/>
    </row>
    <row r="77" spans="1:6" x14ac:dyDescent="0.2">
      <c r="A77" s="8" t="s">
        <v>136</v>
      </c>
      <c r="B77" s="9"/>
      <c r="C77" s="9"/>
      <c r="D77" s="9"/>
      <c r="E77" s="12">
        <v>13004.7997087</v>
      </c>
      <c r="F77" s="12">
        <v>3.76</v>
      </c>
    </row>
    <row r="78" spans="1:6" x14ac:dyDescent="0.2">
      <c r="A78" s="9"/>
      <c r="B78" s="9"/>
      <c r="C78" s="9"/>
      <c r="D78" s="9"/>
      <c r="E78" s="10"/>
      <c r="F78" s="10"/>
    </row>
    <row r="79" spans="1:6" x14ac:dyDescent="0.2">
      <c r="A79" s="13" t="s">
        <v>137</v>
      </c>
      <c r="B79" s="6"/>
      <c r="C79" s="6"/>
      <c r="D79" s="6"/>
      <c r="E79" s="14">
        <v>345608.1297087</v>
      </c>
      <c r="F79" s="14">
        <f xml:space="preserve"> ROUND(SUM(F75:F78),2)</f>
        <v>100</v>
      </c>
    </row>
    <row r="80" spans="1:6" x14ac:dyDescent="0.2">
      <c r="A80" s="1" t="s">
        <v>170</v>
      </c>
    </row>
    <row r="81" spans="1:6" x14ac:dyDescent="0.2">
      <c r="A81" s="1" t="s">
        <v>558</v>
      </c>
    </row>
    <row r="82" spans="1:6" s="21" customFormat="1" x14ac:dyDescent="0.2">
      <c r="A82" s="1"/>
      <c r="E82" s="20"/>
      <c r="F82" s="20"/>
    </row>
    <row r="83" spans="1:6" x14ac:dyDescent="0.2">
      <c r="A83" s="1" t="s">
        <v>140</v>
      </c>
    </row>
    <row r="84" spans="1:6" x14ac:dyDescent="0.2">
      <c r="A84" s="1" t="s">
        <v>141</v>
      </c>
    </row>
    <row r="85" spans="1:6" x14ac:dyDescent="0.2">
      <c r="A85" s="1" t="s">
        <v>142</v>
      </c>
    </row>
    <row r="86" spans="1:6" x14ac:dyDescent="0.2">
      <c r="A86" s="3" t="s">
        <v>143</v>
      </c>
      <c r="D86" s="16">
        <v>11.351615600000001</v>
      </c>
    </row>
    <row r="87" spans="1:6" x14ac:dyDescent="0.2">
      <c r="A87" s="3" t="s">
        <v>144</v>
      </c>
      <c r="D87" s="16">
        <v>17.089240799999999</v>
      </c>
    </row>
    <row r="88" spans="1:6" x14ac:dyDescent="0.2">
      <c r="A88" s="3" t="s">
        <v>145</v>
      </c>
      <c r="D88" s="16">
        <v>11.124034200000001</v>
      </c>
    </row>
    <row r="89" spans="1:6" x14ac:dyDescent="0.2">
      <c r="A89" s="3" t="s">
        <v>146</v>
      </c>
      <c r="D89" s="16">
        <v>16.716088299999999</v>
      </c>
    </row>
    <row r="91" spans="1:6" x14ac:dyDescent="0.2">
      <c r="A91" s="1" t="s">
        <v>147</v>
      </c>
    </row>
    <row r="92" spans="1:6" x14ac:dyDescent="0.2">
      <c r="A92" s="3" t="s">
        <v>143</v>
      </c>
      <c r="D92" s="16">
        <v>11.127345099999999</v>
      </c>
    </row>
    <row r="93" spans="1:6" x14ac:dyDescent="0.2">
      <c r="A93" s="3" t="s">
        <v>144</v>
      </c>
      <c r="D93" s="16">
        <v>17.452209199999999</v>
      </c>
    </row>
    <row r="94" spans="1:6" x14ac:dyDescent="0.2">
      <c r="A94" s="3" t="s">
        <v>145</v>
      </c>
      <c r="D94" s="16">
        <v>10.8541987</v>
      </c>
    </row>
    <row r="95" spans="1:6" x14ac:dyDescent="0.2">
      <c r="A95" s="3" t="s">
        <v>146</v>
      </c>
      <c r="D95" s="16">
        <v>16.989779200000001</v>
      </c>
    </row>
    <row r="97" spans="1:6" x14ac:dyDescent="0.2">
      <c r="A97" s="1" t="s">
        <v>148</v>
      </c>
      <c r="D97" s="17"/>
    </row>
    <row r="98" spans="1:6" x14ac:dyDescent="0.2">
      <c r="A98" s="19" t="s">
        <v>513</v>
      </c>
      <c r="B98" s="23"/>
      <c r="C98" s="34" t="s">
        <v>514</v>
      </c>
      <c r="D98" s="35"/>
    </row>
    <row r="99" spans="1:6" x14ac:dyDescent="0.2">
      <c r="A99" s="24"/>
      <c r="B99" s="25"/>
      <c r="C99" s="26" t="s">
        <v>515</v>
      </c>
      <c r="D99" s="26" t="s">
        <v>516</v>
      </c>
    </row>
    <row r="100" spans="1:6" s="21" customFormat="1" x14ac:dyDescent="0.2">
      <c r="A100" s="24" t="s">
        <v>532</v>
      </c>
      <c r="B100" s="24"/>
      <c r="C100" s="30">
        <v>0.325019259</v>
      </c>
      <c r="D100" s="30">
        <v>0.30112419600000001</v>
      </c>
      <c r="E100" s="20"/>
      <c r="F100" s="20"/>
    </row>
    <row r="101" spans="1:6" s="21" customFormat="1" x14ac:dyDescent="0.2">
      <c r="A101" s="24" t="s">
        <v>533</v>
      </c>
      <c r="B101" s="24"/>
      <c r="C101" s="30">
        <v>0.325019259</v>
      </c>
      <c r="D101" s="30">
        <v>0.30112419600000001</v>
      </c>
      <c r="E101" s="20"/>
      <c r="F101" s="20"/>
    </row>
    <row r="102" spans="1:6" s="21" customFormat="1" x14ac:dyDescent="0.2">
      <c r="A102" s="27"/>
      <c r="B102" s="28"/>
      <c r="C102" s="29"/>
      <c r="D102" s="29"/>
      <c r="E102" s="20"/>
      <c r="F102" s="20"/>
    </row>
    <row r="103" spans="1:6" x14ac:dyDescent="0.2">
      <c r="A103" s="1" t="s">
        <v>150</v>
      </c>
      <c r="D103" s="18">
        <v>2.2171223873581694</v>
      </c>
      <c r="E103" s="2" t="s">
        <v>151</v>
      </c>
    </row>
  </sheetData>
  <mergeCells count="2">
    <mergeCell ref="B1:E1"/>
    <mergeCell ref="C98:D9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showGridLines="0" workbookViewId="0">
      <selection activeCell="B37" sqref="B37:B38"/>
    </sheetView>
  </sheetViews>
  <sheetFormatPr defaultRowHeight="11.25" x14ac:dyDescent="0.2"/>
  <cols>
    <col min="1" max="1" width="58.85546875" style="20" bestFit="1" customWidth="1"/>
    <col min="2" max="2" width="34.5703125" style="20" bestFit="1" customWidth="1"/>
    <col min="3" max="3" width="20" style="20" bestFit="1" customWidth="1"/>
    <col min="4" max="4" width="10.5703125" style="20" bestFit="1" customWidth="1"/>
    <col min="5" max="5" width="24" style="20" bestFit="1" customWidth="1"/>
    <col min="6" max="6" width="14.140625" style="20" bestFit="1" customWidth="1"/>
    <col min="7" max="16384" width="9.140625" style="21"/>
  </cols>
  <sheetData>
    <row r="1" spans="1:6" x14ac:dyDescent="0.2">
      <c r="A1" s="36" t="s">
        <v>1133</v>
      </c>
      <c r="B1" s="36"/>
      <c r="C1" s="36"/>
      <c r="D1" s="36"/>
      <c r="E1" s="36"/>
    </row>
    <row r="3" spans="1:6" s="1" customFormat="1" x14ac:dyDescent="0.2">
      <c r="A3" s="5" t="s">
        <v>1</v>
      </c>
      <c r="B3" s="5" t="s">
        <v>2</v>
      </c>
      <c r="C3" s="5" t="s">
        <v>814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10">
        <v>1935000</v>
      </c>
      <c r="E8" s="10">
        <v>18805.297500000001</v>
      </c>
      <c r="F8" s="10">
        <v>7.4986208262639575</v>
      </c>
    </row>
    <row r="9" spans="1:6" x14ac:dyDescent="0.2">
      <c r="A9" s="10" t="s">
        <v>33</v>
      </c>
      <c r="B9" s="10" t="s">
        <v>34</v>
      </c>
      <c r="C9" s="10" t="s">
        <v>11</v>
      </c>
      <c r="D9" s="10">
        <v>1997192</v>
      </c>
      <c r="E9" s="10">
        <v>13760.65288</v>
      </c>
      <c r="F9" s="10">
        <v>5.4870665177701703</v>
      </c>
    </row>
    <row r="10" spans="1:6" x14ac:dyDescent="0.2">
      <c r="A10" s="10" t="s">
        <v>20</v>
      </c>
      <c r="B10" s="10" t="s">
        <v>21</v>
      </c>
      <c r="C10" s="10" t="s">
        <v>11</v>
      </c>
      <c r="D10" s="10">
        <v>4700000</v>
      </c>
      <c r="E10" s="10">
        <v>8932.35</v>
      </c>
      <c r="F10" s="10">
        <v>3.5617785752912896</v>
      </c>
    </row>
    <row r="11" spans="1:6" x14ac:dyDescent="0.2">
      <c r="A11" s="10" t="s">
        <v>24</v>
      </c>
      <c r="B11" s="10" t="s">
        <v>25</v>
      </c>
      <c r="C11" s="10" t="s">
        <v>26</v>
      </c>
      <c r="D11" s="10">
        <v>809000</v>
      </c>
      <c r="E11" s="10">
        <v>8704.84</v>
      </c>
      <c r="F11" s="10">
        <v>3.4710588605841273</v>
      </c>
    </row>
    <row r="12" spans="1:6" x14ac:dyDescent="0.2">
      <c r="A12" s="10" t="s">
        <v>12</v>
      </c>
      <c r="B12" s="10" t="s">
        <v>13</v>
      </c>
      <c r="C12" s="10" t="s">
        <v>14</v>
      </c>
      <c r="D12" s="10">
        <v>781188</v>
      </c>
      <c r="E12" s="10">
        <v>8468.4685140000001</v>
      </c>
      <c r="F12" s="10">
        <v>3.3768056243535094</v>
      </c>
    </row>
    <row r="13" spans="1:6" x14ac:dyDescent="0.2">
      <c r="A13" s="10" t="s">
        <v>27</v>
      </c>
      <c r="B13" s="10" t="s">
        <v>28</v>
      </c>
      <c r="C13" s="10" t="s">
        <v>29</v>
      </c>
      <c r="D13" s="10">
        <v>257880</v>
      </c>
      <c r="E13" s="10">
        <v>7829.8815000000004</v>
      </c>
      <c r="F13" s="10">
        <v>3.1221687656405797</v>
      </c>
    </row>
    <row r="14" spans="1:6" x14ac:dyDescent="0.2">
      <c r="A14" s="10" t="s">
        <v>40</v>
      </c>
      <c r="B14" s="10" t="s">
        <v>41</v>
      </c>
      <c r="C14" s="10" t="s">
        <v>29</v>
      </c>
      <c r="D14" s="10">
        <v>594356</v>
      </c>
      <c r="E14" s="10">
        <v>7494.8291600000002</v>
      </c>
      <c r="F14" s="10">
        <v>2.9885664945458266</v>
      </c>
    </row>
    <row r="15" spans="1:6" x14ac:dyDescent="0.2">
      <c r="A15" s="10" t="s">
        <v>870</v>
      </c>
      <c r="B15" s="10" t="s">
        <v>871</v>
      </c>
      <c r="C15" s="10" t="s">
        <v>44</v>
      </c>
      <c r="D15" s="10">
        <v>3102293</v>
      </c>
      <c r="E15" s="10">
        <v>7260.9167669999997</v>
      </c>
      <c r="F15" s="10">
        <v>2.8952938227536871</v>
      </c>
    </row>
    <row r="16" spans="1:6" x14ac:dyDescent="0.2">
      <c r="A16" s="10" t="s">
        <v>53</v>
      </c>
      <c r="B16" s="10" t="s">
        <v>54</v>
      </c>
      <c r="C16" s="10" t="s">
        <v>14</v>
      </c>
      <c r="D16" s="10">
        <v>760000</v>
      </c>
      <c r="E16" s="10">
        <v>6180.7</v>
      </c>
      <c r="F16" s="10">
        <v>2.4645569016331508</v>
      </c>
    </row>
    <row r="17" spans="1:6" x14ac:dyDescent="0.2">
      <c r="A17" s="10" t="s">
        <v>67</v>
      </c>
      <c r="B17" s="10" t="s">
        <v>68</v>
      </c>
      <c r="C17" s="10" t="s">
        <v>69</v>
      </c>
      <c r="D17" s="10">
        <v>700000</v>
      </c>
      <c r="E17" s="10">
        <v>5953.85</v>
      </c>
      <c r="F17" s="10">
        <v>2.3741003622224888</v>
      </c>
    </row>
    <row r="18" spans="1:6" x14ac:dyDescent="0.2">
      <c r="A18" s="10" t="s">
        <v>834</v>
      </c>
      <c r="B18" s="10" t="s">
        <v>835</v>
      </c>
      <c r="C18" s="10" t="s">
        <v>37</v>
      </c>
      <c r="D18" s="10">
        <v>175000</v>
      </c>
      <c r="E18" s="10">
        <v>5823.3874999999998</v>
      </c>
      <c r="F18" s="10">
        <v>2.3220783817381885</v>
      </c>
    </row>
    <row r="19" spans="1:6" x14ac:dyDescent="0.2">
      <c r="A19" s="10" t="s">
        <v>55</v>
      </c>
      <c r="B19" s="10" t="s">
        <v>56</v>
      </c>
      <c r="C19" s="10" t="s">
        <v>32</v>
      </c>
      <c r="D19" s="10">
        <v>750000</v>
      </c>
      <c r="E19" s="10">
        <v>5769.375</v>
      </c>
      <c r="F19" s="10">
        <v>2.3005408730984773</v>
      </c>
    </row>
    <row r="20" spans="1:6" x14ac:dyDescent="0.2">
      <c r="A20" s="10" t="s">
        <v>15</v>
      </c>
      <c r="B20" s="10" t="s">
        <v>16</v>
      </c>
      <c r="C20" s="10" t="s">
        <v>17</v>
      </c>
      <c r="D20" s="10">
        <v>1800000</v>
      </c>
      <c r="E20" s="10">
        <v>5679</v>
      </c>
      <c r="F20" s="10">
        <v>2.2645038012481864</v>
      </c>
    </row>
    <row r="21" spans="1:6" x14ac:dyDescent="0.2">
      <c r="A21" s="10" t="s">
        <v>63</v>
      </c>
      <c r="B21" s="10" t="s">
        <v>64</v>
      </c>
      <c r="C21" s="10" t="s">
        <v>11</v>
      </c>
      <c r="D21" s="10">
        <v>3560000</v>
      </c>
      <c r="E21" s="10">
        <v>5651.5</v>
      </c>
      <c r="F21" s="10">
        <v>2.2535381638940173</v>
      </c>
    </row>
    <row r="22" spans="1:6" x14ac:dyDescent="0.2">
      <c r="A22" s="10" t="s">
        <v>49</v>
      </c>
      <c r="B22" s="10" t="s">
        <v>50</v>
      </c>
      <c r="C22" s="10" t="s">
        <v>44</v>
      </c>
      <c r="D22" s="10">
        <v>450000</v>
      </c>
      <c r="E22" s="10">
        <v>5526.45</v>
      </c>
      <c r="F22" s="10">
        <v>2.2036744202162417</v>
      </c>
    </row>
    <row r="23" spans="1:6" x14ac:dyDescent="0.2">
      <c r="A23" s="10" t="s">
        <v>22</v>
      </c>
      <c r="B23" s="10" t="s">
        <v>23</v>
      </c>
      <c r="C23" s="10" t="s">
        <v>11</v>
      </c>
      <c r="D23" s="10">
        <v>850000</v>
      </c>
      <c r="E23" s="10">
        <v>5358.4</v>
      </c>
      <c r="F23" s="10">
        <v>2.1366644072210388</v>
      </c>
    </row>
    <row r="24" spans="1:6" x14ac:dyDescent="0.2">
      <c r="A24" s="10" t="s">
        <v>38</v>
      </c>
      <c r="B24" s="10" t="s">
        <v>39</v>
      </c>
      <c r="C24" s="10" t="s">
        <v>11</v>
      </c>
      <c r="D24" s="10">
        <v>1350000</v>
      </c>
      <c r="E24" s="10">
        <v>5072.625</v>
      </c>
      <c r="F24" s="10">
        <v>2.0227114975887623</v>
      </c>
    </row>
    <row r="25" spans="1:6" x14ac:dyDescent="0.2">
      <c r="A25" s="10" t="s">
        <v>42</v>
      </c>
      <c r="B25" s="10" t="s">
        <v>43</v>
      </c>
      <c r="C25" s="10" t="s">
        <v>44</v>
      </c>
      <c r="D25" s="10">
        <v>1749436</v>
      </c>
      <c r="E25" s="10">
        <v>4691.1126340000001</v>
      </c>
      <c r="F25" s="10">
        <v>1.8705832702546912</v>
      </c>
    </row>
    <row r="26" spans="1:6" x14ac:dyDescent="0.2">
      <c r="A26" s="10" t="s">
        <v>98</v>
      </c>
      <c r="B26" s="10" t="s">
        <v>99</v>
      </c>
      <c r="C26" s="10" t="s">
        <v>100</v>
      </c>
      <c r="D26" s="10">
        <v>3615883</v>
      </c>
      <c r="E26" s="10">
        <v>4586.7475860000004</v>
      </c>
      <c r="F26" s="10">
        <v>1.8289676604794758</v>
      </c>
    </row>
    <row r="27" spans="1:6" x14ac:dyDescent="0.2">
      <c r="A27" s="10" t="s">
        <v>65</v>
      </c>
      <c r="B27" s="10" t="s">
        <v>66</v>
      </c>
      <c r="C27" s="10" t="s">
        <v>29</v>
      </c>
      <c r="D27" s="10">
        <v>1437500</v>
      </c>
      <c r="E27" s="10">
        <v>4522.375</v>
      </c>
      <c r="F27" s="10">
        <v>1.8032990628930736</v>
      </c>
    </row>
    <row r="28" spans="1:6" x14ac:dyDescent="0.2">
      <c r="A28" s="10" t="s">
        <v>74</v>
      </c>
      <c r="B28" s="10" t="s">
        <v>75</v>
      </c>
      <c r="C28" s="10" t="s">
        <v>76</v>
      </c>
      <c r="D28" s="10">
        <v>3068480</v>
      </c>
      <c r="E28" s="10">
        <v>4501.4601599999996</v>
      </c>
      <c r="F28" s="10">
        <v>1.7949592610472385</v>
      </c>
    </row>
    <row r="29" spans="1:6" x14ac:dyDescent="0.2">
      <c r="A29" s="10" t="s">
        <v>1134</v>
      </c>
      <c r="B29" s="10" t="s">
        <v>1135</v>
      </c>
      <c r="C29" s="10" t="s">
        <v>62</v>
      </c>
      <c r="D29" s="10">
        <v>80244</v>
      </c>
      <c r="E29" s="10">
        <v>4463.5725000000002</v>
      </c>
      <c r="F29" s="10">
        <v>1.7798515396014913</v>
      </c>
    </row>
    <row r="30" spans="1:6" x14ac:dyDescent="0.2">
      <c r="A30" s="10" t="s">
        <v>875</v>
      </c>
      <c r="B30" s="10" t="s">
        <v>876</v>
      </c>
      <c r="C30" s="10" t="s">
        <v>44</v>
      </c>
      <c r="D30" s="10">
        <v>133036</v>
      </c>
      <c r="E30" s="10">
        <v>4305.7101400000001</v>
      </c>
      <c r="F30" s="10">
        <v>1.7169038526330096</v>
      </c>
    </row>
    <row r="31" spans="1:6" x14ac:dyDescent="0.2">
      <c r="A31" s="10" t="s">
        <v>47</v>
      </c>
      <c r="B31" s="10" t="s">
        <v>48</v>
      </c>
      <c r="C31" s="10" t="s">
        <v>29</v>
      </c>
      <c r="D31" s="10">
        <v>500000</v>
      </c>
      <c r="E31" s="10">
        <v>4269.5</v>
      </c>
      <c r="F31" s="10">
        <v>1.7024650430408752</v>
      </c>
    </row>
    <row r="32" spans="1:6" x14ac:dyDescent="0.2">
      <c r="A32" s="10" t="s">
        <v>35</v>
      </c>
      <c r="B32" s="10" t="s">
        <v>36</v>
      </c>
      <c r="C32" s="10" t="s">
        <v>37</v>
      </c>
      <c r="D32" s="10">
        <v>150000</v>
      </c>
      <c r="E32" s="10">
        <v>4152.8999999999996</v>
      </c>
      <c r="F32" s="10">
        <v>1.6559707406591988</v>
      </c>
    </row>
    <row r="33" spans="1:6" x14ac:dyDescent="0.2">
      <c r="A33" s="10" t="s">
        <v>1008</v>
      </c>
      <c r="B33" s="10" t="s">
        <v>1009</v>
      </c>
      <c r="C33" s="10" t="s">
        <v>17</v>
      </c>
      <c r="D33" s="10">
        <v>3787819</v>
      </c>
      <c r="E33" s="10">
        <v>3950.695217</v>
      </c>
      <c r="F33" s="10">
        <v>1.5753414925989659</v>
      </c>
    </row>
    <row r="34" spans="1:6" x14ac:dyDescent="0.2">
      <c r="A34" s="10" t="s">
        <v>1039</v>
      </c>
      <c r="B34" s="10" t="s">
        <v>1040</v>
      </c>
      <c r="C34" s="10" t="s">
        <v>821</v>
      </c>
      <c r="D34" s="10">
        <v>1097009</v>
      </c>
      <c r="E34" s="10">
        <v>3475.3245120000001</v>
      </c>
      <c r="F34" s="10">
        <v>1.3857872104234896</v>
      </c>
    </row>
    <row r="35" spans="1:6" x14ac:dyDescent="0.2">
      <c r="A35" s="10" t="s">
        <v>1006</v>
      </c>
      <c r="B35" s="10" t="s">
        <v>1007</v>
      </c>
      <c r="C35" s="10" t="s">
        <v>100</v>
      </c>
      <c r="D35" s="10">
        <v>1475100</v>
      </c>
      <c r="E35" s="10">
        <v>3467.9600999999998</v>
      </c>
      <c r="F35" s="10">
        <v>1.3828506478300826</v>
      </c>
    </row>
    <row r="36" spans="1:6" x14ac:dyDescent="0.2">
      <c r="A36" s="10" t="s">
        <v>1004</v>
      </c>
      <c r="B36" s="10" t="s">
        <v>1005</v>
      </c>
      <c r="C36" s="10" t="s">
        <v>62</v>
      </c>
      <c r="D36" s="10">
        <v>1259938</v>
      </c>
      <c r="E36" s="10">
        <v>3392.383065</v>
      </c>
      <c r="F36" s="10">
        <v>1.3527142711714162</v>
      </c>
    </row>
    <row r="37" spans="1:6" x14ac:dyDescent="0.2">
      <c r="A37" s="10" t="s">
        <v>18</v>
      </c>
      <c r="B37" s="10" t="s">
        <v>19</v>
      </c>
      <c r="C37" s="10" t="s">
        <v>11</v>
      </c>
      <c r="D37" s="10">
        <v>405698</v>
      </c>
      <c r="E37" s="10">
        <v>3367.2934</v>
      </c>
      <c r="F37" s="10">
        <v>1.3427097559813221</v>
      </c>
    </row>
    <row r="38" spans="1:6" x14ac:dyDescent="0.2">
      <c r="A38" s="10" t="s">
        <v>815</v>
      </c>
      <c r="B38" s="10" t="s">
        <v>816</v>
      </c>
      <c r="C38" s="10" t="s">
        <v>14</v>
      </c>
      <c r="D38" s="10">
        <v>150000</v>
      </c>
      <c r="E38" s="10">
        <v>3265.2</v>
      </c>
      <c r="F38" s="10">
        <v>1.3019999668666273</v>
      </c>
    </row>
    <row r="39" spans="1:6" x14ac:dyDescent="0.2">
      <c r="A39" s="10" t="s">
        <v>905</v>
      </c>
      <c r="B39" s="10" t="s">
        <v>906</v>
      </c>
      <c r="C39" s="10" t="s">
        <v>14</v>
      </c>
      <c r="D39" s="10">
        <v>223510</v>
      </c>
      <c r="E39" s="10">
        <v>3188.034885</v>
      </c>
      <c r="F39" s="10">
        <v>1.2712303425945279</v>
      </c>
    </row>
    <row r="40" spans="1:6" x14ac:dyDescent="0.2">
      <c r="A40" s="10" t="s">
        <v>817</v>
      </c>
      <c r="B40" s="10" t="s">
        <v>818</v>
      </c>
      <c r="C40" s="10" t="s">
        <v>59</v>
      </c>
      <c r="D40" s="10">
        <v>270387</v>
      </c>
      <c r="E40" s="10">
        <v>3175.965702</v>
      </c>
      <c r="F40" s="10">
        <v>1.2664177504512879</v>
      </c>
    </row>
    <row r="41" spans="1:6" x14ac:dyDescent="0.2">
      <c r="A41" s="10" t="s">
        <v>51</v>
      </c>
      <c r="B41" s="10" t="s">
        <v>52</v>
      </c>
      <c r="C41" s="10" t="s">
        <v>44</v>
      </c>
      <c r="D41" s="10">
        <v>125000</v>
      </c>
      <c r="E41" s="10">
        <v>3124.875</v>
      </c>
      <c r="F41" s="10">
        <v>1.2460453100766731</v>
      </c>
    </row>
    <row r="42" spans="1:6" x14ac:dyDescent="0.2">
      <c r="A42" s="10" t="s">
        <v>107</v>
      </c>
      <c r="B42" s="10" t="s">
        <v>108</v>
      </c>
      <c r="C42" s="10" t="s">
        <v>69</v>
      </c>
      <c r="D42" s="10">
        <v>516132</v>
      </c>
      <c r="E42" s="10">
        <v>2941.9524000000001</v>
      </c>
      <c r="F42" s="10">
        <v>1.173104841150066</v>
      </c>
    </row>
    <row r="43" spans="1:6" x14ac:dyDescent="0.2">
      <c r="A43" s="10" t="s">
        <v>826</v>
      </c>
      <c r="B43" s="10" t="s">
        <v>827</v>
      </c>
      <c r="C43" s="10" t="s">
        <v>62</v>
      </c>
      <c r="D43" s="10">
        <v>110000</v>
      </c>
      <c r="E43" s="10">
        <v>2915.7150000000001</v>
      </c>
      <c r="F43" s="10">
        <v>1.1626426661131106</v>
      </c>
    </row>
    <row r="44" spans="1:6" x14ac:dyDescent="0.2">
      <c r="A44" s="10" t="s">
        <v>899</v>
      </c>
      <c r="B44" s="10" t="s">
        <v>900</v>
      </c>
      <c r="C44" s="10" t="s">
        <v>838</v>
      </c>
      <c r="D44" s="10">
        <v>505000</v>
      </c>
      <c r="E44" s="10">
        <v>2868.9050000000002</v>
      </c>
      <c r="F44" s="10">
        <v>1.1439771575840691</v>
      </c>
    </row>
    <row r="45" spans="1:6" x14ac:dyDescent="0.2">
      <c r="A45" s="10" t="s">
        <v>836</v>
      </c>
      <c r="B45" s="10" t="s">
        <v>837</v>
      </c>
      <c r="C45" s="10" t="s">
        <v>838</v>
      </c>
      <c r="D45" s="10">
        <v>250000</v>
      </c>
      <c r="E45" s="10">
        <v>2322</v>
      </c>
      <c r="F45" s="10">
        <v>0.92589854314109665</v>
      </c>
    </row>
    <row r="46" spans="1:6" x14ac:dyDescent="0.2">
      <c r="A46" s="10" t="s">
        <v>112</v>
      </c>
      <c r="B46" s="10" t="s">
        <v>113</v>
      </c>
      <c r="C46" s="10" t="s">
        <v>59</v>
      </c>
      <c r="D46" s="10">
        <v>1808796</v>
      </c>
      <c r="E46" s="10">
        <v>2114.482524</v>
      </c>
      <c r="F46" s="10">
        <v>0.84315085636042597</v>
      </c>
    </row>
    <row r="47" spans="1:6" x14ac:dyDescent="0.2">
      <c r="A47" s="10" t="s">
        <v>77</v>
      </c>
      <c r="B47" s="10" t="s">
        <v>78</v>
      </c>
      <c r="C47" s="10" t="s">
        <v>79</v>
      </c>
      <c r="D47" s="10">
        <v>165000</v>
      </c>
      <c r="E47" s="10">
        <v>1175.3775000000001</v>
      </c>
      <c r="F47" s="10">
        <v>0.46868230615453249</v>
      </c>
    </row>
    <row r="48" spans="1:6" x14ac:dyDescent="0.2">
      <c r="A48" s="10" t="s">
        <v>95</v>
      </c>
      <c r="B48" s="10" t="s">
        <v>96</v>
      </c>
      <c r="C48" s="10" t="s">
        <v>97</v>
      </c>
      <c r="D48" s="10">
        <v>858000</v>
      </c>
      <c r="E48" s="10">
        <v>1099.527</v>
      </c>
      <c r="F48" s="10">
        <v>0.43843688520426383</v>
      </c>
    </row>
    <row r="49" spans="1:6" x14ac:dyDescent="0.2">
      <c r="A49" s="10" t="s">
        <v>997</v>
      </c>
      <c r="B49" s="10" t="s">
        <v>998</v>
      </c>
      <c r="C49" s="10" t="s">
        <v>62</v>
      </c>
      <c r="D49" s="10">
        <v>220655</v>
      </c>
      <c r="E49" s="10">
        <v>776.04363499999999</v>
      </c>
      <c r="F49" s="10">
        <v>0.3094477480880366</v>
      </c>
    </row>
    <row r="50" spans="1:6" x14ac:dyDescent="0.2">
      <c r="A50" s="10" t="s">
        <v>1136</v>
      </c>
      <c r="B50" s="10" t="s">
        <v>1137</v>
      </c>
      <c r="C50" s="10" t="s">
        <v>1021</v>
      </c>
      <c r="D50" s="10">
        <v>307740</v>
      </c>
      <c r="E50" s="10">
        <v>700.87784999999997</v>
      </c>
      <c r="F50" s="10">
        <v>0.27947535755162106</v>
      </c>
    </row>
    <row r="51" spans="1:6" x14ac:dyDescent="0.2">
      <c r="A51" s="12" t="s">
        <v>119</v>
      </c>
      <c r="B51" s="10"/>
      <c r="C51" s="10"/>
      <c r="D51" s="10"/>
      <c r="E51" s="12">
        <f xml:space="preserve"> SUM(E8:E50)</f>
        <v>215088.51463099997</v>
      </c>
      <c r="F51" s="12">
        <f>SUM(F8:F50)</f>
        <v>85.766641836014372</v>
      </c>
    </row>
    <row r="52" spans="1:6" x14ac:dyDescent="0.2">
      <c r="A52" s="10"/>
      <c r="B52" s="10"/>
      <c r="C52" s="10"/>
      <c r="D52" s="10"/>
      <c r="E52" s="10"/>
      <c r="F52" s="10"/>
    </row>
    <row r="53" spans="1:6" x14ac:dyDescent="0.2">
      <c r="A53" s="12" t="s">
        <v>1035</v>
      </c>
      <c r="B53" s="10"/>
      <c r="C53" s="10"/>
      <c r="D53" s="10"/>
      <c r="E53" s="10"/>
      <c r="F53" s="10"/>
    </row>
    <row r="54" spans="1:6" x14ac:dyDescent="0.2">
      <c r="A54" s="10"/>
      <c r="B54" s="10"/>
      <c r="C54" s="10"/>
      <c r="D54" s="10"/>
      <c r="E54" s="10"/>
      <c r="F54" s="10"/>
    </row>
    <row r="55" spans="1:6" x14ac:dyDescent="0.2">
      <c r="A55" s="10" t="s">
        <v>1078</v>
      </c>
      <c r="B55" s="10" t="s">
        <v>1079</v>
      </c>
      <c r="C55" s="10" t="s">
        <v>14</v>
      </c>
      <c r="D55" s="10">
        <v>340000</v>
      </c>
      <c r="E55" s="10">
        <v>13277.82821</v>
      </c>
      <c r="F55" s="10">
        <v>5.2945399637023067</v>
      </c>
    </row>
    <row r="56" spans="1:6" x14ac:dyDescent="0.2">
      <c r="A56" s="12" t="s">
        <v>119</v>
      </c>
      <c r="B56" s="10"/>
      <c r="C56" s="10"/>
      <c r="D56" s="10"/>
      <c r="E56" s="12">
        <f>SUM(E55:E55)</f>
        <v>13277.82821</v>
      </c>
      <c r="F56" s="12">
        <f>SUM(F55:F55)</f>
        <v>5.2945399637023067</v>
      </c>
    </row>
    <row r="57" spans="1:6" x14ac:dyDescent="0.2">
      <c r="A57" s="10"/>
      <c r="B57" s="10"/>
      <c r="C57" s="10"/>
      <c r="D57" s="10"/>
      <c r="E57" s="10"/>
      <c r="F57" s="10"/>
    </row>
    <row r="58" spans="1:6" x14ac:dyDescent="0.2">
      <c r="A58" s="12" t="s">
        <v>119</v>
      </c>
      <c r="B58" s="10"/>
      <c r="C58" s="10"/>
      <c r="D58" s="10"/>
      <c r="E58" s="12">
        <v>228366.34284099998</v>
      </c>
      <c r="F58" s="12">
        <v>91.061181799716678</v>
      </c>
    </row>
    <row r="59" spans="1:6" x14ac:dyDescent="0.2">
      <c r="A59" s="10"/>
      <c r="B59" s="10"/>
      <c r="C59" s="10"/>
      <c r="D59" s="10"/>
      <c r="E59" s="10"/>
      <c r="F59" s="10"/>
    </row>
    <row r="60" spans="1:6" x14ac:dyDescent="0.2">
      <c r="A60" s="12" t="s">
        <v>136</v>
      </c>
      <c r="B60" s="10"/>
      <c r="C60" s="10"/>
      <c r="D60" s="10"/>
      <c r="E60" s="12">
        <v>22417.073679199999</v>
      </c>
      <c r="F60" s="12">
        <v>8.94</v>
      </c>
    </row>
    <row r="61" spans="1:6" x14ac:dyDescent="0.2">
      <c r="A61" s="10"/>
      <c r="B61" s="10"/>
      <c r="C61" s="10"/>
      <c r="D61" s="10"/>
      <c r="E61" s="10"/>
      <c r="F61" s="10"/>
    </row>
    <row r="62" spans="1:6" x14ac:dyDescent="0.2">
      <c r="A62" s="14" t="s">
        <v>137</v>
      </c>
      <c r="B62" s="7"/>
      <c r="C62" s="7"/>
      <c r="D62" s="7"/>
      <c r="E62" s="14">
        <v>250783.41652019997</v>
      </c>
      <c r="F62" s="14">
        <f xml:space="preserve"> ROUND(SUM(F58:F61),2)</f>
        <v>100</v>
      </c>
    </row>
    <row r="64" spans="1:6" x14ac:dyDescent="0.2">
      <c r="A64" s="15" t="s">
        <v>140</v>
      </c>
    </row>
    <row r="65" spans="1:2" x14ac:dyDescent="0.2">
      <c r="A65" s="15" t="s">
        <v>141</v>
      </c>
    </row>
    <row r="66" spans="1:2" x14ac:dyDescent="0.2">
      <c r="A66" s="15" t="s">
        <v>142</v>
      </c>
    </row>
    <row r="67" spans="1:2" x14ac:dyDescent="0.2">
      <c r="A67" s="20" t="s">
        <v>143</v>
      </c>
      <c r="B67" s="22">
        <v>17.6658446</v>
      </c>
    </row>
    <row r="68" spans="1:2" x14ac:dyDescent="0.2">
      <c r="A68" s="20" t="s">
        <v>144</v>
      </c>
      <c r="B68" s="22">
        <v>62.539296499999999</v>
      </c>
    </row>
    <row r="69" spans="1:2" x14ac:dyDescent="0.2">
      <c r="A69" s="20" t="s">
        <v>145</v>
      </c>
      <c r="B69" s="22">
        <v>17.318210799999999</v>
      </c>
    </row>
    <row r="70" spans="1:2" x14ac:dyDescent="0.2">
      <c r="A70" s="20" t="s">
        <v>146</v>
      </c>
      <c r="B70" s="22">
        <v>61.449401799999997</v>
      </c>
    </row>
    <row r="72" spans="1:2" x14ac:dyDescent="0.2">
      <c r="A72" s="15" t="s">
        <v>147</v>
      </c>
    </row>
    <row r="73" spans="1:2" x14ac:dyDescent="0.2">
      <c r="A73" s="20" t="s">
        <v>143</v>
      </c>
      <c r="B73" s="22">
        <v>15.640174</v>
      </c>
    </row>
    <row r="74" spans="1:2" x14ac:dyDescent="0.2">
      <c r="A74" s="20" t="s">
        <v>144</v>
      </c>
      <c r="B74" s="22">
        <v>55.3687124</v>
      </c>
    </row>
    <row r="75" spans="1:2" x14ac:dyDescent="0.2">
      <c r="A75" s="20" t="s">
        <v>145</v>
      </c>
      <c r="B75" s="22">
        <v>15.2762387</v>
      </c>
    </row>
    <row r="76" spans="1:2" x14ac:dyDescent="0.2">
      <c r="A76" s="20" t="s">
        <v>146</v>
      </c>
      <c r="B76" s="22">
        <v>54.203949600000001</v>
      </c>
    </row>
    <row r="78" spans="1:2" x14ac:dyDescent="0.2">
      <c r="A78" s="15" t="s">
        <v>148</v>
      </c>
      <c r="B78" s="38" t="s">
        <v>149</v>
      </c>
    </row>
    <row r="80" spans="1:2" x14ac:dyDescent="0.2">
      <c r="A80" s="15" t="s">
        <v>860</v>
      </c>
      <c r="B80" s="42">
        <v>6.8735237451010969E-2</v>
      </c>
    </row>
  </sheetData>
  <mergeCells count="1">
    <mergeCell ref="A1:E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showGridLines="0" workbookViewId="0">
      <selection activeCell="B37" sqref="B37:B38"/>
    </sheetView>
  </sheetViews>
  <sheetFormatPr defaultRowHeight="11.25" x14ac:dyDescent="0.2"/>
  <cols>
    <col min="1" max="1" width="58.85546875" style="20" bestFit="1" customWidth="1"/>
    <col min="2" max="2" width="40" style="20" bestFit="1" customWidth="1"/>
    <col min="3" max="3" width="19.140625" style="20" bestFit="1" customWidth="1"/>
    <col min="4" max="4" width="10.5703125" style="20" bestFit="1" customWidth="1"/>
    <col min="5" max="5" width="24" style="20" bestFit="1" customWidth="1"/>
    <col min="6" max="6" width="14.140625" style="20" bestFit="1" customWidth="1"/>
    <col min="7" max="16384" width="9.140625" style="21"/>
  </cols>
  <sheetData>
    <row r="1" spans="1:5" x14ac:dyDescent="0.2">
      <c r="A1" s="36" t="s">
        <v>1138</v>
      </c>
      <c r="B1" s="36"/>
      <c r="C1" s="36"/>
      <c r="D1" s="36"/>
      <c r="E1" s="36"/>
    </row>
    <row r="3" spans="1:5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5" x14ac:dyDescent="0.2">
      <c r="A4" s="7"/>
      <c r="B4" s="7"/>
      <c r="C4" s="7"/>
      <c r="D4" s="7"/>
      <c r="E4" s="7"/>
    </row>
    <row r="5" spans="1:5" x14ac:dyDescent="0.2">
      <c r="A5" s="12" t="s">
        <v>1117</v>
      </c>
      <c r="B5" s="10"/>
      <c r="C5" s="10"/>
      <c r="D5" s="10"/>
      <c r="E5" s="10"/>
    </row>
    <row r="6" spans="1:5" x14ac:dyDescent="0.2">
      <c r="A6" s="10" t="s">
        <v>1139</v>
      </c>
      <c r="B6" s="10" t="s">
        <v>1140</v>
      </c>
      <c r="C6" s="37">
        <v>9947270.841</v>
      </c>
      <c r="D6" s="10">
        <v>2755.4934960000001</v>
      </c>
      <c r="E6" s="10">
        <v>79.9402802485683</v>
      </c>
    </row>
    <row r="7" spans="1:5" x14ac:dyDescent="0.2">
      <c r="A7" s="10" t="s">
        <v>1121</v>
      </c>
      <c r="B7" s="10" t="s">
        <v>1122</v>
      </c>
      <c r="C7" s="37">
        <v>148034.23300000001</v>
      </c>
      <c r="D7" s="10">
        <v>470.99104490000002</v>
      </c>
      <c r="E7" s="10">
        <v>13.664033748774276</v>
      </c>
    </row>
    <row r="8" spans="1:5" x14ac:dyDescent="0.2">
      <c r="A8" s="10" t="s">
        <v>1141</v>
      </c>
      <c r="B8" s="10" t="s">
        <v>1142</v>
      </c>
      <c r="C8" s="37">
        <v>92087.225000000006</v>
      </c>
      <c r="D8" s="10">
        <v>148.4566701</v>
      </c>
      <c r="E8" s="10">
        <v>4.306911930581907</v>
      </c>
    </row>
    <row r="9" spans="1:5" x14ac:dyDescent="0.2">
      <c r="A9" s="12" t="s">
        <v>119</v>
      </c>
      <c r="B9" s="10"/>
      <c r="C9" s="10"/>
      <c r="D9" s="12">
        <f>SUM(D6:D8)</f>
        <v>3374.9412109999998</v>
      </c>
      <c r="E9" s="12">
        <f>SUM(E6:E8)</f>
        <v>97.911225927924477</v>
      </c>
    </row>
    <row r="10" spans="1:5" x14ac:dyDescent="0.2">
      <c r="A10" s="10"/>
      <c r="B10" s="10"/>
      <c r="C10" s="10"/>
      <c r="D10" s="10"/>
      <c r="E10" s="10"/>
    </row>
    <row r="11" spans="1:5" x14ac:dyDescent="0.2">
      <c r="A11" s="12" t="s">
        <v>119</v>
      </c>
      <c r="B11" s="10"/>
      <c r="C11" s="10"/>
      <c r="D11" s="12">
        <v>3374.9412109999998</v>
      </c>
      <c r="E11" s="12">
        <f>E9</f>
        <v>97.911225927924477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2" t="s">
        <v>136</v>
      </c>
      <c r="B13" s="10"/>
      <c r="C13" s="10"/>
      <c r="D13" s="12">
        <v>72.002145499999997</v>
      </c>
      <c r="E13" s="12">
        <v>2.0888694144187201</v>
      </c>
    </row>
    <row r="14" spans="1:5" x14ac:dyDescent="0.2">
      <c r="A14" s="10"/>
      <c r="B14" s="10"/>
      <c r="C14" s="10"/>
      <c r="D14" s="10"/>
      <c r="E14" s="10"/>
    </row>
    <row r="15" spans="1:5" x14ac:dyDescent="0.2">
      <c r="A15" s="14" t="s">
        <v>137</v>
      </c>
      <c r="B15" s="7"/>
      <c r="C15" s="7"/>
      <c r="D15" s="14">
        <f>D11+D13</f>
        <v>3446.9433564999999</v>
      </c>
      <c r="E15" s="14">
        <f>E11+E13</f>
        <v>100.0000953423432</v>
      </c>
    </row>
    <row r="17" spans="1:4" x14ac:dyDescent="0.2">
      <c r="A17" s="15" t="s">
        <v>140</v>
      </c>
    </row>
    <row r="18" spans="1:4" x14ac:dyDescent="0.2">
      <c r="A18" s="15" t="s">
        <v>141</v>
      </c>
    </row>
    <row r="19" spans="1:4" x14ac:dyDescent="0.2">
      <c r="A19" s="15" t="s">
        <v>142</v>
      </c>
    </row>
    <row r="20" spans="1:4" x14ac:dyDescent="0.2">
      <c r="A20" s="20" t="s">
        <v>143</v>
      </c>
      <c r="B20" s="22">
        <v>14.672489499999999</v>
      </c>
    </row>
    <row r="21" spans="1:4" x14ac:dyDescent="0.2">
      <c r="A21" s="20" t="s">
        <v>144</v>
      </c>
      <c r="B21" s="22">
        <v>29.1802043</v>
      </c>
    </row>
    <row r="22" spans="1:4" x14ac:dyDescent="0.2">
      <c r="A22" s="20" t="s">
        <v>145</v>
      </c>
      <c r="B22" s="22">
        <v>14.506713599999999</v>
      </c>
    </row>
    <row r="23" spans="1:4" x14ac:dyDescent="0.2">
      <c r="A23" s="20" t="s">
        <v>146</v>
      </c>
      <c r="B23" s="22">
        <v>28.8515017</v>
      </c>
    </row>
    <row r="25" spans="1:4" x14ac:dyDescent="0.2">
      <c r="A25" s="15" t="s">
        <v>147</v>
      </c>
    </row>
    <row r="26" spans="1:4" x14ac:dyDescent="0.2">
      <c r="A26" s="20" t="s">
        <v>143</v>
      </c>
      <c r="B26" s="22">
        <v>14.219300499999999</v>
      </c>
    </row>
    <row r="27" spans="1:4" x14ac:dyDescent="0.2">
      <c r="A27" s="20" t="s">
        <v>144</v>
      </c>
      <c r="B27" s="22">
        <v>29.417450899999999</v>
      </c>
    </row>
    <row r="28" spans="1:4" x14ac:dyDescent="0.2">
      <c r="A28" s="20" t="s">
        <v>145</v>
      </c>
      <c r="B28" s="22">
        <v>14.0399253</v>
      </c>
    </row>
    <row r="29" spans="1:4" x14ac:dyDescent="0.2">
      <c r="A29" s="20" t="s">
        <v>146</v>
      </c>
      <c r="B29" s="22">
        <v>29.012786999999999</v>
      </c>
    </row>
    <row r="31" spans="1:4" x14ac:dyDescent="0.2">
      <c r="A31" s="15" t="s">
        <v>148</v>
      </c>
      <c r="B31" s="38"/>
    </row>
    <row r="32" spans="1:4" x14ac:dyDescent="0.2">
      <c r="A32" s="19" t="s">
        <v>513</v>
      </c>
      <c r="B32" s="23"/>
      <c r="C32" s="34" t="s">
        <v>514</v>
      </c>
      <c r="D32" s="35"/>
    </row>
    <row r="33" spans="1:4" x14ac:dyDescent="0.2">
      <c r="A33" s="24"/>
      <c r="B33" s="25"/>
      <c r="C33" s="26" t="s">
        <v>515</v>
      </c>
      <c r="D33" s="26" t="s">
        <v>516</v>
      </c>
    </row>
    <row r="34" spans="1:4" x14ac:dyDescent="0.2">
      <c r="A34" s="40" t="s">
        <v>532</v>
      </c>
      <c r="B34" s="48"/>
      <c r="C34" s="40">
        <v>0.39724576100000003</v>
      </c>
      <c r="D34" s="40">
        <v>0.36804068400000001</v>
      </c>
    </row>
    <row r="35" spans="1:4" x14ac:dyDescent="0.2">
      <c r="A35" s="40" t="s">
        <v>533</v>
      </c>
      <c r="B35" s="48"/>
      <c r="C35" s="40">
        <v>0.39724576100000003</v>
      </c>
      <c r="D35" s="40">
        <v>0.36804068400000001</v>
      </c>
    </row>
    <row r="36" spans="1:4" x14ac:dyDescent="0.2">
      <c r="A36" s="15"/>
      <c r="B36" s="38"/>
    </row>
    <row r="37" spans="1:4" x14ac:dyDescent="0.2">
      <c r="A37" s="15" t="s">
        <v>860</v>
      </c>
      <c r="B37" s="46">
        <v>5.8444269414346398E-2</v>
      </c>
    </row>
  </sheetData>
  <mergeCells count="2">
    <mergeCell ref="A1:E1"/>
    <mergeCell ref="C32:D3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showGridLines="0" workbookViewId="0">
      <selection activeCell="B37" sqref="B37:B38"/>
    </sheetView>
  </sheetViews>
  <sheetFormatPr defaultRowHeight="11.25" x14ac:dyDescent="0.2"/>
  <cols>
    <col min="1" max="1" width="58.85546875" style="20" bestFit="1" customWidth="1"/>
    <col min="2" max="2" width="43.140625" style="20" bestFit="1" customWidth="1"/>
    <col min="3" max="3" width="19.140625" style="20" bestFit="1" customWidth="1"/>
    <col min="4" max="4" width="23" style="20" bestFit="1" customWidth="1"/>
    <col min="5" max="5" width="24" style="20" bestFit="1" customWidth="1"/>
    <col min="6" max="6" width="14.140625" style="20" bestFit="1" customWidth="1"/>
    <col min="7" max="16384" width="9.140625" style="21"/>
  </cols>
  <sheetData>
    <row r="1" spans="1:5" x14ac:dyDescent="0.2">
      <c r="A1" s="36" t="s">
        <v>1143</v>
      </c>
      <c r="B1" s="36"/>
      <c r="C1" s="36"/>
      <c r="D1" s="36"/>
      <c r="E1" s="36"/>
    </row>
    <row r="3" spans="1:5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5" x14ac:dyDescent="0.2">
      <c r="A4" s="7"/>
      <c r="B4" s="7"/>
      <c r="C4" s="7"/>
      <c r="D4" s="7"/>
      <c r="E4" s="7"/>
    </row>
    <row r="5" spans="1:5" x14ac:dyDescent="0.2">
      <c r="A5" s="12" t="s">
        <v>1117</v>
      </c>
      <c r="B5" s="10"/>
      <c r="C5" s="10"/>
      <c r="D5" s="10"/>
      <c r="E5" s="10"/>
    </row>
    <row r="6" spans="1:5" x14ac:dyDescent="0.2">
      <c r="A6" s="10" t="s">
        <v>1144</v>
      </c>
      <c r="B6" s="10" t="s">
        <v>1145</v>
      </c>
      <c r="C6" s="37">
        <v>950258.04700000002</v>
      </c>
      <c r="D6" s="10">
        <v>488.99613920000002</v>
      </c>
      <c r="E6" s="10">
        <v>50.693137110986711</v>
      </c>
    </row>
    <row r="7" spans="1:5" x14ac:dyDescent="0.2">
      <c r="A7" s="10" t="s">
        <v>1146</v>
      </c>
      <c r="B7" s="10" t="s">
        <v>1147</v>
      </c>
      <c r="C7" s="37">
        <v>559964.9</v>
      </c>
      <c r="D7" s="10">
        <v>292.04801370000001</v>
      </c>
      <c r="E7" s="10">
        <v>30.275965012129131</v>
      </c>
    </row>
    <row r="8" spans="1:5" x14ac:dyDescent="0.2">
      <c r="A8" s="10" t="s">
        <v>1121</v>
      </c>
      <c r="B8" s="10" t="s">
        <v>1122</v>
      </c>
      <c r="C8" s="37">
        <v>28970.558000000001</v>
      </c>
      <c r="D8" s="10">
        <v>92.173770300000001</v>
      </c>
      <c r="E8" s="10">
        <v>9.5554488088573724</v>
      </c>
    </row>
    <row r="9" spans="1:5" x14ac:dyDescent="0.2">
      <c r="A9" s="10" t="s">
        <v>1141</v>
      </c>
      <c r="B9" s="10" t="s">
        <v>1142</v>
      </c>
      <c r="C9" s="37">
        <v>56039.627</v>
      </c>
      <c r="D9" s="10">
        <v>90.343219899999994</v>
      </c>
      <c r="E9" s="10">
        <v>9.3656797391719024</v>
      </c>
    </row>
    <row r="10" spans="1:5" x14ac:dyDescent="0.2">
      <c r="A10" s="12" t="s">
        <v>119</v>
      </c>
      <c r="B10" s="10"/>
      <c r="C10" s="10"/>
      <c r="D10" s="12">
        <f>SUM(D6:D9)</f>
        <v>963.56114309999998</v>
      </c>
      <c r="E10" s="12">
        <f>SUM(E6:E9)</f>
        <v>99.890230671145133</v>
      </c>
    </row>
    <row r="11" spans="1:5" x14ac:dyDescent="0.2">
      <c r="A11" s="10"/>
      <c r="B11" s="10"/>
      <c r="C11" s="10"/>
      <c r="D11" s="10"/>
      <c r="E11" s="10"/>
    </row>
    <row r="12" spans="1:5" x14ac:dyDescent="0.2">
      <c r="A12" s="12" t="s">
        <v>119</v>
      </c>
      <c r="B12" s="10"/>
      <c r="C12" s="10"/>
      <c r="D12" s="12">
        <v>963.56114309999998</v>
      </c>
      <c r="E12" s="12">
        <f>E10</f>
        <v>99.890230671145133</v>
      </c>
    </row>
    <row r="13" spans="1:5" x14ac:dyDescent="0.2">
      <c r="A13" s="10"/>
      <c r="B13" s="10"/>
      <c r="C13" s="10"/>
      <c r="D13" s="10"/>
      <c r="E13" s="10"/>
    </row>
    <row r="14" spans="1:5" x14ac:dyDescent="0.2">
      <c r="A14" s="12" t="s">
        <v>136</v>
      </c>
      <c r="B14" s="10"/>
      <c r="C14" s="10"/>
      <c r="D14" s="12">
        <v>1.1569180999999999</v>
      </c>
      <c r="E14" s="12">
        <v>0.11</v>
      </c>
    </row>
    <row r="15" spans="1:5" x14ac:dyDescent="0.2">
      <c r="A15" s="10"/>
      <c r="B15" s="10"/>
      <c r="C15" s="10"/>
      <c r="D15" s="10"/>
      <c r="E15" s="10"/>
    </row>
    <row r="16" spans="1:5" x14ac:dyDescent="0.2">
      <c r="A16" s="14" t="s">
        <v>137</v>
      </c>
      <c r="B16" s="7"/>
      <c r="C16" s="7"/>
      <c r="D16" s="14">
        <f>D12+D14</f>
        <v>964.71806119999997</v>
      </c>
      <c r="E16" s="14">
        <f xml:space="preserve"> ROUND(SUM(E12:E15),2)</f>
        <v>100</v>
      </c>
    </row>
    <row r="18" spans="1:2" x14ac:dyDescent="0.2">
      <c r="A18" s="15" t="s">
        <v>140</v>
      </c>
    </row>
    <row r="19" spans="1:2" x14ac:dyDescent="0.2">
      <c r="A19" s="15" t="s">
        <v>141</v>
      </c>
    </row>
    <row r="20" spans="1:2" x14ac:dyDescent="0.2">
      <c r="A20" s="15" t="s">
        <v>142</v>
      </c>
    </row>
    <row r="21" spans="1:2" x14ac:dyDescent="0.2">
      <c r="A21" s="20" t="s">
        <v>143</v>
      </c>
      <c r="B21" s="22">
        <v>13.8393298</v>
      </c>
    </row>
    <row r="22" spans="1:2" x14ac:dyDescent="0.2">
      <c r="A22" s="20" t="s">
        <v>144</v>
      </c>
      <c r="B22" s="22">
        <v>27.792136599999999</v>
      </c>
    </row>
    <row r="23" spans="1:2" x14ac:dyDescent="0.2">
      <c r="A23" s="20" t="s">
        <v>145</v>
      </c>
      <c r="B23" s="22">
        <v>13.648391800000001</v>
      </c>
    </row>
    <row r="24" spans="1:2" x14ac:dyDescent="0.2">
      <c r="A24" s="20" t="s">
        <v>146</v>
      </c>
      <c r="B24" s="22">
        <v>27.3969217</v>
      </c>
    </row>
    <row r="26" spans="1:2" x14ac:dyDescent="0.2">
      <c r="A26" s="15" t="s">
        <v>147</v>
      </c>
    </row>
    <row r="27" spans="1:2" x14ac:dyDescent="0.2">
      <c r="A27" s="20" t="s">
        <v>143</v>
      </c>
      <c r="B27" s="22">
        <v>13.2298253</v>
      </c>
    </row>
    <row r="28" spans="1:2" x14ac:dyDescent="0.2">
      <c r="A28" s="20" t="s">
        <v>144</v>
      </c>
      <c r="B28" s="22">
        <v>27.610058500000001</v>
      </c>
    </row>
    <row r="29" spans="1:2" x14ac:dyDescent="0.2">
      <c r="A29" s="20" t="s">
        <v>145</v>
      </c>
      <c r="B29" s="22">
        <v>13.007861399999999</v>
      </c>
    </row>
    <row r="30" spans="1:2" x14ac:dyDescent="0.2">
      <c r="A30" s="20" t="s">
        <v>146</v>
      </c>
      <c r="B30" s="22">
        <v>27.0964542</v>
      </c>
    </row>
    <row r="32" spans="1:2" x14ac:dyDescent="0.2">
      <c r="A32" s="15" t="s">
        <v>148</v>
      </c>
      <c r="B32" s="38"/>
    </row>
    <row r="33" spans="1:4" x14ac:dyDescent="0.2">
      <c r="A33" s="19" t="s">
        <v>513</v>
      </c>
      <c r="B33" s="23"/>
      <c r="C33" s="34" t="s">
        <v>514</v>
      </c>
      <c r="D33" s="35"/>
    </row>
    <row r="34" spans="1:4" x14ac:dyDescent="0.2">
      <c r="A34" s="24"/>
      <c r="B34" s="25"/>
      <c r="C34" s="26" t="s">
        <v>515</v>
      </c>
      <c r="D34" s="26" t="s">
        <v>516</v>
      </c>
    </row>
    <row r="35" spans="1:4" x14ac:dyDescent="0.2">
      <c r="A35" s="24" t="s">
        <v>532</v>
      </c>
      <c r="B35" s="24"/>
      <c r="C35" s="30">
        <v>0.36113251000000002</v>
      </c>
      <c r="D35" s="30">
        <v>0.33458244000000004</v>
      </c>
    </row>
    <row r="36" spans="1:4" x14ac:dyDescent="0.2">
      <c r="A36" s="40" t="s">
        <v>533</v>
      </c>
      <c r="B36" s="48"/>
      <c r="C36" s="32">
        <v>0.36113251000000002</v>
      </c>
      <c r="D36" s="32">
        <v>0.33458244000000004</v>
      </c>
    </row>
    <row r="37" spans="1:4" x14ac:dyDescent="0.2">
      <c r="A37" s="15"/>
      <c r="B37" s="38"/>
    </row>
    <row r="38" spans="1:4" x14ac:dyDescent="0.2">
      <c r="A38" s="15" t="s">
        <v>860</v>
      </c>
      <c r="B38" s="46">
        <v>0.11621491284467995</v>
      </c>
    </row>
  </sheetData>
  <mergeCells count="2">
    <mergeCell ref="A1:E1"/>
    <mergeCell ref="C33:D3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workbookViewId="0">
      <selection activeCell="B37" sqref="B37:B38"/>
    </sheetView>
  </sheetViews>
  <sheetFormatPr defaultRowHeight="11.25" x14ac:dyDescent="0.2"/>
  <cols>
    <col min="1" max="1" width="58.85546875" style="20" bestFit="1" customWidth="1"/>
    <col min="2" max="2" width="43.140625" style="20" bestFit="1" customWidth="1"/>
    <col min="3" max="3" width="19.140625" style="20" bestFit="1" customWidth="1"/>
    <col min="4" max="4" width="9.5703125" style="20" bestFit="1" customWidth="1"/>
    <col min="5" max="5" width="24" style="20" bestFit="1" customWidth="1"/>
    <col min="6" max="6" width="14.140625" style="20" bestFit="1" customWidth="1"/>
    <col min="7" max="16384" width="9.140625" style="21"/>
  </cols>
  <sheetData>
    <row r="1" spans="1:5" x14ac:dyDescent="0.2">
      <c r="A1" s="36" t="s">
        <v>1148</v>
      </c>
      <c r="B1" s="36"/>
      <c r="C1" s="36"/>
      <c r="D1" s="36"/>
      <c r="E1" s="36"/>
    </row>
    <row r="3" spans="1:5" s="1" customFormat="1" x14ac:dyDescent="0.2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</row>
    <row r="4" spans="1:5" x14ac:dyDescent="0.2">
      <c r="A4" s="7"/>
      <c r="B4" s="7"/>
      <c r="C4" s="7"/>
      <c r="D4" s="7"/>
      <c r="E4" s="7"/>
    </row>
    <row r="5" spans="1:5" x14ac:dyDescent="0.2">
      <c r="A5" s="12" t="s">
        <v>1117</v>
      </c>
      <c r="B5" s="10"/>
      <c r="C5" s="10"/>
      <c r="D5" s="10"/>
      <c r="E5" s="10"/>
    </row>
    <row r="6" spans="1:5" x14ac:dyDescent="0.2">
      <c r="A6" s="10" t="s">
        <v>1144</v>
      </c>
      <c r="B6" s="10" t="s">
        <v>1145</v>
      </c>
      <c r="C6" s="37">
        <v>819098.86</v>
      </c>
      <c r="D6" s="10">
        <v>421.5025397</v>
      </c>
      <c r="E6" s="10">
        <v>35.07814845915064</v>
      </c>
    </row>
    <row r="7" spans="1:5" x14ac:dyDescent="0.2">
      <c r="A7" s="10" t="s">
        <v>1146</v>
      </c>
      <c r="B7" s="10" t="s">
        <v>1147</v>
      </c>
      <c r="C7" s="37">
        <v>693324.1</v>
      </c>
      <c r="D7" s="10">
        <v>361.6011044</v>
      </c>
      <c r="E7" s="10">
        <v>30.093050523880461</v>
      </c>
    </row>
    <row r="8" spans="1:5" x14ac:dyDescent="0.2">
      <c r="A8" s="10" t="s">
        <v>1121</v>
      </c>
      <c r="B8" s="10" t="s">
        <v>1122</v>
      </c>
      <c r="C8" s="37">
        <v>72962.7</v>
      </c>
      <c r="D8" s="10">
        <v>232.14075299999999</v>
      </c>
      <c r="E8" s="10">
        <v>19.31914289994258</v>
      </c>
    </row>
    <row r="9" spans="1:5" x14ac:dyDescent="0.2">
      <c r="A9" s="10" t="s">
        <v>1149</v>
      </c>
      <c r="B9" s="10" t="s">
        <v>1150</v>
      </c>
      <c r="C9" s="37">
        <v>18770.2</v>
      </c>
      <c r="D9" s="10">
        <v>114.52964129999999</v>
      </c>
      <c r="E9" s="10">
        <v>9.5313488819167631</v>
      </c>
    </row>
    <row r="10" spans="1:5" x14ac:dyDescent="0.2">
      <c r="A10" s="10" t="s">
        <v>1141</v>
      </c>
      <c r="B10" s="10" t="s">
        <v>1142</v>
      </c>
      <c r="C10" s="37">
        <v>35277.129999999997</v>
      </c>
      <c r="D10" s="10">
        <v>56.8713549</v>
      </c>
      <c r="E10" s="10">
        <v>4.7329295611720941</v>
      </c>
    </row>
    <row r="11" spans="1:5" x14ac:dyDescent="0.2">
      <c r="A11" s="12" t="s">
        <v>119</v>
      </c>
      <c r="B11" s="10"/>
      <c r="C11" s="37"/>
      <c r="D11" s="12">
        <f>SUM(D6:D10)</f>
        <v>1186.6453933</v>
      </c>
      <c r="E11" s="12">
        <f>SUM(E6:E10)</f>
        <v>98.75462032606255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2" t="s">
        <v>119</v>
      </c>
      <c r="B13" s="10"/>
      <c r="C13" s="10"/>
      <c r="D13" s="12">
        <v>1186.6453933</v>
      </c>
      <c r="E13" s="12">
        <f>E11</f>
        <v>98.75462032606255</v>
      </c>
    </row>
    <row r="14" spans="1:5" x14ac:dyDescent="0.2">
      <c r="A14" s="10"/>
      <c r="B14" s="10"/>
      <c r="C14" s="10"/>
      <c r="D14" s="10"/>
      <c r="E14" s="10"/>
    </row>
    <row r="15" spans="1:5" x14ac:dyDescent="0.2">
      <c r="A15" s="12" t="s">
        <v>136</v>
      </c>
      <c r="B15" s="10"/>
      <c r="C15" s="10"/>
      <c r="D15" s="12">
        <v>15.0840449</v>
      </c>
      <c r="E15" s="12">
        <v>1.25</v>
      </c>
    </row>
    <row r="16" spans="1:5" x14ac:dyDescent="0.2">
      <c r="A16" s="10"/>
      <c r="B16" s="10"/>
      <c r="C16" s="10"/>
      <c r="D16" s="10"/>
      <c r="E16" s="10"/>
    </row>
    <row r="17" spans="1:5" x14ac:dyDescent="0.2">
      <c r="A17" s="14" t="s">
        <v>137</v>
      </c>
      <c r="B17" s="7"/>
      <c r="C17" s="7"/>
      <c r="D17" s="14">
        <f>D13+D15</f>
        <v>1201.7294382</v>
      </c>
      <c r="E17" s="14">
        <f xml:space="preserve"> ROUND(SUM(E13:E16),2)</f>
        <v>100</v>
      </c>
    </row>
    <row r="19" spans="1:5" x14ac:dyDescent="0.2">
      <c r="A19" s="15" t="s">
        <v>140</v>
      </c>
    </row>
    <row r="20" spans="1:5" x14ac:dyDescent="0.2">
      <c r="A20" s="15" t="s">
        <v>141</v>
      </c>
    </row>
    <row r="21" spans="1:5" x14ac:dyDescent="0.2">
      <c r="A21" s="15" t="s">
        <v>142</v>
      </c>
    </row>
    <row r="22" spans="1:5" x14ac:dyDescent="0.2">
      <c r="A22" s="20" t="s">
        <v>143</v>
      </c>
      <c r="B22" s="22">
        <v>16.039477999999999</v>
      </c>
    </row>
    <row r="23" spans="1:5" x14ac:dyDescent="0.2">
      <c r="A23" s="20" t="s">
        <v>144</v>
      </c>
      <c r="B23" s="22">
        <v>36.868114800000001</v>
      </c>
    </row>
    <row r="24" spans="1:5" x14ac:dyDescent="0.2">
      <c r="A24" s="20" t="s">
        <v>145</v>
      </c>
      <c r="B24" s="22">
        <v>15.8453859</v>
      </c>
    </row>
    <row r="25" spans="1:5" x14ac:dyDescent="0.2">
      <c r="A25" s="20" t="s">
        <v>146</v>
      </c>
      <c r="B25" s="22">
        <v>36.387102599999999</v>
      </c>
    </row>
    <row r="27" spans="1:5" x14ac:dyDescent="0.2">
      <c r="A27" s="15" t="s">
        <v>147</v>
      </c>
    </row>
    <row r="28" spans="1:5" x14ac:dyDescent="0.2">
      <c r="A28" s="20" t="s">
        <v>143</v>
      </c>
      <c r="B28" s="22">
        <v>14.399936500000001</v>
      </c>
    </row>
    <row r="29" spans="1:5" x14ac:dyDescent="0.2">
      <c r="A29" s="20" t="s">
        <v>144</v>
      </c>
      <c r="B29" s="22">
        <v>35.945189200000002</v>
      </c>
    </row>
    <row r="30" spans="1:5" x14ac:dyDescent="0.2">
      <c r="A30" s="20" t="s">
        <v>145</v>
      </c>
      <c r="B30" s="22">
        <v>14.197108500000001</v>
      </c>
    </row>
    <row r="31" spans="1:5" x14ac:dyDescent="0.2">
      <c r="A31" s="20" t="s">
        <v>146</v>
      </c>
      <c r="B31" s="22">
        <v>35.333663899999998</v>
      </c>
    </row>
    <row r="33" spans="1:4" x14ac:dyDescent="0.2">
      <c r="A33" s="15" t="s">
        <v>148</v>
      </c>
      <c r="B33" s="38"/>
    </row>
    <row r="34" spans="1:4" x14ac:dyDescent="0.2">
      <c r="A34" s="19" t="s">
        <v>513</v>
      </c>
      <c r="B34" s="23"/>
      <c r="C34" s="34" t="s">
        <v>514</v>
      </c>
      <c r="D34" s="35"/>
    </row>
    <row r="35" spans="1:4" x14ac:dyDescent="0.2">
      <c r="A35" s="24"/>
      <c r="B35" s="25"/>
      <c r="C35" s="26" t="s">
        <v>515</v>
      </c>
      <c r="D35" s="26" t="s">
        <v>516</v>
      </c>
    </row>
    <row r="36" spans="1:4" x14ac:dyDescent="0.2">
      <c r="A36" s="40" t="s">
        <v>532</v>
      </c>
      <c r="B36" s="48"/>
      <c r="C36" s="40">
        <v>0.90283127500000004</v>
      </c>
      <c r="D36" s="40">
        <v>0.83645610000000004</v>
      </c>
    </row>
    <row r="37" spans="1:4" x14ac:dyDescent="0.2">
      <c r="A37" s="40" t="s">
        <v>533</v>
      </c>
      <c r="B37" s="48"/>
      <c r="C37" s="40">
        <v>0.90283127500000004</v>
      </c>
      <c r="D37" s="40">
        <v>0.83645610000000004</v>
      </c>
    </row>
    <row r="38" spans="1:4" x14ac:dyDescent="0.2">
      <c r="A38" s="15"/>
      <c r="B38" s="38"/>
    </row>
    <row r="39" spans="1:4" x14ac:dyDescent="0.2">
      <c r="A39" s="15" t="s">
        <v>860</v>
      </c>
      <c r="B39" s="46">
        <v>5.9117649481592392E-2</v>
      </c>
    </row>
  </sheetData>
  <mergeCells count="2">
    <mergeCell ref="A1:E1"/>
    <mergeCell ref="C34:D3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workbookViewId="0">
      <selection activeCell="B37" sqref="B37:B38"/>
    </sheetView>
  </sheetViews>
  <sheetFormatPr defaultRowHeight="11.25" x14ac:dyDescent="0.2"/>
  <cols>
    <col min="1" max="1" width="58.85546875" style="20" bestFit="1" customWidth="1"/>
    <col min="2" max="2" width="43.140625" style="20" bestFit="1" customWidth="1"/>
    <col min="3" max="3" width="19.140625" style="20" bestFit="1" customWidth="1"/>
    <col min="4" max="4" width="17.140625" style="20" customWidth="1"/>
    <col min="5" max="5" width="24" style="20" bestFit="1" customWidth="1"/>
    <col min="6" max="6" width="14.140625" style="20" bestFit="1" customWidth="1"/>
    <col min="7" max="16384" width="9.140625" style="21"/>
  </cols>
  <sheetData>
    <row r="1" spans="1:5" x14ac:dyDescent="0.2">
      <c r="A1" s="36" t="s">
        <v>1151</v>
      </c>
      <c r="B1" s="36"/>
      <c r="C1" s="36"/>
      <c r="D1" s="36"/>
      <c r="E1" s="36"/>
    </row>
    <row r="3" spans="1:5" s="1" customFormat="1" x14ac:dyDescent="0.2">
      <c r="A3" s="5" t="s">
        <v>1</v>
      </c>
      <c r="B3" s="5" t="s">
        <v>2</v>
      </c>
      <c r="C3" s="5" t="s">
        <v>4</v>
      </c>
      <c r="D3" s="49" t="s">
        <v>5</v>
      </c>
      <c r="E3" s="5" t="s">
        <v>6</v>
      </c>
    </row>
    <row r="4" spans="1:5" x14ac:dyDescent="0.2">
      <c r="A4" s="7"/>
      <c r="B4" s="7"/>
      <c r="C4" s="7"/>
      <c r="D4" s="50"/>
      <c r="E4" s="7"/>
    </row>
    <row r="5" spans="1:5" x14ac:dyDescent="0.2">
      <c r="A5" s="12" t="s">
        <v>1117</v>
      </c>
      <c r="B5" s="10"/>
      <c r="C5" s="10"/>
      <c r="D5" s="10"/>
      <c r="E5" s="10"/>
    </row>
    <row r="6" spans="1:5" x14ac:dyDescent="0.2">
      <c r="A6" s="10" t="s">
        <v>1121</v>
      </c>
      <c r="B6" s="10" t="s">
        <v>1122</v>
      </c>
      <c r="C6" s="37">
        <v>66082.600999999995</v>
      </c>
      <c r="D6" s="10">
        <v>210.2507823</v>
      </c>
      <c r="E6" s="10">
        <v>34.158792269825021</v>
      </c>
    </row>
    <row r="7" spans="1:5" x14ac:dyDescent="0.2">
      <c r="A7" s="10" t="s">
        <v>1144</v>
      </c>
      <c r="B7" s="10" t="s">
        <v>1145</v>
      </c>
      <c r="C7" s="37">
        <v>299673.06199999998</v>
      </c>
      <c r="D7" s="10">
        <v>154.20966000000001</v>
      </c>
      <c r="E7" s="10">
        <v>25.048313899747843</v>
      </c>
    </row>
    <row r="8" spans="1:5" x14ac:dyDescent="0.2">
      <c r="A8" s="10" t="s">
        <v>1146</v>
      </c>
      <c r="B8" s="10" t="s">
        <v>1147</v>
      </c>
      <c r="C8" s="37">
        <v>236750.78200000001</v>
      </c>
      <c r="D8" s="10">
        <v>123.4766601</v>
      </c>
      <c r="E8" s="10">
        <v>20.056344988227519</v>
      </c>
    </row>
    <row r="9" spans="1:5" x14ac:dyDescent="0.2">
      <c r="A9" s="10" t="s">
        <v>1149</v>
      </c>
      <c r="B9" s="10" t="s">
        <v>1150</v>
      </c>
      <c r="C9" s="37">
        <v>9715.5360000000001</v>
      </c>
      <c r="D9" s="10">
        <v>59.281033399999998</v>
      </c>
      <c r="E9" s="10">
        <v>9.62903318057141</v>
      </c>
    </row>
    <row r="10" spans="1:5" x14ac:dyDescent="0.2">
      <c r="A10" s="10" t="s">
        <v>1141</v>
      </c>
      <c r="B10" s="10" t="s">
        <v>1142</v>
      </c>
      <c r="C10" s="37">
        <v>36519.249000000003</v>
      </c>
      <c r="D10" s="10">
        <v>58.873813400000003</v>
      </c>
      <c r="E10" s="10">
        <v>9.5628883334440964</v>
      </c>
    </row>
    <row r="11" spans="1:5" x14ac:dyDescent="0.2">
      <c r="A11" s="12" t="s">
        <v>119</v>
      </c>
      <c r="B11" s="10"/>
      <c r="C11" s="37"/>
      <c r="D11" s="12">
        <f>SUM(D6:D10)</f>
        <v>606.09194920000004</v>
      </c>
      <c r="E11" s="12">
        <f>SUM(E6:E10)</f>
        <v>98.455372671815894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2" t="s">
        <v>119</v>
      </c>
      <c r="B13" s="10"/>
      <c r="C13" s="10"/>
      <c r="D13" s="12">
        <v>606.09194920000004</v>
      </c>
      <c r="E13" s="12">
        <f>E11</f>
        <v>98.455372671815894</v>
      </c>
    </row>
    <row r="14" spans="1:5" x14ac:dyDescent="0.2">
      <c r="A14" s="10"/>
      <c r="B14" s="10"/>
      <c r="C14" s="10"/>
      <c r="D14" s="10"/>
      <c r="E14" s="10"/>
    </row>
    <row r="15" spans="1:5" x14ac:dyDescent="0.2">
      <c r="A15" s="12" t="s">
        <v>136</v>
      </c>
      <c r="B15" s="10"/>
      <c r="C15" s="10"/>
      <c r="D15" s="12">
        <v>9.4804587999999992</v>
      </c>
      <c r="E15" s="12">
        <v>1.5401045720684701</v>
      </c>
    </row>
    <row r="16" spans="1:5" x14ac:dyDescent="0.2">
      <c r="A16" s="10"/>
      <c r="B16" s="10"/>
      <c r="C16" s="10"/>
      <c r="D16" s="10"/>
      <c r="E16" s="10"/>
    </row>
    <row r="17" spans="1:5" x14ac:dyDescent="0.2">
      <c r="A17" s="14" t="s">
        <v>137</v>
      </c>
      <c r="B17" s="7"/>
      <c r="C17" s="7"/>
      <c r="D17" s="14">
        <f>D13+D15</f>
        <v>615.572408</v>
      </c>
      <c r="E17" s="14">
        <f xml:space="preserve"> ROUND(SUM(E13:E16),2)</f>
        <v>100</v>
      </c>
    </row>
    <row r="19" spans="1:5" x14ac:dyDescent="0.2">
      <c r="A19" s="15" t="s">
        <v>140</v>
      </c>
    </row>
    <row r="20" spans="1:5" x14ac:dyDescent="0.2">
      <c r="A20" s="15" t="s">
        <v>141</v>
      </c>
    </row>
    <row r="21" spans="1:5" x14ac:dyDescent="0.2">
      <c r="A21" s="15" t="s">
        <v>142</v>
      </c>
    </row>
    <row r="22" spans="1:5" x14ac:dyDescent="0.2">
      <c r="A22" s="20" t="s">
        <v>143</v>
      </c>
      <c r="B22" s="22">
        <v>24.962065500000001</v>
      </c>
    </row>
    <row r="23" spans="1:5" x14ac:dyDescent="0.2">
      <c r="A23" s="20" t="s">
        <v>144</v>
      </c>
      <c r="B23" s="22">
        <v>45.557129199999999</v>
      </c>
    </row>
    <row r="24" spans="1:5" x14ac:dyDescent="0.2">
      <c r="A24" s="20" t="s">
        <v>145</v>
      </c>
      <c r="B24" s="22">
        <v>24.623131300000001</v>
      </c>
    </row>
    <row r="25" spans="1:5" x14ac:dyDescent="0.2">
      <c r="A25" s="20" t="s">
        <v>146</v>
      </c>
      <c r="B25" s="22">
        <v>44.958251099999998</v>
      </c>
    </row>
    <row r="27" spans="1:5" x14ac:dyDescent="0.2">
      <c r="A27" s="15" t="s">
        <v>147</v>
      </c>
    </row>
    <row r="28" spans="1:5" x14ac:dyDescent="0.2">
      <c r="A28" s="20" t="s">
        <v>143</v>
      </c>
      <c r="B28" s="22">
        <v>21.5270373</v>
      </c>
    </row>
    <row r="29" spans="1:5" x14ac:dyDescent="0.2">
      <c r="A29" s="20" t="s">
        <v>144</v>
      </c>
      <c r="B29" s="22">
        <v>43.135111600000002</v>
      </c>
    </row>
    <row r="30" spans="1:5" x14ac:dyDescent="0.2">
      <c r="A30" s="20" t="s">
        <v>145</v>
      </c>
      <c r="B30" s="22">
        <v>21.169597700000001</v>
      </c>
    </row>
    <row r="31" spans="1:5" x14ac:dyDescent="0.2">
      <c r="A31" s="20" t="s">
        <v>146</v>
      </c>
      <c r="B31" s="22">
        <v>42.439851300000001</v>
      </c>
    </row>
    <row r="33" spans="1:4" x14ac:dyDescent="0.2">
      <c r="A33" s="15" t="s">
        <v>148</v>
      </c>
      <c r="B33" s="38"/>
    </row>
    <row r="34" spans="1:4" x14ac:dyDescent="0.2">
      <c r="A34" s="19" t="s">
        <v>513</v>
      </c>
      <c r="B34" s="23"/>
      <c r="C34" s="34" t="s">
        <v>514</v>
      </c>
      <c r="D34" s="35"/>
    </row>
    <row r="35" spans="1:4" x14ac:dyDescent="0.2">
      <c r="A35" s="24"/>
      <c r="B35" s="25"/>
      <c r="C35" s="26" t="s">
        <v>515</v>
      </c>
      <c r="D35" s="26" t="s">
        <v>516</v>
      </c>
    </row>
    <row r="36" spans="1:4" x14ac:dyDescent="0.2">
      <c r="A36" s="40" t="s">
        <v>532</v>
      </c>
      <c r="B36" s="48"/>
      <c r="C36" s="40">
        <v>1.6250962950000001</v>
      </c>
      <c r="D36" s="40">
        <v>1.50562098</v>
      </c>
    </row>
    <row r="37" spans="1:4" x14ac:dyDescent="0.2">
      <c r="A37" s="40" t="s">
        <v>533</v>
      </c>
      <c r="B37" s="48"/>
      <c r="C37" s="40">
        <v>1.6250962950000001</v>
      </c>
      <c r="D37" s="40">
        <v>1.50562098</v>
      </c>
    </row>
    <row r="38" spans="1:4" x14ac:dyDescent="0.2">
      <c r="A38" s="15"/>
      <c r="B38" s="38"/>
    </row>
    <row r="39" spans="1:4" x14ac:dyDescent="0.2">
      <c r="A39" s="15" t="s">
        <v>860</v>
      </c>
      <c r="B39" s="46">
        <v>7.1185033297568784E-2</v>
      </c>
    </row>
  </sheetData>
  <mergeCells count="3">
    <mergeCell ref="A1:E1"/>
    <mergeCell ref="D3:D4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workbookViewId="0">
      <selection activeCell="B37" sqref="B37:B38"/>
    </sheetView>
  </sheetViews>
  <sheetFormatPr defaultRowHeight="11.25" x14ac:dyDescent="0.2"/>
  <cols>
    <col min="1" max="1" width="58.85546875" style="20" bestFit="1" customWidth="1"/>
    <col min="2" max="2" width="43.140625" style="20" bestFit="1" customWidth="1"/>
    <col min="3" max="3" width="19.140625" style="20" bestFit="1" customWidth="1"/>
    <col min="4" max="4" width="17.140625" style="20" customWidth="1"/>
    <col min="5" max="5" width="24" style="20" bestFit="1" customWidth="1"/>
    <col min="6" max="6" width="14.140625" style="20" bestFit="1" customWidth="1"/>
    <col min="7" max="16384" width="9.140625" style="21"/>
  </cols>
  <sheetData>
    <row r="1" spans="1:5" x14ac:dyDescent="0.2">
      <c r="A1" s="36" t="s">
        <v>1152</v>
      </c>
      <c r="B1" s="36"/>
      <c r="C1" s="36"/>
      <c r="D1" s="36"/>
      <c r="E1" s="36"/>
    </row>
    <row r="3" spans="1:5" s="1" customFormat="1" x14ac:dyDescent="0.2">
      <c r="A3" s="5" t="s">
        <v>1</v>
      </c>
      <c r="B3" s="5" t="s">
        <v>2</v>
      </c>
      <c r="C3" s="5" t="s">
        <v>4</v>
      </c>
      <c r="D3" s="49" t="s">
        <v>5</v>
      </c>
      <c r="E3" s="5" t="s">
        <v>6</v>
      </c>
    </row>
    <row r="4" spans="1:5" x14ac:dyDescent="0.2">
      <c r="A4" s="7"/>
      <c r="B4" s="7"/>
      <c r="C4" s="7"/>
      <c r="D4" s="50"/>
      <c r="E4" s="7"/>
    </row>
    <row r="5" spans="1:5" x14ac:dyDescent="0.2">
      <c r="A5" s="12" t="s">
        <v>1117</v>
      </c>
      <c r="B5" s="10"/>
      <c r="C5" s="10"/>
      <c r="D5" s="10"/>
      <c r="E5" s="10"/>
    </row>
    <row r="6" spans="1:5" x14ac:dyDescent="0.2">
      <c r="A6" s="10" t="s">
        <v>1121</v>
      </c>
      <c r="B6" s="10" t="s">
        <v>1122</v>
      </c>
      <c r="C6" s="37">
        <v>182476.41</v>
      </c>
      <c r="D6" s="10">
        <v>580.57351519999997</v>
      </c>
      <c r="E6" s="10">
        <v>49.58649122417431</v>
      </c>
    </row>
    <row r="7" spans="1:5" x14ac:dyDescent="0.2">
      <c r="A7" s="10" t="s">
        <v>1149</v>
      </c>
      <c r="B7" s="10" t="s">
        <v>1150</v>
      </c>
      <c r="C7" s="37">
        <v>28168.48</v>
      </c>
      <c r="D7" s="10">
        <v>171.87488200000001</v>
      </c>
      <c r="E7" s="10">
        <v>14.679747017073359</v>
      </c>
    </row>
    <row r="8" spans="1:5" x14ac:dyDescent="0.2">
      <c r="A8" s="10" t="s">
        <v>1141</v>
      </c>
      <c r="B8" s="10" t="s">
        <v>1142</v>
      </c>
      <c r="C8" s="37">
        <v>105880.15</v>
      </c>
      <c r="D8" s="10">
        <v>170.69267210000001</v>
      </c>
      <c r="E8" s="10">
        <v>14.578775065551792</v>
      </c>
    </row>
    <row r="9" spans="1:5" x14ac:dyDescent="0.2">
      <c r="A9" s="10" t="s">
        <v>1146</v>
      </c>
      <c r="B9" s="10" t="s">
        <v>1147</v>
      </c>
      <c r="C9" s="37">
        <v>225675.07</v>
      </c>
      <c r="D9" s="10">
        <v>117.7001557</v>
      </c>
      <c r="E9" s="10">
        <v>10.052710957184221</v>
      </c>
    </row>
    <row r="10" spans="1:5" x14ac:dyDescent="0.2">
      <c r="A10" s="10" t="s">
        <v>1144</v>
      </c>
      <c r="B10" s="10" t="s">
        <v>1145</v>
      </c>
      <c r="C10" s="37">
        <v>228522.82</v>
      </c>
      <c r="D10" s="10">
        <v>117.5962435</v>
      </c>
      <c r="E10" s="10">
        <v>10.043835868571868</v>
      </c>
    </row>
    <row r="11" spans="1:5" x14ac:dyDescent="0.2">
      <c r="A11" s="12" t="s">
        <v>119</v>
      </c>
      <c r="B11" s="10"/>
      <c r="C11" s="10"/>
      <c r="D11" s="12">
        <f>SUM(D6:D10)</f>
        <v>1158.4374685</v>
      </c>
      <c r="E11" s="12">
        <f>SUM(E6:E10)</f>
        <v>98.941560132555537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2" t="s">
        <v>119</v>
      </c>
      <c r="B13" s="10"/>
      <c r="C13" s="10"/>
      <c r="D13" s="12">
        <f>D11</f>
        <v>1158.4374685</v>
      </c>
      <c r="E13" s="12">
        <f>E11</f>
        <v>98.941560132555537</v>
      </c>
    </row>
    <row r="14" spans="1:5" x14ac:dyDescent="0.2">
      <c r="A14" s="10"/>
      <c r="B14" s="10"/>
      <c r="C14" s="10"/>
      <c r="D14" s="10"/>
      <c r="E14" s="10"/>
    </row>
    <row r="15" spans="1:5" x14ac:dyDescent="0.2">
      <c r="A15" s="12" t="s">
        <v>136</v>
      </c>
      <c r="B15" s="10"/>
      <c r="C15" s="10"/>
      <c r="D15" s="12">
        <v>12.5341652</v>
      </c>
      <c r="E15" s="12">
        <v>1.06</v>
      </c>
    </row>
    <row r="16" spans="1:5" x14ac:dyDescent="0.2">
      <c r="A16" s="10"/>
      <c r="B16" s="10"/>
      <c r="C16" s="10"/>
      <c r="D16" s="10"/>
      <c r="E16" s="10"/>
    </row>
    <row r="17" spans="1:5" x14ac:dyDescent="0.2">
      <c r="A17" s="14" t="s">
        <v>137</v>
      </c>
      <c r="B17" s="7"/>
      <c r="C17" s="7"/>
      <c r="D17" s="14">
        <f>D13+D15</f>
        <v>1170.9716337</v>
      </c>
      <c r="E17" s="14">
        <f>E13+E15</f>
        <v>100.00156013255554</v>
      </c>
    </row>
    <row r="19" spans="1:5" x14ac:dyDescent="0.2">
      <c r="A19" s="15" t="s">
        <v>140</v>
      </c>
    </row>
    <row r="20" spans="1:5" x14ac:dyDescent="0.2">
      <c r="A20" s="15" t="s">
        <v>141</v>
      </c>
    </row>
    <row r="21" spans="1:5" x14ac:dyDescent="0.2">
      <c r="A21" s="15" t="s">
        <v>142</v>
      </c>
    </row>
    <row r="22" spans="1:5" x14ac:dyDescent="0.2">
      <c r="A22" s="20" t="s">
        <v>143</v>
      </c>
      <c r="B22" s="22">
        <v>31.852908299999999</v>
      </c>
    </row>
    <row r="23" spans="1:5" x14ac:dyDescent="0.2">
      <c r="A23" s="20" t="s">
        <v>144</v>
      </c>
      <c r="B23" s="22">
        <v>62.571140700000001</v>
      </c>
    </row>
    <row r="24" spans="1:5" x14ac:dyDescent="0.2">
      <c r="A24" s="20" t="s">
        <v>145</v>
      </c>
      <c r="B24" s="22">
        <v>31.400866400000002</v>
      </c>
    </row>
    <row r="25" spans="1:5" x14ac:dyDescent="0.2">
      <c r="A25" s="20" t="s">
        <v>146</v>
      </c>
      <c r="B25" s="22">
        <v>61.766332200000001</v>
      </c>
    </row>
    <row r="27" spans="1:5" x14ac:dyDescent="0.2">
      <c r="A27" s="15" t="s">
        <v>147</v>
      </c>
    </row>
    <row r="28" spans="1:5" x14ac:dyDescent="0.2">
      <c r="A28" s="20" t="s">
        <v>143</v>
      </c>
      <c r="B28" s="22">
        <v>26.3728157</v>
      </c>
    </row>
    <row r="29" spans="1:5" x14ac:dyDescent="0.2">
      <c r="A29" s="20" t="s">
        <v>144</v>
      </c>
      <c r="B29" s="22">
        <v>57.056738299999999</v>
      </c>
    </row>
    <row r="30" spans="1:5" x14ac:dyDescent="0.2">
      <c r="A30" s="20" t="s">
        <v>145</v>
      </c>
      <c r="B30" s="22">
        <v>25.9395001</v>
      </c>
    </row>
    <row r="31" spans="1:5" x14ac:dyDescent="0.2">
      <c r="A31" s="20" t="s">
        <v>146</v>
      </c>
      <c r="B31" s="22">
        <v>56.253617599999998</v>
      </c>
    </row>
    <row r="33" spans="1:4" x14ac:dyDescent="0.2">
      <c r="A33" s="15" t="s">
        <v>148</v>
      </c>
      <c r="B33" s="38"/>
    </row>
    <row r="34" spans="1:4" x14ac:dyDescent="0.2">
      <c r="A34" s="19" t="s">
        <v>513</v>
      </c>
      <c r="B34" s="23"/>
      <c r="C34" s="34" t="s">
        <v>514</v>
      </c>
      <c r="D34" s="35"/>
    </row>
    <row r="35" spans="1:4" x14ac:dyDescent="0.2">
      <c r="A35" s="24"/>
      <c r="B35" s="25"/>
      <c r="C35" s="26" t="s">
        <v>515</v>
      </c>
      <c r="D35" s="26" t="s">
        <v>516</v>
      </c>
    </row>
    <row r="36" spans="1:4" x14ac:dyDescent="0.2">
      <c r="A36" s="40" t="s">
        <v>532</v>
      </c>
      <c r="B36" s="48"/>
      <c r="C36" s="40">
        <v>2.1667950600000001</v>
      </c>
      <c r="D36" s="40">
        <v>2.00749464</v>
      </c>
    </row>
    <row r="37" spans="1:4" x14ac:dyDescent="0.2">
      <c r="A37" s="40" t="s">
        <v>533</v>
      </c>
      <c r="B37" s="48"/>
      <c r="C37" s="40">
        <v>2.1667950600000001</v>
      </c>
      <c r="D37" s="40">
        <v>2.00749464</v>
      </c>
    </row>
    <row r="38" spans="1:4" x14ac:dyDescent="0.2">
      <c r="A38" s="15"/>
      <c r="B38" s="38"/>
    </row>
    <row r="39" spans="1:4" x14ac:dyDescent="0.2">
      <c r="A39" s="15" t="s">
        <v>860</v>
      </c>
      <c r="B39" s="46">
        <v>6.4306631782732673E-2</v>
      </c>
    </row>
  </sheetData>
  <mergeCells count="3">
    <mergeCell ref="A1:E1"/>
    <mergeCell ref="D3:D4"/>
    <mergeCell ref="C34:D3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showGridLines="0" workbookViewId="0">
      <selection activeCell="B37" sqref="B37:B38"/>
    </sheetView>
  </sheetViews>
  <sheetFormatPr defaultRowHeight="11.25" x14ac:dyDescent="0.2"/>
  <cols>
    <col min="1" max="1" width="58.85546875" style="20" bestFit="1" customWidth="1"/>
    <col min="2" max="2" width="28.85546875" style="20" bestFit="1" customWidth="1"/>
    <col min="3" max="3" width="32.7109375" style="20" bestFit="1" customWidth="1"/>
    <col min="4" max="4" width="10.5703125" style="20" bestFit="1" customWidth="1"/>
    <col min="5" max="5" width="24" style="20" bestFit="1" customWidth="1"/>
    <col min="6" max="6" width="14.140625" style="20" bestFit="1" customWidth="1"/>
    <col min="7" max="16384" width="9.140625" style="21"/>
  </cols>
  <sheetData>
    <row r="1" spans="1:6" x14ac:dyDescent="0.2">
      <c r="A1" s="36" t="s">
        <v>1153</v>
      </c>
      <c r="B1" s="36"/>
      <c r="C1" s="36"/>
      <c r="D1" s="36"/>
      <c r="E1" s="36"/>
    </row>
    <row r="3" spans="1:6" s="1" customFormat="1" x14ac:dyDescent="0.2">
      <c r="A3" s="5" t="s">
        <v>1</v>
      </c>
      <c r="B3" s="5" t="s">
        <v>2</v>
      </c>
      <c r="C3" s="5" t="s">
        <v>814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37">
        <v>400000</v>
      </c>
      <c r="E8" s="10">
        <v>3887.4</v>
      </c>
      <c r="F8" s="10">
        <v>8.1901432767043119</v>
      </c>
    </row>
    <row r="9" spans="1:6" x14ac:dyDescent="0.2">
      <c r="A9" s="10" t="s">
        <v>38</v>
      </c>
      <c r="B9" s="10" t="s">
        <v>39</v>
      </c>
      <c r="C9" s="10" t="s">
        <v>11</v>
      </c>
      <c r="D9" s="37">
        <v>1000000</v>
      </c>
      <c r="E9" s="10">
        <v>3757.5</v>
      </c>
      <c r="F9" s="10">
        <v>7.9164643109061208</v>
      </c>
    </row>
    <row r="10" spans="1:6" x14ac:dyDescent="0.2">
      <c r="A10" s="10" t="s">
        <v>20</v>
      </c>
      <c r="B10" s="10" t="s">
        <v>21</v>
      </c>
      <c r="C10" s="10" t="s">
        <v>11</v>
      </c>
      <c r="D10" s="37">
        <v>1750000</v>
      </c>
      <c r="E10" s="10">
        <v>3325.875</v>
      </c>
      <c r="F10" s="10">
        <v>7.0070980013399575</v>
      </c>
    </row>
    <row r="11" spans="1:6" x14ac:dyDescent="0.2">
      <c r="A11" s="10" t="s">
        <v>63</v>
      </c>
      <c r="B11" s="10" t="s">
        <v>64</v>
      </c>
      <c r="C11" s="10" t="s">
        <v>11</v>
      </c>
      <c r="D11" s="37">
        <v>2000000</v>
      </c>
      <c r="E11" s="10">
        <v>3175</v>
      </c>
      <c r="F11" s="10">
        <v>6.6892279939126897</v>
      </c>
    </row>
    <row r="12" spans="1:6" x14ac:dyDescent="0.2">
      <c r="A12" s="10" t="s">
        <v>42</v>
      </c>
      <c r="B12" s="10" t="s">
        <v>43</v>
      </c>
      <c r="C12" s="10" t="s">
        <v>44</v>
      </c>
      <c r="D12" s="37">
        <v>950000</v>
      </c>
      <c r="E12" s="10">
        <v>2547.4250000000002</v>
      </c>
      <c r="F12" s="10">
        <v>5.3670257078403258</v>
      </c>
    </row>
    <row r="13" spans="1:6" x14ac:dyDescent="0.2">
      <c r="A13" s="10" t="s">
        <v>870</v>
      </c>
      <c r="B13" s="10" t="s">
        <v>871</v>
      </c>
      <c r="C13" s="10" t="s">
        <v>44</v>
      </c>
      <c r="D13" s="37">
        <v>950000</v>
      </c>
      <c r="E13" s="10">
        <v>2223.4749999999999</v>
      </c>
      <c r="F13" s="10">
        <v>4.6845137681149662</v>
      </c>
    </row>
    <row r="14" spans="1:6" x14ac:dyDescent="0.2">
      <c r="A14" s="10" t="s">
        <v>24</v>
      </c>
      <c r="B14" s="10" t="s">
        <v>25</v>
      </c>
      <c r="C14" s="10" t="s">
        <v>26</v>
      </c>
      <c r="D14" s="37">
        <v>200000</v>
      </c>
      <c r="E14" s="10">
        <v>2152</v>
      </c>
      <c r="F14" s="10">
        <v>4.5339271316220815</v>
      </c>
    </row>
    <row r="15" spans="1:6" x14ac:dyDescent="0.2">
      <c r="A15" s="10" t="s">
        <v>1008</v>
      </c>
      <c r="B15" s="10" t="s">
        <v>1009</v>
      </c>
      <c r="C15" s="10" t="s">
        <v>17</v>
      </c>
      <c r="D15" s="37">
        <v>2000000</v>
      </c>
      <c r="E15" s="10">
        <v>2086</v>
      </c>
      <c r="F15" s="10">
        <v>4.3948754630872031</v>
      </c>
    </row>
    <row r="16" spans="1:6" x14ac:dyDescent="0.2">
      <c r="A16" s="10" t="s">
        <v>15</v>
      </c>
      <c r="B16" s="10" t="s">
        <v>16</v>
      </c>
      <c r="C16" s="10" t="s">
        <v>17</v>
      </c>
      <c r="D16" s="37">
        <v>650000</v>
      </c>
      <c r="E16" s="10">
        <v>2050.75</v>
      </c>
      <c r="F16" s="10">
        <v>4.3206092310288025</v>
      </c>
    </row>
    <row r="17" spans="1:6" x14ac:dyDescent="0.2">
      <c r="A17" s="10" t="s">
        <v>49</v>
      </c>
      <c r="B17" s="10" t="s">
        <v>50</v>
      </c>
      <c r="C17" s="10" t="s">
        <v>44</v>
      </c>
      <c r="D17" s="37">
        <v>125000</v>
      </c>
      <c r="E17" s="10">
        <v>1535.125</v>
      </c>
      <c r="F17" s="10">
        <v>3.2342680706000686</v>
      </c>
    </row>
    <row r="18" spans="1:6" x14ac:dyDescent="0.2">
      <c r="A18" s="10" t="s">
        <v>1017</v>
      </c>
      <c r="B18" s="10" t="s">
        <v>1018</v>
      </c>
      <c r="C18" s="10" t="s">
        <v>821</v>
      </c>
      <c r="D18" s="37">
        <v>250000</v>
      </c>
      <c r="E18" s="10">
        <v>1494</v>
      </c>
      <c r="F18" s="10">
        <v>3.147624133198601</v>
      </c>
    </row>
    <row r="19" spans="1:6" x14ac:dyDescent="0.2">
      <c r="A19" s="10" t="s">
        <v>1013</v>
      </c>
      <c r="B19" s="10" t="s">
        <v>1014</v>
      </c>
      <c r="C19" s="10" t="s">
        <v>941</v>
      </c>
      <c r="D19" s="37">
        <v>35000</v>
      </c>
      <c r="E19" s="10">
        <v>1179.0975000000001</v>
      </c>
      <c r="F19" s="10">
        <v>2.4841738597015648</v>
      </c>
    </row>
    <row r="20" spans="1:6" x14ac:dyDescent="0.2">
      <c r="A20" s="10" t="s">
        <v>1089</v>
      </c>
      <c r="B20" s="10" t="s">
        <v>1090</v>
      </c>
      <c r="C20" s="10" t="s">
        <v>1021</v>
      </c>
      <c r="D20" s="37">
        <v>900000</v>
      </c>
      <c r="E20" s="10">
        <v>1170.45</v>
      </c>
      <c r="F20" s="10">
        <v>2.465954930858302</v>
      </c>
    </row>
    <row r="21" spans="1:6" x14ac:dyDescent="0.2">
      <c r="A21" s="10" t="s">
        <v>35</v>
      </c>
      <c r="B21" s="10" t="s">
        <v>36</v>
      </c>
      <c r="C21" s="10" t="s">
        <v>37</v>
      </c>
      <c r="D21" s="37">
        <v>40000</v>
      </c>
      <c r="E21" s="10">
        <v>1107.44</v>
      </c>
      <c r="F21" s="10">
        <v>2.3332027242767466</v>
      </c>
    </row>
    <row r="22" spans="1:6" x14ac:dyDescent="0.2">
      <c r="A22" s="10" t="s">
        <v>1068</v>
      </c>
      <c r="B22" s="10" t="s">
        <v>1069</v>
      </c>
      <c r="C22" s="10" t="s">
        <v>11</v>
      </c>
      <c r="D22" s="37">
        <v>750000</v>
      </c>
      <c r="E22" s="10">
        <v>989.25</v>
      </c>
      <c r="F22" s="10">
        <v>2.0841948954261822</v>
      </c>
    </row>
    <row r="23" spans="1:6" x14ac:dyDescent="0.2">
      <c r="A23" s="10" t="s">
        <v>875</v>
      </c>
      <c r="B23" s="10" t="s">
        <v>876</v>
      </c>
      <c r="C23" s="10" t="s">
        <v>44</v>
      </c>
      <c r="D23" s="37">
        <v>30000</v>
      </c>
      <c r="E23" s="10">
        <v>970.95</v>
      </c>
      <c r="F23" s="10">
        <v>2.0456396600596936</v>
      </c>
    </row>
    <row r="24" spans="1:6" x14ac:dyDescent="0.2">
      <c r="A24" s="10" t="s">
        <v>87</v>
      </c>
      <c r="B24" s="10" t="s">
        <v>88</v>
      </c>
      <c r="C24" s="10" t="s">
        <v>11</v>
      </c>
      <c r="D24" s="37">
        <v>225000</v>
      </c>
      <c r="E24" s="10">
        <v>896.0625</v>
      </c>
      <c r="F24" s="10">
        <v>1.8878634202505165</v>
      </c>
    </row>
    <row r="25" spans="1:6" x14ac:dyDescent="0.2">
      <c r="A25" s="10" t="s">
        <v>817</v>
      </c>
      <c r="B25" s="10" t="s">
        <v>818</v>
      </c>
      <c r="C25" s="10" t="s">
        <v>59</v>
      </c>
      <c r="D25" s="37">
        <v>75000</v>
      </c>
      <c r="E25" s="10">
        <v>880.95</v>
      </c>
      <c r="F25" s="10">
        <v>1.8560237484212232</v>
      </c>
    </row>
    <row r="26" spans="1:6" x14ac:dyDescent="0.2">
      <c r="A26" s="10" t="s">
        <v>1154</v>
      </c>
      <c r="B26" s="10" t="s">
        <v>1155</v>
      </c>
      <c r="C26" s="10" t="s">
        <v>932</v>
      </c>
      <c r="D26" s="37">
        <v>550000</v>
      </c>
      <c r="E26" s="10">
        <v>832.7</v>
      </c>
      <c r="F26" s="10">
        <v>1.7543685513483769</v>
      </c>
    </row>
    <row r="27" spans="1:6" x14ac:dyDescent="0.2">
      <c r="A27" s="10" t="s">
        <v>969</v>
      </c>
      <c r="B27" s="10" t="s">
        <v>970</v>
      </c>
      <c r="C27" s="10" t="s">
        <v>37</v>
      </c>
      <c r="D27" s="37">
        <v>600000</v>
      </c>
      <c r="E27" s="10">
        <v>827.7</v>
      </c>
      <c r="F27" s="10">
        <v>1.7438343340351288</v>
      </c>
    </row>
    <row r="28" spans="1:6" x14ac:dyDescent="0.2">
      <c r="A28" s="10" t="s">
        <v>1099</v>
      </c>
      <c r="B28" s="10" t="s">
        <v>1100</v>
      </c>
      <c r="C28" s="10" t="s">
        <v>960</v>
      </c>
      <c r="D28" s="37">
        <v>325000</v>
      </c>
      <c r="E28" s="10">
        <v>809.57500000000005</v>
      </c>
      <c r="F28" s="10">
        <v>1.7056477962746035</v>
      </c>
    </row>
    <row r="29" spans="1:6" x14ac:dyDescent="0.2">
      <c r="A29" s="10" t="s">
        <v>1156</v>
      </c>
      <c r="B29" s="10" t="s">
        <v>1157</v>
      </c>
      <c r="C29" s="10" t="s">
        <v>37</v>
      </c>
      <c r="D29" s="37">
        <v>2500000</v>
      </c>
      <c r="E29" s="10">
        <v>793.75</v>
      </c>
      <c r="F29" s="10">
        <v>1.6723069984781724</v>
      </c>
    </row>
    <row r="30" spans="1:6" x14ac:dyDescent="0.2">
      <c r="A30" s="10" t="s">
        <v>55</v>
      </c>
      <c r="B30" s="10" t="s">
        <v>56</v>
      </c>
      <c r="C30" s="10" t="s">
        <v>32</v>
      </c>
      <c r="D30" s="37">
        <v>100000</v>
      </c>
      <c r="E30" s="10">
        <v>769.25</v>
      </c>
      <c r="F30" s="10">
        <v>1.6206893336432555</v>
      </c>
    </row>
    <row r="31" spans="1:6" x14ac:dyDescent="0.2">
      <c r="A31" s="10" t="s">
        <v>1015</v>
      </c>
      <c r="B31" s="10" t="s">
        <v>1016</v>
      </c>
      <c r="C31" s="10" t="s">
        <v>29</v>
      </c>
      <c r="D31" s="37">
        <v>17641</v>
      </c>
      <c r="E31" s="10">
        <v>761.6942775</v>
      </c>
      <c r="F31" s="10">
        <v>1.6047706090885356</v>
      </c>
    </row>
    <row r="32" spans="1:6" x14ac:dyDescent="0.2">
      <c r="A32" s="10" t="s">
        <v>830</v>
      </c>
      <c r="B32" s="10" t="s">
        <v>831</v>
      </c>
      <c r="C32" s="10" t="s">
        <v>11</v>
      </c>
      <c r="D32" s="37">
        <v>1500000</v>
      </c>
      <c r="E32" s="10">
        <v>693.75</v>
      </c>
      <c r="F32" s="10">
        <v>1.4616226522132059</v>
      </c>
    </row>
    <row r="33" spans="1:6" x14ac:dyDescent="0.2">
      <c r="A33" s="10" t="s">
        <v>925</v>
      </c>
      <c r="B33" s="10" t="s">
        <v>926</v>
      </c>
      <c r="C33" s="10" t="s">
        <v>37</v>
      </c>
      <c r="D33" s="37">
        <v>250000</v>
      </c>
      <c r="E33" s="10">
        <v>672.5</v>
      </c>
      <c r="F33" s="10">
        <v>1.4168522286319005</v>
      </c>
    </row>
    <row r="34" spans="1:6" x14ac:dyDescent="0.2">
      <c r="A34" s="10" t="s">
        <v>933</v>
      </c>
      <c r="B34" s="10" t="s">
        <v>934</v>
      </c>
      <c r="C34" s="10" t="s">
        <v>59</v>
      </c>
      <c r="D34" s="37">
        <v>170000</v>
      </c>
      <c r="E34" s="10">
        <v>666.48500000000001</v>
      </c>
      <c r="F34" s="10">
        <v>1.4041795652040627</v>
      </c>
    </row>
    <row r="35" spans="1:6" x14ac:dyDescent="0.2">
      <c r="A35" s="10" t="s">
        <v>1070</v>
      </c>
      <c r="B35" s="10" t="s">
        <v>1071</v>
      </c>
      <c r="C35" s="10" t="s">
        <v>992</v>
      </c>
      <c r="D35" s="37">
        <v>500000</v>
      </c>
      <c r="E35" s="10">
        <v>536.5</v>
      </c>
      <c r="F35" s="10">
        <v>1.130321517711546</v>
      </c>
    </row>
    <row r="36" spans="1:6" x14ac:dyDescent="0.2">
      <c r="A36" s="10" t="s">
        <v>919</v>
      </c>
      <c r="B36" s="10" t="s">
        <v>920</v>
      </c>
      <c r="C36" s="10" t="s">
        <v>59</v>
      </c>
      <c r="D36" s="37">
        <v>125000</v>
      </c>
      <c r="E36" s="10">
        <v>517.5625</v>
      </c>
      <c r="F36" s="10">
        <v>1.0904231696376177</v>
      </c>
    </row>
    <row r="37" spans="1:6" x14ac:dyDescent="0.2">
      <c r="A37" s="10" t="s">
        <v>982</v>
      </c>
      <c r="B37" s="10" t="s">
        <v>983</v>
      </c>
      <c r="C37" s="10" t="s">
        <v>37</v>
      </c>
      <c r="D37" s="37">
        <v>803108</v>
      </c>
      <c r="E37" s="10">
        <v>515.59533599999997</v>
      </c>
      <c r="F37" s="10">
        <v>1.086278663024258</v>
      </c>
    </row>
    <row r="38" spans="1:6" x14ac:dyDescent="0.2">
      <c r="A38" s="10" t="s">
        <v>893</v>
      </c>
      <c r="B38" s="10" t="s">
        <v>894</v>
      </c>
      <c r="C38" s="10" t="s">
        <v>59</v>
      </c>
      <c r="D38" s="37">
        <v>13000</v>
      </c>
      <c r="E38" s="10">
        <v>494.25349999999997</v>
      </c>
      <c r="F38" s="10">
        <v>1.0413147553667168</v>
      </c>
    </row>
    <row r="39" spans="1:6" x14ac:dyDescent="0.2">
      <c r="A39" s="10" t="s">
        <v>846</v>
      </c>
      <c r="B39" s="10" t="s">
        <v>847</v>
      </c>
      <c r="C39" s="10" t="s">
        <v>11</v>
      </c>
      <c r="D39" s="37">
        <v>550000</v>
      </c>
      <c r="E39" s="10">
        <v>390.5</v>
      </c>
      <c r="F39" s="10">
        <v>0.82272237216469457</v>
      </c>
    </row>
    <row r="40" spans="1:6" x14ac:dyDescent="0.2">
      <c r="A40" s="10" t="s">
        <v>1074</v>
      </c>
      <c r="B40" s="10" t="s">
        <v>1075</v>
      </c>
      <c r="C40" s="10" t="s">
        <v>59</v>
      </c>
      <c r="D40" s="37">
        <v>400000</v>
      </c>
      <c r="E40" s="10">
        <v>360.8</v>
      </c>
      <c r="F40" s="10">
        <v>0.76014912132399948</v>
      </c>
    </row>
    <row r="41" spans="1:6" x14ac:dyDescent="0.2">
      <c r="A41" s="10" t="s">
        <v>101</v>
      </c>
      <c r="B41" s="10" t="s">
        <v>102</v>
      </c>
      <c r="C41" s="10" t="s">
        <v>76</v>
      </c>
      <c r="D41" s="37">
        <v>100000</v>
      </c>
      <c r="E41" s="10">
        <v>237.65</v>
      </c>
      <c r="F41" s="10">
        <v>0.50069134889869316</v>
      </c>
    </row>
    <row r="42" spans="1:6" x14ac:dyDescent="0.2">
      <c r="A42" s="10" t="s">
        <v>74</v>
      </c>
      <c r="B42" s="10" t="s">
        <v>75</v>
      </c>
      <c r="C42" s="10" t="s">
        <v>76</v>
      </c>
      <c r="D42" s="37">
        <v>150000</v>
      </c>
      <c r="E42" s="10">
        <v>220.05</v>
      </c>
      <c r="F42" s="10">
        <v>0.46361090395605903</v>
      </c>
    </row>
    <row r="43" spans="1:6" x14ac:dyDescent="0.2">
      <c r="A43" s="10" t="s">
        <v>95</v>
      </c>
      <c r="B43" s="10" t="s">
        <v>96</v>
      </c>
      <c r="C43" s="10" t="s">
        <v>97</v>
      </c>
      <c r="D43" s="37">
        <v>100000</v>
      </c>
      <c r="E43" s="10">
        <v>128.15</v>
      </c>
      <c r="F43" s="10">
        <v>0.26999198973855471</v>
      </c>
    </row>
    <row r="44" spans="1:6" x14ac:dyDescent="0.2">
      <c r="A44" s="10" t="s">
        <v>1158</v>
      </c>
      <c r="B44" s="10" t="s">
        <v>1159</v>
      </c>
      <c r="C44" s="10" t="s">
        <v>59</v>
      </c>
      <c r="D44" s="37">
        <v>11242</v>
      </c>
      <c r="E44" s="10">
        <v>17.762360000000001</v>
      </c>
      <c r="F44" s="10">
        <v>3.7422512047229926E-2</v>
      </c>
    </row>
    <row r="45" spans="1:6" x14ac:dyDescent="0.2">
      <c r="A45" s="10" t="s">
        <v>1076</v>
      </c>
      <c r="B45" s="10" t="s">
        <v>1077</v>
      </c>
      <c r="C45" s="10" t="s">
        <v>932</v>
      </c>
      <c r="D45" s="37">
        <v>19675</v>
      </c>
      <c r="E45" s="10">
        <v>17.7075</v>
      </c>
      <c r="F45" s="10">
        <v>3.7306930614868963E-2</v>
      </c>
    </row>
    <row r="46" spans="1:6" x14ac:dyDescent="0.2">
      <c r="A46" s="12" t="s">
        <v>119</v>
      </c>
      <c r="B46" s="10"/>
      <c r="C46" s="10"/>
      <c r="D46" s="10"/>
      <c r="E46" s="12">
        <f xml:space="preserve"> SUM(E8:E45)</f>
        <v>45692.685473499987</v>
      </c>
      <c r="F46" s="12">
        <f>SUM(F8:F45)</f>
        <v>96.267335680750833</v>
      </c>
    </row>
    <row r="47" spans="1:6" x14ac:dyDescent="0.2">
      <c r="A47" s="10"/>
      <c r="B47" s="10"/>
      <c r="C47" s="10"/>
      <c r="D47" s="10"/>
      <c r="E47" s="10"/>
      <c r="F47" s="10"/>
    </row>
    <row r="48" spans="1:6" x14ac:dyDescent="0.2">
      <c r="A48" s="12" t="s">
        <v>119</v>
      </c>
      <c r="B48" s="10"/>
      <c r="C48" s="10"/>
      <c r="D48" s="10"/>
      <c r="E48" s="12">
        <v>45692.685473499987</v>
      </c>
      <c r="F48" s="12">
        <v>96.267335680750833</v>
      </c>
    </row>
    <row r="49" spans="1:6" x14ac:dyDescent="0.2">
      <c r="A49" s="10"/>
      <c r="B49" s="10"/>
      <c r="C49" s="10"/>
      <c r="D49" s="10"/>
      <c r="E49" s="10"/>
      <c r="F49" s="10"/>
    </row>
    <row r="50" spans="1:6" x14ac:dyDescent="0.2">
      <c r="A50" s="12" t="s">
        <v>136</v>
      </c>
      <c r="B50" s="10"/>
      <c r="C50" s="10"/>
      <c r="D50" s="10"/>
      <c r="E50" s="12">
        <v>1771.6856451000001</v>
      </c>
      <c r="F50" s="12">
        <v>3.73</v>
      </c>
    </row>
    <row r="51" spans="1:6" x14ac:dyDescent="0.2">
      <c r="A51" s="10"/>
      <c r="B51" s="10"/>
      <c r="C51" s="10"/>
      <c r="D51" s="10"/>
      <c r="E51" s="10"/>
      <c r="F51" s="10"/>
    </row>
    <row r="52" spans="1:6" x14ac:dyDescent="0.2">
      <c r="A52" s="14" t="s">
        <v>137</v>
      </c>
      <c r="B52" s="7"/>
      <c r="C52" s="7"/>
      <c r="D52" s="7"/>
      <c r="E52" s="14">
        <v>47464.371118599985</v>
      </c>
      <c r="F52" s="14">
        <f xml:space="preserve"> ROUND(SUM(F48:F51),2)</f>
        <v>100</v>
      </c>
    </row>
    <row r="54" spans="1:6" x14ac:dyDescent="0.2">
      <c r="A54" s="15" t="s">
        <v>140</v>
      </c>
    </row>
    <row r="55" spans="1:6" x14ac:dyDescent="0.2">
      <c r="A55" s="15" t="s">
        <v>141</v>
      </c>
    </row>
    <row r="56" spans="1:6" x14ac:dyDescent="0.2">
      <c r="A56" s="15" t="s">
        <v>142</v>
      </c>
    </row>
    <row r="57" spans="1:6" x14ac:dyDescent="0.2">
      <c r="A57" s="20" t="s">
        <v>143</v>
      </c>
      <c r="B57" s="22">
        <v>21.8441926</v>
      </c>
    </row>
    <row r="58" spans="1:6" x14ac:dyDescent="0.2">
      <c r="A58" s="20" t="s">
        <v>144</v>
      </c>
      <c r="B58" s="22">
        <v>29.095659099999999</v>
      </c>
    </row>
    <row r="59" spans="1:6" x14ac:dyDescent="0.2">
      <c r="A59" s="20" t="s">
        <v>145</v>
      </c>
      <c r="B59" s="22">
        <v>21.237979800000002</v>
      </c>
    </row>
    <row r="60" spans="1:6" x14ac:dyDescent="0.2">
      <c r="A60" s="20" t="s">
        <v>146</v>
      </c>
      <c r="B60" s="22">
        <v>28.344610899999999</v>
      </c>
    </row>
    <row r="62" spans="1:6" x14ac:dyDescent="0.2">
      <c r="A62" s="15" t="s">
        <v>147</v>
      </c>
    </row>
    <row r="63" spans="1:6" x14ac:dyDescent="0.2">
      <c r="A63" s="20" t="s">
        <v>143</v>
      </c>
      <c r="B63" s="22">
        <v>17.083807700000001</v>
      </c>
    </row>
    <row r="64" spans="1:6" x14ac:dyDescent="0.2">
      <c r="A64" s="20" t="s">
        <v>144</v>
      </c>
      <c r="B64" s="22">
        <v>25.059456000000001</v>
      </c>
    </row>
    <row r="65" spans="1:2" x14ac:dyDescent="0.2">
      <c r="A65" s="20" t="s">
        <v>145</v>
      </c>
      <c r="B65" s="22">
        <v>16.4383689</v>
      </c>
    </row>
    <row r="66" spans="1:2" x14ac:dyDescent="0.2">
      <c r="A66" s="20" t="s">
        <v>146</v>
      </c>
      <c r="B66" s="22">
        <v>24.242108200000001</v>
      </c>
    </row>
    <row r="68" spans="1:2" x14ac:dyDescent="0.2">
      <c r="A68" s="15" t="s">
        <v>148</v>
      </c>
      <c r="B68" s="38"/>
    </row>
    <row r="69" spans="1:2" x14ac:dyDescent="0.2">
      <c r="A69" s="39" t="s">
        <v>513</v>
      </c>
      <c r="B69" s="51" t="s">
        <v>859</v>
      </c>
    </row>
    <row r="70" spans="1:2" x14ac:dyDescent="0.2">
      <c r="A70" s="40" t="s">
        <v>532</v>
      </c>
      <c r="B70" s="48">
        <v>2</v>
      </c>
    </row>
    <row r="71" spans="1:2" x14ac:dyDescent="0.2">
      <c r="A71" s="40" t="s">
        <v>533</v>
      </c>
      <c r="B71" s="48">
        <v>2</v>
      </c>
    </row>
    <row r="73" spans="1:2" x14ac:dyDescent="0.2">
      <c r="A73" s="15" t="s">
        <v>860</v>
      </c>
      <c r="B73" s="42">
        <v>0.22177274836471714</v>
      </c>
    </row>
  </sheetData>
  <mergeCells count="1">
    <mergeCell ref="A1: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showGridLines="0" workbookViewId="0">
      <selection activeCell="B37" sqref="B37:B38"/>
    </sheetView>
  </sheetViews>
  <sheetFormatPr defaultRowHeight="11.25" x14ac:dyDescent="0.2"/>
  <cols>
    <col min="1" max="1" width="58.85546875" style="20" bestFit="1" customWidth="1"/>
    <col min="2" max="2" width="34" style="20" bestFit="1" customWidth="1"/>
    <col min="3" max="3" width="20" style="20" bestFit="1" customWidth="1"/>
    <col min="4" max="4" width="11.5703125" style="20" bestFit="1" customWidth="1"/>
    <col min="5" max="5" width="24" style="20" bestFit="1" customWidth="1"/>
    <col min="6" max="6" width="14.140625" style="20" bestFit="1" customWidth="1"/>
    <col min="7" max="16384" width="9.140625" style="21"/>
  </cols>
  <sheetData>
    <row r="1" spans="1:6" x14ac:dyDescent="0.2">
      <c r="A1" s="36" t="s">
        <v>1160</v>
      </c>
      <c r="B1" s="36"/>
      <c r="C1" s="36"/>
      <c r="D1" s="36"/>
      <c r="E1" s="36"/>
    </row>
    <row r="3" spans="1:6" s="1" customFormat="1" x14ac:dyDescent="0.2">
      <c r="A3" s="5" t="s">
        <v>1</v>
      </c>
      <c r="B3" s="5" t="s">
        <v>2</v>
      </c>
      <c r="C3" s="5" t="s">
        <v>814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10">
        <v>4700000</v>
      </c>
      <c r="E8" s="10">
        <v>45676.95</v>
      </c>
      <c r="F8" s="10">
        <v>7.4903556552010171</v>
      </c>
    </row>
    <row r="9" spans="1:6" x14ac:dyDescent="0.2">
      <c r="A9" s="10" t="s">
        <v>12</v>
      </c>
      <c r="B9" s="10" t="s">
        <v>13</v>
      </c>
      <c r="C9" s="10" t="s">
        <v>14</v>
      </c>
      <c r="D9" s="10">
        <v>3900000</v>
      </c>
      <c r="E9" s="10">
        <v>42277.95</v>
      </c>
      <c r="F9" s="10">
        <v>6.9329690768058256</v>
      </c>
    </row>
    <row r="10" spans="1:6" x14ac:dyDescent="0.2">
      <c r="A10" s="10" t="s">
        <v>20</v>
      </c>
      <c r="B10" s="10" t="s">
        <v>21</v>
      </c>
      <c r="C10" s="10" t="s">
        <v>11</v>
      </c>
      <c r="D10" s="10">
        <v>14600000</v>
      </c>
      <c r="E10" s="10">
        <v>27747.3</v>
      </c>
      <c r="F10" s="10">
        <v>4.5501537530758771</v>
      </c>
    </row>
    <row r="11" spans="1:6" x14ac:dyDescent="0.2">
      <c r="A11" s="10" t="s">
        <v>15</v>
      </c>
      <c r="B11" s="10" t="s">
        <v>16</v>
      </c>
      <c r="C11" s="10" t="s">
        <v>17</v>
      </c>
      <c r="D11" s="10">
        <v>8300000</v>
      </c>
      <c r="E11" s="10">
        <v>26186.5</v>
      </c>
      <c r="F11" s="10">
        <v>4.2942052471743724</v>
      </c>
    </row>
    <row r="12" spans="1:6" x14ac:dyDescent="0.2">
      <c r="A12" s="10" t="s">
        <v>18</v>
      </c>
      <c r="B12" s="10" t="s">
        <v>19</v>
      </c>
      <c r="C12" s="10" t="s">
        <v>11</v>
      </c>
      <c r="D12" s="10">
        <v>2850000</v>
      </c>
      <c r="E12" s="10">
        <v>23655</v>
      </c>
      <c r="F12" s="10">
        <v>3.8790760552922223</v>
      </c>
    </row>
    <row r="13" spans="1:6" x14ac:dyDescent="0.2">
      <c r="A13" s="10" t="s">
        <v>24</v>
      </c>
      <c r="B13" s="10" t="s">
        <v>25</v>
      </c>
      <c r="C13" s="10" t="s">
        <v>26</v>
      </c>
      <c r="D13" s="10">
        <v>2050000</v>
      </c>
      <c r="E13" s="10">
        <v>22058</v>
      </c>
      <c r="F13" s="10">
        <v>3.61719127574026</v>
      </c>
    </row>
    <row r="14" spans="1:6" x14ac:dyDescent="0.2">
      <c r="A14" s="10" t="s">
        <v>30</v>
      </c>
      <c r="B14" s="10" t="s">
        <v>31</v>
      </c>
      <c r="C14" s="10" t="s">
        <v>32</v>
      </c>
      <c r="D14" s="10">
        <v>2050000</v>
      </c>
      <c r="E14" s="10">
        <v>19816.325000000001</v>
      </c>
      <c r="F14" s="10">
        <v>3.2495891697902621</v>
      </c>
    </row>
    <row r="15" spans="1:6" x14ac:dyDescent="0.2">
      <c r="A15" s="10" t="s">
        <v>27</v>
      </c>
      <c r="B15" s="10" t="s">
        <v>28</v>
      </c>
      <c r="C15" s="10" t="s">
        <v>29</v>
      </c>
      <c r="D15" s="10">
        <v>650000</v>
      </c>
      <c r="E15" s="10">
        <v>19735.625</v>
      </c>
      <c r="F15" s="10">
        <v>3.2363555431717006</v>
      </c>
    </row>
    <row r="16" spans="1:6" x14ac:dyDescent="0.2">
      <c r="A16" s="10" t="s">
        <v>33</v>
      </c>
      <c r="B16" s="10" t="s">
        <v>34</v>
      </c>
      <c r="C16" s="10" t="s">
        <v>11</v>
      </c>
      <c r="D16" s="10">
        <v>2700000</v>
      </c>
      <c r="E16" s="10">
        <v>18603</v>
      </c>
      <c r="F16" s="10">
        <v>3.0506215115874538</v>
      </c>
    </row>
    <row r="17" spans="1:6" x14ac:dyDescent="0.2">
      <c r="A17" s="10" t="s">
        <v>22</v>
      </c>
      <c r="B17" s="10" t="s">
        <v>23</v>
      </c>
      <c r="C17" s="10" t="s">
        <v>11</v>
      </c>
      <c r="D17" s="10">
        <v>2750000</v>
      </c>
      <c r="E17" s="10">
        <v>17336</v>
      </c>
      <c r="F17" s="10">
        <v>2.8428519338214318</v>
      </c>
    </row>
    <row r="18" spans="1:6" x14ac:dyDescent="0.2">
      <c r="A18" s="10" t="s">
        <v>38</v>
      </c>
      <c r="B18" s="10" t="s">
        <v>39</v>
      </c>
      <c r="C18" s="10" t="s">
        <v>11</v>
      </c>
      <c r="D18" s="10">
        <v>4200000</v>
      </c>
      <c r="E18" s="10">
        <v>15781.5</v>
      </c>
      <c r="F18" s="10">
        <v>2.5879365363176583</v>
      </c>
    </row>
    <row r="19" spans="1:6" x14ac:dyDescent="0.2">
      <c r="A19" s="10" t="s">
        <v>45</v>
      </c>
      <c r="B19" s="10" t="s">
        <v>46</v>
      </c>
      <c r="C19" s="10" t="s">
        <v>44</v>
      </c>
      <c r="D19" s="10">
        <v>5000000</v>
      </c>
      <c r="E19" s="10">
        <v>14985</v>
      </c>
      <c r="F19" s="10">
        <v>2.457322117461592</v>
      </c>
    </row>
    <row r="20" spans="1:6" x14ac:dyDescent="0.2">
      <c r="A20" s="10" t="s">
        <v>55</v>
      </c>
      <c r="B20" s="10" t="s">
        <v>56</v>
      </c>
      <c r="C20" s="10" t="s">
        <v>32</v>
      </c>
      <c r="D20" s="10">
        <v>1800000</v>
      </c>
      <c r="E20" s="10">
        <v>13846.5</v>
      </c>
      <c r="F20" s="10">
        <v>2.2706246713000953</v>
      </c>
    </row>
    <row r="21" spans="1:6" x14ac:dyDescent="0.2">
      <c r="A21" s="10" t="s">
        <v>51</v>
      </c>
      <c r="B21" s="10" t="s">
        <v>52</v>
      </c>
      <c r="C21" s="10" t="s">
        <v>44</v>
      </c>
      <c r="D21" s="10">
        <v>540000</v>
      </c>
      <c r="E21" s="10">
        <v>13499.46</v>
      </c>
      <c r="F21" s="10">
        <v>2.2137151572764804</v>
      </c>
    </row>
    <row r="22" spans="1:6" x14ac:dyDescent="0.2">
      <c r="A22" s="10" t="s">
        <v>47</v>
      </c>
      <c r="B22" s="10" t="s">
        <v>48</v>
      </c>
      <c r="C22" s="10" t="s">
        <v>29</v>
      </c>
      <c r="D22" s="10">
        <v>1500000</v>
      </c>
      <c r="E22" s="10">
        <v>12808.5</v>
      </c>
      <c r="F22" s="10">
        <v>2.1004077638643177</v>
      </c>
    </row>
    <row r="23" spans="1:6" x14ac:dyDescent="0.2">
      <c r="A23" s="10" t="s">
        <v>35</v>
      </c>
      <c r="B23" s="10" t="s">
        <v>36</v>
      </c>
      <c r="C23" s="10" t="s">
        <v>37</v>
      </c>
      <c r="D23" s="10">
        <v>455000</v>
      </c>
      <c r="E23" s="10">
        <v>12597.13</v>
      </c>
      <c r="F23" s="10">
        <v>2.0657461571931224</v>
      </c>
    </row>
    <row r="24" spans="1:6" x14ac:dyDescent="0.2">
      <c r="A24" s="10" t="s">
        <v>834</v>
      </c>
      <c r="B24" s="10" t="s">
        <v>835</v>
      </c>
      <c r="C24" s="10" t="s">
        <v>37</v>
      </c>
      <c r="D24" s="10">
        <v>370000</v>
      </c>
      <c r="E24" s="10">
        <v>12312.305</v>
      </c>
      <c r="F24" s="10">
        <v>2.0190389985607569</v>
      </c>
    </row>
    <row r="25" spans="1:6" x14ac:dyDescent="0.2">
      <c r="A25" s="10" t="s">
        <v>49</v>
      </c>
      <c r="B25" s="10" t="s">
        <v>50</v>
      </c>
      <c r="C25" s="10" t="s">
        <v>44</v>
      </c>
      <c r="D25" s="10">
        <v>1000000</v>
      </c>
      <c r="E25" s="10">
        <v>12281</v>
      </c>
      <c r="F25" s="10">
        <v>2.0139054337367908</v>
      </c>
    </row>
    <row r="26" spans="1:6" x14ac:dyDescent="0.2">
      <c r="A26" s="10" t="s">
        <v>70</v>
      </c>
      <c r="B26" s="10" t="s">
        <v>71</v>
      </c>
      <c r="C26" s="10" t="s">
        <v>14</v>
      </c>
      <c r="D26" s="10">
        <v>2200000</v>
      </c>
      <c r="E26" s="10">
        <v>11445.5</v>
      </c>
      <c r="F26" s="10">
        <v>1.8768955819423856</v>
      </c>
    </row>
    <row r="27" spans="1:6" x14ac:dyDescent="0.2">
      <c r="A27" s="10" t="s">
        <v>53</v>
      </c>
      <c r="B27" s="10" t="s">
        <v>54</v>
      </c>
      <c r="C27" s="10" t="s">
        <v>14</v>
      </c>
      <c r="D27" s="10">
        <v>1400000</v>
      </c>
      <c r="E27" s="10">
        <v>11385.5</v>
      </c>
      <c r="F27" s="10">
        <v>1.8670564543449417</v>
      </c>
    </row>
    <row r="28" spans="1:6" x14ac:dyDescent="0.2">
      <c r="A28" s="10" t="s">
        <v>1087</v>
      </c>
      <c r="B28" s="10" t="s">
        <v>1088</v>
      </c>
      <c r="C28" s="10" t="s">
        <v>44</v>
      </c>
      <c r="D28" s="10">
        <v>500000</v>
      </c>
      <c r="E28" s="10">
        <v>11006</v>
      </c>
      <c r="F28" s="10">
        <v>1.8048239722911097</v>
      </c>
    </row>
    <row r="29" spans="1:6" x14ac:dyDescent="0.2">
      <c r="A29" s="10" t="s">
        <v>92</v>
      </c>
      <c r="B29" s="10" t="s">
        <v>93</v>
      </c>
      <c r="C29" s="10" t="s">
        <v>94</v>
      </c>
      <c r="D29" s="10">
        <v>3500000</v>
      </c>
      <c r="E29" s="10">
        <v>10885</v>
      </c>
      <c r="F29" s="10">
        <v>1.7849817316362648</v>
      </c>
    </row>
    <row r="30" spans="1:6" x14ac:dyDescent="0.2">
      <c r="A30" s="10" t="s">
        <v>65</v>
      </c>
      <c r="B30" s="10" t="s">
        <v>66</v>
      </c>
      <c r="C30" s="10" t="s">
        <v>29</v>
      </c>
      <c r="D30" s="10">
        <v>3450000</v>
      </c>
      <c r="E30" s="10">
        <v>10853.7</v>
      </c>
      <c r="F30" s="10">
        <v>1.7798489867395981</v>
      </c>
    </row>
    <row r="31" spans="1:6" x14ac:dyDescent="0.2">
      <c r="A31" s="10" t="s">
        <v>57</v>
      </c>
      <c r="B31" s="10" t="s">
        <v>58</v>
      </c>
      <c r="C31" s="10" t="s">
        <v>59</v>
      </c>
      <c r="D31" s="10">
        <v>1300000</v>
      </c>
      <c r="E31" s="10">
        <v>10520.25</v>
      </c>
      <c r="F31" s="10">
        <v>1.7251680351168042</v>
      </c>
    </row>
    <row r="32" spans="1:6" x14ac:dyDescent="0.2">
      <c r="A32" s="10" t="s">
        <v>832</v>
      </c>
      <c r="B32" s="10" t="s">
        <v>833</v>
      </c>
      <c r="C32" s="10" t="s">
        <v>37</v>
      </c>
      <c r="D32" s="10">
        <v>880000</v>
      </c>
      <c r="E32" s="10">
        <v>10506.32</v>
      </c>
      <c r="F32" s="10">
        <v>1.7228837176595975</v>
      </c>
    </row>
    <row r="33" spans="1:6" x14ac:dyDescent="0.2">
      <c r="A33" s="10" t="s">
        <v>872</v>
      </c>
      <c r="B33" s="10" t="s">
        <v>873</v>
      </c>
      <c r="C33" s="10" t="s">
        <v>874</v>
      </c>
      <c r="D33" s="10">
        <v>5200000</v>
      </c>
      <c r="E33" s="10">
        <v>10093.200000000001</v>
      </c>
      <c r="F33" s="10">
        <v>1.6551380444419981</v>
      </c>
    </row>
    <row r="34" spans="1:6" x14ac:dyDescent="0.2">
      <c r="A34" s="10" t="s">
        <v>60</v>
      </c>
      <c r="B34" s="10" t="s">
        <v>61</v>
      </c>
      <c r="C34" s="10" t="s">
        <v>62</v>
      </c>
      <c r="D34" s="10">
        <v>1100000</v>
      </c>
      <c r="E34" s="10">
        <v>9307.1</v>
      </c>
      <c r="F34" s="10">
        <v>1.5262290743694884</v>
      </c>
    </row>
    <row r="35" spans="1:6" x14ac:dyDescent="0.2">
      <c r="A35" s="10" t="s">
        <v>1089</v>
      </c>
      <c r="B35" s="10" t="s">
        <v>1090</v>
      </c>
      <c r="C35" s="10" t="s">
        <v>1021</v>
      </c>
      <c r="D35" s="10">
        <v>7000000</v>
      </c>
      <c r="E35" s="10">
        <v>9103.5</v>
      </c>
      <c r="F35" s="10">
        <v>1.492841634722162</v>
      </c>
    </row>
    <row r="36" spans="1:6" x14ac:dyDescent="0.2">
      <c r="A36" s="10" t="s">
        <v>63</v>
      </c>
      <c r="B36" s="10" t="s">
        <v>64</v>
      </c>
      <c r="C36" s="10" t="s">
        <v>11</v>
      </c>
      <c r="D36" s="10">
        <v>5700000</v>
      </c>
      <c r="E36" s="10">
        <v>9048.75</v>
      </c>
      <c r="F36" s="10">
        <v>1.4838634307894947</v>
      </c>
    </row>
    <row r="37" spans="1:6" x14ac:dyDescent="0.2">
      <c r="A37" s="10" t="s">
        <v>72</v>
      </c>
      <c r="B37" s="10" t="s">
        <v>73</v>
      </c>
      <c r="C37" s="10" t="s">
        <v>62</v>
      </c>
      <c r="D37" s="10">
        <v>3647020</v>
      </c>
      <c r="E37" s="10">
        <v>8634.3198499999999</v>
      </c>
      <c r="F37" s="10">
        <v>1.4159029120215316</v>
      </c>
    </row>
    <row r="38" spans="1:6" x14ac:dyDescent="0.2">
      <c r="A38" s="10" t="s">
        <v>815</v>
      </c>
      <c r="B38" s="10" t="s">
        <v>816</v>
      </c>
      <c r="C38" s="10" t="s">
        <v>14</v>
      </c>
      <c r="D38" s="10">
        <v>370000</v>
      </c>
      <c r="E38" s="10">
        <v>8054.16</v>
      </c>
      <c r="F38" s="10">
        <v>1.3207651321704674</v>
      </c>
    </row>
    <row r="39" spans="1:6" x14ac:dyDescent="0.2">
      <c r="A39" s="10" t="s">
        <v>105</v>
      </c>
      <c r="B39" s="10" t="s">
        <v>106</v>
      </c>
      <c r="C39" s="10" t="s">
        <v>62</v>
      </c>
      <c r="D39" s="10">
        <v>2500000</v>
      </c>
      <c r="E39" s="10">
        <v>7391.25</v>
      </c>
      <c r="F39" s="10">
        <v>1.2120575309101096</v>
      </c>
    </row>
    <row r="40" spans="1:6" x14ac:dyDescent="0.2">
      <c r="A40" s="10" t="s">
        <v>822</v>
      </c>
      <c r="B40" s="10" t="s">
        <v>823</v>
      </c>
      <c r="C40" s="10" t="s">
        <v>69</v>
      </c>
      <c r="D40" s="10">
        <v>5200000</v>
      </c>
      <c r="E40" s="10">
        <v>6648.2</v>
      </c>
      <c r="F40" s="10">
        <v>1.0902081348887658</v>
      </c>
    </row>
    <row r="41" spans="1:6" x14ac:dyDescent="0.2">
      <c r="A41" s="10" t="s">
        <v>1081</v>
      </c>
      <c r="B41" s="10" t="s">
        <v>1082</v>
      </c>
      <c r="C41" s="10" t="s">
        <v>838</v>
      </c>
      <c r="D41" s="10">
        <v>600000</v>
      </c>
      <c r="E41" s="10">
        <v>6361.8</v>
      </c>
      <c r="F41" s="10">
        <v>1.0432426991569674</v>
      </c>
    </row>
    <row r="42" spans="1:6" x14ac:dyDescent="0.2">
      <c r="A42" s="10" t="s">
        <v>1068</v>
      </c>
      <c r="B42" s="10" t="s">
        <v>1069</v>
      </c>
      <c r="C42" s="10" t="s">
        <v>11</v>
      </c>
      <c r="D42" s="10">
        <v>4000000</v>
      </c>
      <c r="E42" s="10">
        <v>5276</v>
      </c>
      <c r="F42" s="10">
        <v>0.86518728673522571</v>
      </c>
    </row>
    <row r="43" spans="1:6" x14ac:dyDescent="0.2">
      <c r="A43" s="10" t="s">
        <v>77</v>
      </c>
      <c r="B43" s="10" t="s">
        <v>78</v>
      </c>
      <c r="C43" s="10" t="s">
        <v>79</v>
      </c>
      <c r="D43" s="10">
        <v>580000</v>
      </c>
      <c r="E43" s="10">
        <v>4131.63</v>
      </c>
      <c r="F43" s="10">
        <v>0.67752724592377955</v>
      </c>
    </row>
    <row r="44" spans="1:6" x14ac:dyDescent="0.2">
      <c r="A44" s="10" t="s">
        <v>870</v>
      </c>
      <c r="B44" s="10" t="s">
        <v>871</v>
      </c>
      <c r="C44" s="10" t="s">
        <v>44</v>
      </c>
      <c r="D44" s="10">
        <v>1700000</v>
      </c>
      <c r="E44" s="10">
        <v>3978.85</v>
      </c>
      <c r="F44" s="10">
        <v>0.65247354735148844</v>
      </c>
    </row>
    <row r="45" spans="1:6" x14ac:dyDescent="0.2">
      <c r="A45" s="10" t="s">
        <v>1083</v>
      </c>
      <c r="B45" s="10" t="s">
        <v>1084</v>
      </c>
      <c r="C45" s="10" t="s">
        <v>62</v>
      </c>
      <c r="D45" s="10">
        <v>400000</v>
      </c>
      <c r="E45" s="10">
        <v>3321.6</v>
      </c>
      <c r="F45" s="10">
        <v>0.54469410379448935</v>
      </c>
    </row>
    <row r="46" spans="1:6" x14ac:dyDescent="0.2">
      <c r="A46" s="10" t="s">
        <v>95</v>
      </c>
      <c r="B46" s="10" t="s">
        <v>96</v>
      </c>
      <c r="C46" s="10" t="s">
        <v>97</v>
      </c>
      <c r="D46" s="10">
        <v>2496000</v>
      </c>
      <c r="E46" s="10">
        <v>3198.6239999999998</v>
      </c>
      <c r="F46" s="10">
        <v>0.52452782787076857</v>
      </c>
    </row>
    <row r="47" spans="1:6" x14ac:dyDescent="0.2">
      <c r="A47" s="10" t="s">
        <v>846</v>
      </c>
      <c r="B47" s="10" t="s">
        <v>847</v>
      </c>
      <c r="C47" s="10" t="s">
        <v>11</v>
      </c>
      <c r="D47" s="10">
        <v>4000000</v>
      </c>
      <c r="E47" s="10">
        <v>2840</v>
      </c>
      <c r="F47" s="10">
        <v>0.46571870627900702</v>
      </c>
    </row>
    <row r="48" spans="1:6" x14ac:dyDescent="0.2">
      <c r="A48" s="10" t="s">
        <v>1099</v>
      </c>
      <c r="B48" s="10" t="s">
        <v>1100</v>
      </c>
      <c r="C48" s="10" t="s">
        <v>960</v>
      </c>
      <c r="D48" s="10">
        <v>1000000</v>
      </c>
      <c r="E48" s="10">
        <v>2491</v>
      </c>
      <c r="F48" s="10">
        <v>0.40848778075387554</v>
      </c>
    </row>
    <row r="49" spans="1:6" x14ac:dyDescent="0.2">
      <c r="A49" s="10" t="s">
        <v>1136</v>
      </c>
      <c r="B49" s="10" t="s">
        <v>1137</v>
      </c>
      <c r="C49" s="10" t="s">
        <v>1021</v>
      </c>
      <c r="D49" s="10">
        <v>700000</v>
      </c>
      <c r="E49" s="10">
        <v>1594.25</v>
      </c>
      <c r="F49" s="10">
        <v>0.26143381953707995</v>
      </c>
    </row>
    <row r="50" spans="1:6" x14ac:dyDescent="0.2">
      <c r="A50" s="10" t="s">
        <v>1105</v>
      </c>
      <c r="B50" s="10" t="s">
        <v>1106</v>
      </c>
      <c r="C50" s="10" t="s">
        <v>100</v>
      </c>
      <c r="D50" s="10">
        <v>403397</v>
      </c>
      <c r="E50" s="10">
        <v>1230.965946</v>
      </c>
      <c r="F50" s="10">
        <v>0.20186051684670214</v>
      </c>
    </row>
    <row r="51" spans="1:6" x14ac:dyDescent="0.2">
      <c r="A51" s="12" t="s">
        <v>119</v>
      </c>
      <c r="B51" s="10"/>
      <c r="C51" s="10"/>
      <c r="D51" s="10"/>
      <c r="E51" s="12">
        <f xml:space="preserve"> SUM(E8:E50)</f>
        <v>550511.51479599986</v>
      </c>
      <c r="F51" s="12">
        <f>SUM(F8:F50)</f>
        <v>90.275883965665344</v>
      </c>
    </row>
    <row r="52" spans="1:6" x14ac:dyDescent="0.2">
      <c r="A52" s="10"/>
      <c r="B52" s="10"/>
      <c r="C52" s="10"/>
      <c r="D52" s="10"/>
      <c r="E52" s="10"/>
      <c r="F52" s="10"/>
    </row>
    <row r="53" spans="1:6" x14ac:dyDescent="0.2">
      <c r="A53" s="12" t="s">
        <v>1035</v>
      </c>
      <c r="B53" s="10"/>
      <c r="C53" s="10"/>
      <c r="D53" s="10"/>
      <c r="E53" s="10"/>
      <c r="F53" s="10"/>
    </row>
    <row r="54" spans="1:6" x14ac:dyDescent="0.2">
      <c r="A54" s="10"/>
      <c r="B54" s="10"/>
      <c r="C54" s="10"/>
      <c r="D54" s="10"/>
      <c r="E54" s="10"/>
      <c r="F54" s="10"/>
    </row>
    <row r="55" spans="1:6" x14ac:dyDescent="0.2">
      <c r="A55" s="10" t="s">
        <v>1078</v>
      </c>
      <c r="B55" s="10" t="s">
        <v>1079</v>
      </c>
      <c r="C55" s="10" t="s">
        <v>14</v>
      </c>
      <c r="D55" s="10">
        <v>760000</v>
      </c>
      <c r="E55" s="10">
        <v>29679.851289999999</v>
      </c>
      <c r="F55" s="10">
        <v>4.8670640652577886</v>
      </c>
    </row>
    <row r="56" spans="1:6" x14ac:dyDescent="0.2">
      <c r="A56" s="12" t="s">
        <v>119</v>
      </c>
      <c r="B56" s="10"/>
      <c r="C56" s="10"/>
      <c r="D56" s="10"/>
      <c r="E56" s="12">
        <f>SUM(E55:E55)</f>
        <v>29679.851289999999</v>
      </c>
      <c r="F56" s="12">
        <f>SUM(F55:F55)</f>
        <v>4.8670640652577886</v>
      </c>
    </row>
    <row r="57" spans="1:6" x14ac:dyDescent="0.2">
      <c r="A57" s="10"/>
      <c r="B57" s="10"/>
      <c r="C57" s="10"/>
      <c r="D57" s="10"/>
      <c r="E57" s="10"/>
      <c r="F57" s="10"/>
    </row>
    <row r="58" spans="1:6" x14ac:dyDescent="0.2">
      <c r="A58" s="12" t="s">
        <v>119</v>
      </c>
      <c r="B58" s="10"/>
      <c r="C58" s="10"/>
      <c r="D58" s="10"/>
      <c r="E58" s="12">
        <v>580191.36608599988</v>
      </c>
      <c r="F58" s="12">
        <v>95.142948030923137</v>
      </c>
    </row>
    <row r="59" spans="1:6" x14ac:dyDescent="0.2">
      <c r="A59" s="10"/>
      <c r="B59" s="10"/>
      <c r="C59" s="10"/>
      <c r="D59" s="10"/>
      <c r="E59" s="10"/>
      <c r="F59" s="10"/>
    </row>
    <row r="60" spans="1:6" x14ac:dyDescent="0.2">
      <c r="A60" s="12" t="s">
        <v>136</v>
      </c>
      <c r="B60" s="10"/>
      <c r="C60" s="10"/>
      <c r="D60" s="10"/>
      <c r="E60" s="12">
        <v>29618.79651</v>
      </c>
      <c r="F60" s="12">
        <v>4.8600000000000003</v>
      </c>
    </row>
    <row r="61" spans="1:6" x14ac:dyDescent="0.2">
      <c r="A61" s="10"/>
      <c r="B61" s="10"/>
      <c r="C61" s="10"/>
      <c r="D61" s="10"/>
      <c r="E61" s="10"/>
      <c r="F61" s="10"/>
    </row>
    <row r="62" spans="1:6" x14ac:dyDescent="0.2">
      <c r="A62" s="14" t="s">
        <v>137</v>
      </c>
      <c r="B62" s="7"/>
      <c r="C62" s="7"/>
      <c r="D62" s="7"/>
      <c r="E62" s="14">
        <v>609810.16259599989</v>
      </c>
      <c r="F62" s="14">
        <f xml:space="preserve"> ROUND(SUM(F58:F61),2)</f>
        <v>100</v>
      </c>
    </row>
    <row r="64" spans="1:6" x14ac:dyDescent="0.2">
      <c r="A64" s="15" t="s">
        <v>140</v>
      </c>
    </row>
    <row r="65" spans="1:2" x14ac:dyDescent="0.2">
      <c r="A65" s="15" t="s">
        <v>141</v>
      </c>
    </row>
    <row r="66" spans="1:2" x14ac:dyDescent="0.2">
      <c r="A66" s="15" t="s">
        <v>142</v>
      </c>
    </row>
    <row r="67" spans="1:2" x14ac:dyDescent="0.2">
      <c r="A67" s="20" t="s">
        <v>143</v>
      </c>
      <c r="B67" s="22">
        <v>41.718005499999997</v>
      </c>
    </row>
    <row r="68" spans="1:2" x14ac:dyDescent="0.2">
      <c r="A68" s="20" t="s">
        <v>144</v>
      </c>
      <c r="B68" s="22">
        <v>355.08747870000002</v>
      </c>
    </row>
    <row r="69" spans="1:2" x14ac:dyDescent="0.2">
      <c r="A69" s="20" t="s">
        <v>145</v>
      </c>
      <c r="B69" s="22">
        <v>40.713638400000001</v>
      </c>
    </row>
    <row r="70" spans="1:2" x14ac:dyDescent="0.2">
      <c r="A70" s="20" t="s">
        <v>146</v>
      </c>
      <c r="B70" s="22">
        <v>347.5371887</v>
      </c>
    </row>
    <row r="72" spans="1:2" x14ac:dyDescent="0.2">
      <c r="A72" s="15" t="s">
        <v>147</v>
      </c>
    </row>
    <row r="73" spans="1:2" x14ac:dyDescent="0.2">
      <c r="A73" s="20" t="s">
        <v>143</v>
      </c>
      <c r="B73" s="22">
        <v>34.047407</v>
      </c>
    </row>
    <row r="74" spans="1:2" x14ac:dyDescent="0.2">
      <c r="A74" s="20" t="s">
        <v>144</v>
      </c>
      <c r="B74" s="22">
        <v>318.16361469999998</v>
      </c>
    </row>
    <row r="75" spans="1:2" x14ac:dyDescent="0.2">
      <c r="A75" s="20" t="s">
        <v>145</v>
      </c>
      <c r="B75" s="22">
        <v>32.996941900000003</v>
      </c>
    </row>
    <row r="76" spans="1:2" x14ac:dyDescent="0.2">
      <c r="A76" s="20" t="s">
        <v>146</v>
      </c>
      <c r="B76" s="22">
        <v>310.10051929999997</v>
      </c>
    </row>
    <row r="78" spans="1:2" x14ac:dyDescent="0.2">
      <c r="A78" s="15" t="s">
        <v>148</v>
      </c>
      <c r="B78" s="38"/>
    </row>
    <row r="79" spans="1:2" x14ac:dyDescent="0.2">
      <c r="A79" s="39" t="s">
        <v>513</v>
      </c>
      <c r="B79" s="51" t="s">
        <v>859</v>
      </c>
    </row>
    <row r="80" spans="1:2" x14ac:dyDescent="0.2">
      <c r="A80" s="39" t="s">
        <v>532</v>
      </c>
      <c r="B80" s="48">
        <v>3.5</v>
      </c>
    </row>
    <row r="81" spans="1:2" x14ac:dyDescent="0.2">
      <c r="A81" s="39" t="s">
        <v>533</v>
      </c>
      <c r="B81" s="48">
        <v>3.5</v>
      </c>
    </row>
    <row r="83" spans="1:2" x14ac:dyDescent="0.2">
      <c r="A83" s="15" t="s">
        <v>860</v>
      </c>
      <c r="B83" s="42">
        <v>5.2771445840568455E-2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showGridLines="0" workbookViewId="0">
      <selection activeCell="B37" sqref="B37:B38"/>
    </sheetView>
  </sheetViews>
  <sheetFormatPr defaultRowHeight="11.25" x14ac:dyDescent="0.2"/>
  <cols>
    <col min="1" max="1" width="58.85546875" style="20" bestFit="1" customWidth="1"/>
    <col min="2" max="2" width="37.7109375" style="20" bestFit="1" customWidth="1"/>
    <col min="3" max="3" width="32.7109375" style="20" bestFit="1" customWidth="1"/>
    <col min="4" max="4" width="10.5703125" style="20" bestFit="1" customWidth="1"/>
    <col min="5" max="5" width="24" style="20" bestFit="1" customWidth="1"/>
    <col min="6" max="6" width="14.140625" style="20" bestFit="1" customWidth="1"/>
    <col min="7" max="16384" width="9.140625" style="21"/>
  </cols>
  <sheetData>
    <row r="1" spans="1:6" x14ac:dyDescent="0.2">
      <c r="A1" s="36" t="s">
        <v>1161</v>
      </c>
      <c r="B1" s="36"/>
      <c r="C1" s="36"/>
      <c r="D1" s="36"/>
      <c r="E1" s="36"/>
    </row>
    <row r="3" spans="1:6" s="1" customFormat="1" x14ac:dyDescent="0.2">
      <c r="A3" s="5" t="s">
        <v>1</v>
      </c>
      <c r="B3" s="5" t="s">
        <v>2</v>
      </c>
      <c r="C3" s="5" t="s">
        <v>814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47</v>
      </c>
      <c r="B8" s="10" t="s">
        <v>48</v>
      </c>
      <c r="C8" s="10" t="s">
        <v>29</v>
      </c>
      <c r="D8" s="37">
        <v>36500</v>
      </c>
      <c r="E8" s="10">
        <v>311.67349999999999</v>
      </c>
      <c r="F8" s="10">
        <v>3.1645479205127081</v>
      </c>
    </row>
    <row r="9" spans="1:6" x14ac:dyDescent="0.2">
      <c r="A9" s="10" t="s">
        <v>9</v>
      </c>
      <c r="B9" s="10" t="s">
        <v>10</v>
      </c>
      <c r="C9" s="10" t="s">
        <v>11</v>
      </c>
      <c r="D9" s="37">
        <v>18304</v>
      </c>
      <c r="E9" s="10">
        <v>177.88742400000001</v>
      </c>
      <c r="F9" s="10">
        <v>1.806163429693453</v>
      </c>
    </row>
    <row r="10" spans="1:6" x14ac:dyDescent="0.2">
      <c r="A10" s="10" t="s">
        <v>15</v>
      </c>
      <c r="B10" s="10" t="s">
        <v>16</v>
      </c>
      <c r="C10" s="10" t="s">
        <v>17</v>
      </c>
      <c r="D10" s="37">
        <v>50698</v>
      </c>
      <c r="E10" s="10">
        <v>159.95219</v>
      </c>
      <c r="F10" s="10">
        <v>1.6240596978759938</v>
      </c>
    </row>
    <row r="11" spans="1:6" x14ac:dyDescent="0.2">
      <c r="A11" s="10" t="s">
        <v>33</v>
      </c>
      <c r="B11" s="10" t="s">
        <v>34</v>
      </c>
      <c r="C11" s="10" t="s">
        <v>11</v>
      </c>
      <c r="D11" s="37">
        <v>17751</v>
      </c>
      <c r="E11" s="10">
        <v>122.30439</v>
      </c>
      <c r="F11" s="10">
        <v>1.2418062589346712</v>
      </c>
    </row>
    <row r="12" spans="1:6" x14ac:dyDescent="0.2">
      <c r="A12" s="10" t="s">
        <v>89</v>
      </c>
      <c r="B12" s="10" t="s">
        <v>90</v>
      </c>
      <c r="C12" s="10" t="s">
        <v>91</v>
      </c>
      <c r="D12" s="37">
        <v>77491</v>
      </c>
      <c r="E12" s="10">
        <v>115.38409900000001</v>
      </c>
      <c r="F12" s="10">
        <v>1.1715417273226068</v>
      </c>
    </row>
    <row r="13" spans="1:6" x14ac:dyDescent="0.2">
      <c r="A13" s="10" t="s">
        <v>1039</v>
      </c>
      <c r="B13" s="10" t="s">
        <v>1040</v>
      </c>
      <c r="C13" s="10" t="s">
        <v>821</v>
      </c>
      <c r="D13" s="37">
        <v>33000</v>
      </c>
      <c r="E13" s="10">
        <v>104.544</v>
      </c>
      <c r="F13" s="10">
        <v>1.0614777894241267</v>
      </c>
    </row>
    <row r="14" spans="1:6" x14ac:dyDescent="0.2">
      <c r="A14" s="10" t="s">
        <v>824</v>
      </c>
      <c r="B14" s="10" t="s">
        <v>825</v>
      </c>
      <c r="C14" s="10" t="s">
        <v>821</v>
      </c>
      <c r="D14" s="37">
        <v>37962</v>
      </c>
      <c r="E14" s="10">
        <v>103.332564</v>
      </c>
      <c r="F14" s="10">
        <v>1.0491775865687853</v>
      </c>
    </row>
    <row r="15" spans="1:6" x14ac:dyDescent="0.2">
      <c r="A15" s="10" t="s">
        <v>963</v>
      </c>
      <c r="B15" s="10" t="s">
        <v>964</v>
      </c>
      <c r="C15" s="10" t="s">
        <v>838</v>
      </c>
      <c r="D15" s="37">
        <v>38500</v>
      </c>
      <c r="E15" s="10">
        <v>102.85275</v>
      </c>
      <c r="F15" s="10">
        <v>1.0443058397056966</v>
      </c>
    </row>
    <row r="16" spans="1:6" x14ac:dyDescent="0.2">
      <c r="A16" s="10" t="s">
        <v>1162</v>
      </c>
      <c r="B16" s="10" t="s">
        <v>1163</v>
      </c>
      <c r="C16" s="10" t="s">
        <v>838</v>
      </c>
      <c r="D16" s="37">
        <v>43000</v>
      </c>
      <c r="E16" s="10">
        <v>88.644499999999994</v>
      </c>
      <c r="F16" s="10">
        <v>0.90004369360849967</v>
      </c>
    </row>
    <row r="17" spans="1:6" x14ac:dyDescent="0.2">
      <c r="A17" s="10" t="s">
        <v>1022</v>
      </c>
      <c r="B17" s="10" t="s">
        <v>1023</v>
      </c>
      <c r="C17" s="10" t="s">
        <v>992</v>
      </c>
      <c r="D17" s="37">
        <v>82000</v>
      </c>
      <c r="E17" s="10">
        <v>80.483000000000004</v>
      </c>
      <c r="F17" s="10">
        <v>0.81717666175219994</v>
      </c>
    </row>
    <row r="18" spans="1:6" x14ac:dyDescent="0.2">
      <c r="A18" s="10"/>
      <c r="B18" s="10" t="s">
        <v>1164</v>
      </c>
      <c r="C18" s="10" t="s">
        <v>1165</v>
      </c>
      <c r="D18" s="37">
        <v>6750</v>
      </c>
      <c r="E18" s="10">
        <v>6.7486500000000005</v>
      </c>
      <c r="F18" s="10">
        <v>6.8521790668016655E-2</v>
      </c>
    </row>
    <row r="19" spans="1:6" x14ac:dyDescent="0.2">
      <c r="A19" s="10" t="s">
        <v>45</v>
      </c>
      <c r="B19" s="10" t="s">
        <v>46</v>
      </c>
      <c r="C19" s="10" t="s">
        <v>44</v>
      </c>
      <c r="D19" s="37">
        <v>18325</v>
      </c>
      <c r="E19" s="10">
        <v>54.920025000000003</v>
      </c>
      <c r="F19" s="10">
        <v>0.55762537048628114</v>
      </c>
    </row>
    <row r="20" spans="1:6" x14ac:dyDescent="0.2">
      <c r="A20" s="10" t="s">
        <v>997</v>
      </c>
      <c r="B20" s="10" t="s">
        <v>998</v>
      </c>
      <c r="C20" s="10" t="s">
        <v>62</v>
      </c>
      <c r="D20" s="37">
        <v>11000</v>
      </c>
      <c r="E20" s="10">
        <v>38.686999999999998</v>
      </c>
      <c r="F20" s="10">
        <v>0.39280485957540545</v>
      </c>
    </row>
    <row r="21" spans="1:6" x14ac:dyDescent="0.2">
      <c r="A21" s="10" t="s">
        <v>1083</v>
      </c>
      <c r="B21" s="10" t="s">
        <v>1084</v>
      </c>
      <c r="C21" s="10" t="s">
        <v>62</v>
      </c>
      <c r="D21" s="37">
        <v>2914</v>
      </c>
      <c r="E21" s="10">
        <v>24.197856000000002</v>
      </c>
      <c r="F21" s="10">
        <v>0.24569068235081251</v>
      </c>
    </row>
    <row r="22" spans="1:6" x14ac:dyDescent="0.2">
      <c r="A22" s="12" t="s">
        <v>119</v>
      </c>
      <c r="B22" s="10"/>
      <c r="C22" s="10"/>
      <c r="D22" s="37"/>
      <c r="E22" s="12">
        <f xml:space="preserve"> SUM(E8:E21)</f>
        <v>1491.6119479999998</v>
      </c>
      <c r="F22" s="12">
        <f>SUM(F8:F21)</f>
        <v>15.144943308479256</v>
      </c>
    </row>
    <row r="23" spans="1:6" x14ac:dyDescent="0.2">
      <c r="A23" s="10"/>
      <c r="B23" s="10"/>
      <c r="C23" s="10"/>
      <c r="D23" s="37"/>
      <c r="E23" s="10"/>
      <c r="F23" s="10"/>
    </row>
    <row r="24" spans="1:6" x14ac:dyDescent="0.2">
      <c r="A24" s="12" t="s">
        <v>1035</v>
      </c>
      <c r="B24" s="10"/>
      <c r="C24" s="10"/>
      <c r="D24" s="37"/>
      <c r="E24" s="10"/>
      <c r="F24" s="10"/>
    </row>
    <row r="25" spans="1:6" x14ac:dyDescent="0.2">
      <c r="A25" s="12"/>
      <c r="B25" s="10"/>
      <c r="C25" s="10"/>
      <c r="D25" s="37"/>
      <c r="E25" s="10"/>
      <c r="F25" s="10"/>
    </row>
    <row r="26" spans="1:6" x14ac:dyDescent="0.2">
      <c r="A26" s="10" t="s">
        <v>1166</v>
      </c>
      <c r="B26" s="10" t="s">
        <v>1167</v>
      </c>
      <c r="C26" s="10" t="s">
        <v>1168</v>
      </c>
      <c r="D26" s="37">
        <v>288178</v>
      </c>
      <c r="E26" s="10">
        <v>883.42876720000004</v>
      </c>
      <c r="F26" s="10">
        <v>8.9698118966285723</v>
      </c>
    </row>
    <row r="27" spans="1:6" x14ac:dyDescent="0.2">
      <c r="A27" s="10" t="s">
        <v>1169</v>
      </c>
      <c r="B27" s="10" t="s">
        <v>1170</v>
      </c>
      <c r="C27" s="10" t="s">
        <v>1168</v>
      </c>
      <c r="D27" s="37">
        <v>910</v>
      </c>
      <c r="E27" s="10">
        <v>593.03251240000009</v>
      </c>
      <c r="F27" s="10">
        <v>6.0213005081017377</v>
      </c>
    </row>
    <row r="28" spans="1:6" x14ac:dyDescent="0.2">
      <c r="A28" s="10" t="s">
        <v>1171</v>
      </c>
      <c r="B28" s="10" t="s">
        <v>1172</v>
      </c>
      <c r="C28" s="10" t="s">
        <v>838</v>
      </c>
      <c r="D28" s="37">
        <v>125524</v>
      </c>
      <c r="E28" s="10">
        <v>437.30167410000001</v>
      </c>
      <c r="F28" s="10">
        <v>4.4401019124496663</v>
      </c>
    </row>
    <row r="29" spans="1:6" x14ac:dyDescent="0.2">
      <c r="A29" s="10" t="s">
        <v>1173</v>
      </c>
      <c r="B29" s="10" t="s">
        <v>1174</v>
      </c>
      <c r="C29" s="10" t="s">
        <v>14</v>
      </c>
      <c r="D29" s="37">
        <v>30600</v>
      </c>
      <c r="E29" s="10">
        <v>382.75216219999999</v>
      </c>
      <c r="F29" s="10">
        <v>3.8862385122949261</v>
      </c>
    </row>
    <row r="30" spans="1:6" x14ac:dyDescent="0.2">
      <c r="A30" s="10" t="s">
        <v>1175</v>
      </c>
      <c r="B30" s="10" t="s">
        <v>1176</v>
      </c>
      <c r="C30" s="10" t="s">
        <v>932</v>
      </c>
      <c r="D30" s="37">
        <v>160846</v>
      </c>
      <c r="E30" s="10">
        <v>328.70486499999998</v>
      </c>
      <c r="F30" s="10">
        <v>3.337474302429178</v>
      </c>
    </row>
    <row r="31" spans="1:6" x14ac:dyDescent="0.2">
      <c r="A31" s="10" t="s">
        <v>1177</v>
      </c>
      <c r="B31" s="10" t="s">
        <v>1178</v>
      </c>
      <c r="C31" s="10" t="s">
        <v>11</v>
      </c>
      <c r="D31" s="37">
        <v>455100</v>
      </c>
      <c r="E31" s="10">
        <v>313.98424299999999</v>
      </c>
      <c r="F31" s="10">
        <v>3.18800983484129</v>
      </c>
    </row>
    <row r="32" spans="1:6" x14ac:dyDescent="0.2">
      <c r="A32" s="10" t="s">
        <v>1179</v>
      </c>
      <c r="B32" s="10" t="s">
        <v>1180</v>
      </c>
      <c r="C32" s="10" t="s">
        <v>11</v>
      </c>
      <c r="D32" s="37">
        <v>92780</v>
      </c>
      <c r="E32" s="10">
        <v>309.3190285</v>
      </c>
      <c r="F32" s="10">
        <v>3.1406420129227737</v>
      </c>
    </row>
    <row r="33" spans="1:6" x14ac:dyDescent="0.2">
      <c r="A33" s="10" t="s">
        <v>1181</v>
      </c>
      <c r="B33" s="10" t="s">
        <v>1182</v>
      </c>
      <c r="C33" s="10" t="s">
        <v>838</v>
      </c>
      <c r="D33" s="37">
        <v>34595</v>
      </c>
      <c r="E33" s="10">
        <v>301.42947290000001</v>
      </c>
      <c r="F33" s="10">
        <v>3.0605361432618965</v>
      </c>
    </row>
    <row r="34" spans="1:6" x14ac:dyDescent="0.2">
      <c r="A34" s="10" t="s">
        <v>1183</v>
      </c>
      <c r="B34" s="10" t="s">
        <v>1184</v>
      </c>
      <c r="C34" s="10" t="s">
        <v>14</v>
      </c>
      <c r="D34" s="37">
        <v>2518</v>
      </c>
      <c r="E34" s="10">
        <v>299.62228340000001</v>
      </c>
      <c r="F34" s="10">
        <v>3.0421870126037001</v>
      </c>
    </row>
    <row r="35" spans="1:6" x14ac:dyDescent="0.2">
      <c r="A35" s="10" t="s">
        <v>1185</v>
      </c>
      <c r="B35" s="10" t="s">
        <v>1186</v>
      </c>
      <c r="C35" s="10" t="s">
        <v>76</v>
      </c>
      <c r="D35" s="37">
        <v>10428</v>
      </c>
      <c r="E35" s="10">
        <v>298.3609664</v>
      </c>
      <c r="F35" s="10">
        <v>3.0293803476499668</v>
      </c>
    </row>
    <row r="36" spans="1:6" x14ac:dyDescent="0.2">
      <c r="A36" s="10" t="s">
        <v>1187</v>
      </c>
      <c r="B36" s="10" t="s">
        <v>1188</v>
      </c>
      <c r="C36" s="10" t="s">
        <v>97</v>
      </c>
      <c r="D36" s="37">
        <v>6173</v>
      </c>
      <c r="E36" s="10">
        <v>282.78470650000003</v>
      </c>
      <c r="F36" s="10">
        <v>2.8712282401531461</v>
      </c>
    </row>
    <row r="37" spans="1:6" x14ac:dyDescent="0.2">
      <c r="A37" s="10" t="s">
        <v>1189</v>
      </c>
      <c r="B37" s="10" t="s">
        <v>1190</v>
      </c>
      <c r="C37" s="10" t="s">
        <v>11</v>
      </c>
      <c r="D37" s="37">
        <v>12694</v>
      </c>
      <c r="E37" s="10">
        <v>266.50299569999999</v>
      </c>
      <c r="F37" s="10">
        <v>2.7059134024960163</v>
      </c>
    </row>
    <row r="38" spans="1:6" x14ac:dyDescent="0.2">
      <c r="A38" s="10" t="s">
        <v>1191</v>
      </c>
      <c r="B38" s="10" t="s">
        <v>1192</v>
      </c>
      <c r="C38" s="10" t="s">
        <v>62</v>
      </c>
      <c r="D38" s="37">
        <v>164890</v>
      </c>
      <c r="E38" s="10">
        <v>226.00174509999999</v>
      </c>
      <c r="F38" s="10">
        <v>2.2946877180397052</v>
      </c>
    </row>
    <row r="39" spans="1:6" x14ac:dyDescent="0.2">
      <c r="A39" s="10" t="s">
        <v>1193</v>
      </c>
      <c r="B39" s="10" t="s">
        <v>1194</v>
      </c>
      <c r="C39" s="10" t="s">
        <v>44</v>
      </c>
      <c r="D39" s="37">
        <v>2669</v>
      </c>
      <c r="E39" s="10">
        <v>217.78723189999999</v>
      </c>
      <c r="F39" s="10">
        <v>2.2112824215833684</v>
      </c>
    </row>
    <row r="40" spans="1:6" x14ac:dyDescent="0.2">
      <c r="A40" s="10" t="s">
        <v>1195</v>
      </c>
      <c r="B40" s="10" t="s">
        <v>1196</v>
      </c>
      <c r="C40" s="10" t="s">
        <v>37</v>
      </c>
      <c r="D40" s="37">
        <v>23900</v>
      </c>
      <c r="E40" s="10">
        <v>202.98921329999999</v>
      </c>
      <c r="F40" s="10">
        <v>2.0610321148093291</v>
      </c>
    </row>
    <row r="41" spans="1:6" x14ac:dyDescent="0.2">
      <c r="A41" s="10" t="s">
        <v>1197</v>
      </c>
      <c r="B41" s="10" t="s">
        <v>1198</v>
      </c>
      <c r="C41" s="10" t="s">
        <v>11</v>
      </c>
      <c r="D41" s="37">
        <v>595707</v>
      </c>
      <c r="E41" s="10">
        <v>198.55103890000001</v>
      </c>
      <c r="F41" s="10">
        <v>2.0159695234488426</v>
      </c>
    </row>
    <row r="42" spans="1:6" x14ac:dyDescent="0.2">
      <c r="A42" s="10" t="s">
        <v>1199</v>
      </c>
      <c r="B42" s="10" t="s">
        <v>1200</v>
      </c>
      <c r="C42" s="10" t="s">
        <v>1168</v>
      </c>
      <c r="D42" s="37">
        <v>21570</v>
      </c>
      <c r="E42" s="10">
        <v>192.38167100000001</v>
      </c>
      <c r="F42" s="10">
        <v>1.9533294197543583</v>
      </c>
    </row>
    <row r="43" spans="1:6" x14ac:dyDescent="0.2">
      <c r="A43" s="10" t="s">
        <v>1201</v>
      </c>
      <c r="B43" s="10" t="s">
        <v>1202</v>
      </c>
      <c r="C43" s="10" t="s">
        <v>91</v>
      </c>
      <c r="D43" s="37">
        <v>600</v>
      </c>
      <c r="E43" s="10">
        <v>189.8624585</v>
      </c>
      <c r="F43" s="10">
        <v>1.927750829729205</v>
      </c>
    </row>
    <row r="44" spans="1:6" x14ac:dyDescent="0.2">
      <c r="A44" s="10" t="s">
        <v>1203</v>
      </c>
      <c r="B44" s="10" t="s">
        <v>1204</v>
      </c>
      <c r="C44" s="10" t="s">
        <v>838</v>
      </c>
      <c r="D44" s="37">
        <v>64550</v>
      </c>
      <c r="E44" s="10">
        <v>187.6368219</v>
      </c>
      <c r="F44" s="10">
        <v>1.9051530353246535</v>
      </c>
    </row>
    <row r="45" spans="1:6" x14ac:dyDescent="0.2">
      <c r="A45" s="10" t="s">
        <v>1205</v>
      </c>
      <c r="B45" s="10" t="s">
        <v>1206</v>
      </c>
      <c r="C45" s="10" t="s">
        <v>97</v>
      </c>
      <c r="D45" s="37">
        <v>70800</v>
      </c>
      <c r="E45" s="10">
        <v>184.60049050000001</v>
      </c>
      <c r="F45" s="10">
        <v>1.8743239266007568</v>
      </c>
    </row>
    <row r="46" spans="1:6" x14ac:dyDescent="0.2">
      <c r="A46" s="10" t="s">
        <v>1207</v>
      </c>
      <c r="B46" s="10" t="s">
        <v>1208</v>
      </c>
      <c r="C46" s="10" t="s">
        <v>91</v>
      </c>
      <c r="D46" s="37">
        <v>1234500</v>
      </c>
      <c r="E46" s="10">
        <v>183.2995238</v>
      </c>
      <c r="F46" s="10">
        <v>1.8611146821024556</v>
      </c>
    </row>
    <row r="47" spans="1:6" x14ac:dyDescent="0.2">
      <c r="A47" s="10" t="s">
        <v>1209</v>
      </c>
      <c r="B47" s="10" t="s">
        <v>1210</v>
      </c>
      <c r="C47" s="10" t="s">
        <v>838</v>
      </c>
      <c r="D47" s="37">
        <v>51158</v>
      </c>
      <c r="E47" s="10">
        <v>181.1267593</v>
      </c>
      <c r="F47" s="10">
        <v>1.8390537196522028</v>
      </c>
    </row>
    <row r="48" spans="1:6" x14ac:dyDescent="0.2">
      <c r="A48" s="10" t="s">
        <v>1078</v>
      </c>
      <c r="B48" s="10" t="s">
        <v>1079</v>
      </c>
      <c r="C48" s="10" t="s">
        <v>14</v>
      </c>
      <c r="D48" s="37">
        <v>4503</v>
      </c>
      <c r="E48" s="10">
        <v>175.8531189</v>
      </c>
      <c r="F48" s="10">
        <v>1.7855083018949927</v>
      </c>
    </row>
    <row r="49" spans="1:6" x14ac:dyDescent="0.2">
      <c r="A49" s="10" t="s">
        <v>1211</v>
      </c>
      <c r="B49" s="10" t="s">
        <v>1212</v>
      </c>
      <c r="C49" s="10" t="s">
        <v>11</v>
      </c>
      <c r="D49" s="37">
        <v>24645</v>
      </c>
      <c r="E49" s="10">
        <v>163.21536140000001</v>
      </c>
      <c r="F49" s="10">
        <v>1.6571920054611642</v>
      </c>
    </row>
    <row r="50" spans="1:6" x14ac:dyDescent="0.2">
      <c r="A50" s="10" t="s">
        <v>1213</v>
      </c>
      <c r="B50" s="10" t="s">
        <v>1214</v>
      </c>
      <c r="C50" s="10" t="s">
        <v>62</v>
      </c>
      <c r="D50" s="37">
        <v>72600</v>
      </c>
      <c r="E50" s="10">
        <v>145.80732739999999</v>
      </c>
      <c r="F50" s="10">
        <v>1.4804411498545291</v>
      </c>
    </row>
    <row r="51" spans="1:6" x14ac:dyDescent="0.2">
      <c r="A51" s="10" t="s">
        <v>1215</v>
      </c>
      <c r="B51" s="10" t="s">
        <v>1216</v>
      </c>
      <c r="C51" s="10" t="s">
        <v>821</v>
      </c>
      <c r="D51" s="37">
        <v>2600</v>
      </c>
      <c r="E51" s="10">
        <v>135.605017</v>
      </c>
      <c r="F51" s="10">
        <v>1.3768529392407132</v>
      </c>
    </row>
    <row r="52" spans="1:6" x14ac:dyDescent="0.2">
      <c r="A52" s="10" t="s">
        <v>1217</v>
      </c>
      <c r="B52" s="10" t="s">
        <v>1218</v>
      </c>
      <c r="C52" s="10" t="s">
        <v>97</v>
      </c>
      <c r="D52" s="37">
        <v>140900</v>
      </c>
      <c r="E52" s="10">
        <v>117.09811259999999</v>
      </c>
      <c r="F52" s="10">
        <v>1.1889448051383673</v>
      </c>
    </row>
    <row r="53" spans="1:6" x14ac:dyDescent="0.2">
      <c r="A53" s="10" t="s">
        <v>1219</v>
      </c>
      <c r="B53" s="10" t="s">
        <v>1220</v>
      </c>
      <c r="C53" s="10" t="s">
        <v>97</v>
      </c>
      <c r="D53" s="37">
        <v>115000</v>
      </c>
      <c r="E53" s="10">
        <v>108.781372</v>
      </c>
      <c r="F53" s="10">
        <v>1.10450155227544</v>
      </c>
    </row>
    <row r="54" spans="1:6" x14ac:dyDescent="0.2">
      <c r="A54" s="10" t="s">
        <v>1221</v>
      </c>
      <c r="B54" s="10" t="s">
        <v>1222</v>
      </c>
      <c r="C54" s="10" t="s">
        <v>62</v>
      </c>
      <c r="D54" s="37">
        <v>430000</v>
      </c>
      <c r="E54" s="10">
        <v>101.51706900000001</v>
      </c>
      <c r="F54" s="10">
        <v>1.0307441267881137</v>
      </c>
    </row>
    <row r="55" spans="1:6" x14ac:dyDescent="0.2">
      <c r="A55" s="10" t="s">
        <v>1223</v>
      </c>
      <c r="B55" s="10" t="s">
        <v>1224</v>
      </c>
      <c r="C55" s="10" t="s">
        <v>91</v>
      </c>
      <c r="D55" s="37">
        <v>155000</v>
      </c>
      <c r="E55" s="10">
        <v>93.819916500000005</v>
      </c>
      <c r="F55" s="10">
        <v>0.95259180412435107</v>
      </c>
    </row>
    <row r="56" spans="1:6" x14ac:dyDescent="0.2">
      <c r="A56" s="10" t="s">
        <v>1225</v>
      </c>
      <c r="B56" s="10" t="s">
        <v>1226</v>
      </c>
      <c r="C56" s="10" t="s">
        <v>62</v>
      </c>
      <c r="D56" s="37">
        <v>7709</v>
      </c>
      <c r="E56" s="10">
        <v>93.133208100000004</v>
      </c>
      <c r="F56" s="10">
        <v>0.94561937419617748</v>
      </c>
    </row>
    <row r="57" spans="1:6" x14ac:dyDescent="0.2">
      <c r="A57" s="10" t="s">
        <v>1227</v>
      </c>
      <c r="B57" s="10" t="s">
        <v>1228</v>
      </c>
      <c r="C57" s="10" t="s">
        <v>91</v>
      </c>
      <c r="D57" s="37">
        <v>170000</v>
      </c>
      <c r="E57" s="10">
        <v>90.649350999999996</v>
      </c>
      <c r="F57" s="10">
        <v>0.92039976193958284</v>
      </c>
    </row>
    <row r="58" spans="1:6" x14ac:dyDescent="0.2">
      <c r="A58" s="10" t="s">
        <v>1229</v>
      </c>
      <c r="B58" s="10" t="s">
        <v>1230</v>
      </c>
      <c r="C58" s="10" t="s">
        <v>1231</v>
      </c>
      <c r="D58" s="37">
        <v>2509</v>
      </c>
      <c r="E58" s="10">
        <v>86.404678399999995</v>
      </c>
      <c r="F58" s="10">
        <v>0.87730187312456553</v>
      </c>
    </row>
    <row r="59" spans="1:6" x14ac:dyDescent="0.2">
      <c r="A59" s="10" t="s">
        <v>1232</v>
      </c>
      <c r="B59" s="10" t="s">
        <v>1233</v>
      </c>
      <c r="C59" s="10" t="s">
        <v>821</v>
      </c>
      <c r="D59" s="37">
        <v>7500</v>
      </c>
      <c r="E59" s="10">
        <v>70.997234700000007</v>
      </c>
      <c r="F59" s="10">
        <v>0.72086382522748227</v>
      </c>
    </row>
    <row r="60" spans="1:6" x14ac:dyDescent="0.2">
      <c r="A60" s="10" t="s">
        <v>1234</v>
      </c>
      <c r="B60" s="10" t="s">
        <v>1235</v>
      </c>
      <c r="C60" s="10" t="s">
        <v>821</v>
      </c>
      <c r="D60" s="37">
        <v>14255</v>
      </c>
      <c r="E60" s="10">
        <v>62.176679999999998</v>
      </c>
      <c r="F60" s="10">
        <v>0.63130514271628513</v>
      </c>
    </row>
    <row r="61" spans="1:6" x14ac:dyDescent="0.2">
      <c r="A61" s="10" t="s">
        <v>1236</v>
      </c>
      <c r="B61" s="10" t="s">
        <v>1237</v>
      </c>
      <c r="C61" s="10" t="s">
        <v>97</v>
      </c>
      <c r="D61" s="37">
        <v>8000</v>
      </c>
      <c r="E61" s="10">
        <v>55.139045000000003</v>
      </c>
      <c r="F61" s="10">
        <v>0.55984916970421494</v>
      </c>
    </row>
    <row r="62" spans="1:6" x14ac:dyDescent="0.2">
      <c r="A62" s="12" t="s">
        <v>119</v>
      </c>
      <c r="B62" s="10"/>
      <c r="C62" s="10"/>
      <c r="D62" s="10"/>
      <c r="E62" s="12">
        <f>SUM(E26:E61)</f>
        <v>8161.6581234999994</v>
      </c>
      <c r="F62" s="12">
        <f>SUM(F26:F61)</f>
        <v>82.868637348563709</v>
      </c>
    </row>
    <row r="63" spans="1:6" x14ac:dyDescent="0.2">
      <c r="A63" s="10"/>
      <c r="B63" s="10"/>
      <c r="C63" s="10"/>
      <c r="D63" s="10"/>
      <c r="E63" s="10"/>
      <c r="F63" s="10"/>
    </row>
    <row r="64" spans="1:6" x14ac:dyDescent="0.2">
      <c r="A64" s="12" t="s">
        <v>119</v>
      </c>
      <c r="B64" s="10"/>
      <c r="C64" s="10"/>
      <c r="D64" s="10"/>
      <c r="E64" s="12">
        <f>E62+E22</f>
        <v>9653.2700714999992</v>
      </c>
      <c r="F64" s="12">
        <f>F62+F22</f>
        <v>98.013580657042965</v>
      </c>
    </row>
    <row r="65" spans="1:6" x14ac:dyDescent="0.2">
      <c r="A65" s="10"/>
      <c r="B65" s="10"/>
      <c r="C65" s="10"/>
      <c r="D65" s="10"/>
      <c r="E65" s="10"/>
      <c r="F65" s="10"/>
    </row>
    <row r="66" spans="1:6" x14ac:dyDescent="0.2">
      <c r="A66" s="12" t="s">
        <v>136</v>
      </c>
      <c r="B66" s="10"/>
      <c r="C66" s="10"/>
      <c r="D66" s="10"/>
      <c r="E66" s="12">
        <v>195.64066800000001</v>
      </c>
      <c r="F66" s="12">
        <f>E66/E68%</f>
        <v>1.9864193429570276</v>
      </c>
    </row>
    <row r="67" spans="1:6" x14ac:dyDescent="0.2">
      <c r="A67" s="10"/>
      <c r="B67" s="10"/>
      <c r="C67" s="10"/>
      <c r="D67" s="10"/>
      <c r="E67" s="10"/>
      <c r="F67" s="10"/>
    </row>
    <row r="68" spans="1:6" x14ac:dyDescent="0.2">
      <c r="A68" s="14" t="s">
        <v>137</v>
      </c>
      <c r="B68" s="7"/>
      <c r="C68" s="7"/>
      <c r="D68" s="7"/>
      <c r="E68" s="14">
        <f>E64+E66</f>
        <v>9848.9107394999992</v>
      </c>
      <c r="F68" s="14">
        <f xml:space="preserve"> ROUND(SUM(F64:F67),2)</f>
        <v>100</v>
      </c>
    </row>
    <row r="70" spans="1:6" x14ac:dyDescent="0.2">
      <c r="A70" s="15" t="s">
        <v>140</v>
      </c>
    </row>
    <row r="71" spans="1:6" x14ac:dyDescent="0.2">
      <c r="A71" s="15" t="s">
        <v>141</v>
      </c>
    </row>
    <row r="72" spans="1:6" x14ac:dyDescent="0.2">
      <c r="A72" s="15" t="s">
        <v>142</v>
      </c>
    </row>
    <row r="73" spans="1:6" x14ac:dyDescent="0.2">
      <c r="A73" s="20" t="s">
        <v>143</v>
      </c>
      <c r="B73" s="22">
        <v>12.6784841</v>
      </c>
    </row>
    <row r="74" spans="1:6" x14ac:dyDescent="0.2">
      <c r="A74" s="20" t="s">
        <v>144</v>
      </c>
      <c r="B74" s="22">
        <v>15.103841600000001</v>
      </c>
    </row>
    <row r="75" spans="1:6" x14ac:dyDescent="0.2">
      <c r="A75" s="20" t="s">
        <v>145</v>
      </c>
      <c r="B75" s="22">
        <v>12.4828312</v>
      </c>
    </row>
    <row r="76" spans="1:6" x14ac:dyDescent="0.2">
      <c r="A76" s="20" t="s">
        <v>146</v>
      </c>
      <c r="B76" s="22">
        <v>14.8784665</v>
      </c>
    </row>
    <row r="78" spans="1:6" x14ac:dyDescent="0.2">
      <c r="A78" s="15" t="s">
        <v>147</v>
      </c>
    </row>
    <row r="79" spans="1:6" x14ac:dyDescent="0.2">
      <c r="A79" s="20" t="s">
        <v>143</v>
      </c>
      <c r="B79" s="22">
        <v>11.4827823</v>
      </c>
    </row>
    <row r="80" spans="1:6" x14ac:dyDescent="0.2">
      <c r="A80" s="20" t="s">
        <v>144</v>
      </c>
      <c r="B80" s="22">
        <v>15.120198800000001</v>
      </c>
    </row>
    <row r="81" spans="1:4" x14ac:dyDescent="0.2">
      <c r="A81" s="20" t="s">
        <v>145</v>
      </c>
      <c r="B81" s="22">
        <v>11.2560197</v>
      </c>
    </row>
    <row r="82" spans="1:4" x14ac:dyDescent="0.2">
      <c r="A82" s="20" t="s">
        <v>146</v>
      </c>
      <c r="B82" s="22">
        <v>14.8364916</v>
      </c>
    </row>
    <row r="84" spans="1:4" x14ac:dyDescent="0.2">
      <c r="A84" s="15" t="s">
        <v>148</v>
      </c>
      <c r="B84" s="38"/>
    </row>
    <row r="85" spans="1:4" x14ac:dyDescent="0.2">
      <c r="A85" s="19" t="s">
        <v>513</v>
      </c>
      <c r="B85" s="23"/>
      <c r="C85" s="34" t="s">
        <v>514</v>
      </c>
      <c r="D85" s="35"/>
    </row>
    <row r="86" spans="1:4" x14ac:dyDescent="0.2">
      <c r="A86" s="24"/>
      <c r="B86" s="25"/>
      <c r="C86" s="26" t="s">
        <v>515</v>
      </c>
      <c r="D86" s="26" t="s">
        <v>516</v>
      </c>
    </row>
    <row r="87" spans="1:4" x14ac:dyDescent="0.2">
      <c r="A87" s="24" t="s">
        <v>532</v>
      </c>
      <c r="B87" s="24"/>
      <c r="C87" s="30">
        <v>0.90283127500000004</v>
      </c>
      <c r="D87" s="30">
        <v>0.83645610000000004</v>
      </c>
    </row>
    <row r="88" spans="1:4" x14ac:dyDescent="0.2">
      <c r="A88" s="40" t="s">
        <v>533</v>
      </c>
      <c r="B88" s="48"/>
      <c r="C88" s="30">
        <v>0.90283127500000004</v>
      </c>
      <c r="D88" s="30">
        <v>0.83645610000000004</v>
      </c>
    </row>
    <row r="89" spans="1:4" x14ac:dyDescent="0.2">
      <c r="A89" s="15"/>
      <c r="B89" s="38"/>
    </row>
    <row r="90" spans="1:4" x14ac:dyDescent="0.2">
      <c r="A90" s="15" t="s">
        <v>860</v>
      </c>
      <c r="B90" s="42">
        <v>0.10574589138542895</v>
      </c>
    </row>
  </sheetData>
  <mergeCells count="2">
    <mergeCell ref="A1:E1"/>
    <mergeCell ref="C85:D8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showGridLines="0" workbookViewId="0">
      <selection activeCell="B37" sqref="B37:B38"/>
    </sheetView>
  </sheetViews>
  <sheetFormatPr defaultRowHeight="11.25" x14ac:dyDescent="0.2"/>
  <cols>
    <col min="1" max="1" width="58.85546875" style="20" bestFit="1" customWidth="1"/>
    <col min="2" max="2" width="34" style="20" bestFit="1" customWidth="1"/>
    <col min="3" max="3" width="20" style="20" bestFit="1" customWidth="1"/>
    <col min="4" max="4" width="11.5703125" style="20" bestFit="1" customWidth="1"/>
    <col min="5" max="5" width="24" style="20" bestFit="1" customWidth="1"/>
    <col min="6" max="6" width="14.140625" style="20" bestFit="1" customWidth="1"/>
    <col min="7" max="16384" width="9.140625" style="21"/>
  </cols>
  <sheetData>
    <row r="1" spans="1:6" x14ac:dyDescent="0.2">
      <c r="A1" s="36" t="s">
        <v>1238</v>
      </c>
      <c r="B1" s="36"/>
      <c r="C1" s="36"/>
      <c r="D1" s="36"/>
      <c r="E1" s="36"/>
    </row>
    <row r="3" spans="1:6" s="1" customFormat="1" x14ac:dyDescent="0.2">
      <c r="A3" s="5" t="s">
        <v>1</v>
      </c>
      <c r="B3" s="5" t="s">
        <v>2</v>
      </c>
      <c r="C3" s="5" t="s">
        <v>814</v>
      </c>
      <c r="D3" s="5" t="s">
        <v>4</v>
      </c>
      <c r="E3" s="5" t="s">
        <v>5</v>
      </c>
      <c r="F3" s="5" t="s">
        <v>6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7</v>
      </c>
      <c r="B5" s="10"/>
      <c r="C5" s="10"/>
      <c r="D5" s="10"/>
      <c r="E5" s="10"/>
      <c r="F5" s="10"/>
    </row>
    <row r="6" spans="1:6" x14ac:dyDescent="0.2">
      <c r="A6" s="12" t="s">
        <v>8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9</v>
      </c>
      <c r="B8" s="10" t="s">
        <v>10</v>
      </c>
      <c r="C8" s="10" t="s">
        <v>11</v>
      </c>
      <c r="D8" s="37">
        <v>4670000</v>
      </c>
      <c r="E8" s="10">
        <v>45385.394999999997</v>
      </c>
      <c r="F8" s="10">
        <v>7.5045284355194877</v>
      </c>
    </row>
    <row r="9" spans="1:6" x14ac:dyDescent="0.2">
      <c r="A9" s="10" t="s">
        <v>12</v>
      </c>
      <c r="B9" s="10" t="s">
        <v>13</v>
      </c>
      <c r="C9" s="10" t="s">
        <v>14</v>
      </c>
      <c r="D9" s="37">
        <v>2680000</v>
      </c>
      <c r="E9" s="10">
        <v>29052.54</v>
      </c>
      <c r="F9" s="10">
        <v>4.8038716541756958</v>
      </c>
    </row>
    <row r="10" spans="1:6" x14ac:dyDescent="0.2">
      <c r="A10" s="10" t="s">
        <v>20</v>
      </c>
      <c r="B10" s="10" t="s">
        <v>21</v>
      </c>
      <c r="C10" s="10" t="s">
        <v>11</v>
      </c>
      <c r="D10" s="37">
        <v>12900000</v>
      </c>
      <c r="E10" s="10">
        <v>24516.45</v>
      </c>
      <c r="F10" s="10">
        <v>4.0538238383293077</v>
      </c>
    </row>
    <row r="11" spans="1:6" x14ac:dyDescent="0.2">
      <c r="A11" s="10" t="s">
        <v>15</v>
      </c>
      <c r="B11" s="10" t="s">
        <v>16</v>
      </c>
      <c r="C11" s="10" t="s">
        <v>17</v>
      </c>
      <c r="D11" s="37">
        <v>7680000</v>
      </c>
      <c r="E11" s="10">
        <v>24230.400000000001</v>
      </c>
      <c r="F11" s="10">
        <v>4.0065251344405262</v>
      </c>
    </row>
    <row r="12" spans="1:6" x14ac:dyDescent="0.2">
      <c r="A12" s="10" t="s">
        <v>18</v>
      </c>
      <c r="B12" s="10" t="s">
        <v>19</v>
      </c>
      <c r="C12" s="10" t="s">
        <v>11</v>
      </c>
      <c r="D12" s="37">
        <v>2900000</v>
      </c>
      <c r="E12" s="10">
        <v>24070</v>
      </c>
      <c r="F12" s="10">
        <v>3.980002805813502</v>
      </c>
    </row>
    <row r="13" spans="1:6" x14ac:dyDescent="0.2">
      <c r="A13" s="10" t="s">
        <v>27</v>
      </c>
      <c r="B13" s="10" t="s">
        <v>28</v>
      </c>
      <c r="C13" s="10" t="s">
        <v>29</v>
      </c>
      <c r="D13" s="37">
        <v>610000</v>
      </c>
      <c r="E13" s="10">
        <v>18521.125</v>
      </c>
      <c r="F13" s="10">
        <v>3.0624897992032651</v>
      </c>
    </row>
    <row r="14" spans="1:6" x14ac:dyDescent="0.2">
      <c r="A14" s="10" t="s">
        <v>33</v>
      </c>
      <c r="B14" s="10" t="s">
        <v>34</v>
      </c>
      <c r="C14" s="10" t="s">
        <v>11</v>
      </c>
      <c r="D14" s="37">
        <v>2550000</v>
      </c>
      <c r="E14" s="10">
        <v>17569.5</v>
      </c>
      <c r="F14" s="10">
        <v>2.9051374863622899</v>
      </c>
    </row>
    <row r="15" spans="1:6" x14ac:dyDescent="0.2">
      <c r="A15" s="10" t="s">
        <v>24</v>
      </c>
      <c r="B15" s="10" t="s">
        <v>25</v>
      </c>
      <c r="C15" s="10" t="s">
        <v>26</v>
      </c>
      <c r="D15" s="37">
        <v>1575000</v>
      </c>
      <c r="E15" s="10">
        <v>16947</v>
      </c>
      <c r="F15" s="10">
        <v>2.8022063793153889</v>
      </c>
    </row>
    <row r="16" spans="1:6" x14ac:dyDescent="0.2">
      <c r="A16" s="10" t="s">
        <v>38</v>
      </c>
      <c r="B16" s="10" t="s">
        <v>39</v>
      </c>
      <c r="C16" s="10" t="s">
        <v>11</v>
      </c>
      <c r="D16" s="37">
        <v>4290000</v>
      </c>
      <c r="E16" s="10">
        <v>16119.674999999999</v>
      </c>
      <c r="F16" s="10">
        <v>2.6654072176485979</v>
      </c>
    </row>
    <row r="17" spans="1:6" x14ac:dyDescent="0.2">
      <c r="A17" s="10" t="s">
        <v>22</v>
      </c>
      <c r="B17" s="10" t="s">
        <v>23</v>
      </c>
      <c r="C17" s="10" t="s">
        <v>11</v>
      </c>
      <c r="D17" s="37">
        <v>2500000</v>
      </c>
      <c r="E17" s="10">
        <v>15760</v>
      </c>
      <c r="F17" s="10">
        <v>2.6059345334283668</v>
      </c>
    </row>
    <row r="18" spans="1:6" x14ac:dyDescent="0.2">
      <c r="A18" s="10" t="s">
        <v>45</v>
      </c>
      <c r="B18" s="10" t="s">
        <v>46</v>
      </c>
      <c r="C18" s="10" t="s">
        <v>44</v>
      </c>
      <c r="D18" s="37">
        <v>4520000</v>
      </c>
      <c r="E18" s="10">
        <v>13546.44</v>
      </c>
      <c r="F18" s="10">
        <v>2.2399197843283862</v>
      </c>
    </row>
    <row r="19" spans="1:6" x14ac:dyDescent="0.2">
      <c r="A19" s="10" t="s">
        <v>35</v>
      </c>
      <c r="B19" s="10" t="s">
        <v>36</v>
      </c>
      <c r="C19" s="10" t="s">
        <v>37</v>
      </c>
      <c r="D19" s="37">
        <v>470000</v>
      </c>
      <c r="E19" s="10">
        <v>13012.42</v>
      </c>
      <c r="F19" s="10">
        <v>2.1516189493321032</v>
      </c>
    </row>
    <row r="20" spans="1:6" x14ac:dyDescent="0.2">
      <c r="A20" s="10" t="s">
        <v>55</v>
      </c>
      <c r="B20" s="10" t="s">
        <v>56</v>
      </c>
      <c r="C20" s="10" t="s">
        <v>32</v>
      </c>
      <c r="D20" s="37">
        <v>1570000</v>
      </c>
      <c r="E20" s="10">
        <v>12077.225</v>
      </c>
      <c r="F20" s="10">
        <v>1.9969833563124624</v>
      </c>
    </row>
    <row r="21" spans="1:6" x14ac:dyDescent="0.2">
      <c r="A21" s="10" t="s">
        <v>49</v>
      </c>
      <c r="B21" s="10" t="s">
        <v>50</v>
      </c>
      <c r="C21" s="10" t="s">
        <v>44</v>
      </c>
      <c r="D21" s="37">
        <v>945000</v>
      </c>
      <c r="E21" s="10">
        <v>11605.545</v>
      </c>
      <c r="F21" s="10">
        <v>1.9189905136267078</v>
      </c>
    </row>
    <row r="22" spans="1:6" x14ac:dyDescent="0.2">
      <c r="A22" s="10" t="s">
        <v>67</v>
      </c>
      <c r="B22" s="10" t="s">
        <v>68</v>
      </c>
      <c r="C22" s="10" t="s">
        <v>69</v>
      </c>
      <c r="D22" s="37">
        <v>1340000</v>
      </c>
      <c r="E22" s="10">
        <v>11397.37</v>
      </c>
      <c r="F22" s="10">
        <v>1.8845685325672885</v>
      </c>
    </row>
    <row r="23" spans="1:6" x14ac:dyDescent="0.2">
      <c r="A23" s="10" t="s">
        <v>40</v>
      </c>
      <c r="B23" s="10" t="s">
        <v>41</v>
      </c>
      <c r="C23" s="10" t="s">
        <v>29</v>
      </c>
      <c r="D23" s="37">
        <v>900000</v>
      </c>
      <c r="E23" s="10">
        <v>11349</v>
      </c>
      <c r="F23" s="10">
        <v>1.8765704961851863</v>
      </c>
    </row>
    <row r="24" spans="1:6" x14ac:dyDescent="0.2">
      <c r="A24" s="10" t="s">
        <v>65</v>
      </c>
      <c r="B24" s="10" t="s">
        <v>66</v>
      </c>
      <c r="C24" s="10" t="s">
        <v>29</v>
      </c>
      <c r="D24" s="37">
        <v>3535000</v>
      </c>
      <c r="E24" s="10">
        <v>11121.11</v>
      </c>
      <c r="F24" s="10">
        <v>1.8388886166913416</v>
      </c>
    </row>
    <row r="25" spans="1:6" x14ac:dyDescent="0.2">
      <c r="A25" s="10" t="s">
        <v>51</v>
      </c>
      <c r="B25" s="10" t="s">
        <v>52</v>
      </c>
      <c r="C25" s="10" t="s">
        <v>44</v>
      </c>
      <c r="D25" s="37">
        <v>430000</v>
      </c>
      <c r="E25" s="10">
        <v>10749.57</v>
      </c>
      <c r="F25" s="10">
        <v>1.7774540407681196</v>
      </c>
    </row>
    <row r="26" spans="1:6" x14ac:dyDescent="0.2">
      <c r="A26" s="10" t="s">
        <v>47</v>
      </c>
      <c r="B26" s="10" t="s">
        <v>48</v>
      </c>
      <c r="C26" s="10" t="s">
        <v>29</v>
      </c>
      <c r="D26" s="37">
        <v>1175000</v>
      </c>
      <c r="E26" s="10">
        <v>10033.325000000001</v>
      </c>
      <c r="F26" s="10">
        <v>1.6590220877290716</v>
      </c>
    </row>
    <row r="27" spans="1:6" x14ac:dyDescent="0.2">
      <c r="A27" s="10" t="s">
        <v>53</v>
      </c>
      <c r="B27" s="10" t="s">
        <v>54</v>
      </c>
      <c r="C27" s="10" t="s">
        <v>14</v>
      </c>
      <c r="D27" s="37">
        <v>1228870</v>
      </c>
      <c r="E27" s="10">
        <v>9993.7852750000002</v>
      </c>
      <c r="F27" s="10">
        <v>1.652484147702437</v>
      </c>
    </row>
    <row r="28" spans="1:6" x14ac:dyDescent="0.2">
      <c r="A28" s="10" t="s">
        <v>70</v>
      </c>
      <c r="B28" s="10" t="s">
        <v>71</v>
      </c>
      <c r="C28" s="10" t="s">
        <v>14</v>
      </c>
      <c r="D28" s="37">
        <v>1920000</v>
      </c>
      <c r="E28" s="10">
        <v>9988.7999999999993</v>
      </c>
      <c r="F28" s="10">
        <v>1.6516598266186084</v>
      </c>
    </row>
    <row r="29" spans="1:6" x14ac:dyDescent="0.2">
      <c r="A29" s="10" t="s">
        <v>74</v>
      </c>
      <c r="B29" s="10" t="s">
        <v>75</v>
      </c>
      <c r="C29" s="10" t="s">
        <v>76</v>
      </c>
      <c r="D29" s="37">
        <v>6400000</v>
      </c>
      <c r="E29" s="10">
        <v>9388.7999999999993</v>
      </c>
      <c r="F29" s="10">
        <v>1.5524491210312341</v>
      </c>
    </row>
    <row r="30" spans="1:6" x14ac:dyDescent="0.2">
      <c r="A30" s="10" t="s">
        <v>72</v>
      </c>
      <c r="B30" s="10" t="s">
        <v>73</v>
      </c>
      <c r="C30" s="10" t="s">
        <v>62</v>
      </c>
      <c r="D30" s="37">
        <v>3647020</v>
      </c>
      <c r="E30" s="10">
        <v>8634.3198499999999</v>
      </c>
      <c r="F30" s="10">
        <v>1.4276949409759538</v>
      </c>
    </row>
    <row r="31" spans="1:6" x14ac:dyDescent="0.2">
      <c r="A31" s="10" t="s">
        <v>57</v>
      </c>
      <c r="B31" s="10" t="s">
        <v>58</v>
      </c>
      <c r="C31" s="10" t="s">
        <v>59</v>
      </c>
      <c r="D31" s="37">
        <v>1022271</v>
      </c>
      <c r="E31" s="10">
        <v>8272.7280680000003</v>
      </c>
      <c r="F31" s="10">
        <v>1.3679053145979274</v>
      </c>
    </row>
    <row r="32" spans="1:6" x14ac:dyDescent="0.2">
      <c r="A32" s="10" t="s">
        <v>82</v>
      </c>
      <c r="B32" s="10" t="s">
        <v>83</v>
      </c>
      <c r="C32" s="10" t="s">
        <v>84</v>
      </c>
      <c r="D32" s="37">
        <v>1400000</v>
      </c>
      <c r="E32" s="10">
        <v>8213.1</v>
      </c>
      <c r="F32" s="10">
        <v>1.3580457434327742</v>
      </c>
    </row>
    <row r="33" spans="1:6" x14ac:dyDescent="0.2">
      <c r="A33" s="10" t="s">
        <v>80</v>
      </c>
      <c r="B33" s="10" t="s">
        <v>81</v>
      </c>
      <c r="C33" s="10" t="s">
        <v>62</v>
      </c>
      <c r="D33" s="37">
        <v>980000</v>
      </c>
      <c r="E33" s="10">
        <v>7868.91</v>
      </c>
      <c r="F33" s="10">
        <v>1.3011335221725766</v>
      </c>
    </row>
    <row r="34" spans="1:6" x14ac:dyDescent="0.2">
      <c r="A34" s="10" t="s">
        <v>42</v>
      </c>
      <c r="B34" s="10" t="s">
        <v>43</v>
      </c>
      <c r="C34" s="10" t="s">
        <v>44</v>
      </c>
      <c r="D34" s="37">
        <v>2900000</v>
      </c>
      <c r="E34" s="10">
        <v>7776.35</v>
      </c>
      <c r="F34" s="10">
        <v>1.2858286173239646</v>
      </c>
    </row>
    <row r="35" spans="1:6" x14ac:dyDescent="0.2">
      <c r="A35" s="10" t="s">
        <v>87</v>
      </c>
      <c r="B35" s="10" t="s">
        <v>88</v>
      </c>
      <c r="C35" s="10" t="s">
        <v>11</v>
      </c>
      <c r="D35" s="37">
        <v>1930000</v>
      </c>
      <c r="E35" s="10">
        <v>7686.2250000000004</v>
      </c>
      <c r="F35" s="10">
        <v>1.2709263425888608</v>
      </c>
    </row>
    <row r="36" spans="1:6" x14ac:dyDescent="0.2">
      <c r="A36" s="10" t="s">
        <v>817</v>
      </c>
      <c r="B36" s="10" t="s">
        <v>818</v>
      </c>
      <c r="C36" s="10" t="s">
        <v>59</v>
      </c>
      <c r="D36" s="37">
        <v>614661</v>
      </c>
      <c r="E36" s="10">
        <v>7219.8081060000004</v>
      </c>
      <c r="F36" s="10">
        <v>1.1938037606695084</v>
      </c>
    </row>
    <row r="37" spans="1:6" x14ac:dyDescent="0.2">
      <c r="A37" s="10" t="s">
        <v>819</v>
      </c>
      <c r="B37" s="10" t="s">
        <v>820</v>
      </c>
      <c r="C37" s="10" t="s">
        <v>821</v>
      </c>
      <c r="D37" s="37">
        <v>1550000</v>
      </c>
      <c r="E37" s="10">
        <v>7062.5749999999998</v>
      </c>
      <c r="F37" s="10">
        <v>1.1678050816895842</v>
      </c>
    </row>
    <row r="38" spans="1:6" x14ac:dyDescent="0.2">
      <c r="A38" s="10" t="s">
        <v>815</v>
      </c>
      <c r="B38" s="10" t="s">
        <v>816</v>
      </c>
      <c r="C38" s="10" t="s">
        <v>14</v>
      </c>
      <c r="D38" s="37">
        <v>315000</v>
      </c>
      <c r="E38" s="10">
        <v>6856.92</v>
      </c>
      <c r="F38" s="10">
        <v>1.1337997855936317</v>
      </c>
    </row>
    <row r="39" spans="1:6" x14ac:dyDescent="0.2">
      <c r="A39" s="10" t="s">
        <v>824</v>
      </c>
      <c r="B39" s="10" t="s">
        <v>825</v>
      </c>
      <c r="C39" s="10" t="s">
        <v>821</v>
      </c>
      <c r="D39" s="37">
        <v>2470000</v>
      </c>
      <c r="E39" s="10">
        <v>6723.34</v>
      </c>
      <c r="F39" s="10">
        <v>1.1117121755063626</v>
      </c>
    </row>
    <row r="40" spans="1:6" x14ac:dyDescent="0.2">
      <c r="A40" s="10" t="s">
        <v>822</v>
      </c>
      <c r="B40" s="10" t="s">
        <v>823</v>
      </c>
      <c r="C40" s="10" t="s">
        <v>69</v>
      </c>
      <c r="D40" s="37">
        <v>5250000</v>
      </c>
      <c r="E40" s="10">
        <v>6712.125</v>
      </c>
      <c r="F40" s="10">
        <v>1.1098577620677585</v>
      </c>
    </row>
    <row r="41" spans="1:6" x14ac:dyDescent="0.2">
      <c r="A41" s="10" t="s">
        <v>834</v>
      </c>
      <c r="B41" s="10" t="s">
        <v>835</v>
      </c>
      <c r="C41" s="10" t="s">
        <v>37</v>
      </c>
      <c r="D41" s="37">
        <v>200000</v>
      </c>
      <c r="E41" s="10">
        <v>6655.3</v>
      </c>
      <c r="F41" s="10">
        <v>1.1004616814927544</v>
      </c>
    </row>
    <row r="42" spans="1:6" x14ac:dyDescent="0.2">
      <c r="A42" s="10" t="s">
        <v>826</v>
      </c>
      <c r="B42" s="10" t="s">
        <v>827</v>
      </c>
      <c r="C42" s="10" t="s">
        <v>62</v>
      </c>
      <c r="D42" s="37">
        <v>250000</v>
      </c>
      <c r="E42" s="10">
        <v>6626.625</v>
      </c>
      <c r="F42" s="10">
        <v>1.0957202365215577</v>
      </c>
    </row>
    <row r="43" spans="1:6" x14ac:dyDescent="0.2">
      <c r="A43" s="10" t="s">
        <v>830</v>
      </c>
      <c r="B43" s="10" t="s">
        <v>831</v>
      </c>
      <c r="C43" s="10" t="s">
        <v>11</v>
      </c>
      <c r="D43" s="37">
        <v>13500000</v>
      </c>
      <c r="E43" s="10">
        <v>6243.75</v>
      </c>
      <c r="F43" s="10">
        <v>1.0324114050186146</v>
      </c>
    </row>
    <row r="44" spans="1:6" x14ac:dyDescent="0.2">
      <c r="A44" s="10" t="s">
        <v>105</v>
      </c>
      <c r="B44" s="10" t="s">
        <v>106</v>
      </c>
      <c r="C44" s="10" t="s">
        <v>62</v>
      </c>
      <c r="D44" s="37">
        <v>2100000</v>
      </c>
      <c r="E44" s="10">
        <v>6208.65</v>
      </c>
      <c r="F44" s="10">
        <v>1.026607578741753</v>
      </c>
    </row>
    <row r="45" spans="1:6" x14ac:dyDescent="0.2">
      <c r="A45" s="10" t="s">
        <v>828</v>
      </c>
      <c r="B45" s="10" t="s">
        <v>829</v>
      </c>
      <c r="C45" s="10" t="s">
        <v>69</v>
      </c>
      <c r="D45" s="37">
        <v>3750000</v>
      </c>
      <c r="E45" s="10">
        <v>5919.375</v>
      </c>
      <c r="F45" s="10">
        <v>0.97877561731044027</v>
      </c>
    </row>
    <row r="46" spans="1:6" x14ac:dyDescent="0.2">
      <c r="A46" s="10" t="s">
        <v>63</v>
      </c>
      <c r="B46" s="10" t="s">
        <v>64</v>
      </c>
      <c r="C46" s="10" t="s">
        <v>11</v>
      </c>
      <c r="D46" s="37">
        <v>3720000</v>
      </c>
      <c r="E46" s="10">
        <v>5905.5</v>
      </c>
      <c r="F46" s="10">
        <v>0.97648136974373223</v>
      </c>
    </row>
    <row r="47" spans="1:6" x14ac:dyDescent="0.2">
      <c r="A47" s="10" t="s">
        <v>107</v>
      </c>
      <c r="B47" s="10" t="s">
        <v>108</v>
      </c>
      <c r="C47" s="10" t="s">
        <v>69</v>
      </c>
      <c r="D47" s="37">
        <v>1030000</v>
      </c>
      <c r="E47" s="10">
        <v>5871</v>
      </c>
      <c r="F47" s="10">
        <v>0.97077675417245812</v>
      </c>
    </row>
    <row r="48" spans="1:6" x14ac:dyDescent="0.2">
      <c r="A48" s="10" t="s">
        <v>95</v>
      </c>
      <c r="B48" s="10" t="s">
        <v>96</v>
      </c>
      <c r="C48" s="10" t="s">
        <v>97</v>
      </c>
      <c r="D48" s="37">
        <v>4450947</v>
      </c>
      <c r="E48" s="10">
        <v>5703.8885810000002</v>
      </c>
      <c r="F48" s="10">
        <v>0.94314468452129596</v>
      </c>
    </row>
    <row r="49" spans="1:6" x14ac:dyDescent="0.2">
      <c r="A49" s="10" t="s">
        <v>103</v>
      </c>
      <c r="B49" s="10" t="s">
        <v>104</v>
      </c>
      <c r="C49" s="10" t="s">
        <v>26</v>
      </c>
      <c r="D49" s="37">
        <v>2550000</v>
      </c>
      <c r="E49" s="10">
        <v>5696.7</v>
      </c>
      <c r="F49" s="10">
        <v>0.94195604419932588</v>
      </c>
    </row>
    <row r="50" spans="1:6" x14ac:dyDescent="0.2">
      <c r="A50" s="10" t="s">
        <v>832</v>
      </c>
      <c r="B50" s="10" t="s">
        <v>833</v>
      </c>
      <c r="C50" s="10" t="s">
        <v>37</v>
      </c>
      <c r="D50" s="37">
        <v>475000</v>
      </c>
      <c r="E50" s="10">
        <v>5671.0249999999996</v>
      </c>
      <c r="F50" s="10">
        <v>0.93771065275606613</v>
      </c>
    </row>
    <row r="51" spans="1:6" x14ac:dyDescent="0.2">
      <c r="A51" s="10" t="s">
        <v>836</v>
      </c>
      <c r="B51" s="10" t="s">
        <v>837</v>
      </c>
      <c r="C51" s="10" t="s">
        <v>838</v>
      </c>
      <c r="D51" s="37">
        <v>580000</v>
      </c>
      <c r="E51" s="10">
        <v>5387.04</v>
      </c>
      <c r="F51" s="10">
        <v>0.89075339904568196</v>
      </c>
    </row>
    <row r="52" spans="1:6" x14ac:dyDescent="0.2">
      <c r="A52" s="10" t="s">
        <v>60</v>
      </c>
      <c r="B52" s="10" t="s">
        <v>61</v>
      </c>
      <c r="C52" s="10" t="s">
        <v>62</v>
      </c>
      <c r="D52" s="37">
        <v>600000</v>
      </c>
      <c r="E52" s="10">
        <v>5076.6000000000004</v>
      </c>
      <c r="F52" s="10">
        <v>0.83942177997477463</v>
      </c>
    </row>
    <row r="53" spans="1:6" x14ac:dyDescent="0.2">
      <c r="A53" s="10" t="s">
        <v>89</v>
      </c>
      <c r="B53" s="10" t="s">
        <v>90</v>
      </c>
      <c r="C53" s="10" t="s">
        <v>91</v>
      </c>
      <c r="D53" s="37">
        <v>3400000</v>
      </c>
      <c r="E53" s="10">
        <v>5062.6000000000004</v>
      </c>
      <c r="F53" s="10">
        <v>0.83710686351106922</v>
      </c>
    </row>
    <row r="54" spans="1:6" x14ac:dyDescent="0.2">
      <c r="A54" s="10" t="s">
        <v>85</v>
      </c>
      <c r="B54" s="10" t="s">
        <v>86</v>
      </c>
      <c r="C54" s="10" t="s">
        <v>17</v>
      </c>
      <c r="D54" s="37">
        <v>1475000</v>
      </c>
      <c r="E54" s="10">
        <v>4880.7749999999996</v>
      </c>
      <c r="F54" s="10">
        <v>0.80704188593869519</v>
      </c>
    </row>
    <row r="55" spans="1:6" x14ac:dyDescent="0.2">
      <c r="A55" s="10" t="s">
        <v>98</v>
      </c>
      <c r="B55" s="10" t="s">
        <v>99</v>
      </c>
      <c r="C55" s="10" t="s">
        <v>100</v>
      </c>
      <c r="D55" s="37">
        <v>3700000</v>
      </c>
      <c r="E55" s="10">
        <v>4693.45</v>
      </c>
      <c r="F55" s="10">
        <v>0.77606747689843703</v>
      </c>
    </row>
    <row r="56" spans="1:6" x14ac:dyDescent="0.2">
      <c r="A56" s="10" t="s">
        <v>109</v>
      </c>
      <c r="B56" s="10" t="s">
        <v>110</v>
      </c>
      <c r="C56" s="10" t="s">
        <v>111</v>
      </c>
      <c r="D56" s="37">
        <v>1950000</v>
      </c>
      <c r="E56" s="10">
        <v>4653.6750000000002</v>
      </c>
      <c r="F56" s="10">
        <v>0.76949063387387406</v>
      </c>
    </row>
    <row r="57" spans="1:6" x14ac:dyDescent="0.2">
      <c r="A57" s="10" t="s">
        <v>839</v>
      </c>
      <c r="B57" s="10" t="s">
        <v>840</v>
      </c>
      <c r="C57" s="10" t="s">
        <v>62</v>
      </c>
      <c r="D57" s="37">
        <v>455353</v>
      </c>
      <c r="E57" s="10">
        <v>4530.0793210000002</v>
      </c>
      <c r="F57" s="10">
        <v>0.74905394300530637</v>
      </c>
    </row>
    <row r="58" spans="1:6" x14ac:dyDescent="0.2">
      <c r="A58" s="10" t="s">
        <v>112</v>
      </c>
      <c r="B58" s="10" t="s">
        <v>113</v>
      </c>
      <c r="C58" s="10" t="s">
        <v>59</v>
      </c>
      <c r="D58" s="37">
        <v>3550000</v>
      </c>
      <c r="E58" s="10">
        <v>4149.95</v>
      </c>
      <c r="F58" s="10">
        <v>0.68619911275387369</v>
      </c>
    </row>
    <row r="59" spans="1:6" x14ac:dyDescent="0.2">
      <c r="A59" s="10" t="s">
        <v>101</v>
      </c>
      <c r="B59" s="10" t="s">
        <v>102</v>
      </c>
      <c r="C59" s="10" t="s">
        <v>76</v>
      </c>
      <c r="D59" s="37">
        <v>1500000</v>
      </c>
      <c r="E59" s="10">
        <v>3564.75</v>
      </c>
      <c r="F59" s="10">
        <v>0.58943560457098798</v>
      </c>
    </row>
    <row r="60" spans="1:6" x14ac:dyDescent="0.2">
      <c r="A60" s="10" t="s">
        <v>77</v>
      </c>
      <c r="B60" s="10" t="s">
        <v>78</v>
      </c>
      <c r="C60" s="10" t="s">
        <v>79</v>
      </c>
      <c r="D60" s="37">
        <v>400000</v>
      </c>
      <c r="E60" s="10">
        <v>2849.4</v>
      </c>
      <c r="F60" s="10">
        <v>0.47115164083444083</v>
      </c>
    </row>
    <row r="61" spans="1:6" x14ac:dyDescent="0.2">
      <c r="A61" s="10" t="s">
        <v>850</v>
      </c>
      <c r="B61" s="10" t="s">
        <v>851</v>
      </c>
      <c r="C61" s="10" t="s">
        <v>29</v>
      </c>
      <c r="D61" s="37">
        <v>497059</v>
      </c>
      <c r="E61" s="10">
        <v>2807.140703</v>
      </c>
      <c r="F61" s="10">
        <v>0.46416401637944682</v>
      </c>
    </row>
    <row r="62" spans="1:6" x14ac:dyDescent="0.2">
      <c r="A62" s="10" t="s">
        <v>841</v>
      </c>
      <c r="B62" s="10" t="s">
        <v>842</v>
      </c>
      <c r="C62" s="10" t="s">
        <v>84</v>
      </c>
      <c r="D62" s="37">
        <v>600000</v>
      </c>
      <c r="E62" s="10">
        <v>2556</v>
      </c>
      <c r="F62" s="10">
        <v>0.42263760580221482</v>
      </c>
    </row>
    <row r="63" spans="1:6" x14ac:dyDescent="0.2">
      <c r="A63" s="10" t="s">
        <v>846</v>
      </c>
      <c r="B63" s="10" t="s">
        <v>847</v>
      </c>
      <c r="C63" s="10" t="s">
        <v>11</v>
      </c>
      <c r="D63" s="37">
        <v>2980000</v>
      </c>
      <c r="E63" s="10">
        <v>2115.8000000000002</v>
      </c>
      <c r="F63" s="10">
        <v>0.34985001813627786</v>
      </c>
    </row>
    <row r="64" spans="1:6" x14ac:dyDescent="0.2">
      <c r="A64" s="10" t="s">
        <v>843</v>
      </c>
      <c r="B64" s="10" t="s">
        <v>844</v>
      </c>
      <c r="C64" s="10" t="s">
        <v>845</v>
      </c>
      <c r="D64" s="37">
        <v>1500000</v>
      </c>
      <c r="E64" s="10">
        <v>1948.5</v>
      </c>
      <c r="F64" s="10">
        <v>0.32218676639499827</v>
      </c>
    </row>
    <row r="65" spans="1:6" x14ac:dyDescent="0.2">
      <c r="A65" s="10" t="s">
        <v>848</v>
      </c>
      <c r="B65" s="10" t="s">
        <v>849</v>
      </c>
      <c r="C65" s="10" t="s">
        <v>94</v>
      </c>
      <c r="D65" s="37">
        <v>2180000</v>
      </c>
      <c r="E65" s="10">
        <v>1236.06</v>
      </c>
      <c r="F65" s="10">
        <v>0.20438397458054994</v>
      </c>
    </row>
    <row r="66" spans="1:6" x14ac:dyDescent="0.2">
      <c r="A66" s="10" t="s">
        <v>852</v>
      </c>
      <c r="B66" s="10" t="s">
        <v>853</v>
      </c>
      <c r="C66" s="10" t="s">
        <v>91</v>
      </c>
      <c r="D66" s="37">
        <v>725000</v>
      </c>
      <c r="E66" s="10">
        <v>572.75</v>
      </c>
      <c r="F66" s="10">
        <v>9.4704886041947781E-2</v>
      </c>
    </row>
    <row r="67" spans="1:6" x14ac:dyDescent="0.2">
      <c r="A67" s="10" t="s">
        <v>854</v>
      </c>
      <c r="B67" s="10" t="s">
        <v>855</v>
      </c>
      <c r="C67" s="10" t="s">
        <v>59</v>
      </c>
      <c r="D67" s="37">
        <v>400000</v>
      </c>
      <c r="E67" s="10">
        <v>433.8</v>
      </c>
      <c r="F67" s="10">
        <v>7.1729340139671666E-2</v>
      </c>
    </row>
    <row r="68" spans="1:6" x14ac:dyDescent="0.2">
      <c r="A68" s="12" t="s">
        <v>119</v>
      </c>
      <c r="B68" s="10"/>
      <c r="C68" s="10"/>
      <c r="D68" s="10"/>
      <c r="E68" s="12">
        <f xml:space="preserve"> SUM(E8:E67)</f>
        <v>566482.05990400002</v>
      </c>
      <c r="F68" s="12">
        <f>SUM(F8:F67)</f>
        <v>93.668474776108539</v>
      </c>
    </row>
    <row r="69" spans="1:6" x14ac:dyDescent="0.2">
      <c r="A69" s="10"/>
      <c r="B69" s="10"/>
      <c r="C69" s="10"/>
      <c r="D69" s="10"/>
      <c r="E69" s="10"/>
      <c r="F69" s="10"/>
    </row>
    <row r="70" spans="1:6" x14ac:dyDescent="0.2">
      <c r="A70" s="12" t="s">
        <v>856</v>
      </c>
      <c r="B70" s="10"/>
      <c r="C70" s="10"/>
      <c r="D70" s="37"/>
      <c r="E70" s="10"/>
      <c r="F70" s="10"/>
    </row>
    <row r="71" spans="1:6" x14ac:dyDescent="0.2">
      <c r="A71" s="10" t="s">
        <v>857</v>
      </c>
      <c r="B71" s="10" t="s">
        <v>858</v>
      </c>
      <c r="C71" s="10" t="s">
        <v>116</v>
      </c>
      <c r="D71" s="37">
        <v>38000</v>
      </c>
      <c r="E71" s="10">
        <v>0.61180000000000001</v>
      </c>
      <c r="F71" s="10">
        <v>1.0116184946392606E-4</v>
      </c>
    </row>
    <row r="72" spans="1:6" x14ac:dyDescent="0.2">
      <c r="A72" s="10" t="s">
        <v>117</v>
      </c>
      <c r="B72" s="10" t="s">
        <v>118</v>
      </c>
      <c r="C72" s="10" t="s">
        <v>116</v>
      </c>
      <c r="D72" s="37">
        <v>73500</v>
      </c>
      <c r="E72" s="10">
        <v>7.3499999999999998E-3</v>
      </c>
      <c r="F72" s="10">
        <v>1.2153311434453359E-6</v>
      </c>
    </row>
    <row r="73" spans="1:6" x14ac:dyDescent="0.2">
      <c r="A73" s="10" t="s">
        <v>1033</v>
      </c>
      <c r="B73" s="10" t="s">
        <v>1239</v>
      </c>
      <c r="C73" s="10" t="s">
        <v>116</v>
      </c>
      <c r="D73" s="37">
        <v>45000</v>
      </c>
      <c r="E73" s="10">
        <v>4.4999999999999997E-3</v>
      </c>
      <c r="F73" s="10">
        <v>7.4408029190530762E-7</v>
      </c>
    </row>
    <row r="74" spans="1:6" x14ac:dyDescent="0.2">
      <c r="A74" s="12" t="s">
        <v>119</v>
      </c>
      <c r="B74" s="10"/>
      <c r="C74" s="10"/>
      <c r="D74" s="37"/>
      <c r="E74" s="12">
        <f>SUM(E71:E73)</f>
        <v>0.62364999999999993</v>
      </c>
      <c r="F74" s="12">
        <f>SUM(F71:F73)</f>
        <v>1.031212608992767E-4</v>
      </c>
    </row>
    <row r="75" spans="1:6" x14ac:dyDescent="0.2">
      <c r="A75" s="10"/>
      <c r="B75" s="10"/>
      <c r="C75" s="10"/>
      <c r="D75" s="37"/>
      <c r="E75" s="10"/>
      <c r="F75" s="10"/>
    </row>
    <row r="76" spans="1:6" x14ac:dyDescent="0.2">
      <c r="A76" s="12" t="s">
        <v>1035</v>
      </c>
      <c r="B76" s="10"/>
      <c r="C76" s="10"/>
      <c r="D76" s="37"/>
      <c r="E76" s="10"/>
      <c r="F76" s="10"/>
    </row>
    <row r="77" spans="1:6" x14ac:dyDescent="0.2">
      <c r="A77" s="10"/>
      <c r="B77" s="10"/>
      <c r="C77" s="10"/>
      <c r="D77" s="37"/>
      <c r="E77" s="10"/>
      <c r="F77" s="10"/>
    </row>
    <row r="78" spans="1:6" x14ac:dyDescent="0.2">
      <c r="A78" s="10" t="s">
        <v>1078</v>
      </c>
      <c r="B78" s="10" t="s">
        <v>1079</v>
      </c>
      <c r="C78" s="10" t="s">
        <v>14</v>
      </c>
      <c r="D78" s="37">
        <v>370000</v>
      </c>
      <c r="E78" s="10">
        <v>14449.40129</v>
      </c>
      <c r="F78" s="10">
        <v>2.3892254954933625</v>
      </c>
    </row>
    <row r="79" spans="1:6" x14ac:dyDescent="0.2">
      <c r="A79" s="12" t="s">
        <v>119</v>
      </c>
      <c r="B79" s="10"/>
      <c r="C79" s="10"/>
      <c r="D79" s="37"/>
      <c r="E79" s="12">
        <f>SUM(E78:E78)</f>
        <v>14449.40129</v>
      </c>
      <c r="F79" s="12">
        <f>SUM(F78:F78)</f>
        <v>2.3892254954933625</v>
      </c>
    </row>
    <row r="80" spans="1:6" x14ac:dyDescent="0.2">
      <c r="A80" s="10"/>
      <c r="B80" s="10"/>
      <c r="C80" s="10"/>
      <c r="D80" s="37"/>
      <c r="E80" s="10"/>
      <c r="F80" s="10"/>
    </row>
    <row r="81" spans="1:6" x14ac:dyDescent="0.2">
      <c r="A81" s="12" t="s">
        <v>119</v>
      </c>
      <c r="B81" s="10"/>
      <c r="C81" s="10"/>
      <c r="D81" s="37"/>
      <c r="E81" s="12">
        <v>580932.08484400006</v>
      </c>
      <c r="F81" s="12">
        <v>96.057803392862795</v>
      </c>
    </row>
    <row r="82" spans="1:6" x14ac:dyDescent="0.2">
      <c r="A82" s="10"/>
      <c r="B82" s="10"/>
      <c r="C82" s="10"/>
      <c r="D82" s="37"/>
      <c r="E82" s="10"/>
      <c r="F82" s="10"/>
    </row>
    <row r="83" spans="1:6" x14ac:dyDescent="0.2">
      <c r="A83" s="12" t="s">
        <v>136</v>
      </c>
      <c r="B83" s="10"/>
      <c r="C83" s="10"/>
      <c r="D83" s="10"/>
      <c r="E83" s="12">
        <v>23841.358150600001</v>
      </c>
      <c r="F83" s="12">
        <v>3.94</v>
      </c>
    </row>
    <row r="84" spans="1:6" x14ac:dyDescent="0.2">
      <c r="A84" s="10"/>
      <c r="B84" s="10"/>
      <c r="C84" s="10"/>
      <c r="D84" s="10"/>
      <c r="E84" s="10"/>
      <c r="F84" s="10"/>
    </row>
    <row r="85" spans="1:6" x14ac:dyDescent="0.2">
      <c r="A85" s="14" t="s">
        <v>137</v>
      </c>
      <c r="B85" s="7"/>
      <c r="C85" s="7"/>
      <c r="D85" s="7"/>
      <c r="E85" s="14">
        <v>604773.44299460005</v>
      </c>
      <c r="F85" s="14">
        <f xml:space="preserve"> ROUND(SUM(F81:F84),2)</f>
        <v>100</v>
      </c>
    </row>
    <row r="87" spans="1:6" x14ac:dyDescent="0.2">
      <c r="A87" s="15" t="s">
        <v>140</v>
      </c>
    </row>
    <row r="88" spans="1:6" x14ac:dyDescent="0.2">
      <c r="A88" s="15" t="s">
        <v>141</v>
      </c>
    </row>
    <row r="89" spans="1:6" x14ac:dyDescent="0.2">
      <c r="A89" s="15" t="s">
        <v>142</v>
      </c>
    </row>
    <row r="90" spans="1:6" x14ac:dyDescent="0.2">
      <c r="A90" s="20" t="s">
        <v>143</v>
      </c>
      <c r="B90" s="22">
        <v>37.214833499999997</v>
      </c>
    </row>
    <row r="91" spans="1:6" x14ac:dyDescent="0.2">
      <c r="A91" s="20" t="s">
        <v>144</v>
      </c>
      <c r="B91" s="22">
        <v>446.43820570000003</v>
      </c>
    </row>
    <row r="92" spans="1:6" x14ac:dyDescent="0.2">
      <c r="A92" s="20" t="s">
        <v>145</v>
      </c>
      <c r="B92" s="22">
        <v>36.3759102</v>
      </c>
    </row>
    <row r="93" spans="1:6" x14ac:dyDescent="0.2">
      <c r="A93" s="20" t="s">
        <v>146</v>
      </c>
      <c r="B93" s="22">
        <v>437.13210859999998</v>
      </c>
    </row>
    <row r="95" spans="1:6" x14ac:dyDescent="0.2">
      <c r="A95" s="15" t="s">
        <v>147</v>
      </c>
    </row>
    <row r="96" spans="1:6" x14ac:dyDescent="0.2">
      <c r="A96" s="20" t="s">
        <v>143</v>
      </c>
      <c r="B96" s="22">
        <v>30.860843299999999</v>
      </c>
    </row>
    <row r="97" spans="1:2" x14ac:dyDescent="0.2">
      <c r="A97" s="20" t="s">
        <v>144</v>
      </c>
      <c r="B97" s="22">
        <v>400.20630419999998</v>
      </c>
    </row>
    <row r="98" spans="1:2" x14ac:dyDescent="0.2">
      <c r="A98" s="20" t="s">
        <v>145</v>
      </c>
      <c r="B98" s="22">
        <v>29.935954899999999</v>
      </c>
    </row>
    <row r="99" spans="1:2" x14ac:dyDescent="0.2">
      <c r="A99" s="20" t="s">
        <v>146</v>
      </c>
      <c r="B99" s="22">
        <v>389.78229779999998</v>
      </c>
    </row>
    <row r="101" spans="1:2" x14ac:dyDescent="0.2">
      <c r="A101" s="15" t="s">
        <v>148</v>
      </c>
      <c r="B101" s="38"/>
    </row>
    <row r="102" spans="1:2" x14ac:dyDescent="0.2">
      <c r="A102" s="39" t="s">
        <v>513</v>
      </c>
      <c r="B102" s="51" t="s">
        <v>859</v>
      </c>
    </row>
    <row r="103" spans="1:2" x14ac:dyDescent="0.2">
      <c r="A103" s="40" t="s">
        <v>533</v>
      </c>
      <c r="B103" s="48">
        <v>2.5</v>
      </c>
    </row>
    <row r="104" spans="1:2" x14ac:dyDescent="0.2">
      <c r="A104" s="40" t="s">
        <v>532</v>
      </c>
      <c r="B104" s="48">
        <v>2.5</v>
      </c>
    </row>
    <row r="106" spans="1:2" x14ac:dyDescent="0.2">
      <c r="A106" s="15" t="s">
        <v>860</v>
      </c>
      <c r="B106" s="42">
        <v>5.2839499859908164E-2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showGridLines="0" topLeftCell="A136" workbookViewId="0">
      <selection activeCell="A136" sqref="A136"/>
    </sheetView>
  </sheetViews>
  <sheetFormatPr defaultRowHeight="11.25" x14ac:dyDescent="0.2"/>
  <cols>
    <col min="1" max="1" width="38" style="3" customWidth="1"/>
    <col min="2" max="2" width="46.42578125" style="3" bestFit="1" customWidth="1"/>
    <col min="3" max="3" width="11.42578125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33" t="s">
        <v>445</v>
      </c>
      <c r="C1" s="33"/>
      <c r="D1" s="33"/>
      <c r="E1" s="33"/>
    </row>
    <row r="3" spans="1:6" s="1" customFormat="1" x14ac:dyDescent="0.2">
      <c r="A3" s="4" t="s">
        <v>1</v>
      </c>
      <c r="B3" s="4" t="s">
        <v>2</v>
      </c>
      <c r="C3" s="4" t="s">
        <v>152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120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267</v>
      </c>
      <c r="B8" s="9" t="s">
        <v>565</v>
      </c>
      <c r="C8" s="9" t="s">
        <v>214</v>
      </c>
      <c r="D8" s="9">
        <v>4400</v>
      </c>
      <c r="E8" s="10">
        <v>44142.296000000002</v>
      </c>
      <c r="F8" s="10">
        <v>5.9666832010818798</v>
      </c>
    </row>
    <row r="9" spans="1:6" x14ac:dyDescent="0.2">
      <c r="A9" s="9" t="s">
        <v>207</v>
      </c>
      <c r="B9" s="9" t="s">
        <v>640</v>
      </c>
      <c r="C9" s="9" t="s">
        <v>208</v>
      </c>
      <c r="D9" s="9">
        <v>2312</v>
      </c>
      <c r="E9" s="10">
        <v>17340</v>
      </c>
      <c r="F9" s="10">
        <v>2.3438356425039601</v>
      </c>
    </row>
    <row r="10" spans="1:6" x14ac:dyDescent="0.2">
      <c r="A10" s="9" t="s">
        <v>343</v>
      </c>
      <c r="B10" s="9" t="s">
        <v>641</v>
      </c>
      <c r="C10" s="9" t="s">
        <v>177</v>
      </c>
      <c r="D10" s="9">
        <v>1650</v>
      </c>
      <c r="E10" s="10">
        <v>16562.551500000001</v>
      </c>
      <c r="F10" s="10">
        <v>2.23874847384702</v>
      </c>
    </row>
    <row r="11" spans="1:6" x14ac:dyDescent="0.2">
      <c r="A11" s="9" t="s">
        <v>200</v>
      </c>
      <c r="B11" s="9" t="s">
        <v>610</v>
      </c>
      <c r="C11" s="9" t="s">
        <v>125</v>
      </c>
      <c r="D11" s="9">
        <v>1140</v>
      </c>
      <c r="E11" s="10">
        <v>14968.88308</v>
      </c>
      <c r="F11" s="10">
        <v>2.0233334308753399</v>
      </c>
    </row>
    <row r="12" spans="1:6" x14ac:dyDescent="0.2">
      <c r="A12" s="9" t="s">
        <v>213</v>
      </c>
      <c r="B12" s="9" t="s">
        <v>599</v>
      </c>
      <c r="C12" s="9" t="s">
        <v>214</v>
      </c>
      <c r="D12" s="9">
        <v>1320</v>
      </c>
      <c r="E12" s="10">
        <v>13347.457200000001</v>
      </c>
      <c r="F12" s="10">
        <v>1.8041664314968899</v>
      </c>
    </row>
    <row r="13" spans="1:6" x14ac:dyDescent="0.2">
      <c r="A13" s="9" t="s">
        <v>335</v>
      </c>
      <c r="B13" s="9" t="s">
        <v>591</v>
      </c>
      <c r="C13" s="9" t="s">
        <v>216</v>
      </c>
      <c r="D13" s="9">
        <v>520</v>
      </c>
      <c r="E13" s="10">
        <v>13089.297</v>
      </c>
      <c r="F13" s="10">
        <v>1.7692710982652899</v>
      </c>
    </row>
    <row r="14" spans="1:6" x14ac:dyDescent="0.2">
      <c r="A14" s="9" t="s">
        <v>397</v>
      </c>
      <c r="B14" s="9" t="s">
        <v>613</v>
      </c>
      <c r="C14" s="9" t="s">
        <v>315</v>
      </c>
      <c r="D14" s="9">
        <v>1200</v>
      </c>
      <c r="E14" s="10">
        <v>11995.512000000001</v>
      </c>
      <c r="F14" s="10">
        <v>1.62142494669457</v>
      </c>
    </row>
    <row r="15" spans="1:6" x14ac:dyDescent="0.2">
      <c r="A15" s="9" t="s">
        <v>406</v>
      </c>
      <c r="B15" s="9" t="s">
        <v>642</v>
      </c>
      <c r="C15" s="9" t="s">
        <v>206</v>
      </c>
      <c r="D15" s="9">
        <v>1200</v>
      </c>
      <c r="E15" s="10">
        <v>11962.632</v>
      </c>
      <c r="F15" s="10">
        <v>1.6169805801475401</v>
      </c>
    </row>
    <row r="16" spans="1:6" x14ac:dyDescent="0.2">
      <c r="A16" s="9" t="s">
        <v>218</v>
      </c>
      <c r="B16" s="9" t="s">
        <v>602</v>
      </c>
      <c r="C16" s="9" t="s">
        <v>219</v>
      </c>
      <c r="D16" s="9">
        <v>1480</v>
      </c>
      <c r="E16" s="10">
        <v>11709.804400000001</v>
      </c>
      <c r="F16" s="10">
        <v>1.5828060507191299</v>
      </c>
    </row>
    <row r="17" spans="1:6" x14ac:dyDescent="0.2">
      <c r="A17" s="9" t="s">
        <v>220</v>
      </c>
      <c r="B17" s="9" t="s">
        <v>643</v>
      </c>
      <c r="C17" s="9" t="s">
        <v>221</v>
      </c>
      <c r="D17" s="9">
        <v>1032</v>
      </c>
      <c r="E17" s="10">
        <v>10981.96608</v>
      </c>
      <c r="F17" s="10">
        <v>1.4844246553098901</v>
      </c>
    </row>
    <row r="18" spans="1:6" x14ac:dyDescent="0.2">
      <c r="A18" s="9" t="s">
        <v>212</v>
      </c>
      <c r="B18" s="9" t="s">
        <v>596</v>
      </c>
      <c r="C18" s="9" t="s">
        <v>204</v>
      </c>
      <c r="D18" s="9">
        <v>19</v>
      </c>
      <c r="E18" s="10">
        <v>9425.0830000000005</v>
      </c>
      <c r="F18" s="10">
        <v>1.2739818609549101</v>
      </c>
    </row>
    <row r="19" spans="1:6" x14ac:dyDescent="0.2">
      <c r="A19" s="9" t="s">
        <v>211</v>
      </c>
      <c r="B19" s="9" t="s">
        <v>644</v>
      </c>
      <c r="C19" s="9" t="s">
        <v>204</v>
      </c>
      <c r="D19" s="9">
        <v>18</v>
      </c>
      <c r="E19" s="10">
        <v>8958.0239999999994</v>
      </c>
      <c r="F19" s="10">
        <v>1.2108498233913401</v>
      </c>
    </row>
    <row r="20" spans="1:6" x14ac:dyDescent="0.2">
      <c r="A20" s="9" t="s">
        <v>210</v>
      </c>
      <c r="B20" s="9" t="s">
        <v>594</v>
      </c>
      <c r="C20" s="9" t="s">
        <v>206</v>
      </c>
      <c r="D20" s="9">
        <v>800</v>
      </c>
      <c r="E20" s="10">
        <v>8037.2</v>
      </c>
      <c r="F20" s="10">
        <v>1.08638268892346</v>
      </c>
    </row>
    <row r="21" spans="1:6" x14ac:dyDescent="0.2">
      <c r="A21" s="9" t="s">
        <v>271</v>
      </c>
      <c r="B21" s="9" t="s">
        <v>645</v>
      </c>
      <c r="C21" s="9" t="s">
        <v>216</v>
      </c>
      <c r="D21" s="9">
        <v>750</v>
      </c>
      <c r="E21" s="10">
        <v>7488.9825000000001</v>
      </c>
      <c r="F21" s="10">
        <v>1.0122805138170901</v>
      </c>
    </row>
    <row r="22" spans="1:6" x14ac:dyDescent="0.2">
      <c r="A22" s="9" t="s">
        <v>273</v>
      </c>
      <c r="B22" s="9" t="s">
        <v>570</v>
      </c>
      <c r="C22" s="9" t="s">
        <v>206</v>
      </c>
      <c r="D22" s="9">
        <v>730</v>
      </c>
      <c r="E22" s="10">
        <v>7292.4883</v>
      </c>
      <c r="F22" s="10">
        <v>0.98572053056995801</v>
      </c>
    </row>
    <row r="23" spans="1:6" x14ac:dyDescent="0.2">
      <c r="A23" s="9" t="s">
        <v>337</v>
      </c>
      <c r="B23" s="9" t="s">
        <v>593</v>
      </c>
      <c r="C23" s="9" t="s">
        <v>206</v>
      </c>
      <c r="D23" s="9">
        <v>700</v>
      </c>
      <c r="E23" s="10">
        <v>6953.835</v>
      </c>
      <c r="F23" s="10">
        <v>0.93994500144702997</v>
      </c>
    </row>
    <row r="24" spans="1:6" x14ac:dyDescent="0.2">
      <c r="A24" s="9" t="s">
        <v>407</v>
      </c>
      <c r="B24" s="9" t="s">
        <v>609</v>
      </c>
      <c r="C24" s="9" t="s">
        <v>206</v>
      </c>
      <c r="D24" s="9">
        <v>750</v>
      </c>
      <c r="E24" s="10">
        <v>6733.4250000000002</v>
      </c>
      <c r="F24" s="10">
        <v>0.910152336281845</v>
      </c>
    </row>
    <row r="25" spans="1:6" x14ac:dyDescent="0.2">
      <c r="A25" s="9" t="s">
        <v>209</v>
      </c>
      <c r="B25" s="9" t="s">
        <v>594</v>
      </c>
      <c r="C25" s="9" t="s">
        <v>206</v>
      </c>
      <c r="D25" s="9">
        <v>650</v>
      </c>
      <c r="E25" s="10">
        <v>6540.7809999999999</v>
      </c>
      <c r="F25" s="10">
        <v>0.88411278186924303</v>
      </c>
    </row>
    <row r="26" spans="1:6" x14ac:dyDescent="0.2">
      <c r="A26" s="9" t="s">
        <v>327</v>
      </c>
      <c r="B26" s="9" t="s">
        <v>646</v>
      </c>
      <c r="C26" s="9" t="s">
        <v>125</v>
      </c>
      <c r="D26" s="9">
        <v>440</v>
      </c>
      <c r="E26" s="10">
        <v>5780.804521</v>
      </c>
      <c r="F26" s="10">
        <v>0.78138729404081897</v>
      </c>
    </row>
    <row r="27" spans="1:6" x14ac:dyDescent="0.2">
      <c r="A27" s="9" t="s">
        <v>332</v>
      </c>
      <c r="B27" s="9" t="s">
        <v>574</v>
      </c>
      <c r="C27" s="9" t="s">
        <v>318</v>
      </c>
      <c r="D27" s="9">
        <v>550</v>
      </c>
      <c r="E27" s="10">
        <v>5487.6689999999999</v>
      </c>
      <c r="F27" s="10">
        <v>0.74176437119169802</v>
      </c>
    </row>
    <row r="28" spans="1:6" x14ac:dyDescent="0.2">
      <c r="A28" s="9" t="s">
        <v>277</v>
      </c>
      <c r="B28" s="9" t="s">
        <v>647</v>
      </c>
      <c r="C28" s="9" t="s">
        <v>278</v>
      </c>
      <c r="D28" s="9">
        <v>705</v>
      </c>
      <c r="E28" s="10">
        <v>5287.5</v>
      </c>
      <c r="F28" s="10">
        <v>0.71470766780505601</v>
      </c>
    </row>
    <row r="29" spans="1:6" x14ac:dyDescent="0.2">
      <c r="A29" s="9" t="s">
        <v>215</v>
      </c>
      <c r="B29" s="9" t="s">
        <v>648</v>
      </c>
      <c r="C29" s="9" t="s">
        <v>216</v>
      </c>
      <c r="D29" s="9">
        <v>500</v>
      </c>
      <c r="E29" s="10">
        <v>5187.665</v>
      </c>
      <c r="F29" s="10">
        <v>0.70121304085180403</v>
      </c>
    </row>
    <row r="30" spans="1:6" x14ac:dyDescent="0.2">
      <c r="A30" s="9" t="s">
        <v>408</v>
      </c>
      <c r="B30" s="9" t="s">
        <v>649</v>
      </c>
      <c r="C30" s="9" t="s">
        <v>275</v>
      </c>
      <c r="D30" s="9">
        <v>1000</v>
      </c>
      <c r="E30" s="10">
        <v>5047.2</v>
      </c>
      <c r="F30" s="10">
        <v>0.682226485285234</v>
      </c>
    </row>
    <row r="31" spans="1:6" x14ac:dyDescent="0.2">
      <c r="A31" s="9" t="s">
        <v>393</v>
      </c>
      <c r="B31" s="9" t="s">
        <v>650</v>
      </c>
      <c r="C31" s="9" t="s">
        <v>394</v>
      </c>
      <c r="D31" s="9">
        <v>450</v>
      </c>
      <c r="E31" s="10">
        <v>4472.6850000000004</v>
      </c>
      <c r="F31" s="10">
        <v>0.60456969554168405</v>
      </c>
    </row>
    <row r="32" spans="1:6" x14ac:dyDescent="0.2">
      <c r="A32" s="9" t="s">
        <v>409</v>
      </c>
      <c r="B32" s="9" t="s">
        <v>604</v>
      </c>
      <c r="C32" s="9" t="s">
        <v>202</v>
      </c>
      <c r="D32" s="9">
        <v>450</v>
      </c>
      <c r="E32" s="10">
        <v>4432.5945000000002</v>
      </c>
      <c r="F32" s="10">
        <v>0.59915069076510996</v>
      </c>
    </row>
    <row r="33" spans="1:6" x14ac:dyDescent="0.2">
      <c r="A33" s="9" t="s">
        <v>410</v>
      </c>
      <c r="B33" s="9" t="s">
        <v>611</v>
      </c>
      <c r="C33" s="9" t="s">
        <v>275</v>
      </c>
      <c r="D33" s="9">
        <v>700</v>
      </c>
      <c r="E33" s="10">
        <v>4221.5879999999997</v>
      </c>
      <c r="F33" s="10">
        <v>0.57062909010190199</v>
      </c>
    </row>
    <row r="34" spans="1:6" x14ac:dyDescent="0.2">
      <c r="A34" s="9" t="s">
        <v>411</v>
      </c>
      <c r="B34" s="9" t="s">
        <v>597</v>
      </c>
      <c r="C34" s="9" t="s">
        <v>216</v>
      </c>
      <c r="D34" s="9">
        <v>400</v>
      </c>
      <c r="E34" s="10">
        <v>4142.3119999999999</v>
      </c>
      <c r="F34" s="10">
        <v>0.55991340876423601</v>
      </c>
    </row>
    <row r="35" spans="1:6" x14ac:dyDescent="0.2">
      <c r="A35" s="9" t="s">
        <v>412</v>
      </c>
      <c r="B35" s="9" t="s">
        <v>614</v>
      </c>
      <c r="C35" s="9" t="s">
        <v>219</v>
      </c>
      <c r="D35" s="9">
        <v>400</v>
      </c>
      <c r="E35" s="10">
        <v>4010.36</v>
      </c>
      <c r="F35" s="10">
        <v>0.542077549438994</v>
      </c>
    </row>
    <row r="36" spans="1:6" x14ac:dyDescent="0.2">
      <c r="A36" s="9" t="s">
        <v>331</v>
      </c>
      <c r="B36" s="9" t="s">
        <v>644</v>
      </c>
      <c r="C36" s="9" t="s">
        <v>204</v>
      </c>
      <c r="D36" s="9">
        <v>8</v>
      </c>
      <c r="E36" s="10">
        <v>3981.3440000000001</v>
      </c>
      <c r="F36" s="10">
        <v>0.53815547706281797</v>
      </c>
    </row>
    <row r="37" spans="1:6" x14ac:dyDescent="0.2">
      <c r="A37" s="9" t="s">
        <v>349</v>
      </c>
      <c r="B37" s="9" t="s">
        <v>605</v>
      </c>
      <c r="C37" s="9" t="s">
        <v>206</v>
      </c>
      <c r="D37" s="9">
        <v>390</v>
      </c>
      <c r="E37" s="10">
        <v>3926.0207999999998</v>
      </c>
      <c r="F37" s="10">
        <v>0.53067747890726003</v>
      </c>
    </row>
    <row r="38" spans="1:6" x14ac:dyDescent="0.2">
      <c r="A38" s="9" t="s">
        <v>201</v>
      </c>
      <c r="B38" s="9" t="s">
        <v>651</v>
      </c>
      <c r="C38" s="9" t="s">
        <v>202</v>
      </c>
      <c r="D38" s="9">
        <v>400</v>
      </c>
      <c r="E38" s="10">
        <v>3903.7719999999999</v>
      </c>
      <c r="F38" s="10">
        <v>0.52767012421043502</v>
      </c>
    </row>
    <row r="39" spans="1:6" x14ac:dyDescent="0.2">
      <c r="A39" s="9" t="s">
        <v>413</v>
      </c>
      <c r="B39" s="9" t="s">
        <v>652</v>
      </c>
      <c r="C39" s="9" t="s">
        <v>219</v>
      </c>
      <c r="D39" s="9">
        <v>300</v>
      </c>
      <c r="E39" s="10">
        <v>3014.16</v>
      </c>
      <c r="F39" s="10">
        <v>0.40742189389906103</v>
      </c>
    </row>
    <row r="40" spans="1:6" x14ac:dyDescent="0.2">
      <c r="A40" s="9" t="s">
        <v>414</v>
      </c>
      <c r="B40" s="9" t="s">
        <v>653</v>
      </c>
      <c r="C40" s="9" t="s">
        <v>219</v>
      </c>
      <c r="D40" s="9">
        <v>300</v>
      </c>
      <c r="E40" s="10">
        <v>3011.2620000000002</v>
      </c>
      <c r="F40" s="10">
        <v>0.40703017327092</v>
      </c>
    </row>
    <row r="41" spans="1:6" x14ac:dyDescent="0.2">
      <c r="A41" s="9" t="s">
        <v>415</v>
      </c>
      <c r="B41" s="9" t="s">
        <v>654</v>
      </c>
      <c r="C41" s="9" t="s">
        <v>275</v>
      </c>
      <c r="D41" s="9">
        <v>25</v>
      </c>
      <c r="E41" s="10">
        <v>2542.2449999999999</v>
      </c>
      <c r="F41" s="10">
        <v>0.343633474220154</v>
      </c>
    </row>
    <row r="42" spans="1:6" x14ac:dyDescent="0.2">
      <c r="A42" s="9" t="s">
        <v>416</v>
      </c>
      <c r="B42" s="9" t="s">
        <v>655</v>
      </c>
      <c r="C42" s="9" t="s">
        <v>275</v>
      </c>
      <c r="D42" s="9">
        <v>25</v>
      </c>
      <c r="E42" s="10">
        <v>2535.1475</v>
      </c>
      <c r="F42" s="10">
        <v>0.34267411012138399</v>
      </c>
    </row>
    <row r="43" spans="1:6" x14ac:dyDescent="0.2">
      <c r="A43" s="9" t="s">
        <v>417</v>
      </c>
      <c r="B43" s="9" t="s">
        <v>656</v>
      </c>
      <c r="C43" s="9" t="s">
        <v>275</v>
      </c>
      <c r="D43" s="9">
        <v>25</v>
      </c>
      <c r="E43" s="10">
        <v>2526.9299999999998</v>
      </c>
      <c r="F43" s="10">
        <v>0.341563356407873</v>
      </c>
    </row>
    <row r="44" spans="1:6" x14ac:dyDescent="0.2">
      <c r="A44" s="9" t="s">
        <v>418</v>
      </c>
      <c r="B44" s="9" t="s">
        <v>657</v>
      </c>
      <c r="C44" s="9" t="s">
        <v>275</v>
      </c>
      <c r="D44" s="9">
        <v>25</v>
      </c>
      <c r="E44" s="10">
        <v>2518.2150000000001</v>
      </c>
      <c r="F44" s="10">
        <v>0.34038535596817199</v>
      </c>
    </row>
    <row r="45" spans="1:6" x14ac:dyDescent="0.2">
      <c r="A45" s="9" t="s">
        <v>339</v>
      </c>
      <c r="B45" s="9" t="s">
        <v>658</v>
      </c>
      <c r="C45" s="9" t="s">
        <v>315</v>
      </c>
      <c r="D45" s="9">
        <v>220</v>
      </c>
      <c r="E45" s="10">
        <v>2188.8548000000001</v>
      </c>
      <c r="F45" s="10">
        <v>0.29586596865662401</v>
      </c>
    </row>
    <row r="46" spans="1:6" x14ac:dyDescent="0.2">
      <c r="A46" s="9" t="s">
        <v>419</v>
      </c>
      <c r="B46" s="9" t="s">
        <v>659</v>
      </c>
      <c r="C46" s="9" t="s">
        <v>221</v>
      </c>
      <c r="D46" s="9">
        <v>225</v>
      </c>
      <c r="E46" s="10">
        <v>1582.3822500000001</v>
      </c>
      <c r="F46" s="10">
        <v>0.21388949928579001</v>
      </c>
    </row>
    <row r="47" spans="1:6" x14ac:dyDescent="0.2">
      <c r="A47" s="9" t="s">
        <v>353</v>
      </c>
      <c r="B47" s="9" t="s">
        <v>660</v>
      </c>
      <c r="C47" s="9" t="s">
        <v>206</v>
      </c>
      <c r="D47" s="9">
        <v>140</v>
      </c>
      <c r="E47" s="10">
        <v>1399.8866</v>
      </c>
      <c r="F47" s="10">
        <v>0.18922169022743199</v>
      </c>
    </row>
    <row r="48" spans="1:6" x14ac:dyDescent="0.2">
      <c r="A48" s="9" t="s">
        <v>420</v>
      </c>
      <c r="B48" s="9" t="s">
        <v>661</v>
      </c>
      <c r="C48" s="9" t="s">
        <v>275</v>
      </c>
      <c r="D48" s="9">
        <v>125</v>
      </c>
      <c r="E48" s="10">
        <v>1281.8775000000001</v>
      </c>
      <c r="F48" s="10">
        <v>0.17327048291948499</v>
      </c>
    </row>
    <row r="49" spans="1:6" x14ac:dyDescent="0.2">
      <c r="A49" s="9" t="s">
        <v>421</v>
      </c>
      <c r="B49" s="9" t="s">
        <v>662</v>
      </c>
      <c r="C49" s="9" t="s">
        <v>275</v>
      </c>
      <c r="D49" s="9">
        <v>125</v>
      </c>
      <c r="E49" s="10">
        <v>1278.3375000000001</v>
      </c>
      <c r="F49" s="10">
        <v>0.172791983601465</v>
      </c>
    </row>
    <row r="50" spans="1:6" x14ac:dyDescent="0.2">
      <c r="A50" s="9" t="s">
        <v>422</v>
      </c>
      <c r="B50" s="9" t="s">
        <v>663</v>
      </c>
      <c r="C50" s="9" t="s">
        <v>275</v>
      </c>
      <c r="D50" s="9">
        <v>125</v>
      </c>
      <c r="E50" s="10">
        <v>1272.8775000000001</v>
      </c>
      <c r="F50" s="10">
        <v>0.17205395922960401</v>
      </c>
    </row>
    <row r="51" spans="1:6" x14ac:dyDescent="0.2">
      <c r="A51" s="9" t="s">
        <v>423</v>
      </c>
      <c r="B51" s="9" t="s">
        <v>664</v>
      </c>
      <c r="C51" s="9" t="s">
        <v>275</v>
      </c>
      <c r="D51" s="9">
        <v>125</v>
      </c>
      <c r="E51" s="10">
        <v>1269.25125</v>
      </c>
      <c r="F51" s="10">
        <v>0.171563801559556</v>
      </c>
    </row>
    <row r="52" spans="1:6" x14ac:dyDescent="0.2">
      <c r="A52" s="9" t="s">
        <v>424</v>
      </c>
      <c r="B52" s="9" t="s">
        <v>665</v>
      </c>
      <c r="C52" s="9" t="s">
        <v>275</v>
      </c>
      <c r="D52" s="9">
        <v>125</v>
      </c>
      <c r="E52" s="10">
        <v>1266.30125</v>
      </c>
      <c r="F52" s="10">
        <v>0.171165052127873</v>
      </c>
    </row>
    <row r="53" spans="1:6" x14ac:dyDescent="0.2">
      <c r="A53" s="9" t="s">
        <v>425</v>
      </c>
      <c r="B53" s="9" t="s">
        <v>666</v>
      </c>
      <c r="C53" s="9" t="s">
        <v>275</v>
      </c>
      <c r="D53" s="9">
        <v>125</v>
      </c>
      <c r="E53" s="10">
        <v>1262.77125</v>
      </c>
      <c r="F53" s="10">
        <v>0.17068790450284199</v>
      </c>
    </row>
    <row r="54" spans="1:6" x14ac:dyDescent="0.2">
      <c r="A54" s="9" t="s">
        <v>426</v>
      </c>
      <c r="B54" s="9" t="s">
        <v>667</v>
      </c>
      <c r="C54" s="9" t="s">
        <v>275</v>
      </c>
      <c r="D54" s="9">
        <v>125</v>
      </c>
      <c r="E54" s="10">
        <v>1259.0387499999999</v>
      </c>
      <c r="F54" s="10">
        <v>0.170183385094788</v>
      </c>
    </row>
    <row r="55" spans="1:6" x14ac:dyDescent="0.2">
      <c r="A55" s="9" t="s">
        <v>427</v>
      </c>
      <c r="B55" s="9" t="s">
        <v>668</v>
      </c>
      <c r="C55" s="9" t="s">
        <v>275</v>
      </c>
      <c r="D55" s="9">
        <v>125</v>
      </c>
      <c r="E55" s="10">
        <v>1255.1199999999999</v>
      </c>
      <c r="F55" s="10">
        <v>0.16965369040481901</v>
      </c>
    </row>
    <row r="56" spans="1:6" x14ac:dyDescent="0.2">
      <c r="A56" s="9" t="s">
        <v>321</v>
      </c>
      <c r="B56" s="9" t="s">
        <v>615</v>
      </c>
      <c r="C56" s="9" t="s">
        <v>206</v>
      </c>
      <c r="D56" s="9">
        <v>120</v>
      </c>
      <c r="E56" s="10">
        <v>1197.0516</v>
      </c>
      <c r="F56" s="10">
        <v>0.161804625489988</v>
      </c>
    </row>
    <row r="57" spans="1:6" x14ac:dyDescent="0.2">
      <c r="A57" s="9" t="s">
        <v>346</v>
      </c>
      <c r="B57" s="9" t="s">
        <v>598</v>
      </c>
      <c r="C57" s="9" t="s">
        <v>206</v>
      </c>
      <c r="D57" s="9">
        <v>97</v>
      </c>
      <c r="E57" s="10">
        <v>967.61671000000001</v>
      </c>
      <c r="F57" s="10">
        <v>0.13079207227107301</v>
      </c>
    </row>
    <row r="58" spans="1:6" x14ac:dyDescent="0.2">
      <c r="A58" s="9" t="s">
        <v>342</v>
      </c>
      <c r="B58" s="9" t="s">
        <v>612</v>
      </c>
      <c r="C58" s="9" t="s">
        <v>315</v>
      </c>
      <c r="D58" s="9">
        <v>90</v>
      </c>
      <c r="E58" s="10">
        <v>901.87829999999997</v>
      </c>
      <c r="F58" s="10">
        <v>0.121906257482173</v>
      </c>
    </row>
    <row r="59" spans="1:6" x14ac:dyDescent="0.2">
      <c r="A59" s="9" t="s">
        <v>428</v>
      </c>
      <c r="B59" s="9" t="s">
        <v>669</v>
      </c>
      <c r="C59" s="9" t="s">
        <v>206</v>
      </c>
      <c r="D59" s="9">
        <v>75</v>
      </c>
      <c r="E59" s="10">
        <v>750.10199999999998</v>
      </c>
      <c r="F59" s="10">
        <v>0.101390761425231</v>
      </c>
    </row>
    <row r="60" spans="1:6" x14ac:dyDescent="0.2">
      <c r="A60" s="9" t="s">
        <v>429</v>
      </c>
      <c r="B60" s="9" t="s">
        <v>670</v>
      </c>
      <c r="C60" s="9" t="s">
        <v>206</v>
      </c>
      <c r="D60" s="9">
        <v>60</v>
      </c>
      <c r="E60" s="10">
        <v>599.95140000000004</v>
      </c>
      <c r="F60" s="10">
        <v>8.1095010097470999E-2</v>
      </c>
    </row>
    <row r="61" spans="1:6" x14ac:dyDescent="0.2">
      <c r="A61" s="9" t="s">
        <v>319</v>
      </c>
      <c r="B61" s="9" t="s">
        <v>603</v>
      </c>
      <c r="C61" s="9" t="s">
        <v>320</v>
      </c>
      <c r="D61" s="9">
        <v>50</v>
      </c>
      <c r="E61" s="10">
        <v>572.05999999999995</v>
      </c>
      <c r="F61" s="10">
        <v>7.7324949114810401E-2</v>
      </c>
    </row>
    <row r="62" spans="1:6" x14ac:dyDescent="0.2">
      <c r="A62" s="9" t="s">
        <v>306</v>
      </c>
      <c r="B62" s="9" t="s">
        <v>671</v>
      </c>
      <c r="C62" s="9" t="s">
        <v>156</v>
      </c>
      <c r="D62" s="9">
        <v>10</v>
      </c>
      <c r="E62" s="10">
        <v>100.3258</v>
      </c>
      <c r="F62" s="11" t="s">
        <v>138</v>
      </c>
    </row>
    <row r="63" spans="1:6" x14ac:dyDescent="0.2">
      <c r="A63" s="8" t="s">
        <v>119</v>
      </c>
      <c r="B63" s="9"/>
      <c r="C63" s="9"/>
      <c r="D63" s="9"/>
      <c r="E63" s="12">
        <f>SUM(E8:E62)</f>
        <v>323965.37684099999</v>
      </c>
      <c r="F63" s="12">
        <f>SUM(F8:F62)</f>
        <v>43.776611879542017</v>
      </c>
    </row>
    <row r="64" spans="1:6" x14ac:dyDescent="0.2">
      <c r="A64" s="9"/>
      <c r="B64" s="9"/>
      <c r="C64" s="9"/>
      <c r="D64" s="9"/>
      <c r="E64" s="10"/>
      <c r="F64" s="10"/>
    </row>
    <row r="65" spans="1:6" x14ac:dyDescent="0.2">
      <c r="A65" s="8" t="s">
        <v>123</v>
      </c>
      <c r="B65" s="9"/>
      <c r="C65" s="9"/>
      <c r="D65" s="9"/>
      <c r="E65" s="10"/>
      <c r="F65" s="10"/>
    </row>
    <row r="66" spans="1:6" x14ac:dyDescent="0.2">
      <c r="A66" s="9" t="s">
        <v>285</v>
      </c>
      <c r="B66" s="9" t="s">
        <v>616</v>
      </c>
      <c r="C66" s="9" t="s">
        <v>224</v>
      </c>
      <c r="D66" s="9">
        <v>2900</v>
      </c>
      <c r="E66" s="10">
        <v>29020.937999999998</v>
      </c>
      <c r="F66" s="10">
        <v>3.9227398421740198</v>
      </c>
    </row>
    <row r="67" spans="1:6" x14ac:dyDescent="0.2">
      <c r="A67" s="9" t="s">
        <v>403</v>
      </c>
      <c r="B67" s="9" t="s">
        <v>672</v>
      </c>
      <c r="C67" s="9" t="s">
        <v>219</v>
      </c>
      <c r="D67" s="9">
        <v>2795</v>
      </c>
      <c r="E67" s="10">
        <v>27965.232749999999</v>
      </c>
      <c r="F67" s="10">
        <v>3.7800409037121598</v>
      </c>
    </row>
    <row r="68" spans="1:6" x14ac:dyDescent="0.2">
      <c r="A68" s="9" t="s">
        <v>430</v>
      </c>
      <c r="B68" s="9" t="s">
        <v>673</v>
      </c>
      <c r="C68" s="9" t="s">
        <v>216</v>
      </c>
      <c r="D68" s="9">
        <v>2500</v>
      </c>
      <c r="E68" s="10">
        <v>24972.35</v>
      </c>
      <c r="F68" s="10">
        <v>3.3754950407775999</v>
      </c>
    </row>
    <row r="69" spans="1:6" x14ac:dyDescent="0.2">
      <c r="A69" s="9" t="s">
        <v>238</v>
      </c>
      <c r="B69" s="9" t="s">
        <v>618</v>
      </c>
      <c r="C69" s="9" t="s">
        <v>224</v>
      </c>
      <c r="D69" s="9">
        <v>1675</v>
      </c>
      <c r="E69" s="10">
        <v>16745.192749999998</v>
      </c>
      <c r="F69" s="10">
        <v>2.2634359635552999</v>
      </c>
    </row>
    <row r="70" spans="1:6" x14ac:dyDescent="0.2">
      <c r="A70" s="9" t="s">
        <v>223</v>
      </c>
      <c r="B70" s="9" t="s">
        <v>620</v>
      </c>
      <c r="C70" s="9" t="s">
        <v>224</v>
      </c>
      <c r="D70" s="9">
        <v>1650</v>
      </c>
      <c r="E70" s="10">
        <v>16557.469499999999</v>
      </c>
      <c r="F70" s="10">
        <v>2.2380615434701401</v>
      </c>
    </row>
    <row r="71" spans="1:6" x14ac:dyDescent="0.2">
      <c r="A71" s="9" t="s">
        <v>367</v>
      </c>
      <c r="B71" s="9" t="s">
        <v>630</v>
      </c>
      <c r="C71" s="9" t="s">
        <v>235</v>
      </c>
      <c r="D71" s="9">
        <v>1050</v>
      </c>
      <c r="E71" s="10">
        <v>10500.462</v>
      </c>
      <c r="F71" s="10">
        <v>1.4193400864105199</v>
      </c>
    </row>
    <row r="72" spans="1:6" x14ac:dyDescent="0.2">
      <c r="A72" s="9" t="s">
        <v>357</v>
      </c>
      <c r="B72" s="9" t="s">
        <v>622</v>
      </c>
      <c r="C72" s="9" t="s">
        <v>358</v>
      </c>
      <c r="D72" s="9">
        <v>960</v>
      </c>
      <c r="E72" s="10">
        <v>9746.2368000000006</v>
      </c>
      <c r="F72" s="10">
        <v>1.31739199493216</v>
      </c>
    </row>
    <row r="73" spans="1:6" x14ac:dyDescent="0.2">
      <c r="A73" s="9" t="s">
        <v>431</v>
      </c>
      <c r="B73" s="9" t="s">
        <v>674</v>
      </c>
      <c r="C73" s="9" t="s">
        <v>224</v>
      </c>
      <c r="D73" s="9">
        <v>750</v>
      </c>
      <c r="E73" s="10">
        <v>7492.4925000000003</v>
      </c>
      <c r="F73" s="10">
        <v>1.0127549580561499</v>
      </c>
    </row>
    <row r="74" spans="1:6" x14ac:dyDescent="0.2">
      <c r="A74" s="9" t="s">
        <v>432</v>
      </c>
      <c r="B74" s="9" t="s">
        <v>675</v>
      </c>
      <c r="C74" s="9" t="s">
        <v>224</v>
      </c>
      <c r="D74" s="9">
        <v>644</v>
      </c>
      <c r="E74" s="10">
        <v>6405.3206</v>
      </c>
      <c r="F74" s="10">
        <v>0.86580269457582604</v>
      </c>
    </row>
    <row r="75" spans="1:6" x14ac:dyDescent="0.2">
      <c r="A75" s="9" t="s">
        <v>433</v>
      </c>
      <c r="B75" s="9" t="s">
        <v>676</v>
      </c>
      <c r="C75" s="9" t="s">
        <v>224</v>
      </c>
      <c r="D75" s="9">
        <v>600</v>
      </c>
      <c r="E75" s="10">
        <v>5990.232</v>
      </c>
      <c r="F75" s="10">
        <v>0.80969545954254596</v>
      </c>
    </row>
    <row r="76" spans="1:6" x14ac:dyDescent="0.2">
      <c r="A76" s="9" t="s">
        <v>434</v>
      </c>
      <c r="B76" s="9" t="s">
        <v>677</v>
      </c>
      <c r="C76" s="9" t="s">
        <v>228</v>
      </c>
      <c r="D76" s="9">
        <v>597</v>
      </c>
      <c r="E76" s="10">
        <v>5971.6715999999997</v>
      </c>
      <c r="F76" s="10">
        <v>0.80718666328769495</v>
      </c>
    </row>
    <row r="77" spans="1:6" x14ac:dyDescent="0.2">
      <c r="A77" s="9" t="s">
        <v>435</v>
      </c>
      <c r="B77" s="9" t="s">
        <v>678</v>
      </c>
      <c r="C77" s="9" t="s">
        <v>557</v>
      </c>
      <c r="D77" s="9">
        <v>500</v>
      </c>
      <c r="E77" s="10">
        <v>5169.2950000000001</v>
      </c>
      <c r="F77" s="10">
        <v>0.69872998083145799</v>
      </c>
    </row>
    <row r="78" spans="1:6" x14ac:dyDescent="0.2">
      <c r="A78" s="9" t="s">
        <v>236</v>
      </c>
      <c r="B78" s="9" t="s">
        <v>623</v>
      </c>
      <c r="C78" s="9" t="s">
        <v>224</v>
      </c>
      <c r="D78" s="9">
        <v>500</v>
      </c>
      <c r="E78" s="10">
        <v>5000.6949999999997</v>
      </c>
      <c r="F78" s="10">
        <v>0.67594043704102202</v>
      </c>
    </row>
    <row r="79" spans="1:6" x14ac:dyDescent="0.2">
      <c r="A79" s="9" t="s">
        <v>402</v>
      </c>
      <c r="B79" s="9" t="s">
        <v>679</v>
      </c>
      <c r="C79" s="9" t="s">
        <v>228</v>
      </c>
      <c r="D79" s="9">
        <v>422</v>
      </c>
      <c r="E79" s="10">
        <v>4206.9222200000004</v>
      </c>
      <c r="F79" s="10">
        <v>0.56864672690183804</v>
      </c>
    </row>
    <row r="80" spans="1:6" x14ac:dyDescent="0.2">
      <c r="A80" s="9" t="s">
        <v>436</v>
      </c>
      <c r="B80" s="9" t="s">
        <v>680</v>
      </c>
      <c r="C80" s="9" t="s">
        <v>224</v>
      </c>
      <c r="D80" s="9">
        <v>400</v>
      </c>
      <c r="E80" s="10">
        <v>3990.3760000000002</v>
      </c>
      <c r="F80" s="10">
        <v>0.53937632617026299</v>
      </c>
    </row>
    <row r="81" spans="1:6" x14ac:dyDescent="0.2">
      <c r="A81" s="9" t="s">
        <v>400</v>
      </c>
      <c r="B81" s="9" t="s">
        <v>681</v>
      </c>
      <c r="C81" s="9" t="s">
        <v>224</v>
      </c>
      <c r="D81" s="9">
        <v>370</v>
      </c>
      <c r="E81" s="10">
        <v>3700.4699000000001</v>
      </c>
      <c r="F81" s="10">
        <v>0.50018992189348599</v>
      </c>
    </row>
    <row r="82" spans="1:6" x14ac:dyDescent="0.2">
      <c r="A82" s="9" t="s">
        <v>437</v>
      </c>
      <c r="B82" s="9" t="s">
        <v>628</v>
      </c>
      <c r="C82" s="9" t="s">
        <v>228</v>
      </c>
      <c r="D82" s="9">
        <v>338</v>
      </c>
      <c r="E82" s="10">
        <v>3381.1458200000002</v>
      </c>
      <c r="F82" s="10">
        <v>0.457027109885771</v>
      </c>
    </row>
    <row r="83" spans="1:6" x14ac:dyDescent="0.2">
      <c r="A83" s="9" t="s">
        <v>229</v>
      </c>
      <c r="B83" s="9" t="s">
        <v>682</v>
      </c>
      <c r="C83" s="9" t="s">
        <v>228</v>
      </c>
      <c r="D83" s="9">
        <v>323</v>
      </c>
      <c r="E83" s="10">
        <v>3231.0174499999998</v>
      </c>
      <c r="F83" s="10">
        <v>0.43673436337152499</v>
      </c>
    </row>
    <row r="84" spans="1:6" x14ac:dyDescent="0.2">
      <c r="A84" s="9" t="s">
        <v>237</v>
      </c>
      <c r="B84" s="9" t="s">
        <v>683</v>
      </c>
      <c r="C84" s="9" t="s">
        <v>224</v>
      </c>
      <c r="D84" s="9">
        <v>320</v>
      </c>
      <c r="E84" s="10">
        <v>3187.76</v>
      </c>
      <c r="F84" s="10">
        <v>0.43088728418387601</v>
      </c>
    </row>
    <row r="85" spans="1:6" x14ac:dyDescent="0.2">
      <c r="A85" s="9" t="s">
        <v>438</v>
      </c>
      <c r="B85" s="9" t="s">
        <v>627</v>
      </c>
      <c r="C85" s="9" t="s">
        <v>224</v>
      </c>
      <c r="D85" s="9">
        <v>280</v>
      </c>
      <c r="E85" s="10">
        <v>2792.8292000000001</v>
      </c>
      <c r="F85" s="10">
        <v>0.37750476484347201</v>
      </c>
    </row>
    <row r="86" spans="1:6" x14ac:dyDescent="0.2">
      <c r="A86" s="9" t="s">
        <v>222</v>
      </c>
      <c r="B86" s="9" t="s">
        <v>626</v>
      </c>
      <c r="C86" s="9" t="s">
        <v>125</v>
      </c>
      <c r="D86" s="9">
        <v>150</v>
      </c>
      <c r="E86" s="10">
        <v>1989.615</v>
      </c>
      <c r="F86" s="10">
        <v>0.26893486458249799</v>
      </c>
    </row>
    <row r="87" spans="1:6" x14ac:dyDescent="0.2">
      <c r="A87" s="9" t="s">
        <v>307</v>
      </c>
      <c r="B87" s="9" t="s">
        <v>621</v>
      </c>
      <c r="C87" s="9" t="s">
        <v>125</v>
      </c>
      <c r="D87" s="9">
        <v>150</v>
      </c>
      <c r="E87" s="10">
        <v>1979.3145</v>
      </c>
      <c r="F87" s="10">
        <v>0.26754255321942899</v>
      </c>
    </row>
    <row r="88" spans="1:6" x14ac:dyDescent="0.2">
      <c r="A88" s="9" t="s">
        <v>401</v>
      </c>
      <c r="B88" s="9" t="s">
        <v>684</v>
      </c>
      <c r="C88" s="9" t="s">
        <v>224</v>
      </c>
      <c r="D88" s="9">
        <v>170</v>
      </c>
      <c r="E88" s="10">
        <v>1697.7185999999999</v>
      </c>
      <c r="F88" s="10">
        <v>0.229479432850168</v>
      </c>
    </row>
    <row r="89" spans="1:6" x14ac:dyDescent="0.2">
      <c r="A89" s="9" t="s">
        <v>234</v>
      </c>
      <c r="B89" s="9" t="s">
        <v>685</v>
      </c>
      <c r="C89" s="9" t="s">
        <v>235</v>
      </c>
      <c r="D89" s="9">
        <v>120</v>
      </c>
      <c r="E89" s="10">
        <v>1195.0152</v>
      </c>
      <c r="F89" s="10">
        <v>0.16152936672975701</v>
      </c>
    </row>
    <row r="90" spans="1:6" x14ac:dyDescent="0.2">
      <c r="A90" s="9" t="s">
        <v>356</v>
      </c>
      <c r="B90" s="9" t="s">
        <v>678</v>
      </c>
      <c r="C90" s="9" t="s">
        <v>557</v>
      </c>
      <c r="D90" s="9">
        <v>90</v>
      </c>
      <c r="E90" s="10">
        <v>930.47310000000004</v>
      </c>
      <c r="F90" s="10">
        <v>0.12577139654966199</v>
      </c>
    </row>
    <row r="91" spans="1:6" x14ac:dyDescent="0.2">
      <c r="A91" s="9" t="s">
        <v>439</v>
      </c>
      <c r="B91" s="9" t="s">
        <v>629</v>
      </c>
      <c r="C91" s="9" t="s">
        <v>224</v>
      </c>
      <c r="D91" s="9">
        <v>60</v>
      </c>
      <c r="E91" s="10">
        <v>600.40260000000001</v>
      </c>
      <c r="F91" s="10">
        <v>8.1155998485123698E-2</v>
      </c>
    </row>
    <row r="92" spans="1:6" x14ac:dyDescent="0.2">
      <c r="A92" s="9" t="s">
        <v>239</v>
      </c>
      <c r="B92" s="9" t="s">
        <v>639</v>
      </c>
      <c r="C92" s="9" t="s">
        <v>240</v>
      </c>
      <c r="D92" s="9">
        <v>2750</v>
      </c>
      <c r="E92" s="10">
        <v>32827.300000000003</v>
      </c>
      <c r="F92" s="10">
        <v>4.4372431249809701</v>
      </c>
    </row>
    <row r="93" spans="1:6" x14ac:dyDescent="0.2">
      <c r="A93" s="9" t="s">
        <v>294</v>
      </c>
      <c r="B93" s="9" t="s">
        <v>578</v>
      </c>
      <c r="C93" s="9" t="s">
        <v>292</v>
      </c>
      <c r="D93" s="9">
        <v>159</v>
      </c>
      <c r="E93" s="10">
        <v>21692.815200000001</v>
      </c>
      <c r="F93" s="10">
        <v>2.9322026212232699</v>
      </c>
    </row>
    <row r="94" spans="1:6" x14ac:dyDescent="0.2">
      <c r="A94" s="9" t="s">
        <v>404</v>
      </c>
      <c r="B94" s="9" t="s">
        <v>686</v>
      </c>
      <c r="C94" s="9" t="s">
        <v>240</v>
      </c>
      <c r="D94" s="9">
        <v>170</v>
      </c>
      <c r="E94" s="10">
        <v>18566.651999999998</v>
      </c>
      <c r="F94" s="10">
        <v>2.5096413333083798</v>
      </c>
    </row>
    <row r="95" spans="1:6" x14ac:dyDescent="0.2">
      <c r="A95" s="9" t="s">
        <v>377</v>
      </c>
      <c r="B95" s="9" t="s">
        <v>686</v>
      </c>
      <c r="C95" s="9" t="s">
        <v>240</v>
      </c>
      <c r="D95" s="9">
        <v>170</v>
      </c>
      <c r="E95" s="10">
        <v>18411.663</v>
      </c>
      <c r="F95" s="10">
        <v>2.4886915788449402</v>
      </c>
    </row>
    <row r="96" spans="1:6" x14ac:dyDescent="0.2">
      <c r="A96" s="9" t="s">
        <v>248</v>
      </c>
      <c r="B96" s="9" t="s">
        <v>632</v>
      </c>
      <c r="C96" s="9" t="s">
        <v>240</v>
      </c>
      <c r="D96" s="9">
        <v>1650</v>
      </c>
      <c r="E96" s="10">
        <v>18222.963</v>
      </c>
      <c r="F96" s="10">
        <v>2.4631851321471099</v>
      </c>
    </row>
    <row r="97" spans="1:6" x14ac:dyDescent="0.2">
      <c r="A97" s="9" t="s">
        <v>242</v>
      </c>
      <c r="B97" s="9" t="s">
        <v>633</v>
      </c>
      <c r="C97" s="9" t="s">
        <v>243</v>
      </c>
      <c r="D97" s="9">
        <v>3380</v>
      </c>
      <c r="E97" s="10">
        <v>16642.089100000001</v>
      </c>
      <c r="F97" s="10">
        <v>2.24949951547327</v>
      </c>
    </row>
    <row r="98" spans="1:6" x14ac:dyDescent="0.2">
      <c r="A98" s="9" t="s">
        <v>293</v>
      </c>
      <c r="B98" s="9" t="s">
        <v>687</v>
      </c>
      <c r="C98" s="9" t="s">
        <v>224</v>
      </c>
      <c r="D98" s="9">
        <v>120</v>
      </c>
      <c r="E98" s="10">
        <v>14756.183999999999</v>
      </c>
      <c r="F98" s="10">
        <v>1.99458304536024</v>
      </c>
    </row>
    <row r="99" spans="1:6" x14ac:dyDescent="0.2">
      <c r="A99" s="9" t="s">
        <v>440</v>
      </c>
      <c r="B99" s="9" t="s">
        <v>688</v>
      </c>
      <c r="C99" s="9" t="s">
        <v>441</v>
      </c>
      <c r="D99" s="9">
        <v>100</v>
      </c>
      <c r="E99" s="10">
        <v>10842.86</v>
      </c>
      <c r="F99" s="10">
        <v>1.4656217840069501</v>
      </c>
    </row>
    <row r="100" spans="1:6" x14ac:dyDescent="0.2">
      <c r="A100" s="9" t="s">
        <v>378</v>
      </c>
      <c r="B100" s="9" t="s">
        <v>634</v>
      </c>
      <c r="C100" s="9" t="s">
        <v>379</v>
      </c>
      <c r="D100" s="9">
        <v>800</v>
      </c>
      <c r="E100" s="10">
        <v>9255.9519999999993</v>
      </c>
      <c r="F100" s="10">
        <v>1.2511205422667699</v>
      </c>
    </row>
    <row r="101" spans="1:6" x14ac:dyDescent="0.2">
      <c r="A101" s="9" t="s">
        <v>370</v>
      </c>
      <c r="B101" s="9" t="s">
        <v>582</v>
      </c>
      <c r="C101" s="9" t="s">
        <v>557</v>
      </c>
      <c r="D101" s="9">
        <v>57</v>
      </c>
      <c r="E101" s="10">
        <v>6949.8446999999996</v>
      </c>
      <c r="F101" s="10">
        <v>0.93940563539372601</v>
      </c>
    </row>
    <row r="102" spans="1:6" x14ac:dyDescent="0.2">
      <c r="A102" s="9" t="s">
        <v>442</v>
      </c>
      <c r="B102" s="9" t="s">
        <v>689</v>
      </c>
      <c r="C102" s="9" t="s">
        <v>221</v>
      </c>
      <c r="D102" s="9">
        <v>250</v>
      </c>
      <c r="E102" s="10">
        <v>3835.3175000000001</v>
      </c>
      <c r="F102" s="10">
        <v>0.51841717744055205</v>
      </c>
    </row>
    <row r="103" spans="1:6" x14ac:dyDescent="0.2">
      <c r="A103" s="9" t="s">
        <v>443</v>
      </c>
      <c r="B103" s="9" t="s">
        <v>690</v>
      </c>
      <c r="C103" s="9" t="s">
        <v>247</v>
      </c>
      <c r="D103" s="9">
        <v>310</v>
      </c>
      <c r="E103" s="10">
        <v>3331.5018</v>
      </c>
      <c r="F103" s="10">
        <v>0.45031676250900099</v>
      </c>
    </row>
    <row r="104" spans="1:6" x14ac:dyDescent="0.2">
      <c r="A104" s="9" t="s">
        <v>444</v>
      </c>
      <c r="B104" s="9" t="s">
        <v>691</v>
      </c>
      <c r="C104" s="9" t="s">
        <v>247</v>
      </c>
      <c r="D104" s="9">
        <v>285</v>
      </c>
      <c r="E104" s="10">
        <v>3048.0864000000001</v>
      </c>
      <c r="F104" s="10">
        <v>0.41200770160043698</v>
      </c>
    </row>
    <row r="105" spans="1:6" x14ac:dyDescent="0.2">
      <c r="A105" s="9" t="s">
        <v>244</v>
      </c>
      <c r="B105" s="9" t="s">
        <v>638</v>
      </c>
      <c r="C105" s="9" t="s">
        <v>245</v>
      </c>
      <c r="D105" s="9">
        <v>15</v>
      </c>
      <c r="E105" s="10">
        <v>1617.231</v>
      </c>
      <c r="F105" s="10">
        <v>0.21859998038998399</v>
      </c>
    </row>
    <row r="106" spans="1:6" x14ac:dyDescent="0.2">
      <c r="A106" s="8" t="s">
        <v>119</v>
      </c>
      <c r="B106" s="9"/>
      <c r="C106" s="9"/>
      <c r="D106" s="9"/>
      <c r="E106" s="12">
        <f>SUM(E66:E105)</f>
        <v>384421.10779000004</v>
      </c>
      <c r="F106" s="12">
        <f>SUM(F66:F105)</f>
        <v>51.961931612979065</v>
      </c>
    </row>
    <row r="107" spans="1:6" x14ac:dyDescent="0.2">
      <c r="A107" s="9"/>
      <c r="B107" s="9"/>
      <c r="C107" s="9"/>
      <c r="D107" s="9"/>
      <c r="E107" s="10"/>
      <c r="F107" s="10"/>
    </row>
    <row r="108" spans="1:6" x14ac:dyDescent="0.2">
      <c r="A108" s="8" t="s">
        <v>184</v>
      </c>
      <c r="B108" s="9"/>
      <c r="C108" s="9"/>
      <c r="D108" s="9"/>
      <c r="E108" s="10"/>
      <c r="F108" s="10"/>
    </row>
    <row r="109" spans="1:6" x14ac:dyDescent="0.2">
      <c r="A109" s="9" t="s">
        <v>300</v>
      </c>
      <c r="B109" s="9" t="s">
        <v>779</v>
      </c>
      <c r="C109" s="9" t="s">
        <v>182</v>
      </c>
      <c r="D109" s="9">
        <v>2000</v>
      </c>
      <c r="E109" s="10">
        <v>9810.17</v>
      </c>
      <c r="F109" s="10">
        <v>1.3260338007510399</v>
      </c>
    </row>
    <row r="110" spans="1:6" x14ac:dyDescent="0.2">
      <c r="A110" s="8" t="s">
        <v>119</v>
      </c>
      <c r="B110" s="9"/>
      <c r="C110" s="9"/>
      <c r="D110" s="9"/>
      <c r="E110" s="12">
        <f>SUM(E109:E109)</f>
        <v>9810.17</v>
      </c>
      <c r="F110" s="12">
        <f>SUM(F109:F109)</f>
        <v>1.3260338007510399</v>
      </c>
    </row>
    <row r="111" spans="1:6" x14ac:dyDescent="0.2">
      <c r="A111" s="9"/>
      <c r="B111" s="9"/>
      <c r="C111" s="9"/>
      <c r="D111" s="9"/>
      <c r="E111" s="10"/>
      <c r="F111" s="10"/>
    </row>
    <row r="112" spans="1:6" x14ac:dyDescent="0.2">
      <c r="A112" s="8" t="s">
        <v>119</v>
      </c>
      <c r="B112" s="9"/>
      <c r="C112" s="9"/>
      <c r="D112" s="9"/>
      <c r="E112" s="12">
        <v>718196.65463100001</v>
      </c>
      <c r="F112" s="12">
        <v>97.078138261317264</v>
      </c>
    </row>
    <row r="113" spans="1:6" x14ac:dyDescent="0.2">
      <c r="A113" s="9"/>
      <c r="B113" s="9"/>
      <c r="C113" s="9"/>
      <c r="D113" s="9"/>
      <c r="E113" s="10"/>
      <c r="F113" s="10"/>
    </row>
    <row r="114" spans="1:6" x14ac:dyDescent="0.2">
      <c r="A114" s="8" t="s">
        <v>136</v>
      </c>
      <c r="B114" s="9"/>
      <c r="C114" s="9"/>
      <c r="D114" s="9"/>
      <c r="E114" s="12">
        <v>21616.316641099998</v>
      </c>
      <c r="F114" s="12">
        <v>2.92</v>
      </c>
    </row>
    <row r="115" spans="1:6" x14ac:dyDescent="0.2">
      <c r="A115" s="9"/>
      <c r="B115" s="9"/>
      <c r="C115" s="9"/>
      <c r="D115" s="9"/>
      <c r="E115" s="10"/>
      <c r="F115" s="10"/>
    </row>
    <row r="116" spans="1:6" x14ac:dyDescent="0.2">
      <c r="A116" s="13" t="s">
        <v>137</v>
      </c>
      <c r="B116" s="6"/>
      <c r="C116" s="6"/>
      <c r="D116" s="6"/>
      <c r="E116" s="14">
        <v>739812.96664110001</v>
      </c>
      <c r="F116" s="14">
        <f xml:space="preserve"> ROUND(SUM(F112:F115),2)</f>
        <v>100</v>
      </c>
    </row>
    <row r="117" spans="1:6" x14ac:dyDescent="0.2">
      <c r="A117" s="1" t="s">
        <v>170</v>
      </c>
      <c r="F117" s="15" t="s">
        <v>139</v>
      </c>
    </row>
    <row r="118" spans="1:6" x14ac:dyDescent="0.2">
      <c r="A118" s="1" t="s">
        <v>558</v>
      </c>
    </row>
    <row r="119" spans="1:6" s="21" customFormat="1" x14ac:dyDescent="0.2">
      <c r="A119" s="1"/>
      <c r="E119" s="20"/>
      <c r="F119" s="20"/>
    </row>
    <row r="120" spans="1:6" x14ac:dyDescent="0.2">
      <c r="A120" s="1" t="s">
        <v>140</v>
      </c>
    </row>
    <row r="121" spans="1:6" x14ac:dyDescent="0.2">
      <c r="A121" s="1" t="s">
        <v>141</v>
      </c>
    </row>
    <row r="122" spans="1:6" x14ac:dyDescent="0.2">
      <c r="A122" s="1" t="s">
        <v>142</v>
      </c>
    </row>
    <row r="123" spans="1:6" x14ac:dyDescent="0.2">
      <c r="A123" s="3" t="s">
        <v>143</v>
      </c>
      <c r="D123" s="16">
        <v>11.5009149</v>
      </c>
    </row>
    <row r="124" spans="1:6" x14ac:dyDescent="0.2">
      <c r="A124" s="3" t="s">
        <v>144</v>
      </c>
      <c r="D124" s="16">
        <v>14.9505248</v>
      </c>
    </row>
    <row r="125" spans="1:6" x14ac:dyDescent="0.2">
      <c r="A125" s="3" t="s">
        <v>145</v>
      </c>
      <c r="D125" s="16">
        <v>11.209724599999999</v>
      </c>
    </row>
    <row r="126" spans="1:6" x14ac:dyDescent="0.2">
      <c r="A126" s="3" t="s">
        <v>146</v>
      </c>
      <c r="D126" s="16">
        <v>14.6178612</v>
      </c>
    </row>
    <row r="128" spans="1:6" x14ac:dyDescent="0.2">
      <c r="A128" s="1" t="s">
        <v>147</v>
      </c>
    </row>
    <row r="129" spans="1:6" x14ac:dyDescent="0.2">
      <c r="A129" s="3" t="s">
        <v>143</v>
      </c>
      <c r="D129" s="16">
        <v>11.3558757</v>
      </c>
    </row>
    <row r="130" spans="1:6" x14ac:dyDescent="0.2">
      <c r="A130" s="3" t="s">
        <v>144</v>
      </c>
      <c r="D130" s="16">
        <v>15.3520989</v>
      </c>
    </row>
    <row r="131" spans="1:6" x14ac:dyDescent="0.2">
      <c r="A131" s="3" t="s">
        <v>145</v>
      </c>
      <c r="D131" s="16">
        <v>11.007707699999999</v>
      </c>
    </row>
    <row r="132" spans="1:6" x14ac:dyDescent="0.2">
      <c r="A132" s="3" t="s">
        <v>146</v>
      </c>
      <c r="D132" s="16">
        <v>14.9469064</v>
      </c>
    </row>
    <row r="134" spans="1:6" x14ac:dyDescent="0.2">
      <c r="A134" s="1" t="s">
        <v>148</v>
      </c>
      <c r="D134" s="17"/>
    </row>
    <row r="135" spans="1:6" x14ac:dyDescent="0.2">
      <c r="A135" s="19" t="s">
        <v>513</v>
      </c>
      <c r="B135" s="23"/>
      <c r="C135" s="34" t="s">
        <v>514</v>
      </c>
      <c r="D135" s="35"/>
    </row>
    <row r="136" spans="1:6" x14ac:dyDescent="0.2">
      <c r="A136" s="24"/>
      <c r="B136" s="25"/>
      <c r="C136" s="26" t="s">
        <v>515</v>
      </c>
      <c r="D136" s="26" t="s">
        <v>516</v>
      </c>
    </row>
    <row r="137" spans="1:6" s="21" customFormat="1" x14ac:dyDescent="0.2">
      <c r="A137" s="24" t="s">
        <v>532</v>
      </c>
      <c r="B137" s="24"/>
      <c r="C137" s="30">
        <v>0.325019259</v>
      </c>
      <c r="D137" s="30">
        <v>0.30112419600000001</v>
      </c>
      <c r="E137" s="20"/>
      <c r="F137" s="20"/>
    </row>
    <row r="138" spans="1:6" s="21" customFormat="1" x14ac:dyDescent="0.2">
      <c r="A138" s="24" t="s">
        <v>533</v>
      </c>
      <c r="B138" s="24"/>
      <c r="C138" s="30">
        <v>0.325019259</v>
      </c>
      <c r="D138" s="30">
        <v>0.30112419600000001</v>
      </c>
      <c r="E138" s="20"/>
      <c r="F138" s="20"/>
    </row>
    <row r="139" spans="1:6" s="21" customFormat="1" x14ac:dyDescent="0.2">
      <c r="A139" s="27"/>
      <c r="B139" s="28"/>
      <c r="C139" s="29"/>
      <c r="D139" s="29"/>
      <c r="E139" s="20"/>
      <c r="F139" s="20"/>
    </row>
    <row r="140" spans="1:6" x14ac:dyDescent="0.2">
      <c r="A140" s="1" t="s">
        <v>150</v>
      </c>
      <c r="D140" s="18">
        <v>2.2168501701838208</v>
      </c>
      <c r="E140" s="2" t="s">
        <v>151</v>
      </c>
    </row>
  </sheetData>
  <mergeCells count="2">
    <mergeCell ref="B1:E1"/>
    <mergeCell ref="C135:D1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showGridLines="0" topLeftCell="A136" workbookViewId="0">
      <selection activeCell="A136" sqref="A136"/>
    </sheetView>
  </sheetViews>
  <sheetFormatPr defaultRowHeight="11.25" x14ac:dyDescent="0.2"/>
  <cols>
    <col min="1" max="1" width="38" style="3" customWidth="1"/>
    <col min="2" max="2" width="43.2851562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3" t="s">
        <v>405</v>
      </c>
      <c r="C1" s="33"/>
      <c r="D1" s="33"/>
      <c r="E1" s="33"/>
    </row>
    <row r="3" spans="1:6" s="1" customFormat="1" x14ac:dyDescent="0.2">
      <c r="A3" s="4" t="s">
        <v>1</v>
      </c>
      <c r="B3" s="4" t="s">
        <v>2</v>
      </c>
      <c r="C3" s="4" t="s">
        <v>152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120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336</v>
      </c>
      <c r="B8" s="9" t="s">
        <v>594</v>
      </c>
      <c r="C8" s="9" t="s">
        <v>206</v>
      </c>
      <c r="D8" s="9">
        <v>500</v>
      </c>
      <c r="E8" s="10">
        <v>5006.7650000000003</v>
      </c>
      <c r="F8" s="10">
        <v>3.2791189020543801</v>
      </c>
    </row>
    <row r="9" spans="1:6" x14ac:dyDescent="0.2">
      <c r="A9" s="9" t="s">
        <v>390</v>
      </c>
      <c r="B9" s="9" t="s">
        <v>692</v>
      </c>
      <c r="C9" s="9" t="s">
        <v>372</v>
      </c>
      <c r="D9" s="9">
        <v>500</v>
      </c>
      <c r="E9" s="10">
        <v>4987.5</v>
      </c>
      <c r="F9" s="10">
        <v>3.2665015282315499</v>
      </c>
    </row>
    <row r="10" spans="1:6" x14ac:dyDescent="0.2">
      <c r="A10" s="9" t="s">
        <v>212</v>
      </c>
      <c r="B10" s="9" t="s">
        <v>596</v>
      </c>
      <c r="C10" s="9" t="s">
        <v>204</v>
      </c>
      <c r="D10" s="9">
        <v>9</v>
      </c>
      <c r="E10" s="10">
        <v>4464.5129999999999</v>
      </c>
      <c r="F10" s="10">
        <v>2.9239776515909002</v>
      </c>
    </row>
    <row r="11" spans="1:6" x14ac:dyDescent="0.2">
      <c r="A11" s="9" t="s">
        <v>391</v>
      </c>
      <c r="B11" s="9" t="s">
        <v>693</v>
      </c>
      <c r="C11" s="9" t="s">
        <v>125</v>
      </c>
      <c r="D11" s="9">
        <v>240</v>
      </c>
      <c r="E11" s="10">
        <v>3162.2857730000001</v>
      </c>
      <c r="F11" s="10">
        <v>2.0711000120720602</v>
      </c>
    </row>
    <row r="12" spans="1:6" x14ac:dyDescent="0.2">
      <c r="A12" s="9" t="s">
        <v>215</v>
      </c>
      <c r="B12" s="9" t="s">
        <v>648</v>
      </c>
      <c r="C12" s="9" t="s">
        <v>216</v>
      </c>
      <c r="D12" s="9">
        <v>300</v>
      </c>
      <c r="E12" s="10">
        <v>3112.5990000000002</v>
      </c>
      <c r="F12" s="10">
        <v>2.03855827373875</v>
      </c>
    </row>
    <row r="13" spans="1:6" x14ac:dyDescent="0.2">
      <c r="A13" s="9" t="s">
        <v>348</v>
      </c>
      <c r="B13" s="9" t="s">
        <v>694</v>
      </c>
      <c r="C13" s="9" t="s">
        <v>206</v>
      </c>
      <c r="D13" s="9">
        <v>298</v>
      </c>
      <c r="E13" s="10">
        <v>3000.3921399999999</v>
      </c>
      <c r="F13" s="10">
        <v>1.9650697765621901</v>
      </c>
    </row>
    <row r="14" spans="1:6" x14ac:dyDescent="0.2">
      <c r="A14" s="9" t="s">
        <v>392</v>
      </c>
      <c r="B14" s="9" t="s">
        <v>608</v>
      </c>
      <c r="C14" s="9" t="s">
        <v>341</v>
      </c>
      <c r="D14" s="9">
        <v>300</v>
      </c>
      <c r="E14" s="10">
        <v>2996.1930000000002</v>
      </c>
      <c r="F14" s="10">
        <v>1.9623196016795299</v>
      </c>
    </row>
    <row r="15" spans="1:6" x14ac:dyDescent="0.2">
      <c r="A15" s="9" t="s">
        <v>393</v>
      </c>
      <c r="B15" s="9" t="s">
        <v>650</v>
      </c>
      <c r="C15" s="9" t="s">
        <v>394</v>
      </c>
      <c r="D15" s="9">
        <v>300</v>
      </c>
      <c r="E15" s="10">
        <v>2981.79</v>
      </c>
      <c r="F15" s="10">
        <v>1.95288653470989</v>
      </c>
    </row>
    <row r="16" spans="1:6" x14ac:dyDescent="0.2">
      <c r="A16" s="9" t="s">
        <v>342</v>
      </c>
      <c r="B16" s="9" t="s">
        <v>612</v>
      </c>
      <c r="C16" s="9" t="s">
        <v>315</v>
      </c>
      <c r="D16" s="9">
        <v>260</v>
      </c>
      <c r="E16" s="10">
        <v>2605.4261999999999</v>
      </c>
      <c r="F16" s="10">
        <v>1.7063917120790999</v>
      </c>
    </row>
    <row r="17" spans="1:6" x14ac:dyDescent="0.2">
      <c r="A17" s="9" t="s">
        <v>395</v>
      </c>
      <c r="B17" s="9" t="s">
        <v>695</v>
      </c>
      <c r="C17" s="9" t="s">
        <v>202</v>
      </c>
      <c r="D17" s="9">
        <v>250</v>
      </c>
      <c r="E17" s="10">
        <v>2432.6424999999999</v>
      </c>
      <c r="F17" s="10">
        <v>1.5932291616824099</v>
      </c>
    </row>
    <row r="18" spans="1:6" x14ac:dyDescent="0.2">
      <c r="A18" s="9" t="s">
        <v>207</v>
      </c>
      <c r="B18" s="9" t="s">
        <v>640</v>
      </c>
      <c r="C18" s="9" t="s">
        <v>208</v>
      </c>
      <c r="D18" s="9">
        <v>320</v>
      </c>
      <c r="E18" s="10">
        <v>2400</v>
      </c>
      <c r="F18" s="10">
        <v>1.5718503594497699</v>
      </c>
    </row>
    <row r="19" spans="1:6" x14ac:dyDescent="0.2">
      <c r="A19" s="9" t="s">
        <v>210</v>
      </c>
      <c r="B19" s="9" t="s">
        <v>594</v>
      </c>
      <c r="C19" s="9" t="s">
        <v>206</v>
      </c>
      <c r="D19" s="9">
        <v>200</v>
      </c>
      <c r="E19" s="10">
        <v>2009.3</v>
      </c>
      <c r="F19" s="10">
        <v>1.31596621968434</v>
      </c>
    </row>
    <row r="20" spans="1:6" x14ac:dyDescent="0.2">
      <c r="A20" s="9" t="s">
        <v>396</v>
      </c>
      <c r="B20" s="9" t="s">
        <v>596</v>
      </c>
      <c r="C20" s="9" t="s">
        <v>204</v>
      </c>
      <c r="D20" s="9">
        <v>4</v>
      </c>
      <c r="E20" s="10">
        <v>1984.2280000000001</v>
      </c>
      <c r="F20" s="10">
        <v>1.2995456229292901</v>
      </c>
    </row>
    <row r="21" spans="1:6" x14ac:dyDescent="0.2">
      <c r="A21" s="9" t="s">
        <v>339</v>
      </c>
      <c r="B21" s="9" t="s">
        <v>658</v>
      </c>
      <c r="C21" s="9" t="s">
        <v>315</v>
      </c>
      <c r="D21" s="9">
        <v>180</v>
      </c>
      <c r="E21" s="10">
        <v>1790.8812</v>
      </c>
      <c r="F21" s="10">
        <v>1.1729155241466001</v>
      </c>
    </row>
    <row r="22" spans="1:6" x14ac:dyDescent="0.2">
      <c r="A22" s="9" t="s">
        <v>397</v>
      </c>
      <c r="B22" s="9" t="s">
        <v>613</v>
      </c>
      <c r="C22" s="9" t="s">
        <v>315</v>
      </c>
      <c r="D22" s="9">
        <v>170</v>
      </c>
      <c r="E22" s="10">
        <v>1699.3642</v>
      </c>
      <c r="F22" s="10">
        <v>1.11297759525253</v>
      </c>
    </row>
    <row r="23" spans="1:6" x14ac:dyDescent="0.2">
      <c r="A23" s="9" t="s">
        <v>344</v>
      </c>
      <c r="B23" s="9" t="s">
        <v>595</v>
      </c>
      <c r="C23" s="9" t="s">
        <v>318</v>
      </c>
      <c r="D23" s="9">
        <v>150</v>
      </c>
      <c r="E23" s="10">
        <v>1498.5554999999999</v>
      </c>
      <c r="F23" s="10">
        <v>0.98146041722101096</v>
      </c>
    </row>
    <row r="24" spans="1:6" x14ac:dyDescent="0.2">
      <c r="A24" s="9" t="s">
        <v>218</v>
      </c>
      <c r="B24" s="9" t="s">
        <v>602</v>
      </c>
      <c r="C24" s="9" t="s">
        <v>219</v>
      </c>
      <c r="D24" s="9">
        <v>130</v>
      </c>
      <c r="E24" s="10">
        <v>1028.5639000000001</v>
      </c>
      <c r="F24" s="10">
        <v>0.67364522330502297</v>
      </c>
    </row>
    <row r="25" spans="1:6" x14ac:dyDescent="0.2">
      <c r="A25" s="9" t="s">
        <v>201</v>
      </c>
      <c r="B25" s="9" t="s">
        <v>651</v>
      </c>
      <c r="C25" s="9" t="s">
        <v>202</v>
      </c>
      <c r="D25" s="9">
        <v>100</v>
      </c>
      <c r="E25" s="10">
        <v>975.94299999999998</v>
      </c>
      <c r="F25" s="10">
        <v>0.63918181473020197</v>
      </c>
    </row>
    <row r="26" spans="1:6" x14ac:dyDescent="0.2">
      <c r="A26" s="9" t="s">
        <v>398</v>
      </c>
      <c r="B26" s="9" t="s">
        <v>696</v>
      </c>
      <c r="C26" s="9" t="s">
        <v>315</v>
      </c>
      <c r="D26" s="9">
        <v>1500</v>
      </c>
      <c r="E26" s="10">
        <v>736.18724999999995</v>
      </c>
      <c r="F26" s="10">
        <v>0.48215674730618202</v>
      </c>
    </row>
    <row r="27" spans="1:6" x14ac:dyDescent="0.2">
      <c r="A27" s="8" t="s">
        <v>119</v>
      </c>
      <c r="B27" s="9"/>
      <c r="C27" s="9"/>
      <c r="D27" s="9"/>
      <c r="E27" s="12">
        <f>SUM(E8:E26)</f>
        <v>48873.129663000007</v>
      </c>
      <c r="F27" s="12">
        <f>SUM(F8:F26)</f>
        <v>32.008852678425711</v>
      </c>
    </row>
    <row r="28" spans="1:6" x14ac:dyDescent="0.2">
      <c r="A28" s="9"/>
      <c r="B28" s="9"/>
      <c r="C28" s="9"/>
      <c r="D28" s="9"/>
      <c r="E28" s="10"/>
      <c r="F28" s="10"/>
    </row>
    <row r="29" spans="1:6" x14ac:dyDescent="0.2">
      <c r="A29" s="8" t="s">
        <v>123</v>
      </c>
      <c r="B29" s="9"/>
      <c r="C29" s="9"/>
      <c r="D29" s="9"/>
      <c r="E29" s="10"/>
      <c r="F29" s="10"/>
    </row>
    <row r="30" spans="1:6" x14ac:dyDescent="0.2">
      <c r="A30" s="9" t="s">
        <v>399</v>
      </c>
      <c r="B30" s="9" t="s">
        <v>678</v>
      </c>
      <c r="C30" s="9" t="s">
        <v>557</v>
      </c>
      <c r="D30" s="9">
        <v>500</v>
      </c>
      <c r="E30" s="10">
        <v>5169.2950000000001</v>
      </c>
      <c r="F30" s="10">
        <v>3.3855659182716198</v>
      </c>
    </row>
    <row r="31" spans="1:6" x14ac:dyDescent="0.2">
      <c r="A31" s="9" t="s">
        <v>357</v>
      </c>
      <c r="B31" s="9" t="s">
        <v>622</v>
      </c>
      <c r="C31" s="9" t="s">
        <v>358</v>
      </c>
      <c r="D31" s="9">
        <v>440</v>
      </c>
      <c r="E31" s="10">
        <v>4467.0252</v>
      </c>
      <c r="F31" s="10">
        <v>2.9256229859546599</v>
      </c>
    </row>
    <row r="32" spans="1:6" x14ac:dyDescent="0.2">
      <c r="A32" s="9" t="s">
        <v>367</v>
      </c>
      <c r="B32" s="9" t="s">
        <v>630</v>
      </c>
      <c r="C32" s="9" t="s">
        <v>235</v>
      </c>
      <c r="D32" s="9">
        <v>400</v>
      </c>
      <c r="E32" s="10">
        <v>4000.1759999999999</v>
      </c>
      <c r="F32" s="10">
        <v>2.6198658681093101</v>
      </c>
    </row>
    <row r="33" spans="1:6" x14ac:dyDescent="0.2">
      <c r="A33" s="9" t="s">
        <v>285</v>
      </c>
      <c r="B33" s="9" t="s">
        <v>616</v>
      </c>
      <c r="C33" s="9" t="s">
        <v>224</v>
      </c>
      <c r="D33" s="9">
        <v>390</v>
      </c>
      <c r="E33" s="10">
        <v>3902.8157999999999</v>
      </c>
      <c r="F33" s="10">
        <v>2.5561010075401001</v>
      </c>
    </row>
    <row r="34" spans="1:6" x14ac:dyDescent="0.2">
      <c r="A34" s="9" t="s">
        <v>124</v>
      </c>
      <c r="B34" s="9" t="s">
        <v>619</v>
      </c>
      <c r="C34" s="9" t="s">
        <v>125</v>
      </c>
      <c r="D34" s="9">
        <v>287</v>
      </c>
      <c r="E34" s="10">
        <v>3829.8915900000002</v>
      </c>
      <c r="F34" s="10">
        <v>2.5083401968313099</v>
      </c>
    </row>
    <row r="35" spans="1:6" x14ac:dyDescent="0.2">
      <c r="A35" s="9" t="s">
        <v>223</v>
      </c>
      <c r="B35" s="9" t="s">
        <v>620</v>
      </c>
      <c r="C35" s="9" t="s">
        <v>224</v>
      </c>
      <c r="D35" s="9">
        <v>300</v>
      </c>
      <c r="E35" s="10">
        <v>3010.4490000000001</v>
      </c>
      <c r="F35" s="10">
        <v>1.97165639281466</v>
      </c>
    </row>
    <row r="36" spans="1:6" x14ac:dyDescent="0.2">
      <c r="A36" s="9" t="s">
        <v>230</v>
      </c>
      <c r="B36" s="9" t="s">
        <v>697</v>
      </c>
      <c r="C36" s="9" t="s">
        <v>231</v>
      </c>
      <c r="D36" s="9">
        <v>250</v>
      </c>
      <c r="E36" s="10">
        <v>2535.3175000000001</v>
      </c>
      <c r="F36" s="10">
        <v>1.6604748848726201</v>
      </c>
    </row>
    <row r="37" spans="1:6" x14ac:dyDescent="0.2">
      <c r="A37" s="9" t="s">
        <v>232</v>
      </c>
      <c r="B37" s="9" t="s">
        <v>698</v>
      </c>
      <c r="C37" s="9" t="s">
        <v>231</v>
      </c>
      <c r="D37" s="9">
        <v>250</v>
      </c>
      <c r="E37" s="10">
        <v>2531.38</v>
      </c>
      <c r="F37" s="10">
        <v>1.6578960678766499</v>
      </c>
    </row>
    <row r="38" spans="1:6" x14ac:dyDescent="0.2">
      <c r="A38" s="9" t="s">
        <v>233</v>
      </c>
      <c r="B38" s="9" t="s">
        <v>699</v>
      </c>
      <c r="C38" s="9" t="s">
        <v>231</v>
      </c>
      <c r="D38" s="9">
        <v>250</v>
      </c>
      <c r="E38" s="10">
        <v>2525.0300000000002</v>
      </c>
      <c r="F38" s="10">
        <v>1.6537372138005999</v>
      </c>
    </row>
    <row r="39" spans="1:6" x14ac:dyDescent="0.2">
      <c r="A39" s="9" t="s">
        <v>368</v>
      </c>
      <c r="B39" s="9" t="s">
        <v>700</v>
      </c>
      <c r="C39" s="9" t="s">
        <v>224</v>
      </c>
      <c r="D39" s="9">
        <v>250</v>
      </c>
      <c r="E39" s="10">
        <v>2492.2975000000001</v>
      </c>
      <c r="F39" s="10">
        <v>1.6322994671794799</v>
      </c>
    </row>
    <row r="40" spans="1:6" x14ac:dyDescent="0.2">
      <c r="A40" s="9" t="s">
        <v>225</v>
      </c>
      <c r="B40" s="9" t="s">
        <v>701</v>
      </c>
      <c r="C40" s="9" t="s">
        <v>224</v>
      </c>
      <c r="D40" s="9">
        <v>250</v>
      </c>
      <c r="E40" s="10">
        <v>2485.1750000000002</v>
      </c>
      <c r="F40" s="10">
        <v>1.62763467376899</v>
      </c>
    </row>
    <row r="41" spans="1:6" x14ac:dyDescent="0.2">
      <c r="A41" s="9" t="s">
        <v>400</v>
      </c>
      <c r="B41" s="9" t="s">
        <v>681</v>
      </c>
      <c r="C41" s="9" t="s">
        <v>224</v>
      </c>
      <c r="D41" s="9">
        <v>230</v>
      </c>
      <c r="E41" s="10">
        <v>2300.2921000000001</v>
      </c>
      <c r="F41" s="10">
        <v>1.5065479017601899</v>
      </c>
    </row>
    <row r="42" spans="1:6" x14ac:dyDescent="0.2">
      <c r="A42" s="9" t="s">
        <v>401</v>
      </c>
      <c r="B42" s="9" t="s">
        <v>684</v>
      </c>
      <c r="C42" s="9" t="s">
        <v>224</v>
      </c>
      <c r="D42" s="9">
        <v>230</v>
      </c>
      <c r="E42" s="10">
        <v>2296.9133999999999</v>
      </c>
      <c r="F42" s="10">
        <v>1.5043350639229101</v>
      </c>
    </row>
    <row r="43" spans="1:6" x14ac:dyDescent="0.2">
      <c r="A43" s="9" t="s">
        <v>237</v>
      </c>
      <c r="B43" s="9" t="s">
        <v>683</v>
      </c>
      <c r="C43" s="9" t="s">
        <v>224</v>
      </c>
      <c r="D43" s="9">
        <v>230</v>
      </c>
      <c r="E43" s="10">
        <v>2291.2024999999999</v>
      </c>
      <c r="F43" s="10">
        <v>1.50059478049884</v>
      </c>
    </row>
    <row r="44" spans="1:6" x14ac:dyDescent="0.2">
      <c r="A44" s="9" t="s">
        <v>236</v>
      </c>
      <c r="B44" s="9" t="s">
        <v>623</v>
      </c>
      <c r="C44" s="9" t="s">
        <v>224</v>
      </c>
      <c r="D44" s="9">
        <v>200</v>
      </c>
      <c r="E44" s="10">
        <v>2000.278</v>
      </c>
      <c r="F44" s="10">
        <v>1.3100573722081099</v>
      </c>
    </row>
    <row r="45" spans="1:6" x14ac:dyDescent="0.2">
      <c r="A45" s="9" t="s">
        <v>226</v>
      </c>
      <c r="B45" s="9" t="s">
        <v>702</v>
      </c>
      <c r="C45" s="9" t="s">
        <v>216</v>
      </c>
      <c r="D45" s="9">
        <v>200</v>
      </c>
      <c r="E45" s="10">
        <v>1999.2280000000001</v>
      </c>
      <c r="F45" s="10">
        <v>1.30936968767585</v>
      </c>
    </row>
    <row r="46" spans="1:6" x14ac:dyDescent="0.2">
      <c r="A46" s="9" t="s">
        <v>227</v>
      </c>
      <c r="B46" s="9" t="s">
        <v>703</v>
      </c>
      <c r="C46" s="9" t="s">
        <v>228</v>
      </c>
      <c r="D46" s="9">
        <v>200</v>
      </c>
      <c r="E46" s="10">
        <v>1997.076</v>
      </c>
      <c r="F46" s="10">
        <v>1.30796026185354</v>
      </c>
    </row>
    <row r="47" spans="1:6" x14ac:dyDescent="0.2">
      <c r="A47" s="9" t="s">
        <v>402</v>
      </c>
      <c r="B47" s="9" t="s">
        <v>679</v>
      </c>
      <c r="C47" s="9" t="s">
        <v>228</v>
      </c>
      <c r="D47" s="9">
        <v>200</v>
      </c>
      <c r="E47" s="10">
        <v>1993.8019999999999</v>
      </c>
      <c r="F47" s="10">
        <v>1.3058159959881901</v>
      </c>
    </row>
    <row r="48" spans="1:6" x14ac:dyDescent="0.2">
      <c r="A48" s="9" t="s">
        <v>356</v>
      </c>
      <c r="B48" s="9" t="s">
        <v>678</v>
      </c>
      <c r="C48" s="9" t="s">
        <v>557</v>
      </c>
      <c r="D48" s="9">
        <v>160</v>
      </c>
      <c r="E48" s="10">
        <v>1654.1744000000001</v>
      </c>
      <c r="F48" s="10">
        <v>1.0833810938469199</v>
      </c>
    </row>
    <row r="49" spans="1:6" x14ac:dyDescent="0.2">
      <c r="A49" s="9" t="s">
        <v>222</v>
      </c>
      <c r="B49" s="9" t="s">
        <v>626</v>
      </c>
      <c r="C49" s="9" t="s">
        <v>125</v>
      </c>
      <c r="D49" s="9">
        <v>90</v>
      </c>
      <c r="E49" s="10">
        <v>1193.769</v>
      </c>
      <c r="F49" s="10">
        <v>0.78184426322916301</v>
      </c>
    </row>
    <row r="50" spans="1:6" x14ac:dyDescent="0.2">
      <c r="A50" s="9" t="s">
        <v>234</v>
      </c>
      <c r="B50" s="9" t="s">
        <v>685</v>
      </c>
      <c r="C50" s="9" t="s">
        <v>235</v>
      </c>
      <c r="D50" s="9">
        <v>60</v>
      </c>
      <c r="E50" s="10">
        <v>597.50760000000002</v>
      </c>
      <c r="F50" s="10">
        <v>0.39133022326415401</v>
      </c>
    </row>
    <row r="51" spans="1:6" x14ac:dyDescent="0.2">
      <c r="A51" s="9" t="s">
        <v>403</v>
      </c>
      <c r="B51" s="9" t="s">
        <v>672</v>
      </c>
      <c r="C51" s="9" t="s">
        <v>219</v>
      </c>
      <c r="D51" s="9">
        <v>40</v>
      </c>
      <c r="E51" s="10">
        <v>400.21800000000002</v>
      </c>
      <c r="F51" s="10">
        <v>0.26211783631594499</v>
      </c>
    </row>
    <row r="52" spans="1:6" x14ac:dyDescent="0.2">
      <c r="A52" s="9" t="s">
        <v>239</v>
      </c>
      <c r="B52" s="9" t="s">
        <v>639</v>
      </c>
      <c r="C52" s="9" t="s">
        <v>240</v>
      </c>
      <c r="D52" s="9">
        <v>410</v>
      </c>
      <c r="E52" s="10">
        <v>4894.2520000000004</v>
      </c>
      <c r="F52" s="10">
        <v>3.2054299022657302</v>
      </c>
    </row>
    <row r="53" spans="1:6" x14ac:dyDescent="0.2">
      <c r="A53" s="9" t="s">
        <v>241</v>
      </c>
      <c r="B53" s="9" t="s">
        <v>687</v>
      </c>
      <c r="C53" s="9" t="s">
        <v>224</v>
      </c>
      <c r="D53" s="9">
        <v>36</v>
      </c>
      <c r="E53" s="10">
        <v>4426.8552</v>
      </c>
      <c r="F53" s="10">
        <v>2.89931414056336</v>
      </c>
    </row>
    <row r="54" spans="1:6" x14ac:dyDescent="0.2">
      <c r="A54" s="9" t="s">
        <v>248</v>
      </c>
      <c r="B54" s="9" t="s">
        <v>632</v>
      </c>
      <c r="C54" s="9" t="s">
        <v>240</v>
      </c>
      <c r="D54" s="9">
        <v>350</v>
      </c>
      <c r="E54" s="10">
        <v>3865.4769999999999</v>
      </c>
      <c r="F54" s="10">
        <v>2.53164642162284</v>
      </c>
    </row>
    <row r="55" spans="1:6" x14ac:dyDescent="0.2">
      <c r="A55" s="9" t="s">
        <v>371</v>
      </c>
      <c r="B55" s="9" t="s">
        <v>704</v>
      </c>
      <c r="C55" s="9" t="s">
        <v>372</v>
      </c>
      <c r="D55" s="9">
        <v>29</v>
      </c>
      <c r="E55" s="10">
        <v>3449.2136</v>
      </c>
      <c r="F55" s="10">
        <v>2.2590198487412598</v>
      </c>
    </row>
    <row r="56" spans="1:6" x14ac:dyDescent="0.2">
      <c r="A56" s="9" t="s">
        <v>404</v>
      </c>
      <c r="B56" s="9" t="s">
        <v>686</v>
      </c>
      <c r="C56" s="9" t="s">
        <v>240</v>
      </c>
      <c r="D56" s="9">
        <v>30</v>
      </c>
      <c r="E56" s="10">
        <v>3276.4679999999998</v>
      </c>
      <c r="F56" s="10">
        <v>2.1458822514690299</v>
      </c>
    </row>
    <row r="57" spans="1:6" x14ac:dyDescent="0.2">
      <c r="A57" s="9" t="s">
        <v>249</v>
      </c>
      <c r="B57" s="9" t="s">
        <v>705</v>
      </c>
      <c r="C57" s="9" t="s">
        <v>204</v>
      </c>
      <c r="D57" s="9">
        <v>338</v>
      </c>
      <c r="E57" s="10">
        <v>2958.2943</v>
      </c>
      <c r="F57" s="10">
        <v>1.9374983161721699</v>
      </c>
    </row>
    <row r="58" spans="1:6" x14ac:dyDescent="0.2">
      <c r="A58" s="9" t="s">
        <v>378</v>
      </c>
      <c r="B58" s="9" t="s">
        <v>634</v>
      </c>
      <c r="C58" s="9" t="s">
        <v>379</v>
      </c>
      <c r="D58" s="9">
        <v>250</v>
      </c>
      <c r="E58" s="10">
        <v>2892.4850000000001</v>
      </c>
      <c r="F58" s="10">
        <v>1.89439732789711</v>
      </c>
    </row>
    <row r="59" spans="1:6" x14ac:dyDescent="0.2">
      <c r="A59" s="9" t="s">
        <v>370</v>
      </c>
      <c r="B59" s="9" t="s">
        <v>582</v>
      </c>
      <c r="C59" s="9" t="s">
        <v>557</v>
      </c>
      <c r="D59" s="9">
        <v>21</v>
      </c>
      <c r="E59" s="10">
        <v>2560.4690999999998</v>
      </c>
      <c r="F59" s="10">
        <v>1.6769476146645901</v>
      </c>
    </row>
    <row r="60" spans="1:6" x14ac:dyDescent="0.2">
      <c r="A60" s="9" t="s">
        <v>244</v>
      </c>
      <c r="B60" s="9" t="s">
        <v>638</v>
      </c>
      <c r="C60" s="9" t="s">
        <v>245</v>
      </c>
      <c r="D60" s="9">
        <v>22</v>
      </c>
      <c r="E60" s="10">
        <v>2371.9387999999999</v>
      </c>
      <c r="F60" s="10">
        <v>1.55347202307202</v>
      </c>
    </row>
    <row r="61" spans="1:6" x14ac:dyDescent="0.2">
      <c r="A61" s="9" t="s">
        <v>242</v>
      </c>
      <c r="B61" s="9" t="s">
        <v>633</v>
      </c>
      <c r="C61" s="9" t="s">
        <v>243</v>
      </c>
      <c r="D61" s="9">
        <v>400</v>
      </c>
      <c r="E61" s="10">
        <v>1969.4780000000001</v>
      </c>
      <c r="F61" s="10">
        <v>1.28988529259517</v>
      </c>
    </row>
    <row r="62" spans="1:6" x14ac:dyDescent="0.2">
      <c r="A62" s="9" t="s">
        <v>377</v>
      </c>
      <c r="B62" s="9" t="s">
        <v>686</v>
      </c>
      <c r="C62" s="9" t="s">
        <v>240</v>
      </c>
      <c r="D62" s="9">
        <v>17</v>
      </c>
      <c r="E62" s="10">
        <v>1841.1663000000001</v>
      </c>
      <c r="F62" s="10">
        <v>1.2058491293590801</v>
      </c>
    </row>
    <row r="63" spans="1:6" x14ac:dyDescent="0.2">
      <c r="A63" s="9" t="s">
        <v>373</v>
      </c>
      <c r="B63" s="9" t="s">
        <v>582</v>
      </c>
      <c r="C63" s="9" t="s">
        <v>557</v>
      </c>
      <c r="D63" s="9">
        <v>15</v>
      </c>
      <c r="E63" s="10">
        <v>1828.9065000000001</v>
      </c>
      <c r="F63" s="10">
        <v>1.1978197247604201</v>
      </c>
    </row>
    <row r="64" spans="1:6" x14ac:dyDescent="0.2">
      <c r="A64" s="8" t="s">
        <v>119</v>
      </c>
      <c r="B64" s="9"/>
      <c r="C64" s="9"/>
      <c r="D64" s="9"/>
      <c r="E64" s="12">
        <f>SUM(E30:E63)</f>
        <v>92008.317389999997</v>
      </c>
      <c r="F64" s="12">
        <f>SUM(F30:F63)</f>
        <v>60.259711150766584</v>
      </c>
    </row>
    <row r="65" spans="1:6" x14ac:dyDescent="0.2">
      <c r="A65" s="9"/>
      <c r="B65" s="9"/>
      <c r="C65" s="9"/>
      <c r="D65" s="9"/>
      <c r="E65" s="10"/>
      <c r="F65" s="10"/>
    </row>
    <row r="66" spans="1:6" x14ac:dyDescent="0.2">
      <c r="A66" s="8" t="s">
        <v>184</v>
      </c>
      <c r="B66" s="9"/>
      <c r="C66" s="9"/>
      <c r="D66" s="9"/>
      <c r="E66" s="10"/>
      <c r="F66" s="10"/>
    </row>
    <row r="67" spans="1:6" x14ac:dyDescent="0.2">
      <c r="A67" s="9" t="s">
        <v>300</v>
      </c>
      <c r="B67" s="9" t="s">
        <v>779</v>
      </c>
      <c r="C67" s="9" t="s">
        <v>182</v>
      </c>
      <c r="D67" s="9">
        <v>1000</v>
      </c>
      <c r="E67" s="10">
        <v>4905.085</v>
      </c>
      <c r="F67" s="10">
        <v>3.2125248418256902</v>
      </c>
    </row>
    <row r="68" spans="1:6" x14ac:dyDescent="0.2">
      <c r="A68" s="8" t="s">
        <v>119</v>
      </c>
      <c r="B68" s="9"/>
      <c r="C68" s="9"/>
      <c r="D68" s="9"/>
      <c r="E68" s="12">
        <f>SUM(E67:E67)</f>
        <v>4905.085</v>
      </c>
      <c r="F68" s="12">
        <f>SUM(F67:F67)</f>
        <v>3.2125248418256902</v>
      </c>
    </row>
    <row r="69" spans="1:6" x14ac:dyDescent="0.2">
      <c r="A69" s="9"/>
      <c r="B69" s="9"/>
      <c r="C69" s="9"/>
      <c r="D69" s="9"/>
      <c r="E69" s="10"/>
      <c r="F69" s="10"/>
    </row>
    <row r="70" spans="1:6" x14ac:dyDescent="0.2">
      <c r="A70" s="8" t="s">
        <v>119</v>
      </c>
      <c r="B70" s="9"/>
      <c r="C70" s="9"/>
      <c r="D70" s="9"/>
      <c r="E70" s="12">
        <v>145786.532053</v>
      </c>
      <c r="F70" s="12">
        <v>95.481088671017972</v>
      </c>
    </row>
    <row r="71" spans="1:6" x14ac:dyDescent="0.2">
      <c r="A71" s="9"/>
      <c r="B71" s="9"/>
      <c r="C71" s="9"/>
      <c r="D71" s="9"/>
      <c r="E71" s="10"/>
      <c r="F71" s="10"/>
    </row>
    <row r="72" spans="1:6" x14ac:dyDescent="0.2">
      <c r="A72" s="8" t="s">
        <v>136</v>
      </c>
      <c r="B72" s="9"/>
      <c r="C72" s="9"/>
      <c r="D72" s="9"/>
      <c r="E72" s="12">
        <v>6899.7601148000003</v>
      </c>
      <c r="F72" s="12">
        <v>4.5199999999999996</v>
      </c>
    </row>
    <row r="73" spans="1:6" x14ac:dyDescent="0.2">
      <c r="A73" s="9"/>
      <c r="B73" s="9"/>
      <c r="C73" s="9"/>
      <c r="D73" s="9"/>
      <c r="E73" s="10"/>
      <c r="F73" s="10"/>
    </row>
    <row r="74" spans="1:6" x14ac:dyDescent="0.2">
      <c r="A74" s="13" t="s">
        <v>137</v>
      </c>
      <c r="B74" s="6"/>
      <c r="C74" s="6"/>
      <c r="D74" s="6"/>
      <c r="E74" s="14">
        <v>152686.29011480001</v>
      </c>
      <c r="F74" s="14">
        <f xml:space="preserve"> ROUND(SUM(F70:F73),2)</f>
        <v>100</v>
      </c>
    </row>
    <row r="75" spans="1:6" x14ac:dyDescent="0.2">
      <c r="A75" s="1" t="s">
        <v>170</v>
      </c>
    </row>
    <row r="76" spans="1:6" x14ac:dyDescent="0.2">
      <c r="A76" s="1" t="s">
        <v>558</v>
      </c>
    </row>
    <row r="77" spans="1:6" s="21" customFormat="1" x14ac:dyDescent="0.2">
      <c r="A77" s="1"/>
      <c r="E77" s="20"/>
      <c r="F77" s="20"/>
    </row>
    <row r="78" spans="1:6" x14ac:dyDescent="0.2">
      <c r="A78" s="1" t="s">
        <v>140</v>
      </c>
    </row>
    <row r="79" spans="1:6" x14ac:dyDescent="0.2">
      <c r="A79" s="1" t="s">
        <v>141</v>
      </c>
    </row>
    <row r="80" spans="1:6" x14ac:dyDescent="0.2">
      <c r="A80" s="1" t="s">
        <v>142</v>
      </c>
    </row>
    <row r="81" spans="1:6" x14ac:dyDescent="0.2">
      <c r="A81" s="3" t="s">
        <v>143</v>
      </c>
      <c r="D81" s="16">
        <v>11.855805399999999</v>
      </c>
    </row>
    <row r="82" spans="1:6" x14ac:dyDescent="0.2">
      <c r="A82" s="3" t="s">
        <v>144</v>
      </c>
      <c r="D82" s="16">
        <v>49.7582795</v>
      </c>
    </row>
    <row r="83" spans="1:6" x14ac:dyDescent="0.2">
      <c r="A83" s="3" t="s">
        <v>145</v>
      </c>
      <c r="D83" s="16">
        <v>11.619694600000001</v>
      </c>
    </row>
    <row r="84" spans="1:6" x14ac:dyDescent="0.2">
      <c r="A84" s="3" t="s">
        <v>146</v>
      </c>
      <c r="D84" s="16">
        <v>48.872478700000002</v>
      </c>
    </row>
    <row r="86" spans="1:6" x14ac:dyDescent="0.2">
      <c r="A86" s="1" t="s">
        <v>147</v>
      </c>
    </row>
    <row r="87" spans="1:6" x14ac:dyDescent="0.2">
      <c r="A87" s="3" t="s">
        <v>143</v>
      </c>
      <c r="D87" s="16">
        <v>11.8047176</v>
      </c>
    </row>
    <row r="88" spans="1:6" x14ac:dyDescent="0.2">
      <c r="A88" s="3" t="s">
        <v>144</v>
      </c>
      <c r="D88" s="16">
        <v>51.459257999999998</v>
      </c>
    </row>
    <row r="89" spans="1:6" x14ac:dyDescent="0.2">
      <c r="A89" s="3" t="s">
        <v>145</v>
      </c>
      <c r="D89" s="16">
        <v>11.506800800000001</v>
      </c>
    </row>
    <row r="90" spans="1:6" x14ac:dyDescent="0.2">
      <c r="A90" s="3" t="s">
        <v>146</v>
      </c>
      <c r="D90" s="16">
        <v>50.318176800000003</v>
      </c>
    </row>
    <row r="92" spans="1:6" x14ac:dyDescent="0.2">
      <c r="A92" s="1" t="s">
        <v>148</v>
      </c>
      <c r="D92" s="17"/>
    </row>
    <row r="93" spans="1:6" x14ac:dyDescent="0.2">
      <c r="A93" s="19" t="s">
        <v>513</v>
      </c>
      <c r="B93" s="23"/>
      <c r="C93" s="34" t="s">
        <v>514</v>
      </c>
      <c r="D93" s="35"/>
    </row>
    <row r="94" spans="1:6" x14ac:dyDescent="0.2">
      <c r="A94" s="24"/>
      <c r="B94" s="25"/>
      <c r="C94" s="26" t="s">
        <v>515</v>
      </c>
      <c r="D94" s="26" t="s">
        <v>516</v>
      </c>
    </row>
    <row r="95" spans="1:6" s="21" customFormat="1" x14ac:dyDescent="0.2">
      <c r="A95" s="24" t="s">
        <v>532</v>
      </c>
      <c r="B95" s="24"/>
      <c r="C95" s="30">
        <v>0.325019259</v>
      </c>
      <c r="D95" s="30">
        <v>0.30112419600000001</v>
      </c>
      <c r="E95" s="20"/>
      <c r="F95" s="20"/>
    </row>
    <row r="96" spans="1:6" s="21" customFormat="1" x14ac:dyDescent="0.2">
      <c r="A96" s="24" t="s">
        <v>533</v>
      </c>
      <c r="B96" s="24"/>
      <c r="C96" s="30">
        <v>0.325019259</v>
      </c>
      <c r="D96" s="30">
        <v>0.30112419600000001</v>
      </c>
      <c r="E96" s="20"/>
      <c r="F96" s="20"/>
    </row>
    <row r="97" spans="1:6" s="21" customFormat="1" x14ac:dyDescent="0.2">
      <c r="A97" s="27"/>
      <c r="B97" s="28"/>
      <c r="C97" s="29"/>
      <c r="D97" s="29"/>
      <c r="E97" s="20"/>
      <c r="F97" s="20"/>
    </row>
    <row r="98" spans="1:6" x14ac:dyDescent="0.2">
      <c r="A98" s="1" t="s">
        <v>150</v>
      </c>
      <c r="D98" s="18">
        <v>2.8241880698283732</v>
      </c>
      <c r="E98" s="2" t="s">
        <v>151</v>
      </c>
    </row>
  </sheetData>
  <mergeCells count="2">
    <mergeCell ref="B1:E1"/>
    <mergeCell ref="C93:D9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showGridLines="0" topLeftCell="A136" workbookViewId="0">
      <selection activeCell="A136" sqref="A136"/>
    </sheetView>
  </sheetViews>
  <sheetFormatPr defaultRowHeight="11.25" x14ac:dyDescent="0.2"/>
  <cols>
    <col min="1" max="1" width="38" style="3" customWidth="1"/>
    <col min="2" max="2" width="46.42578125" style="3" bestFit="1" customWidth="1"/>
    <col min="3" max="3" width="12.140625" style="3" bestFit="1" customWidth="1"/>
    <col min="4" max="4" width="8.285156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33" t="s">
        <v>389</v>
      </c>
      <c r="C1" s="33"/>
      <c r="D1" s="33"/>
      <c r="E1" s="33"/>
    </row>
    <row r="3" spans="1:6" s="1" customFormat="1" x14ac:dyDescent="0.2">
      <c r="A3" s="4" t="s">
        <v>1</v>
      </c>
      <c r="B3" s="4" t="s">
        <v>2</v>
      </c>
      <c r="C3" s="4" t="s">
        <v>152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120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200</v>
      </c>
      <c r="B8" s="9" t="s">
        <v>610</v>
      </c>
      <c r="C8" s="9" t="s">
        <v>125</v>
      </c>
      <c r="D8" s="9">
        <v>2210</v>
      </c>
      <c r="E8" s="10">
        <v>29018.624220000002</v>
      </c>
      <c r="F8" s="10">
        <v>3.2579214389611599</v>
      </c>
    </row>
    <row r="9" spans="1:6" x14ac:dyDescent="0.2">
      <c r="A9" s="9" t="s">
        <v>311</v>
      </c>
      <c r="B9" s="9" t="s">
        <v>706</v>
      </c>
      <c r="C9" s="9" t="s">
        <v>208</v>
      </c>
      <c r="D9" s="9">
        <v>3300</v>
      </c>
      <c r="E9" s="10">
        <v>24750</v>
      </c>
      <c r="F9" s="10">
        <v>2.77868292455832</v>
      </c>
    </row>
    <row r="10" spans="1:6" x14ac:dyDescent="0.2">
      <c r="A10" s="9" t="s">
        <v>312</v>
      </c>
      <c r="B10" s="9" t="s">
        <v>607</v>
      </c>
      <c r="C10" s="9" t="s">
        <v>204</v>
      </c>
      <c r="D10" s="9">
        <v>43</v>
      </c>
      <c r="E10" s="10">
        <v>21376.482499999998</v>
      </c>
      <c r="F10" s="10">
        <v>2.39993805696444</v>
      </c>
    </row>
    <row r="11" spans="1:6" x14ac:dyDescent="0.2">
      <c r="A11" s="9" t="s">
        <v>210</v>
      </c>
      <c r="B11" s="9" t="s">
        <v>594</v>
      </c>
      <c r="C11" s="9" t="s">
        <v>206</v>
      </c>
      <c r="D11" s="9">
        <v>1850</v>
      </c>
      <c r="E11" s="10">
        <v>18586.025000000001</v>
      </c>
      <c r="F11" s="10">
        <v>2.08665334557229</v>
      </c>
    </row>
    <row r="12" spans="1:6" x14ac:dyDescent="0.2">
      <c r="A12" s="9" t="s">
        <v>313</v>
      </c>
      <c r="B12" s="9" t="s">
        <v>573</v>
      </c>
      <c r="C12" s="9" t="s">
        <v>219</v>
      </c>
      <c r="D12" s="9">
        <v>1800</v>
      </c>
      <c r="E12" s="10">
        <v>17978.292000000001</v>
      </c>
      <c r="F12" s="10">
        <v>2.0184231512373101</v>
      </c>
    </row>
    <row r="13" spans="1:6" x14ac:dyDescent="0.2">
      <c r="A13" s="9" t="s">
        <v>267</v>
      </c>
      <c r="B13" s="9" t="s">
        <v>565</v>
      </c>
      <c r="C13" s="9" t="s">
        <v>214</v>
      </c>
      <c r="D13" s="9">
        <v>1750</v>
      </c>
      <c r="E13" s="10">
        <v>17556.595000000001</v>
      </c>
      <c r="F13" s="10">
        <v>1.97107922181358</v>
      </c>
    </row>
    <row r="14" spans="1:6" x14ac:dyDescent="0.2">
      <c r="A14" s="9" t="s">
        <v>203</v>
      </c>
      <c r="B14" s="9" t="s">
        <v>600</v>
      </c>
      <c r="C14" s="9" t="s">
        <v>204</v>
      </c>
      <c r="D14" s="9">
        <v>1425</v>
      </c>
      <c r="E14" s="10">
        <v>14255.163200000001</v>
      </c>
      <c r="F14" s="10">
        <v>1.6004274169952399</v>
      </c>
    </row>
    <row r="15" spans="1:6" x14ac:dyDescent="0.2">
      <c r="A15" s="9" t="s">
        <v>314</v>
      </c>
      <c r="B15" s="9" t="s">
        <v>560</v>
      </c>
      <c r="C15" s="9" t="s">
        <v>315</v>
      </c>
      <c r="D15" s="9">
        <v>1200</v>
      </c>
      <c r="E15" s="10">
        <v>13153.056</v>
      </c>
      <c r="F15" s="10">
        <v>1.4766938227458399</v>
      </c>
    </row>
    <row r="16" spans="1:6" x14ac:dyDescent="0.2">
      <c r="A16" s="9" t="s">
        <v>316</v>
      </c>
      <c r="B16" s="9" t="s">
        <v>566</v>
      </c>
      <c r="C16" s="9" t="s">
        <v>219</v>
      </c>
      <c r="D16" s="9">
        <v>1300</v>
      </c>
      <c r="E16" s="10">
        <v>12985.18412</v>
      </c>
      <c r="F16" s="10">
        <v>1.4578468438985801</v>
      </c>
    </row>
    <row r="17" spans="1:6" x14ac:dyDescent="0.2">
      <c r="A17" s="9" t="s">
        <v>317</v>
      </c>
      <c r="B17" s="9" t="s">
        <v>707</v>
      </c>
      <c r="C17" s="9" t="s">
        <v>318</v>
      </c>
      <c r="D17" s="9">
        <v>1250</v>
      </c>
      <c r="E17" s="10">
        <v>12478.225</v>
      </c>
      <c r="F17" s="10">
        <v>1.40093053479987</v>
      </c>
    </row>
    <row r="18" spans="1:6" x14ac:dyDescent="0.2">
      <c r="A18" s="9" t="s">
        <v>279</v>
      </c>
      <c r="B18" s="9" t="s">
        <v>563</v>
      </c>
      <c r="C18" s="9" t="s">
        <v>216</v>
      </c>
      <c r="D18" s="9">
        <v>1100</v>
      </c>
      <c r="E18" s="10">
        <v>10976.669</v>
      </c>
      <c r="F18" s="10">
        <v>1.23235081692237</v>
      </c>
    </row>
    <row r="19" spans="1:6" x14ac:dyDescent="0.2">
      <c r="A19" s="9" t="s">
        <v>319</v>
      </c>
      <c r="B19" s="9" t="s">
        <v>603</v>
      </c>
      <c r="C19" s="9" t="s">
        <v>320</v>
      </c>
      <c r="D19" s="9">
        <v>950</v>
      </c>
      <c r="E19" s="10">
        <v>10869.14</v>
      </c>
      <c r="F19" s="10">
        <v>1.2202785342478299</v>
      </c>
    </row>
    <row r="20" spans="1:6" x14ac:dyDescent="0.2">
      <c r="A20" s="9" t="s">
        <v>218</v>
      </c>
      <c r="B20" s="9" t="s">
        <v>602</v>
      </c>
      <c r="C20" s="9" t="s">
        <v>219</v>
      </c>
      <c r="D20" s="9">
        <v>1340</v>
      </c>
      <c r="E20" s="10">
        <v>10602.120199999999</v>
      </c>
      <c r="F20" s="10">
        <v>1.1903002167214101</v>
      </c>
    </row>
    <row r="21" spans="1:6" x14ac:dyDescent="0.2">
      <c r="A21" s="9" t="s">
        <v>321</v>
      </c>
      <c r="B21" s="9" t="s">
        <v>615</v>
      </c>
      <c r="C21" s="9" t="s">
        <v>206</v>
      </c>
      <c r="D21" s="9">
        <v>1050</v>
      </c>
      <c r="E21" s="10">
        <v>10474.201499999999</v>
      </c>
      <c r="F21" s="10">
        <v>1.17593878207811</v>
      </c>
    </row>
    <row r="22" spans="1:6" x14ac:dyDescent="0.2">
      <c r="A22" s="9" t="s">
        <v>322</v>
      </c>
      <c r="B22" s="9" t="s">
        <v>708</v>
      </c>
      <c r="C22" s="9" t="s">
        <v>177</v>
      </c>
      <c r="D22" s="9">
        <v>1000</v>
      </c>
      <c r="E22" s="10">
        <v>10036.219999999999</v>
      </c>
      <c r="F22" s="10">
        <v>1.12676659156003</v>
      </c>
    </row>
    <row r="23" spans="1:6" x14ac:dyDescent="0.2">
      <c r="A23" s="9" t="s">
        <v>323</v>
      </c>
      <c r="B23" s="9" t="s">
        <v>709</v>
      </c>
      <c r="C23" s="9" t="s">
        <v>177</v>
      </c>
      <c r="D23" s="9">
        <v>1000</v>
      </c>
      <c r="E23" s="10">
        <v>10036.219999999999</v>
      </c>
      <c r="F23" s="10">
        <v>1.12676659156003</v>
      </c>
    </row>
    <row r="24" spans="1:6" x14ac:dyDescent="0.2">
      <c r="A24" s="9" t="s">
        <v>324</v>
      </c>
      <c r="B24" s="9" t="s">
        <v>607</v>
      </c>
      <c r="C24" s="9" t="s">
        <v>204</v>
      </c>
      <c r="D24" s="9">
        <v>19</v>
      </c>
      <c r="E24" s="10">
        <v>9445.4225000000006</v>
      </c>
      <c r="F24" s="10">
        <v>1.0604377461005701</v>
      </c>
    </row>
    <row r="25" spans="1:6" x14ac:dyDescent="0.2">
      <c r="A25" s="9" t="s">
        <v>325</v>
      </c>
      <c r="B25" s="9" t="s">
        <v>561</v>
      </c>
      <c r="C25" s="9" t="s">
        <v>204</v>
      </c>
      <c r="D25" s="9">
        <v>18</v>
      </c>
      <c r="E25" s="10">
        <v>8971.4879999999994</v>
      </c>
      <c r="F25" s="10">
        <v>1.0072291116557499</v>
      </c>
    </row>
    <row r="26" spans="1:6" x14ac:dyDescent="0.2">
      <c r="A26" s="9" t="s">
        <v>268</v>
      </c>
      <c r="B26" s="9" t="s">
        <v>593</v>
      </c>
      <c r="C26" s="9" t="s">
        <v>206</v>
      </c>
      <c r="D26" s="9">
        <v>850</v>
      </c>
      <c r="E26" s="10">
        <v>8443.9424999999992</v>
      </c>
      <c r="F26" s="10">
        <v>0.94800156932130597</v>
      </c>
    </row>
    <row r="27" spans="1:6" x14ac:dyDescent="0.2">
      <c r="A27" s="9" t="s">
        <v>326</v>
      </c>
      <c r="B27" s="9" t="s">
        <v>592</v>
      </c>
      <c r="C27" s="9" t="s">
        <v>208</v>
      </c>
      <c r="D27" s="9">
        <v>1086</v>
      </c>
      <c r="E27" s="10">
        <v>8145</v>
      </c>
      <c r="F27" s="10">
        <v>0.91443928971828503</v>
      </c>
    </row>
    <row r="28" spans="1:6" x14ac:dyDescent="0.2">
      <c r="A28" s="9" t="s">
        <v>327</v>
      </c>
      <c r="B28" s="9" t="s">
        <v>646</v>
      </c>
      <c r="C28" s="9" t="s">
        <v>125</v>
      </c>
      <c r="D28" s="9">
        <v>610</v>
      </c>
      <c r="E28" s="10">
        <v>8014.297176</v>
      </c>
      <c r="F28" s="10">
        <v>0.89976528142574597</v>
      </c>
    </row>
    <row r="29" spans="1:6" x14ac:dyDescent="0.2">
      <c r="A29" s="9" t="s">
        <v>328</v>
      </c>
      <c r="B29" s="9" t="s">
        <v>710</v>
      </c>
      <c r="C29" s="9" t="s">
        <v>206</v>
      </c>
      <c r="D29" s="9">
        <v>800</v>
      </c>
      <c r="E29" s="10">
        <v>7971.8239999999996</v>
      </c>
      <c r="F29" s="10">
        <v>0.89499681722764601</v>
      </c>
    </row>
    <row r="30" spans="1:6" x14ac:dyDescent="0.2">
      <c r="A30" s="9" t="s">
        <v>329</v>
      </c>
      <c r="B30" s="9" t="s">
        <v>711</v>
      </c>
      <c r="C30" s="9" t="s">
        <v>270</v>
      </c>
      <c r="D30" s="9">
        <v>750</v>
      </c>
      <c r="E30" s="10">
        <v>7458.0450000000001</v>
      </c>
      <c r="F30" s="10">
        <v>0.83731484008434698</v>
      </c>
    </row>
    <row r="31" spans="1:6" x14ac:dyDescent="0.2">
      <c r="A31" s="9" t="s">
        <v>330</v>
      </c>
      <c r="B31" s="9" t="s">
        <v>712</v>
      </c>
      <c r="C31" s="9" t="s">
        <v>202</v>
      </c>
      <c r="D31" s="9">
        <v>750</v>
      </c>
      <c r="E31" s="10">
        <v>7409.3924999999999</v>
      </c>
      <c r="F31" s="10">
        <v>0.83185262307476804</v>
      </c>
    </row>
    <row r="32" spans="1:6" x14ac:dyDescent="0.2">
      <c r="A32" s="9" t="s">
        <v>331</v>
      </c>
      <c r="B32" s="9" t="s">
        <v>644</v>
      </c>
      <c r="C32" s="9" t="s">
        <v>204</v>
      </c>
      <c r="D32" s="9">
        <v>11</v>
      </c>
      <c r="E32" s="10">
        <v>5474.348</v>
      </c>
      <c r="F32" s="10">
        <v>0.61460514386626297</v>
      </c>
    </row>
    <row r="33" spans="1:6" x14ac:dyDescent="0.2">
      <c r="A33" s="9" t="s">
        <v>332</v>
      </c>
      <c r="B33" s="9" t="s">
        <v>574</v>
      </c>
      <c r="C33" s="9" t="s">
        <v>318</v>
      </c>
      <c r="D33" s="9">
        <v>548</v>
      </c>
      <c r="E33" s="10">
        <v>5467.7138400000003</v>
      </c>
      <c r="F33" s="10">
        <v>0.61386032660926204</v>
      </c>
    </row>
    <row r="34" spans="1:6" x14ac:dyDescent="0.2">
      <c r="A34" s="9" t="s">
        <v>333</v>
      </c>
      <c r="B34" s="9" t="s">
        <v>713</v>
      </c>
      <c r="C34" s="9" t="s">
        <v>219</v>
      </c>
      <c r="D34" s="9">
        <v>500</v>
      </c>
      <c r="E34" s="10">
        <v>5188.1850000000004</v>
      </c>
      <c r="F34" s="10">
        <v>0.58247761894745997</v>
      </c>
    </row>
    <row r="35" spans="1:6" x14ac:dyDescent="0.2">
      <c r="A35" s="9" t="s">
        <v>334</v>
      </c>
      <c r="B35" s="9" t="s">
        <v>714</v>
      </c>
      <c r="C35" s="9" t="s">
        <v>156</v>
      </c>
      <c r="D35" s="9">
        <v>400</v>
      </c>
      <c r="E35" s="10">
        <v>5037.2250000000004</v>
      </c>
      <c r="F35" s="10">
        <v>0.56552933715791098</v>
      </c>
    </row>
    <row r="36" spans="1:6" x14ac:dyDescent="0.2">
      <c r="A36" s="9" t="s">
        <v>335</v>
      </c>
      <c r="B36" s="9" t="s">
        <v>591</v>
      </c>
      <c r="C36" s="9" t="s">
        <v>216</v>
      </c>
      <c r="D36" s="9">
        <v>200</v>
      </c>
      <c r="E36" s="10">
        <v>5034.3450000000003</v>
      </c>
      <c r="F36" s="10">
        <v>0.56520599950850803</v>
      </c>
    </row>
    <row r="37" spans="1:6" x14ac:dyDescent="0.2">
      <c r="A37" s="9" t="s">
        <v>336</v>
      </c>
      <c r="B37" s="9" t="s">
        <v>594</v>
      </c>
      <c r="C37" s="9" t="s">
        <v>206</v>
      </c>
      <c r="D37" s="9">
        <v>500</v>
      </c>
      <c r="E37" s="10">
        <v>5006.7650000000003</v>
      </c>
      <c r="F37" s="10">
        <v>0.56210959243540404</v>
      </c>
    </row>
    <row r="38" spans="1:6" x14ac:dyDescent="0.2">
      <c r="A38" s="9" t="s">
        <v>271</v>
      </c>
      <c r="B38" s="9" t="s">
        <v>645</v>
      </c>
      <c r="C38" s="9" t="s">
        <v>216</v>
      </c>
      <c r="D38" s="9">
        <v>500</v>
      </c>
      <c r="E38" s="10">
        <v>4992.6549999999997</v>
      </c>
      <c r="F38" s="10">
        <v>0.56052546249336299</v>
      </c>
    </row>
    <row r="39" spans="1:6" x14ac:dyDescent="0.2">
      <c r="A39" s="9" t="s">
        <v>337</v>
      </c>
      <c r="B39" s="9" t="s">
        <v>593</v>
      </c>
      <c r="C39" s="9" t="s">
        <v>206</v>
      </c>
      <c r="D39" s="9">
        <v>500</v>
      </c>
      <c r="E39" s="10">
        <v>4967.0249999999996</v>
      </c>
      <c r="F39" s="10">
        <v>0.55764798195370902</v>
      </c>
    </row>
    <row r="40" spans="1:6" x14ac:dyDescent="0.2">
      <c r="A40" s="9" t="s">
        <v>338</v>
      </c>
      <c r="B40" s="9" t="s">
        <v>715</v>
      </c>
      <c r="C40" s="9" t="s">
        <v>206</v>
      </c>
      <c r="D40" s="9">
        <v>450</v>
      </c>
      <c r="E40" s="10">
        <v>4489.2404999999999</v>
      </c>
      <c r="F40" s="10">
        <v>0.50400710794285597</v>
      </c>
    </row>
    <row r="41" spans="1:6" x14ac:dyDescent="0.2">
      <c r="A41" s="9" t="s">
        <v>339</v>
      </c>
      <c r="B41" s="9" t="s">
        <v>658</v>
      </c>
      <c r="C41" s="9" t="s">
        <v>315</v>
      </c>
      <c r="D41" s="9">
        <v>450</v>
      </c>
      <c r="E41" s="10">
        <v>4477.2030000000004</v>
      </c>
      <c r="F41" s="10">
        <v>0.50265565761136599</v>
      </c>
    </row>
    <row r="42" spans="1:6" x14ac:dyDescent="0.2">
      <c r="A42" s="9" t="s">
        <v>340</v>
      </c>
      <c r="B42" s="9" t="s">
        <v>716</v>
      </c>
      <c r="C42" s="9" t="s">
        <v>341</v>
      </c>
      <c r="D42" s="9">
        <v>400</v>
      </c>
      <c r="E42" s="10">
        <v>3996.7919999999999</v>
      </c>
      <c r="F42" s="10">
        <v>0.448719906400457</v>
      </c>
    </row>
    <row r="43" spans="1:6" x14ac:dyDescent="0.2">
      <c r="A43" s="9" t="s">
        <v>342</v>
      </c>
      <c r="B43" s="9" t="s">
        <v>612</v>
      </c>
      <c r="C43" s="9" t="s">
        <v>315</v>
      </c>
      <c r="D43" s="9">
        <v>370</v>
      </c>
      <c r="E43" s="10">
        <v>3707.7219</v>
      </c>
      <c r="F43" s="10">
        <v>0.41626600131478603</v>
      </c>
    </row>
    <row r="44" spans="1:6" x14ac:dyDescent="0.2">
      <c r="A44" s="9" t="s">
        <v>343</v>
      </c>
      <c r="B44" s="9" t="s">
        <v>641</v>
      </c>
      <c r="C44" s="9" t="s">
        <v>177</v>
      </c>
      <c r="D44" s="9">
        <v>350</v>
      </c>
      <c r="E44" s="10">
        <v>3513.2685000000001</v>
      </c>
      <c r="F44" s="10">
        <v>0.39443471476115699</v>
      </c>
    </row>
    <row r="45" spans="1:6" x14ac:dyDescent="0.2">
      <c r="A45" s="9" t="s">
        <v>344</v>
      </c>
      <c r="B45" s="9" t="s">
        <v>595</v>
      </c>
      <c r="C45" s="9" t="s">
        <v>318</v>
      </c>
      <c r="D45" s="9">
        <v>350</v>
      </c>
      <c r="E45" s="10">
        <v>3496.6295</v>
      </c>
      <c r="F45" s="10">
        <v>0.39256665394573398</v>
      </c>
    </row>
    <row r="46" spans="1:6" x14ac:dyDescent="0.2">
      <c r="A46" s="9" t="s">
        <v>345</v>
      </c>
      <c r="B46" s="9" t="s">
        <v>606</v>
      </c>
      <c r="C46" s="9" t="s">
        <v>270</v>
      </c>
      <c r="D46" s="9">
        <v>350</v>
      </c>
      <c r="E46" s="10">
        <v>3477.9324999999999</v>
      </c>
      <c r="F46" s="10">
        <v>0.390467541435008</v>
      </c>
    </row>
    <row r="47" spans="1:6" x14ac:dyDescent="0.2">
      <c r="A47" s="9" t="s">
        <v>212</v>
      </c>
      <c r="B47" s="9" t="s">
        <v>596</v>
      </c>
      <c r="C47" s="9" t="s">
        <v>204</v>
      </c>
      <c r="D47" s="9">
        <v>7</v>
      </c>
      <c r="E47" s="10">
        <v>3472.3989999999999</v>
      </c>
      <c r="F47" s="10">
        <v>0.38984629529508702</v>
      </c>
    </row>
    <row r="48" spans="1:6" x14ac:dyDescent="0.2">
      <c r="A48" s="9" t="s">
        <v>346</v>
      </c>
      <c r="B48" s="9" t="s">
        <v>598</v>
      </c>
      <c r="C48" s="9" t="s">
        <v>206</v>
      </c>
      <c r="D48" s="9">
        <v>286</v>
      </c>
      <c r="E48" s="10">
        <v>2852.97298</v>
      </c>
      <c r="F48" s="10">
        <v>0.32030332540413198</v>
      </c>
    </row>
    <row r="49" spans="1:6" x14ac:dyDescent="0.2">
      <c r="A49" s="9" t="s">
        <v>347</v>
      </c>
      <c r="B49" s="9" t="s">
        <v>717</v>
      </c>
      <c r="C49" s="9" t="s">
        <v>206</v>
      </c>
      <c r="D49" s="9">
        <v>250</v>
      </c>
      <c r="E49" s="10">
        <v>2533.2725</v>
      </c>
      <c r="F49" s="10">
        <v>0.284410547030431</v>
      </c>
    </row>
    <row r="50" spans="1:6" x14ac:dyDescent="0.2">
      <c r="A50" s="9" t="s">
        <v>348</v>
      </c>
      <c r="B50" s="9" t="s">
        <v>694</v>
      </c>
      <c r="C50" s="9" t="s">
        <v>206</v>
      </c>
      <c r="D50" s="9">
        <v>202</v>
      </c>
      <c r="E50" s="10">
        <v>2033.82286</v>
      </c>
      <c r="F50" s="10">
        <v>0.22833732738013601</v>
      </c>
    </row>
    <row r="51" spans="1:6" x14ac:dyDescent="0.2">
      <c r="A51" s="9" t="s">
        <v>349</v>
      </c>
      <c r="B51" s="9" t="s">
        <v>605</v>
      </c>
      <c r="C51" s="9" t="s">
        <v>206</v>
      </c>
      <c r="D51" s="9">
        <v>200</v>
      </c>
      <c r="E51" s="10">
        <v>2013.3440000000001</v>
      </c>
      <c r="F51" s="10">
        <v>0.22603816541664501</v>
      </c>
    </row>
    <row r="52" spans="1:6" x14ac:dyDescent="0.2">
      <c r="A52" s="9" t="s">
        <v>213</v>
      </c>
      <c r="B52" s="9" t="s">
        <v>599</v>
      </c>
      <c r="C52" s="9" t="s">
        <v>214</v>
      </c>
      <c r="D52" s="9">
        <v>180</v>
      </c>
      <c r="E52" s="10">
        <v>1820.1078</v>
      </c>
      <c r="F52" s="10">
        <v>0.204343533927896</v>
      </c>
    </row>
    <row r="53" spans="1:6" x14ac:dyDescent="0.2">
      <c r="A53" s="9" t="s">
        <v>220</v>
      </c>
      <c r="B53" s="9" t="s">
        <v>643</v>
      </c>
      <c r="C53" s="9" t="s">
        <v>221</v>
      </c>
      <c r="D53" s="9">
        <v>160</v>
      </c>
      <c r="E53" s="10">
        <v>1702.6304</v>
      </c>
      <c r="F53" s="10">
        <v>0.19115434421470301</v>
      </c>
    </row>
    <row r="54" spans="1:6" x14ac:dyDescent="0.2">
      <c r="A54" s="9" t="s">
        <v>217</v>
      </c>
      <c r="B54" s="9" t="s">
        <v>718</v>
      </c>
      <c r="C54" s="9" t="s">
        <v>206</v>
      </c>
      <c r="D54" s="9">
        <v>160</v>
      </c>
      <c r="E54" s="10">
        <v>1622.104</v>
      </c>
      <c r="F54" s="10">
        <v>0.182113643905364</v>
      </c>
    </row>
    <row r="55" spans="1:6" x14ac:dyDescent="0.2">
      <c r="A55" s="9" t="s">
        <v>211</v>
      </c>
      <c r="B55" s="9" t="s">
        <v>644</v>
      </c>
      <c r="C55" s="9" t="s">
        <v>204</v>
      </c>
      <c r="D55" s="9">
        <v>3</v>
      </c>
      <c r="E55" s="10">
        <v>1493.0039999999999</v>
      </c>
      <c r="F55" s="10">
        <v>0.16761958469079899</v>
      </c>
    </row>
    <row r="56" spans="1:6" x14ac:dyDescent="0.2">
      <c r="A56" s="9" t="s">
        <v>304</v>
      </c>
      <c r="B56" s="9" t="s">
        <v>719</v>
      </c>
      <c r="C56" s="9" t="s">
        <v>305</v>
      </c>
      <c r="D56" s="9">
        <v>140</v>
      </c>
      <c r="E56" s="10">
        <v>1415.316</v>
      </c>
      <c r="F56" s="10">
        <v>0.158897551598149</v>
      </c>
    </row>
    <row r="57" spans="1:6" x14ac:dyDescent="0.2">
      <c r="A57" s="9" t="s">
        <v>350</v>
      </c>
      <c r="B57" s="9" t="s">
        <v>587</v>
      </c>
      <c r="C57" s="9" t="s">
        <v>320</v>
      </c>
      <c r="D57" s="9">
        <v>105</v>
      </c>
      <c r="E57" s="10">
        <v>1414.690556</v>
      </c>
      <c r="F57" s="10">
        <v>0.15882733298953999</v>
      </c>
    </row>
    <row r="58" spans="1:6" x14ac:dyDescent="0.2">
      <c r="A58" s="9" t="s">
        <v>351</v>
      </c>
      <c r="B58" s="9" t="s">
        <v>720</v>
      </c>
      <c r="C58" s="9" t="s">
        <v>154</v>
      </c>
      <c r="D58" s="9">
        <v>100</v>
      </c>
      <c r="E58" s="10">
        <v>1206.3727819999999</v>
      </c>
      <c r="F58" s="10">
        <v>0.13543949292910401</v>
      </c>
    </row>
    <row r="59" spans="1:6" x14ac:dyDescent="0.2">
      <c r="A59" s="9" t="s">
        <v>352</v>
      </c>
      <c r="B59" s="9" t="s">
        <v>721</v>
      </c>
      <c r="C59" s="9" t="s">
        <v>216</v>
      </c>
      <c r="D59" s="9">
        <v>100</v>
      </c>
      <c r="E59" s="10">
        <v>1020.436</v>
      </c>
      <c r="F59" s="10">
        <v>0.114564367224428</v>
      </c>
    </row>
    <row r="60" spans="1:6" x14ac:dyDescent="0.2">
      <c r="A60" s="9" t="s">
        <v>280</v>
      </c>
      <c r="B60" s="9" t="s">
        <v>722</v>
      </c>
      <c r="C60" s="9" t="s">
        <v>177</v>
      </c>
      <c r="D60" s="9">
        <v>90</v>
      </c>
      <c r="E60" s="10">
        <v>898.96140000000003</v>
      </c>
      <c r="F60" s="10">
        <v>0.100926411798669</v>
      </c>
    </row>
    <row r="61" spans="1:6" x14ac:dyDescent="0.2">
      <c r="A61" s="9" t="s">
        <v>353</v>
      </c>
      <c r="B61" s="9" t="s">
        <v>660</v>
      </c>
      <c r="C61" s="9" t="s">
        <v>206</v>
      </c>
      <c r="D61" s="9">
        <v>50</v>
      </c>
      <c r="E61" s="10">
        <v>499.95949999999999</v>
      </c>
      <c r="F61" s="10">
        <v>5.6130461641241101E-2</v>
      </c>
    </row>
    <row r="62" spans="1:6" x14ac:dyDescent="0.2">
      <c r="A62" s="9" t="s">
        <v>354</v>
      </c>
      <c r="B62" s="9" t="s">
        <v>723</v>
      </c>
      <c r="C62" s="9" t="s">
        <v>320</v>
      </c>
      <c r="D62" s="9">
        <v>500</v>
      </c>
      <c r="E62" s="10">
        <v>499.35649999999998</v>
      </c>
      <c r="F62" s="10">
        <v>5.6062762820897297E-2</v>
      </c>
    </row>
    <row r="63" spans="1:6" x14ac:dyDescent="0.2">
      <c r="A63" s="9" t="s">
        <v>355</v>
      </c>
      <c r="B63" s="9" t="s">
        <v>724</v>
      </c>
      <c r="C63" s="9" t="s">
        <v>156</v>
      </c>
      <c r="D63" s="9">
        <v>10</v>
      </c>
      <c r="E63" s="10">
        <v>99.951800000000006</v>
      </c>
      <c r="F63" s="11" t="s">
        <v>138</v>
      </c>
    </row>
    <row r="64" spans="1:6" x14ac:dyDescent="0.2">
      <c r="A64" s="8" t="s">
        <v>119</v>
      </c>
      <c r="B64" s="9"/>
      <c r="C64" s="9"/>
      <c r="D64" s="9"/>
      <c r="E64" s="12">
        <f>SUM(E8:E63)</f>
        <v>405917.38123400003</v>
      </c>
      <c r="F64" s="12">
        <f>SUM(F8:F63)</f>
        <v>45.561129763895288</v>
      </c>
    </row>
    <row r="65" spans="1:6" x14ac:dyDescent="0.2">
      <c r="A65" s="9"/>
      <c r="B65" s="9"/>
      <c r="C65" s="9"/>
      <c r="D65" s="9"/>
      <c r="E65" s="10"/>
      <c r="F65" s="10"/>
    </row>
    <row r="66" spans="1:6" x14ac:dyDescent="0.2">
      <c r="A66" s="8" t="s">
        <v>123</v>
      </c>
      <c r="B66" s="9"/>
      <c r="C66" s="9"/>
      <c r="D66" s="9"/>
      <c r="E66" s="10"/>
      <c r="F66" s="10"/>
    </row>
    <row r="67" spans="1:6" x14ac:dyDescent="0.2">
      <c r="A67" s="9" t="s">
        <v>238</v>
      </c>
      <c r="B67" s="9" t="s">
        <v>618</v>
      </c>
      <c r="C67" s="9" t="s">
        <v>224</v>
      </c>
      <c r="D67" s="9">
        <v>2225</v>
      </c>
      <c r="E67" s="10">
        <v>22243.614249999999</v>
      </c>
      <c r="F67" s="10">
        <v>2.4972909534115999</v>
      </c>
    </row>
    <row r="68" spans="1:6" x14ac:dyDescent="0.2">
      <c r="A68" s="9" t="s">
        <v>226</v>
      </c>
      <c r="B68" s="9" t="s">
        <v>702</v>
      </c>
      <c r="C68" s="9" t="s">
        <v>216</v>
      </c>
      <c r="D68" s="9">
        <v>1950</v>
      </c>
      <c r="E68" s="10">
        <v>19492.473000000002</v>
      </c>
      <c r="F68" s="10">
        <v>2.18842027808138</v>
      </c>
    </row>
    <row r="69" spans="1:6" x14ac:dyDescent="0.2">
      <c r="A69" s="9" t="s">
        <v>307</v>
      </c>
      <c r="B69" s="9" t="s">
        <v>621</v>
      </c>
      <c r="C69" s="9" t="s">
        <v>125</v>
      </c>
      <c r="D69" s="9">
        <v>1430</v>
      </c>
      <c r="E69" s="10">
        <v>18869.464899999999</v>
      </c>
      <c r="F69" s="10">
        <v>2.1184751480073798</v>
      </c>
    </row>
    <row r="70" spans="1:6" x14ac:dyDescent="0.2">
      <c r="A70" s="9" t="s">
        <v>223</v>
      </c>
      <c r="B70" s="9" t="s">
        <v>620</v>
      </c>
      <c r="C70" s="9" t="s">
        <v>224</v>
      </c>
      <c r="D70" s="9">
        <v>1800</v>
      </c>
      <c r="E70" s="10">
        <v>18062.694</v>
      </c>
      <c r="F70" s="10">
        <v>2.0278989652251398</v>
      </c>
    </row>
    <row r="71" spans="1:6" x14ac:dyDescent="0.2">
      <c r="A71" s="9" t="s">
        <v>222</v>
      </c>
      <c r="B71" s="9" t="s">
        <v>626</v>
      </c>
      <c r="C71" s="9" t="s">
        <v>125</v>
      </c>
      <c r="D71" s="9">
        <v>980</v>
      </c>
      <c r="E71" s="10">
        <v>12998.817999999999</v>
      </c>
      <c r="F71" s="10">
        <v>1.45937751984006</v>
      </c>
    </row>
    <row r="72" spans="1:6" x14ac:dyDescent="0.2">
      <c r="A72" s="9" t="s">
        <v>285</v>
      </c>
      <c r="B72" s="9" t="s">
        <v>616</v>
      </c>
      <c r="C72" s="9" t="s">
        <v>224</v>
      </c>
      <c r="D72" s="9">
        <v>800</v>
      </c>
      <c r="E72" s="10">
        <v>8005.7759999999998</v>
      </c>
      <c r="F72" s="10">
        <v>0.89880860885005398</v>
      </c>
    </row>
    <row r="73" spans="1:6" x14ac:dyDescent="0.2">
      <c r="A73" s="9" t="s">
        <v>356</v>
      </c>
      <c r="B73" s="9" t="s">
        <v>678</v>
      </c>
      <c r="C73" s="9" t="s">
        <v>557</v>
      </c>
      <c r="D73" s="9">
        <v>750</v>
      </c>
      <c r="E73" s="10">
        <v>7753.9425000000001</v>
      </c>
      <c r="F73" s="10">
        <v>0.87053525748513505</v>
      </c>
    </row>
    <row r="74" spans="1:6" x14ac:dyDescent="0.2">
      <c r="A74" s="9" t="s">
        <v>357</v>
      </c>
      <c r="B74" s="9" t="s">
        <v>622</v>
      </c>
      <c r="C74" s="9" t="s">
        <v>358</v>
      </c>
      <c r="D74" s="9">
        <v>700</v>
      </c>
      <c r="E74" s="10">
        <v>7106.6310000000003</v>
      </c>
      <c r="F74" s="10">
        <v>0.79786158427623599</v>
      </c>
    </row>
    <row r="75" spans="1:6" x14ac:dyDescent="0.2">
      <c r="A75" s="9" t="s">
        <v>359</v>
      </c>
      <c r="B75" s="9" t="s">
        <v>725</v>
      </c>
      <c r="C75" s="9" t="s">
        <v>231</v>
      </c>
      <c r="D75" s="9">
        <v>668</v>
      </c>
      <c r="E75" s="10">
        <v>6723.1661599999998</v>
      </c>
      <c r="F75" s="10">
        <v>0.75480998011153</v>
      </c>
    </row>
    <row r="76" spans="1:6" x14ac:dyDescent="0.2">
      <c r="A76" s="9" t="s">
        <v>360</v>
      </c>
      <c r="B76" s="9" t="s">
        <v>726</v>
      </c>
      <c r="C76" s="9" t="s">
        <v>231</v>
      </c>
      <c r="D76" s="9">
        <v>666</v>
      </c>
      <c r="E76" s="10">
        <v>6722.7971399999997</v>
      </c>
      <c r="F76" s="10">
        <v>0.75476855022980005</v>
      </c>
    </row>
    <row r="77" spans="1:6" x14ac:dyDescent="0.2">
      <c r="A77" s="9" t="s">
        <v>361</v>
      </c>
      <c r="B77" s="9" t="s">
        <v>727</v>
      </c>
      <c r="C77" s="9" t="s">
        <v>231</v>
      </c>
      <c r="D77" s="9">
        <v>666</v>
      </c>
      <c r="E77" s="10">
        <v>6709.0242600000001</v>
      </c>
      <c r="F77" s="10">
        <v>0.753222268755941</v>
      </c>
    </row>
    <row r="78" spans="1:6" x14ac:dyDescent="0.2">
      <c r="A78" s="9" t="s">
        <v>288</v>
      </c>
      <c r="B78" s="9" t="s">
        <v>728</v>
      </c>
      <c r="C78" s="9" t="s">
        <v>289</v>
      </c>
      <c r="D78" s="9">
        <v>600</v>
      </c>
      <c r="E78" s="10">
        <v>6615.1260000000002</v>
      </c>
      <c r="F78" s="10">
        <v>0.74268030949502295</v>
      </c>
    </row>
    <row r="79" spans="1:6" x14ac:dyDescent="0.2">
      <c r="A79" s="9" t="s">
        <v>362</v>
      </c>
      <c r="B79" s="9" t="s">
        <v>729</v>
      </c>
      <c r="C79" s="9" t="s">
        <v>224</v>
      </c>
      <c r="D79" s="9">
        <v>600</v>
      </c>
      <c r="E79" s="10">
        <v>6019.9920000000002</v>
      </c>
      <c r="F79" s="10">
        <v>0.67586460510616997</v>
      </c>
    </row>
    <row r="80" spans="1:6" x14ac:dyDescent="0.2">
      <c r="A80" s="9" t="s">
        <v>363</v>
      </c>
      <c r="B80" s="9" t="s">
        <v>730</v>
      </c>
      <c r="C80" s="9" t="s">
        <v>224</v>
      </c>
      <c r="D80" s="9">
        <v>587</v>
      </c>
      <c r="E80" s="10">
        <v>5851.9380099999998</v>
      </c>
      <c r="F80" s="10">
        <v>0.65699718076609404</v>
      </c>
    </row>
    <row r="81" spans="1:6" x14ac:dyDescent="0.2">
      <c r="A81" s="9" t="s">
        <v>364</v>
      </c>
      <c r="B81" s="9" t="s">
        <v>731</v>
      </c>
      <c r="C81" s="9" t="s">
        <v>224</v>
      </c>
      <c r="D81" s="9">
        <v>525</v>
      </c>
      <c r="E81" s="10">
        <v>5237.0010000000002</v>
      </c>
      <c r="F81" s="10">
        <v>0.58795819210484301</v>
      </c>
    </row>
    <row r="82" spans="1:6" x14ac:dyDescent="0.2">
      <c r="A82" s="9" t="s">
        <v>365</v>
      </c>
      <c r="B82" s="9" t="s">
        <v>617</v>
      </c>
      <c r="C82" s="9" t="s">
        <v>557</v>
      </c>
      <c r="D82" s="9">
        <v>500</v>
      </c>
      <c r="E82" s="10">
        <v>5145.0349999999999</v>
      </c>
      <c r="F82" s="10">
        <v>0.57763316770727002</v>
      </c>
    </row>
    <row r="83" spans="1:6" x14ac:dyDescent="0.2">
      <c r="A83" s="9" t="s">
        <v>236</v>
      </c>
      <c r="B83" s="9" t="s">
        <v>623</v>
      </c>
      <c r="C83" s="9" t="s">
        <v>224</v>
      </c>
      <c r="D83" s="9">
        <v>500</v>
      </c>
      <c r="E83" s="10">
        <v>5000.6949999999997</v>
      </c>
      <c r="F83" s="10">
        <v>0.56142811343127996</v>
      </c>
    </row>
    <row r="84" spans="1:6" x14ac:dyDescent="0.2">
      <c r="A84" s="9" t="s">
        <v>366</v>
      </c>
      <c r="B84" s="9" t="s">
        <v>732</v>
      </c>
      <c r="C84" s="9" t="s">
        <v>224</v>
      </c>
      <c r="D84" s="9">
        <v>488</v>
      </c>
      <c r="E84" s="10">
        <v>4871.3379999999997</v>
      </c>
      <c r="F84" s="10">
        <v>0.54690520082230698</v>
      </c>
    </row>
    <row r="85" spans="1:6" x14ac:dyDescent="0.2">
      <c r="A85" s="9" t="s">
        <v>124</v>
      </c>
      <c r="B85" s="9" t="s">
        <v>619</v>
      </c>
      <c r="C85" s="9" t="s">
        <v>125</v>
      </c>
      <c r="D85" s="9">
        <v>323</v>
      </c>
      <c r="E85" s="10">
        <v>4310.2961100000002</v>
      </c>
      <c r="F85" s="10">
        <v>0.48391701820796701</v>
      </c>
    </row>
    <row r="86" spans="1:6" x14ac:dyDescent="0.2">
      <c r="A86" s="9" t="s">
        <v>367</v>
      </c>
      <c r="B86" s="9" t="s">
        <v>630</v>
      </c>
      <c r="C86" s="9" t="s">
        <v>235</v>
      </c>
      <c r="D86" s="9">
        <v>350</v>
      </c>
      <c r="E86" s="10">
        <v>3500.154</v>
      </c>
      <c r="F86" s="10">
        <v>0.39296234962119297</v>
      </c>
    </row>
    <row r="87" spans="1:6" x14ac:dyDescent="0.2">
      <c r="A87" s="9" t="s">
        <v>368</v>
      </c>
      <c r="B87" s="9" t="s">
        <v>700</v>
      </c>
      <c r="C87" s="9" t="s">
        <v>224</v>
      </c>
      <c r="D87" s="9">
        <v>275</v>
      </c>
      <c r="E87" s="10">
        <v>2741.5272500000001</v>
      </c>
      <c r="F87" s="10">
        <v>0.30779131138530702</v>
      </c>
    </row>
    <row r="88" spans="1:6" x14ac:dyDescent="0.2">
      <c r="A88" s="9" t="s">
        <v>369</v>
      </c>
      <c r="B88" s="9" t="s">
        <v>733</v>
      </c>
      <c r="C88" s="9" t="s">
        <v>275</v>
      </c>
      <c r="D88" s="9">
        <v>25</v>
      </c>
      <c r="E88" s="10">
        <v>2503.56</v>
      </c>
      <c r="F88" s="10">
        <v>0.28107472414574702</v>
      </c>
    </row>
    <row r="89" spans="1:6" x14ac:dyDescent="0.2">
      <c r="A89" s="9" t="s">
        <v>234</v>
      </c>
      <c r="B89" s="9" t="s">
        <v>685</v>
      </c>
      <c r="C89" s="9" t="s">
        <v>235</v>
      </c>
      <c r="D89" s="9">
        <v>220</v>
      </c>
      <c r="E89" s="10">
        <v>2190.8611999999998</v>
      </c>
      <c r="F89" s="10">
        <v>0.245968024505752</v>
      </c>
    </row>
    <row r="90" spans="1:6" x14ac:dyDescent="0.2">
      <c r="A90" s="9" t="s">
        <v>239</v>
      </c>
      <c r="B90" s="9" t="s">
        <v>639</v>
      </c>
      <c r="C90" s="9" t="s">
        <v>240</v>
      </c>
      <c r="D90" s="9">
        <v>3160</v>
      </c>
      <c r="E90" s="10">
        <v>37721.552000000003</v>
      </c>
      <c r="F90" s="10">
        <v>4.2349992901106601</v>
      </c>
    </row>
    <row r="91" spans="1:6" x14ac:dyDescent="0.2">
      <c r="A91" s="9" t="s">
        <v>242</v>
      </c>
      <c r="B91" s="9" t="s">
        <v>633</v>
      </c>
      <c r="C91" s="9" t="s">
        <v>243</v>
      </c>
      <c r="D91" s="9">
        <v>5720</v>
      </c>
      <c r="E91" s="10">
        <v>28163.535400000001</v>
      </c>
      <c r="F91" s="10">
        <v>3.1619206024716702</v>
      </c>
    </row>
    <row r="92" spans="1:6" x14ac:dyDescent="0.2">
      <c r="A92" s="9" t="s">
        <v>241</v>
      </c>
      <c r="B92" s="9" t="s">
        <v>687</v>
      </c>
      <c r="C92" s="9" t="s">
        <v>224</v>
      </c>
      <c r="D92" s="9">
        <v>214</v>
      </c>
      <c r="E92" s="10">
        <v>26315.194800000001</v>
      </c>
      <c r="F92" s="10">
        <v>2.9544073716034802</v>
      </c>
    </row>
    <row r="93" spans="1:6" x14ac:dyDescent="0.2">
      <c r="A93" s="9" t="s">
        <v>370</v>
      </c>
      <c r="B93" s="9" t="s">
        <v>582</v>
      </c>
      <c r="C93" s="9" t="s">
        <v>557</v>
      </c>
      <c r="D93" s="9">
        <v>170</v>
      </c>
      <c r="E93" s="10">
        <v>20727.607</v>
      </c>
      <c r="F93" s="10">
        <v>2.3270887934487101</v>
      </c>
    </row>
    <row r="94" spans="1:6" x14ac:dyDescent="0.2">
      <c r="A94" s="9" t="s">
        <v>371</v>
      </c>
      <c r="B94" s="9" t="s">
        <v>704</v>
      </c>
      <c r="C94" s="9" t="s">
        <v>372</v>
      </c>
      <c r="D94" s="9">
        <v>171</v>
      </c>
      <c r="E94" s="10">
        <v>20338.466400000001</v>
      </c>
      <c r="F94" s="10">
        <v>2.2833999716114399</v>
      </c>
    </row>
    <row r="95" spans="1:6" x14ac:dyDescent="0.2">
      <c r="A95" s="9" t="s">
        <v>248</v>
      </c>
      <c r="B95" s="9" t="s">
        <v>632</v>
      </c>
      <c r="C95" s="9" t="s">
        <v>240</v>
      </c>
      <c r="D95" s="9">
        <v>1790</v>
      </c>
      <c r="E95" s="10">
        <v>19769.1538</v>
      </c>
      <c r="F95" s="10">
        <v>2.2194832362435299</v>
      </c>
    </row>
    <row r="96" spans="1:6" x14ac:dyDescent="0.2">
      <c r="A96" s="9" t="s">
        <v>373</v>
      </c>
      <c r="B96" s="9" t="s">
        <v>582</v>
      </c>
      <c r="C96" s="9" t="s">
        <v>557</v>
      </c>
      <c r="D96" s="9">
        <v>155</v>
      </c>
      <c r="E96" s="10">
        <v>18898.700499999999</v>
      </c>
      <c r="F96" s="10">
        <v>2.1217574293208799</v>
      </c>
    </row>
    <row r="97" spans="1:6" x14ac:dyDescent="0.2">
      <c r="A97" s="9" t="s">
        <v>374</v>
      </c>
      <c r="B97" s="9" t="s">
        <v>579</v>
      </c>
      <c r="C97" s="9" t="s">
        <v>224</v>
      </c>
      <c r="D97" s="9">
        <v>150</v>
      </c>
      <c r="E97" s="10">
        <v>18414.93</v>
      </c>
      <c r="F97" s="10">
        <v>2.0674445069873499</v>
      </c>
    </row>
    <row r="98" spans="1:6" x14ac:dyDescent="0.2">
      <c r="A98" s="9" t="s">
        <v>375</v>
      </c>
      <c r="B98" s="9" t="s">
        <v>635</v>
      </c>
      <c r="C98" s="9" t="s">
        <v>204</v>
      </c>
      <c r="D98" s="9">
        <v>1300</v>
      </c>
      <c r="E98" s="10">
        <v>11673.025</v>
      </c>
      <c r="F98" s="10">
        <v>1.31053071698757</v>
      </c>
    </row>
    <row r="99" spans="1:6" x14ac:dyDescent="0.2">
      <c r="A99" s="9" t="s">
        <v>249</v>
      </c>
      <c r="B99" s="9" t="s">
        <v>705</v>
      </c>
      <c r="C99" s="9" t="s">
        <v>204</v>
      </c>
      <c r="D99" s="9">
        <v>1112</v>
      </c>
      <c r="E99" s="10">
        <v>9732.6131999999998</v>
      </c>
      <c r="F99" s="10">
        <v>1.0926806509160001</v>
      </c>
    </row>
    <row r="100" spans="1:6" x14ac:dyDescent="0.2">
      <c r="A100" s="9" t="s">
        <v>376</v>
      </c>
      <c r="B100" s="9" t="s">
        <v>734</v>
      </c>
      <c r="C100" s="9" t="s">
        <v>245</v>
      </c>
      <c r="D100" s="9">
        <v>75</v>
      </c>
      <c r="E100" s="10">
        <v>8109.4949999999999</v>
      </c>
      <c r="F100" s="10">
        <v>0.91045314275923706</v>
      </c>
    </row>
    <row r="101" spans="1:6" x14ac:dyDescent="0.2">
      <c r="A101" s="9" t="s">
        <v>294</v>
      </c>
      <c r="B101" s="9" t="s">
        <v>578</v>
      </c>
      <c r="C101" s="9" t="s">
        <v>292</v>
      </c>
      <c r="D101" s="9">
        <v>55</v>
      </c>
      <c r="E101" s="10">
        <v>7503.8040000000001</v>
      </c>
      <c r="F101" s="10">
        <v>0.84245220379929098</v>
      </c>
    </row>
    <row r="102" spans="1:6" x14ac:dyDescent="0.2">
      <c r="A102" s="9" t="s">
        <v>244</v>
      </c>
      <c r="B102" s="9" t="s">
        <v>638</v>
      </c>
      <c r="C102" s="9" t="s">
        <v>245</v>
      </c>
      <c r="D102" s="9">
        <v>44</v>
      </c>
      <c r="E102" s="10">
        <v>4743.8775999999998</v>
      </c>
      <c r="F102" s="10">
        <v>0.53259521952786804</v>
      </c>
    </row>
    <row r="103" spans="1:6" x14ac:dyDescent="0.2">
      <c r="A103" s="9" t="s">
        <v>377</v>
      </c>
      <c r="B103" s="9" t="s">
        <v>686</v>
      </c>
      <c r="C103" s="9" t="s">
        <v>240</v>
      </c>
      <c r="D103" s="9">
        <v>38</v>
      </c>
      <c r="E103" s="10">
        <v>4115.5482000000002</v>
      </c>
      <c r="F103" s="10">
        <v>0.46205266701158598</v>
      </c>
    </row>
    <row r="104" spans="1:6" x14ac:dyDescent="0.2">
      <c r="A104" s="9" t="s">
        <v>378</v>
      </c>
      <c r="B104" s="9" t="s">
        <v>634</v>
      </c>
      <c r="C104" s="9" t="s">
        <v>379</v>
      </c>
      <c r="D104" s="9">
        <v>350</v>
      </c>
      <c r="E104" s="10">
        <v>4049.4789999999998</v>
      </c>
      <c r="F104" s="10">
        <v>0.45463507679424298</v>
      </c>
    </row>
    <row r="105" spans="1:6" x14ac:dyDescent="0.2">
      <c r="A105" s="9" t="s">
        <v>380</v>
      </c>
      <c r="B105" s="9" t="s">
        <v>584</v>
      </c>
      <c r="C105" s="9" t="s">
        <v>381</v>
      </c>
      <c r="D105" s="9">
        <v>400</v>
      </c>
      <c r="E105" s="10">
        <v>3897.0279999999998</v>
      </c>
      <c r="F105" s="10">
        <v>0.43751940040911802</v>
      </c>
    </row>
    <row r="106" spans="1:6" x14ac:dyDescent="0.2">
      <c r="A106" s="9" t="s">
        <v>250</v>
      </c>
      <c r="B106" s="9" t="s">
        <v>735</v>
      </c>
      <c r="C106" s="9" t="s">
        <v>245</v>
      </c>
      <c r="D106" s="9">
        <v>34</v>
      </c>
      <c r="E106" s="10">
        <v>3669.3955999999998</v>
      </c>
      <c r="F106" s="10">
        <v>0.41196310695634097</v>
      </c>
    </row>
    <row r="107" spans="1:6" x14ac:dyDescent="0.2">
      <c r="A107" s="9" t="s">
        <v>382</v>
      </c>
      <c r="B107" s="9" t="s">
        <v>736</v>
      </c>
      <c r="C107" s="9" t="s">
        <v>247</v>
      </c>
      <c r="D107" s="9">
        <v>300</v>
      </c>
      <c r="E107" s="10">
        <v>3223.0680000000002</v>
      </c>
      <c r="F107" s="10">
        <v>0.361853899648095</v>
      </c>
    </row>
    <row r="108" spans="1:6" x14ac:dyDescent="0.2">
      <c r="A108" s="9" t="s">
        <v>383</v>
      </c>
      <c r="B108" s="9" t="s">
        <v>737</v>
      </c>
      <c r="C108" s="9" t="s">
        <v>247</v>
      </c>
      <c r="D108" s="9">
        <v>290</v>
      </c>
      <c r="E108" s="10">
        <v>3114.6986000000002</v>
      </c>
      <c r="F108" s="10">
        <v>0.34968726525114002</v>
      </c>
    </row>
    <row r="109" spans="1:6" x14ac:dyDescent="0.2">
      <c r="A109" s="9" t="s">
        <v>384</v>
      </c>
      <c r="B109" s="9" t="s">
        <v>738</v>
      </c>
      <c r="C109" s="9" t="s">
        <v>247</v>
      </c>
      <c r="D109" s="9">
        <v>278</v>
      </c>
      <c r="E109" s="10">
        <v>2974.7640200000001</v>
      </c>
      <c r="F109" s="10">
        <v>0.33397680755412001</v>
      </c>
    </row>
    <row r="110" spans="1:6" x14ac:dyDescent="0.2">
      <c r="A110" s="8" t="s">
        <v>119</v>
      </c>
      <c r="B110" s="9"/>
      <c r="C110" s="9"/>
      <c r="D110" s="9"/>
      <c r="E110" s="12">
        <f>SUM(E67:E109)</f>
        <v>445831.86090000003</v>
      </c>
      <c r="F110" s="12">
        <f>SUM(F67:F109)</f>
        <v>50.053550670985544</v>
      </c>
    </row>
    <row r="111" spans="1:6" x14ac:dyDescent="0.2">
      <c r="A111" s="9"/>
      <c r="B111" s="9"/>
      <c r="C111" s="9"/>
      <c r="D111" s="9"/>
      <c r="E111" s="10"/>
      <c r="F111" s="10"/>
    </row>
    <row r="112" spans="1:6" x14ac:dyDescent="0.2">
      <c r="A112" s="8" t="s">
        <v>164</v>
      </c>
      <c r="B112" s="9"/>
      <c r="C112" s="9"/>
      <c r="D112" s="9"/>
      <c r="E112" s="10"/>
      <c r="F112" s="10"/>
    </row>
    <row r="113" spans="1:6" x14ac:dyDescent="0.2">
      <c r="A113" s="8" t="s">
        <v>165</v>
      </c>
      <c r="B113" s="9"/>
      <c r="C113" s="9"/>
      <c r="D113" s="9"/>
      <c r="E113" s="10"/>
      <c r="F113" s="10"/>
    </row>
    <row r="114" spans="1:6" x14ac:dyDescent="0.2">
      <c r="A114" s="9" t="s">
        <v>385</v>
      </c>
      <c r="B114" s="9" t="s">
        <v>783</v>
      </c>
      <c r="C114" s="9" t="s">
        <v>182</v>
      </c>
      <c r="D114" s="9">
        <v>2500</v>
      </c>
      <c r="E114" s="10">
        <v>2493.62</v>
      </c>
      <c r="F114" s="10">
        <v>0.27995876017523802</v>
      </c>
    </row>
    <row r="115" spans="1:6" x14ac:dyDescent="0.2">
      <c r="A115" s="8" t="s">
        <v>119</v>
      </c>
      <c r="B115" s="9"/>
      <c r="C115" s="9"/>
      <c r="D115" s="9"/>
      <c r="E115" s="12">
        <f>SUM(E114:E114)</f>
        <v>2493.62</v>
      </c>
      <c r="F115" s="12">
        <f>SUM(F114:F114)</f>
        <v>0.27995876017523802</v>
      </c>
    </row>
    <row r="116" spans="1:6" x14ac:dyDescent="0.2">
      <c r="A116" s="9"/>
      <c r="B116" s="9"/>
      <c r="C116" s="9"/>
      <c r="D116" s="9"/>
      <c r="E116" s="10"/>
      <c r="F116" s="10"/>
    </row>
    <row r="117" spans="1:6" x14ac:dyDescent="0.2">
      <c r="A117" s="8" t="s">
        <v>184</v>
      </c>
      <c r="B117" s="9"/>
      <c r="C117" s="9"/>
      <c r="D117" s="9"/>
      <c r="E117" s="10"/>
      <c r="F117" s="10"/>
    </row>
    <row r="118" spans="1:6" x14ac:dyDescent="0.2">
      <c r="A118" s="9" t="s">
        <v>301</v>
      </c>
      <c r="B118" s="9" t="s">
        <v>780</v>
      </c>
      <c r="C118" s="9" t="s">
        <v>182</v>
      </c>
      <c r="D118" s="9">
        <v>4000</v>
      </c>
      <c r="E118" s="10">
        <v>19510.34</v>
      </c>
      <c r="F118" s="10">
        <v>2.1904262064778699</v>
      </c>
    </row>
    <row r="119" spans="1:6" x14ac:dyDescent="0.2">
      <c r="A119" s="9" t="s">
        <v>185</v>
      </c>
      <c r="B119" s="9" t="s">
        <v>769</v>
      </c>
      <c r="C119" s="9" t="s">
        <v>182</v>
      </c>
      <c r="D119" s="9">
        <v>500</v>
      </c>
      <c r="E119" s="10">
        <v>2493.5524999999998</v>
      </c>
      <c r="F119" s="10">
        <v>0.27995118194907997</v>
      </c>
    </row>
    <row r="120" spans="1:6" x14ac:dyDescent="0.2">
      <c r="A120" s="9" t="s">
        <v>303</v>
      </c>
      <c r="B120" s="9" t="s">
        <v>782</v>
      </c>
      <c r="C120" s="9" t="s">
        <v>182</v>
      </c>
      <c r="D120" s="9">
        <v>100</v>
      </c>
      <c r="E120" s="10">
        <v>499.1635</v>
      </c>
      <c r="F120" s="10">
        <v>5.60410947075866E-2</v>
      </c>
    </row>
    <row r="121" spans="1:6" x14ac:dyDescent="0.2">
      <c r="A121" s="8" t="s">
        <v>119</v>
      </c>
      <c r="B121" s="9"/>
      <c r="C121" s="9"/>
      <c r="D121" s="9"/>
      <c r="E121" s="12">
        <f>SUM(E118:E120)</f>
        <v>22503.056</v>
      </c>
      <c r="F121" s="12">
        <f>SUM(F118:F120)</f>
        <v>2.5264184831345364</v>
      </c>
    </row>
    <row r="122" spans="1:6" x14ac:dyDescent="0.2">
      <c r="A122" s="9"/>
      <c r="B122" s="9"/>
      <c r="C122" s="9"/>
      <c r="D122" s="9"/>
      <c r="E122" s="10"/>
      <c r="F122" s="10"/>
    </row>
    <row r="123" spans="1:6" x14ac:dyDescent="0.2">
      <c r="A123" s="8" t="s">
        <v>119</v>
      </c>
      <c r="B123" s="9"/>
      <c r="C123" s="9"/>
      <c r="D123" s="9"/>
      <c r="E123" s="12">
        <v>876745.91813400004</v>
      </c>
      <c r="F123" s="12">
        <v>98.432279268491143</v>
      </c>
    </row>
    <row r="124" spans="1:6" x14ac:dyDescent="0.2">
      <c r="A124" s="9"/>
      <c r="B124" s="9"/>
      <c r="C124" s="9"/>
      <c r="D124" s="9"/>
      <c r="E124" s="10"/>
      <c r="F124" s="10"/>
    </row>
    <row r="125" spans="1:6" x14ac:dyDescent="0.2">
      <c r="A125" s="8" t="s">
        <v>136</v>
      </c>
      <c r="B125" s="9"/>
      <c r="C125" s="9"/>
      <c r="D125" s="9"/>
      <c r="E125" s="12">
        <v>13963.839694300001</v>
      </c>
      <c r="F125" s="12">
        <v>1.57</v>
      </c>
    </row>
    <row r="126" spans="1:6" x14ac:dyDescent="0.2">
      <c r="A126" s="9"/>
      <c r="B126" s="9"/>
      <c r="C126" s="9"/>
      <c r="D126" s="9"/>
      <c r="E126" s="10"/>
      <c r="F126" s="10"/>
    </row>
    <row r="127" spans="1:6" x14ac:dyDescent="0.2">
      <c r="A127" s="13" t="s">
        <v>137</v>
      </c>
      <c r="B127" s="6"/>
      <c r="C127" s="6"/>
      <c r="D127" s="6"/>
      <c r="E127" s="14">
        <v>890709.75969430001</v>
      </c>
      <c r="F127" s="14">
        <f xml:space="preserve"> ROUND(SUM(F123:F126),2)</f>
        <v>100</v>
      </c>
    </row>
    <row r="128" spans="1:6" x14ac:dyDescent="0.2">
      <c r="A128" s="1" t="s">
        <v>170</v>
      </c>
      <c r="F128" s="15" t="s">
        <v>139</v>
      </c>
    </row>
    <row r="129" spans="1:6" s="21" customFormat="1" x14ac:dyDescent="0.2">
      <c r="A129" s="1" t="s">
        <v>558</v>
      </c>
      <c r="E129" s="20"/>
      <c r="F129" s="15"/>
    </row>
    <row r="131" spans="1:6" x14ac:dyDescent="0.2">
      <c r="A131" s="1" t="s">
        <v>140</v>
      </c>
    </row>
    <row r="132" spans="1:6" x14ac:dyDescent="0.2">
      <c r="A132" s="1" t="s">
        <v>141</v>
      </c>
    </row>
    <row r="133" spans="1:6" x14ac:dyDescent="0.2">
      <c r="A133" s="1" t="s">
        <v>142</v>
      </c>
    </row>
    <row r="134" spans="1:6" x14ac:dyDescent="0.2">
      <c r="A134" s="3" t="s">
        <v>187</v>
      </c>
      <c r="D134" s="16">
        <v>1261.4392745</v>
      </c>
    </row>
    <row r="135" spans="1:6" x14ac:dyDescent="0.2">
      <c r="A135" s="3" t="s">
        <v>144</v>
      </c>
      <c r="D135" s="16">
        <v>3045.6283417999998</v>
      </c>
    </row>
    <row r="136" spans="1:6" x14ac:dyDescent="0.2">
      <c r="A136" s="3" t="s">
        <v>190</v>
      </c>
      <c r="D136" s="16">
        <v>1239.7153688000001</v>
      </c>
    </row>
    <row r="137" spans="1:6" x14ac:dyDescent="0.2">
      <c r="A137" s="3" t="s">
        <v>195</v>
      </c>
      <c r="D137" s="16">
        <v>1290.0497711999999</v>
      </c>
    </row>
    <row r="138" spans="1:6" x14ac:dyDescent="0.2">
      <c r="A138" s="3" t="s">
        <v>386</v>
      </c>
      <c r="D138" s="16">
        <v>1116.0572189</v>
      </c>
    </row>
    <row r="139" spans="1:6" x14ac:dyDescent="0.2">
      <c r="A139" s="3" t="s">
        <v>146</v>
      </c>
      <c r="D139" s="16">
        <v>2978.5875059</v>
      </c>
    </row>
    <row r="140" spans="1:6" x14ac:dyDescent="0.2">
      <c r="A140" s="3" t="s">
        <v>191</v>
      </c>
      <c r="D140" s="16">
        <v>2425.5022920000001</v>
      </c>
    </row>
    <row r="141" spans="1:6" x14ac:dyDescent="0.2">
      <c r="A141" s="3" t="s">
        <v>387</v>
      </c>
      <c r="D141" s="16">
        <v>1280.6584906999999</v>
      </c>
    </row>
    <row r="142" spans="1:6" x14ac:dyDescent="0.2">
      <c r="A142" s="3" t="s">
        <v>193</v>
      </c>
      <c r="D142" s="16">
        <v>1212.5950636</v>
      </c>
    </row>
    <row r="143" spans="1:6" x14ac:dyDescent="0.2">
      <c r="A143" s="3" t="s">
        <v>388</v>
      </c>
      <c r="D143" s="16">
        <v>1114.2712497</v>
      </c>
    </row>
    <row r="145" spans="1:6" x14ac:dyDescent="0.2">
      <c r="A145" s="1" t="s">
        <v>147</v>
      </c>
    </row>
    <row r="146" spans="1:6" x14ac:dyDescent="0.2">
      <c r="A146" s="3" t="s">
        <v>187</v>
      </c>
      <c r="D146" s="16">
        <v>1231.1982396000001</v>
      </c>
    </row>
    <row r="147" spans="1:6" x14ac:dyDescent="0.2">
      <c r="A147" s="3" t="s">
        <v>144</v>
      </c>
      <c r="D147" s="16">
        <v>3105.5774290999998</v>
      </c>
    </row>
    <row r="148" spans="1:6" x14ac:dyDescent="0.2">
      <c r="A148" s="3" t="s">
        <v>190</v>
      </c>
      <c r="D148" s="16">
        <v>1214.1561016999999</v>
      </c>
    </row>
    <row r="149" spans="1:6" x14ac:dyDescent="0.2">
      <c r="A149" s="3" t="s">
        <v>195</v>
      </c>
      <c r="D149" s="16">
        <v>1265.0860465999999</v>
      </c>
    </row>
    <row r="150" spans="1:6" x14ac:dyDescent="0.2">
      <c r="A150" s="3" t="s">
        <v>386</v>
      </c>
      <c r="D150" s="16">
        <v>1095.7645995</v>
      </c>
    </row>
    <row r="151" spans="1:6" x14ac:dyDescent="0.2">
      <c r="A151" s="3" t="s">
        <v>146</v>
      </c>
      <c r="D151" s="16">
        <v>3023.3532424999999</v>
      </c>
    </row>
    <row r="152" spans="1:6" x14ac:dyDescent="0.2">
      <c r="A152" s="3" t="s">
        <v>191</v>
      </c>
      <c r="D152" s="16">
        <v>2466.5887550000002</v>
      </c>
    </row>
    <row r="153" spans="1:6" x14ac:dyDescent="0.2">
      <c r="A153" s="3" t="s">
        <v>387</v>
      </c>
      <c r="D153" s="16">
        <v>1253.6032974</v>
      </c>
    </row>
    <row r="154" spans="1:6" x14ac:dyDescent="0.2">
      <c r="A154" s="3" t="s">
        <v>193</v>
      </c>
      <c r="D154" s="16">
        <v>1182.1201024</v>
      </c>
    </row>
    <row r="155" spans="1:6" x14ac:dyDescent="0.2">
      <c r="A155" s="3" t="s">
        <v>388</v>
      </c>
      <c r="D155" s="16">
        <v>1092.9023150999999</v>
      </c>
    </row>
    <row r="157" spans="1:6" x14ac:dyDescent="0.2">
      <c r="A157" s="1" t="s">
        <v>148</v>
      </c>
      <c r="D157" s="17"/>
    </row>
    <row r="158" spans="1:6" x14ac:dyDescent="0.2">
      <c r="A158" s="19" t="s">
        <v>513</v>
      </c>
      <c r="B158" s="23"/>
      <c r="C158" s="34" t="s">
        <v>514</v>
      </c>
      <c r="D158" s="35"/>
    </row>
    <row r="159" spans="1:6" x14ac:dyDescent="0.2">
      <c r="A159" s="24"/>
      <c r="B159" s="25"/>
      <c r="C159" s="26" t="s">
        <v>515</v>
      </c>
      <c r="D159" s="26" t="s">
        <v>516</v>
      </c>
    </row>
    <row r="160" spans="1:6" s="21" customFormat="1" x14ac:dyDescent="0.2">
      <c r="A160" s="24" t="s">
        <v>534</v>
      </c>
      <c r="B160" s="24"/>
      <c r="C160" s="30">
        <v>35.390985980000004</v>
      </c>
      <c r="D160" s="30">
        <v>32.789079120000004</v>
      </c>
      <c r="E160" s="20"/>
      <c r="F160" s="20"/>
    </row>
    <row r="161" spans="1:6" s="21" customFormat="1" x14ac:dyDescent="0.2">
      <c r="A161" s="24" t="s">
        <v>535</v>
      </c>
      <c r="B161" s="24"/>
      <c r="C161" s="30">
        <v>35.210419725000001</v>
      </c>
      <c r="D161" s="30">
        <v>32.621787900000001</v>
      </c>
      <c r="E161" s="20"/>
      <c r="F161" s="20"/>
    </row>
    <row r="162" spans="1:6" s="21" customFormat="1" x14ac:dyDescent="0.2">
      <c r="A162" s="24" t="s">
        <v>520</v>
      </c>
      <c r="B162" s="24"/>
      <c r="C162" s="30">
        <v>27.55809406700001</v>
      </c>
      <c r="D162" s="30">
        <v>25.532052911000001</v>
      </c>
      <c r="E162" s="20"/>
      <c r="F162" s="20"/>
    </row>
    <row r="163" spans="1:6" s="21" customFormat="1" x14ac:dyDescent="0.2">
      <c r="A163" s="24" t="s">
        <v>536</v>
      </c>
      <c r="B163" s="24"/>
      <c r="C163" s="30">
        <v>35.210419725000001</v>
      </c>
      <c r="D163" s="30">
        <v>32.621787900000001</v>
      </c>
      <c r="E163" s="20"/>
      <c r="F163" s="20"/>
    </row>
    <row r="164" spans="1:6" s="21" customFormat="1" x14ac:dyDescent="0.2">
      <c r="A164" s="24" t="s">
        <v>537</v>
      </c>
      <c r="B164" s="24"/>
      <c r="C164" s="30">
        <v>35.390985980000004</v>
      </c>
      <c r="D164" s="30">
        <v>32.789079120000004</v>
      </c>
      <c r="E164" s="20"/>
      <c r="F164" s="20"/>
    </row>
    <row r="165" spans="1:6" s="21" customFormat="1" x14ac:dyDescent="0.2">
      <c r="A165" s="24" t="s">
        <v>538</v>
      </c>
      <c r="B165" s="24"/>
      <c r="C165" s="30">
        <v>35.210419725000001</v>
      </c>
      <c r="D165" s="30">
        <v>32.621787900000001</v>
      </c>
      <c r="E165" s="20"/>
      <c r="F165" s="20"/>
    </row>
    <row r="166" spans="1:6" s="21" customFormat="1" x14ac:dyDescent="0.2">
      <c r="A166" s="24" t="s">
        <v>539</v>
      </c>
      <c r="B166" s="24"/>
      <c r="C166" s="30">
        <v>29.853091165000006</v>
      </c>
      <c r="D166" s="30">
        <v>27.658324320000002</v>
      </c>
      <c r="E166" s="20"/>
      <c r="F166" s="20"/>
    </row>
    <row r="167" spans="1:6" s="21" customFormat="1" x14ac:dyDescent="0.2">
      <c r="A167" s="27"/>
      <c r="B167" s="28"/>
      <c r="C167" s="29"/>
      <c r="D167" s="29"/>
      <c r="E167" s="20"/>
      <c r="F167" s="20"/>
    </row>
    <row r="168" spans="1:6" x14ac:dyDescent="0.2">
      <c r="A168" s="1" t="s">
        <v>150</v>
      </c>
      <c r="D168" s="18">
        <v>2.0459647094333344</v>
      </c>
      <c r="E168" s="2" t="s">
        <v>151</v>
      </c>
    </row>
  </sheetData>
  <mergeCells count="2">
    <mergeCell ref="B1:E1"/>
    <mergeCell ref="C158:D15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showGridLines="0" topLeftCell="A91" workbookViewId="0">
      <selection activeCell="A91" sqref="A91"/>
    </sheetView>
  </sheetViews>
  <sheetFormatPr defaultRowHeight="11.25" x14ac:dyDescent="0.2"/>
  <cols>
    <col min="1" max="1" width="38" style="3" customWidth="1"/>
    <col min="2" max="2" width="41.140625" style="3" bestFit="1" customWidth="1"/>
    <col min="3" max="3" width="18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3" t="s">
        <v>310</v>
      </c>
      <c r="C1" s="33"/>
      <c r="D1" s="33"/>
      <c r="E1" s="33"/>
    </row>
    <row r="3" spans="1:6" s="1" customFormat="1" x14ac:dyDescent="0.2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7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9" t="s">
        <v>9</v>
      </c>
      <c r="B7" s="9" t="s">
        <v>10</v>
      </c>
      <c r="C7" s="9" t="s">
        <v>11</v>
      </c>
      <c r="D7" s="9">
        <v>105000</v>
      </c>
      <c r="E7" s="10">
        <v>1020.4425</v>
      </c>
      <c r="F7" s="10">
        <v>3.09369868363888</v>
      </c>
    </row>
    <row r="8" spans="1:6" x14ac:dyDescent="0.2">
      <c r="A8" s="9" t="s">
        <v>12</v>
      </c>
      <c r="B8" s="9" t="s">
        <v>13</v>
      </c>
      <c r="C8" s="9" t="s">
        <v>14</v>
      </c>
      <c r="D8" s="9">
        <v>80000</v>
      </c>
      <c r="E8" s="10">
        <v>867.24</v>
      </c>
      <c r="F8" s="10">
        <v>2.6292311878415302</v>
      </c>
    </row>
    <row r="9" spans="1:6" x14ac:dyDescent="0.2">
      <c r="A9" s="9" t="s">
        <v>18</v>
      </c>
      <c r="B9" s="9" t="s">
        <v>19</v>
      </c>
      <c r="C9" s="9" t="s">
        <v>11</v>
      </c>
      <c r="D9" s="9">
        <v>61000</v>
      </c>
      <c r="E9" s="10">
        <v>506.3</v>
      </c>
      <c r="F9" s="10">
        <v>1.53496119921149</v>
      </c>
    </row>
    <row r="10" spans="1:6" x14ac:dyDescent="0.2">
      <c r="A10" s="9" t="s">
        <v>15</v>
      </c>
      <c r="B10" s="9" t="s">
        <v>16</v>
      </c>
      <c r="C10" s="9" t="s">
        <v>17</v>
      </c>
      <c r="D10" s="9">
        <v>160000</v>
      </c>
      <c r="E10" s="10">
        <v>504.8</v>
      </c>
      <c r="F10" s="10">
        <v>1.5304136151727401</v>
      </c>
    </row>
    <row r="11" spans="1:6" x14ac:dyDescent="0.2">
      <c r="A11" s="9" t="s">
        <v>20</v>
      </c>
      <c r="B11" s="9" t="s">
        <v>21</v>
      </c>
      <c r="C11" s="9" t="s">
        <v>11</v>
      </c>
      <c r="D11" s="9">
        <v>240000</v>
      </c>
      <c r="E11" s="10">
        <v>456.12</v>
      </c>
      <c r="F11" s="10">
        <v>1.3828293545019601</v>
      </c>
    </row>
    <row r="12" spans="1:6" x14ac:dyDescent="0.2">
      <c r="A12" s="9" t="s">
        <v>40</v>
      </c>
      <c r="B12" s="9" t="s">
        <v>41</v>
      </c>
      <c r="C12" s="9" t="s">
        <v>29</v>
      </c>
      <c r="D12" s="9">
        <v>36000</v>
      </c>
      <c r="E12" s="10">
        <v>453.96</v>
      </c>
      <c r="F12" s="10">
        <v>1.37628083348617</v>
      </c>
    </row>
    <row r="13" spans="1:6" x14ac:dyDescent="0.2">
      <c r="A13" s="9" t="s">
        <v>22</v>
      </c>
      <c r="B13" s="9" t="s">
        <v>23</v>
      </c>
      <c r="C13" s="9" t="s">
        <v>11</v>
      </c>
      <c r="D13" s="9">
        <v>70000</v>
      </c>
      <c r="E13" s="10">
        <v>441.28</v>
      </c>
      <c r="F13" s="10">
        <v>1.3378385897453</v>
      </c>
    </row>
    <row r="14" spans="1:6" x14ac:dyDescent="0.2">
      <c r="A14" s="9" t="s">
        <v>30</v>
      </c>
      <c r="B14" s="9" t="s">
        <v>31</v>
      </c>
      <c r="C14" s="9" t="s">
        <v>32</v>
      </c>
      <c r="D14" s="9">
        <v>40000</v>
      </c>
      <c r="E14" s="10">
        <v>386.66</v>
      </c>
      <c r="F14" s="10">
        <v>1.17224589628108</v>
      </c>
    </row>
    <row r="15" spans="1:6" x14ac:dyDescent="0.2">
      <c r="A15" s="9" t="s">
        <v>33</v>
      </c>
      <c r="B15" s="9" t="s">
        <v>34</v>
      </c>
      <c r="C15" s="9" t="s">
        <v>11</v>
      </c>
      <c r="D15" s="9">
        <v>56000</v>
      </c>
      <c r="E15" s="10">
        <v>385.84</v>
      </c>
      <c r="F15" s="10">
        <v>1.1697598836732399</v>
      </c>
    </row>
    <row r="16" spans="1:6" x14ac:dyDescent="0.2">
      <c r="A16" s="9" t="s">
        <v>38</v>
      </c>
      <c r="B16" s="9" t="s">
        <v>39</v>
      </c>
      <c r="C16" s="9" t="s">
        <v>11</v>
      </c>
      <c r="D16" s="9">
        <v>93000</v>
      </c>
      <c r="E16" s="10">
        <v>349.44749999999999</v>
      </c>
      <c r="F16" s="10">
        <v>1.0594279155865201</v>
      </c>
    </row>
    <row r="17" spans="1:6" x14ac:dyDescent="0.2">
      <c r="A17" s="9" t="s">
        <v>24</v>
      </c>
      <c r="B17" s="9" t="s">
        <v>25</v>
      </c>
      <c r="C17" s="9" t="s">
        <v>26</v>
      </c>
      <c r="D17" s="9">
        <v>32000</v>
      </c>
      <c r="E17" s="10">
        <v>344.32</v>
      </c>
      <c r="F17" s="10">
        <v>1.0438827574807401</v>
      </c>
    </row>
    <row r="18" spans="1:6" x14ac:dyDescent="0.2">
      <c r="A18" s="9" t="s">
        <v>27</v>
      </c>
      <c r="B18" s="9" t="s">
        <v>28</v>
      </c>
      <c r="C18" s="9" t="s">
        <v>29</v>
      </c>
      <c r="D18" s="9">
        <v>11000</v>
      </c>
      <c r="E18" s="10">
        <v>333.98750000000001</v>
      </c>
      <c r="F18" s="10">
        <v>1.0125574827605099</v>
      </c>
    </row>
    <row r="19" spans="1:6" x14ac:dyDescent="0.2">
      <c r="A19" s="9" t="s">
        <v>42</v>
      </c>
      <c r="B19" s="9" t="s">
        <v>43</v>
      </c>
      <c r="C19" s="9" t="s">
        <v>44</v>
      </c>
      <c r="D19" s="9">
        <v>115000</v>
      </c>
      <c r="E19" s="10">
        <v>308.3725</v>
      </c>
      <c r="F19" s="10">
        <v>0.93489990599218598</v>
      </c>
    </row>
    <row r="20" spans="1:6" x14ac:dyDescent="0.2">
      <c r="A20" s="9" t="s">
        <v>47</v>
      </c>
      <c r="B20" s="9" t="s">
        <v>48</v>
      </c>
      <c r="C20" s="9" t="s">
        <v>29</v>
      </c>
      <c r="D20" s="9">
        <v>36000</v>
      </c>
      <c r="E20" s="10">
        <v>307.404</v>
      </c>
      <c r="F20" s="10">
        <v>0.93196368256450202</v>
      </c>
    </row>
    <row r="21" spans="1:6" x14ac:dyDescent="0.2">
      <c r="A21" s="9" t="s">
        <v>49</v>
      </c>
      <c r="B21" s="9" t="s">
        <v>50</v>
      </c>
      <c r="C21" s="9" t="s">
        <v>44</v>
      </c>
      <c r="D21" s="9">
        <v>25000</v>
      </c>
      <c r="E21" s="10">
        <v>307.02499999999998</v>
      </c>
      <c r="F21" s="10">
        <v>0.93081465966404497</v>
      </c>
    </row>
    <row r="22" spans="1:6" x14ac:dyDescent="0.2">
      <c r="A22" s="9" t="s">
        <v>53</v>
      </c>
      <c r="B22" s="9" t="s">
        <v>54</v>
      </c>
      <c r="C22" s="9" t="s">
        <v>14</v>
      </c>
      <c r="D22" s="9">
        <v>36000</v>
      </c>
      <c r="E22" s="10">
        <v>292.77</v>
      </c>
      <c r="F22" s="10">
        <v>0.88759745268249302</v>
      </c>
    </row>
    <row r="23" spans="1:6" x14ac:dyDescent="0.2">
      <c r="A23" s="9" t="s">
        <v>60</v>
      </c>
      <c r="B23" s="9" t="s">
        <v>61</v>
      </c>
      <c r="C23" s="9" t="s">
        <v>62</v>
      </c>
      <c r="D23" s="9">
        <v>34000</v>
      </c>
      <c r="E23" s="10">
        <v>287.67399999999998</v>
      </c>
      <c r="F23" s="10">
        <v>0.87214779384152596</v>
      </c>
    </row>
    <row r="24" spans="1:6" x14ac:dyDescent="0.2">
      <c r="A24" s="9" t="s">
        <v>35</v>
      </c>
      <c r="B24" s="9" t="s">
        <v>36</v>
      </c>
      <c r="C24" s="9" t="s">
        <v>37</v>
      </c>
      <c r="D24" s="9">
        <v>10000</v>
      </c>
      <c r="E24" s="10">
        <v>276.86</v>
      </c>
      <c r="F24" s="10">
        <v>0.83936274464485805</v>
      </c>
    </row>
    <row r="25" spans="1:6" x14ac:dyDescent="0.2">
      <c r="A25" s="9" t="s">
        <v>51</v>
      </c>
      <c r="B25" s="9" t="s">
        <v>52</v>
      </c>
      <c r="C25" s="9" t="s">
        <v>44</v>
      </c>
      <c r="D25" s="9">
        <v>11000</v>
      </c>
      <c r="E25" s="10">
        <v>274.98899999999998</v>
      </c>
      <c r="F25" s="10">
        <v>0.83369039148719504</v>
      </c>
    </row>
    <row r="26" spans="1:6" x14ac:dyDescent="0.2">
      <c r="A26" s="9" t="s">
        <v>57</v>
      </c>
      <c r="B26" s="9" t="s">
        <v>58</v>
      </c>
      <c r="C26" s="9" t="s">
        <v>59</v>
      </c>
      <c r="D26" s="9">
        <v>32100</v>
      </c>
      <c r="E26" s="10">
        <v>259.76925</v>
      </c>
      <c r="F26" s="10">
        <v>0.78754833003805702</v>
      </c>
    </row>
    <row r="27" spans="1:6" x14ac:dyDescent="0.2">
      <c r="A27" s="9" t="s">
        <v>70</v>
      </c>
      <c r="B27" s="9" t="s">
        <v>71</v>
      </c>
      <c r="C27" s="9" t="s">
        <v>14</v>
      </c>
      <c r="D27" s="9">
        <v>48000</v>
      </c>
      <c r="E27" s="10">
        <v>249.72</v>
      </c>
      <c r="F27" s="10">
        <v>0.75708179077047599</v>
      </c>
    </row>
    <row r="28" spans="1:6" x14ac:dyDescent="0.2">
      <c r="A28" s="9" t="s">
        <v>89</v>
      </c>
      <c r="B28" s="9" t="s">
        <v>90</v>
      </c>
      <c r="C28" s="9" t="s">
        <v>91</v>
      </c>
      <c r="D28" s="9">
        <v>167000</v>
      </c>
      <c r="E28" s="10">
        <v>248.66300000000001</v>
      </c>
      <c r="F28" s="10">
        <v>0.75387725988450605</v>
      </c>
    </row>
    <row r="29" spans="1:6" x14ac:dyDescent="0.2">
      <c r="A29" s="9" t="s">
        <v>72</v>
      </c>
      <c r="B29" s="9" t="s">
        <v>73</v>
      </c>
      <c r="C29" s="9" t="s">
        <v>62</v>
      </c>
      <c r="D29" s="9">
        <v>100820</v>
      </c>
      <c r="E29" s="10">
        <v>238.69135</v>
      </c>
      <c r="F29" s="10">
        <v>0.72364598229786403</v>
      </c>
    </row>
    <row r="30" spans="1:6" x14ac:dyDescent="0.2">
      <c r="A30" s="9" t="s">
        <v>55</v>
      </c>
      <c r="B30" s="9" t="s">
        <v>56</v>
      </c>
      <c r="C30" s="9" t="s">
        <v>32</v>
      </c>
      <c r="D30" s="9">
        <v>31000</v>
      </c>
      <c r="E30" s="10">
        <v>238.4675</v>
      </c>
      <c r="F30" s="10">
        <v>0.72296733117314804</v>
      </c>
    </row>
    <row r="31" spans="1:6" x14ac:dyDescent="0.2">
      <c r="A31" s="9" t="s">
        <v>63</v>
      </c>
      <c r="B31" s="9" t="s">
        <v>64</v>
      </c>
      <c r="C31" s="9" t="s">
        <v>11</v>
      </c>
      <c r="D31" s="9">
        <v>150000</v>
      </c>
      <c r="E31" s="10">
        <v>238.125</v>
      </c>
      <c r="F31" s="10">
        <v>0.72192896615096802</v>
      </c>
    </row>
    <row r="32" spans="1:6" x14ac:dyDescent="0.2">
      <c r="A32" s="9" t="s">
        <v>82</v>
      </c>
      <c r="B32" s="9" t="s">
        <v>83</v>
      </c>
      <c r="C32" s="9" t="s">
        <v>84</v>
      </c>
      <c r="D32" s="9">
        <v>40000</v>
      </c>
      <c r="E32" s="10">
        <v>234.66</v>
      </c>
      <c r="F32" s="10">
        <v>0.711424047021464</v>
      </c>
    </row>
    <row r="33" spans="1:6" x14ac:dyDescent="0.2">
      <c r="A33" s="9" t="s">
        <v>67</v>
      </c>
      <c r="B33" s="9" t="s">
        <v>68</v>
      </c>
      <c r="C33" s="9" t="s">
        <v>69</v>
      </c>
      <c r="D33" s="9">
        <v>27000</v>
      </c>
      <c r="E33" s="10">
        <v>229.64850000000001</v>
      </c>
      <c r="F33" s="10">
        <v>0.69623056874801204</v>
      </c>
    </row>
    <row r="34" spans="1:6" x14ac:dyDescent="0.2">
      <c r="A34" s="9" t="s">
        <v>65</v>
      </c>
      <c r="B34" s="9" t="s">
        <v>66</v>
      </c>
      <c r="C34" s="9" t="s">
        <v>29</v>
      </c>
      <c r="D34" s="9">
        <v>72000</v>
      </c>
      <c r="E34" s="10">
        <v>226.512</v>
      </c>
      <c r="F34" s="10">
        <v>0.68672157052299398</v>
      </c>
    </row>
    <row r="35" spans="1:6" x14ac:dyDescent="0.2">
      <c r="A35" s="9" t="s">
        <v>45</v>
      </c>
      <c r="B35" s="9" t="s">
        <v>46</v>
      </c>
      <c r="C35" s="9" t="s">
        <v>44</v>
      </c>
      <c r="D35" s="9">
        <v>74940</v>
      </c>
      <c r="E35" s="10">
        <v>224.59518</v>
      </c>
      <c r="F35" s="10">
        <v>0.68091030383156104</v>
      </c>
    </row>
    <row r="36" spans="1:6" x14ac:dyDescent="0.2">
      <c r="A36" s="9" t="s">
        <v>74</v>
      </c>
      <c r="B36" s="9" t="s">
        <v>75</v>
      </c>
      <c r="C36" s="9" t="s">
        <v>76</v>
      </c>
      <c r="D36" s="9">
        <v>128000</v>
      </c>
      <c r="E36" s="10">
        <v>187.77600000000001</v>
      </c>
      <c r="F36" s="10">
        <v>0.56928476030641095</v>
      </c>
    </row>
    <row r="37" spans="1:6" x14ac:dyDescent="0.2">
      <c r="A37" s="9" t="s">
        <v>87</v>
      </c>
      <c r="B37" s="9" t="s">
        <v>88</v>
      </c>
      <c r="C37" s="9" t="s">
        <v>11</v>
      </c>
      <c r="D37" s="9">
        <v>47000</v>
      </c>
      <c r="E37" s="10">
        <v>187.17750000000001</v>
      </c>
      <c r="F37" s="10">
        <v>0.567470274274951</v>
      </c>
    </row>
    <row r="38" spans="1:6" x14ac:dyDescent="0.2">
      <c r="A38" s="9" t="s">
        <v>98</v>
      </c>
      <c r="B38" s="9" t="s">
        <v>99</v>
      </c>
      <c r="C38" s="9" t="s">
        <v>100</v>
      </c>
      <c r="D38" s="9">
        <v>143000</v>
      </c>
      <c r="E38" s="10">
        <v>181.3955</v>
      </c>
      <c r="F38" s="10">
        <v>0.54994085366693102</v>
      </c>
    </row>
    <row r="39" spans="1:6" x14ac:dyDescent="0.2">
      <c r="A39" s="9" t="s">
        <v>92</v>
      </c>
      <c r="B39" s="9" t="s">
        <v>93</v>
      </c>
      <c r="C39" s="9" t="s">
        <v>94</v>
      </c>
      <c r="D39" s="9">
        <v>55000</v>
      </c>
      <c r="E39" s="10">
        <v>171.05</v>
      </c>
      <c r="F39" s="10">
        <v>0.51857616655169803</v>
      </c>
    </row>
    <row r="40" spans="1:6" x14ac:dyDescent="0.2">
      <c r="A40" s="9" t="s">
        <v>101</v>
      </c>
      <c r="B40" s="9" t="s">
        <v>102</v>
      </c>
      <c r="C40" s="9" t="s">
        <v>76</v>
      </c>
      <c r="D40" s="9">
        <v>71000</v>
      </c>
      <c r="E40" s="10">
        <v>168.73150000000001</v>
      </c>
      <c r="F40" s="10">
        <v>0.51154711748914194</v>
      </c>
    </row>
    <row r="41" spans="1:6" x14ac:dyDescent="0.2">
      <c r="A41" s="9" t="s">
        <v>85</v>
      </c>
      <c r="B41" s="9" t="s">
        <v>86</v>
      </c>
      <c r="C41" s="9" t="s">
        <v>17</v>
      </c>
      <c r="D41" s="9">
        <v>50000</v>
      </c>
      <c r="E41" s="10">
        <v>165.45</v>
      </c>
      <c r="F41" s="10">
        <v>0.50159851947371203</v>
      </c>
    </row>
    <row r="42" spans="1:6" x14ac:dyDescent="0.2">
      <c r="A42" s="9" t="s">
        <v>77</v>
      </c>
      <c r="B42" s="9" t="s">
        <v>78</v>
      </c>
      <c r="C42" s="9" t="s">
        <v>79</v>
      </c>
      <c r="D42" s="9">
        <v>23000</v>
      </c>
      <c r="E42" s="10">
        <v>163.84049999999999</v>
      </c>
      <c r="F42" s="10">
        <v>0.49671896180013703</v>
      </c>
    </row>
    <row r="43" spans="1:6" x14ac:dyDescent="0.2">
      <c r="A43" s="9" t="s">
        <v>95</v>
      </c>
      <c r="B43" s="9" t="s">
        <v>96</v>
      </c>
      <c r="C43" s="9" t="s">
        <v>97</v>
      </c>
      <c r="D43" s="9">
        <v>119600</v>
      </c>
      <c r="E43" s="10">
        <v>153.26740000000001</v>
      </c>
      <c r="F43" s="10">
        <v>0.46466425460009197</v>
      </c>
    </row>
    <row r="44" spans="1:6" x14ac:dyDescent="0.2">
      <c r="A44" s="9" t="s">
        <v>112</v>
      </c>
      <c r="B44" s="9" t="s">
        <v>113</v>
      </c>
      <c r="C44" s="9" t="s">
        <v>59</v>
      </c>
      <c r="D44" s="9">
        <v>130000</v>
      </c>
      <c r="E44" s="10">
        <v>151.97</v>
      </c>
      <c r="F44" s="10">
        <v>0.460730897578845</v>
      </c>
    </row>
    <row r="45" spans="1:6" x14ac:dyDescent="0.2">
      <c r="A45" s="9" t="s">
        <v>103</v>
      </c>
      <c r="B45" s="9" t="s">
        <v>104</v>
      </c>
      <c r="C45" s="9" t="s">
        <v>26</v>
      </c>
      <c r="D45" s="9">
        <v>60000</v>
      </c>
      <c r="E45" s="10">
        <v>134.04</v>
      </c>
      <c r="F45" s="10">
        <v>0.40637210970236498</v>
      </c>
    </row>
    <row r="46" spans="1:6" x14ac:dyDescent="0.2">
      <c r="A46" s="9" t="s">
        <v>105</v>
      </c>
      <c r="B46" s="9" t="s">
        <v>106</v>
      </c>
      <c r="C46" s="9" t="s">
        <v>62</v>
      </c>
      <c r="D46" s="9">
        <v>42000</v>
      </c>
      <c r="E46" s="10">
        <v>124.173</v>
      </c>
      <c r="F46" s="10">
        <v>0.376458101895492</v>
      </c>
    </row>
    <row r="47" spans="1:6" x14ac:dyDescent="0.2">
      <c r="A47" s="9" t="s">
        <v>80</v>
      </c>
      <c r="B47" s="9" t="s">
        <v>81</v>
      </c>
      <c r="C47" s="9" t="s">
        <v>62</v>
      </c>
      <c r="D47" s="9">
        <v>15000</v>
      </c>
      <c r="E47" s="10">
        <v>120.4425</v>
      </c>
      <c r="F47" s="10">
        <v>0.36514826039113002</v>
      </c>
    </row>
    <row r="48" spans="1:6" x14ac:dyDescent="0.2">
      <c r="A48" s="9" t="s">
        <v>109</v>
      </c>
      <c r="B48" s="9" t="s">
        <v>110</v>
      </c>
      <c r="C48" s="9" t="s">
        <v>111</v>
      </c>
      <c r="D48" s="9">
        <v>50000</v>
      </c>
      <c r="E48" s="10">
        <v>119.325</v>
      </c>
      <c r="F48" s="10">
        <v>0.36176031028226402</v>
      </c>
    </row>
    <row r="49" spans="1:6" x14ac:dyDescent="0.2">
      <c r="A49" s="9" t="s">
        <v>107</v>
      </c>
      <c r="B49" s="9" t="s">
        <v>108</v>
      </c>
      <c r="C49" s="9" t="s">
        <v>69</v>
      </c>
      <c r="D49" s="9">
        <v>20000</v>
      </c>
      <c r="E49" s="10">
        <v>114</v>
      </c>
      <c r="F49" s="10">
        <v>0.34561638694471503</v>
      </c>
    </row>
    <row r="50" spans="1:6" x14ac:dyDescent="0.2">
      <c r="A50" s="8" t="s">
        <v>119</v>
      </c>
      <c r="B50" s="9"/>
      <c r="C50" s="9"/>
      <c r="D50" s="9"/>
      <c r="E50" s="12">
        <f>SUM(E7:E49)</f>
        <v>12636.982680000001</v>
      </c>
      <c r="F50" s="12">
        <f>SUM(F7:F49)</f>
        <v>38.311827155653909</v>
      </c>
    </row>
    <row r="51" spans="1:6" x14ac:dyDescent="0.2">
      <c r="A51" s="9"/>
      <c r="B51" s="9"/>
      <c r="C51" s="9"/>
      <c r="D51" s="9"/>
      <c r="E51" s="10"/>
      <c r="F51" s="10"/>
    </row>
    <row r="52" spans="1:6" x14ac:dyDescent="0.2">
      <c r="A52" s="8" t="s">
        <v>120</v>
      </c>
      <c r="B52" s="9"/>
      <c r="C52" s="9"/>
      <c r="D52" s="9"/>
      <c r="E52" s="10"/>
      <c r="F52" s="10"/>
    </row>
    <row r="53" spans="1:6" x14ac:dyDescent="0.2">
      <c r="A53" s="8" t="s">
        <v>8</v>
      </c>
      <c r="B53" s="9"/>
      <c r="C53" s="9"/>
      <c r="D53" s="9"/>
      <c r="E53" s="10"/>
      <c r="F53" s="10"/>
    </row>
    <row r="54" spans="1:6" x14ac:dyDescent="0.2">
      <c r="A54" s="8"/>
      <c r="B54" s="9"/>
      <c r="C54" s="9"/>
      <c r="D54" s="9"/>
      <c r="E54" s="10"/>
      <c r="F54" s="10"/>
    </row>
    <row r="55" spans="1:6" x14ac:dyDescent="0.2">
      <c r="A55" s="9" t="s">
        <v>220</v>
      </c>
      <c r="B55" s="9" t="s">
        <v>643</v>
      </c>
      <c r="C55" s="9" t="s">
        <v>221</v>
      </c>
      <c r="D55" s="9">
        <v>190</v>
      </c>
      <c r="E55" s="10">
        <v>2021.8735999999999</v>
      </c>
      <c r="F55" s="10">
        <v>6.1297600744816201</v>
      </c>
    </row>
    <row r="56" spans="1:6" x14ac:dyDescent="0.2">
      <c r="A56" s="8" t="s">
        <v>119</v>
      </c>
      <c r="B56" s="9"/>
      <c r="C56" s="9"/>
      <c r="D56" s="9"/>
      <c r="E56" s="12">
        <f>SUM(E55:E55)</f>
        <v>2021.8735999999999</v>
      </c>
      <c r="F56" s="12">
        <f>SUM(F55:F55)</f>
        <v>6.1297600744816201</v>
      </c>
    </row>
    <row r="57" spans="1:6" x14ac:dyDescent="0.2">
      <c r="A57" s="9"/>
      <c r="B57" s="9"/>
      <c r="C57" s="9"/>
      <c r="D57" s="9"/>
      <c r="E57" s="10"/>
      <c r="F57" s="10"/>
    </row>
    <row r="58" spans="1:6" x14ac:dyDescent="0.2">
      <c r="A58" s="8" t="s">
        <v>123</v>
      </c>
      <c r="B58" s="9"/>
      <c r="C58" s="9"/>
      <c r="D58" s="9"/>
      <c r="E58" s="10"/>
      <c r="F58" s="10"/>
    </row>
    <row r="59" spans="1:6" x14ac:dyDescent="0.2">
      <c r="A59" s="9" t="s">
        <v>124</v>
      </c>
      <c r="B59" s="9" t="s">
        <v>619</v>
      </c>
      <c r="C59" s="9" t="s">
        <v>125</v>
      </c>
      <c r="D59" s="9">
        <v>180</v>
      </c>
      <c r="E59" s="10">
        <v>2402.0225999999998</v>
      </c>
      <c r="F59" s="10">
        <v>7.2822664243118496</v>
      </c>
    </row>
    <row r="60" spans="1:6" x14ac:dyDescent="0.2">
      <c r="A60" s="8" t="s">
        <v>119</v>
      </c>
      <c r="B60" s="9"/>
      <c r="C60" s="9"/>
      <c r="D60" s="9"/>
      <c r="E60" s="12">
        <f>SUM(E59:E59)</f>
        <v>2402.0225999999998</v>
      </c>
      <c r="F60" s="12">
        <f>SUM(F59:F59)</f>
        <v>7.2822664243118496</v>
      </c>
    </row>
    <row r="61" spans="1:6" x14ac:dyDescent="0.2">
      <c r="A61" s="9"/>
      <c r="B61" s="9"/>
      <c r="C61" s="9"/>
      <c r="D61" s="9"/>
      <c r="E61" s="10"/>
      <c r="F61" s="10"/>
    </row>
    <row r="62" spans="1:6" x14ac:dyDescent="0.2">
      <c r="A62" s="8" t="s">
        <v>126</v>
      </c>
      <c r="B62" s="9"/>
      <c r="C62" s="9"/>
      <c r="D62" s="9"/>
      <c r="E62" s="10"/>
      <c r="F62" s="10"/>
    </row>
    <row r="63" spans="1:6" x14ac:dyDescent="0.2">
      <c r="A63" s="9" t="s">
        <v>127</v>
      </c>
      <c r="B63" s="9" t="s">
        <v>128</v>
      </c>
      <c r="C63" s="9" t="s">
        <v>129</v>
      </c>
      <c r="D63" s="9">
        <v>5250000</v>
      </c>
      <c r="E63" s="10">
        <v>5188.5749999999998</v>
      </c>
      <c r="F63" s="10">
        <v>15.730320569225199</v>
      </c>
    </row>
    <row r="64" spans="1:6" x14ac:dyDescent="0.2">
      <c r="A64" s="9" t="s">
        <v>130</v>
      </c>
      <c r="B64" s="9" t="s">
        <v>131</v>
      </c>
      <c r="C64" s="9" t="s">
        <v>129</v>
      </c>
      <c r="D64" s="9">
        <v>4012500</v>
      </c>
      <c r="E64" s="10">
        <v>4012.5</v>
      </c>
      <c r="F64" s="10">
        <v>12.1647873036462</v>
      </c>
    </row>
    <row r="65" spans="1:6" x14ac:dyDescent="0.2">
      <c r="A65" s="9" t="s">
        <v>132</v>
      </c>
      <c r="B65" s="9" t="s">
        <v>133</v>
      </c>
      <c r="C65" s="9" t="s">
        <v>129</v>
      </c>
      <c r="D65" s="9">
        <v>2825000</v>
      </c>
      <c r="E65" s="10">
        <v>2796.1849999999999</v>
      </c>
      <c r="F65" s="10">
        <v>8.4772575169211297</v>
      </c>
    </row>
    <row r="66" spans="1:6" x14ac:dyDescent="0.2">
      <c r="A66" s="9" t="s">
        <v>134</v>
      </c>
      <c r="B66" s="9" t="s">
        <v>135</v>
      </c>
      <c r="C66" s="9" t="s">
        <v>129</v>
      </c>
      <c r="D66" s="9">
        <v>2610000</v>
      </c>
      <c r="E66" s="10">
        <v>2578.6799999999998</v>
      </c>
      <c r="F66" s="10">
        <v>7.8178426726894603</v>
      </c>
    </row>
    <row r="67" spans="1:6" x14ac:dyDescent="0.2">
      <c r="A67" s="8" t="s">
        <v>119</v>
      </c>
      <c r="B67" s="9"/>
      <c r="C67" s="9"/>
      <c r="D67" s="9"/>
      <c r="E67" s="12">
        <f>SUM(E63:E66)</f>
        <v>14575.94</v>
      </c>
      <c r="F67" s="12">
        <f>SUM(F63:F66)</f>
        <v>44.190208062481986</v>
      </c>
    </row>
    <row r="68" spans="1:6" x14ac:dyDescent="0.2">
      <c r="A68" s="9"/>
      <c r="B68" s="9"/>
      <c r="C68" s="9"/>
      <c r="D68" s="9"/>
      <c r="E68" s="10"/>
      <c r="F68" s="10"/>
    </row>
    <row r="69" spans="1:6" x14ac:dyDescent="0.2">
      <c r="A69" s="8" t="s">
        <v>119</v>
      </c>
      <c r="B69" s="9"/>
      <c r="C69" s="9"/>
      <c r="D69" s="9"/>
      <c r="E69" s="12">
        <v>31636.818880000003</v>
      </c>
      <c r="F69" s="12">
        <v>95.914061716929353</v>
      </c>
    </row>
    <row r="70" spans="1:6" x14ac:dyDescent="0.2">
      <c r="A70" s="9"/>
      <c r="B70" s="9"/>
      <c r="C70" s="9"/>
      <c r="D70" s="9"/>
      <c r="E70" s="10"/>
      <c r="F70" s="10"/>
    </row>
    <row r="71" spans="1:6" x14ac:dyDescent="0.2">
      <c r="A71" s="8" t="s">
        <v>136</v>
      </c>
      <c r="B71" s="9"/>
      <c r="C71" s="9"/>
      <c r="D71" s="9"/>
      <c r="E71" s="12">
        <v>1347.7271181999999</v>
      </c>
      <c r="F71" s="12">
        <v>4.09</v>
      </c>
    </row>
    <row r="72" spans="1:6" x14ac:dyDescent="0.2">
      <c r="A72" s="9"/>
      <c r="B72" s="9"/>
      <c r="C72" s="9"/>
      <c r="D72" s="9"/>
      <c r="E72" s="10"/>
      <c r="F72" s="10"/>
    </row>
    <row r="73" spans="1:6" x14ac:dyDescent="0.2">
      <c r="A73" s="13" t="s">
        <v>137</v>
      </c>
      <c r="B73" s="6"/>
      <c r="C73" s="6"/>
      <c r="D73" s="6"/>
      <c r="E73" s="14">
        <v>32984.547118199996</v>
      </c>
      <c r="F73" s="14">
        <f xml:space="preserve"> ROUND(SUM(F69:F72),2)</f>
        <v>100</v>
      </c>
    </row>
    <row r="75" spans="1:6" x14ac:dyDescent="0.2">
      <c r="A75" s="1" t="s">
        <v>140</v>
      </c>
    </row>
    <row r="76" spans="1:6" x14ac:dyDescent="0.2">
      <c r="A76" s="1" t="s">
        <v>141</v>
      </c>
    </row>
    <row r="77" spans="1:6" x14ac:dyDescent="0.2">
      <c r="A77" s="1" t="s">
        <v>142</v>
      </c>
    </row>
    <row r="78" spans="1:6" x14ac:dyDescent="0.2">
      <c r="A78" s="3" t="s">
        <v>143</v>
      </c>
      <c r="D78" s="16">
        <v>18.1880357</v>
      </c>
    </row>
    <row r="79" spans="1:6" x14ac:dyDescent="0.2">
      <c r="A79" s="3" t="s">
        <v>144</v>
      </c>
      <c r="D79" s="16">
        <v>100.1518514</v>
      </c>
    </row>
    <row r="80" spans="1:6" x14ac:dyDescent="0.2">
      <c r="A80" s="3" t="s">
        <v>145</v>
      </c>
      <c r="D80" s="16">
        <v>17.8828061</v>
      </c>
    </row>
    <row r="81" spans="1:6" x14ac:dyDescent="0.2">
      <c r="A81" s="3" t="s">
        <v>146</v>
      </c>
      <c r="D81" s="16">
        <v>98.532449999999997</v>
      </c>
    </row>
    <row r="83" spans="1:6" x14ac:dyDescent="0.2">
      <c r="A83" s="1" t="s">
        <v>147</v>
      </c>
    </row>
    <row r="84" spans="1:6" x14ac:dyDescent="0.2">
      <c r="A84" s="3" t="s">
        <v>143</v>
      </c>
      <c r="D84" s="16">
        <v>16.597938200000002</v>
      </c>
    </row>
    <row r="85" spans="1:6" x14ac:dyDescent="0.2">
      <c r="A85" s="3" t="s">
        <v>144</v>
      </c>
      <c r="D85" s="16">
        <v>96.726770700000003</v>
      </c>
    </row>
    <row r="86" spans="1:6" x14ac:dyDescent="0.2">
      <c r="A86" s="3" t="s">
        <v>145</v>
      </c>
      <c r="D86" s="16">
        <v>16.245061199999999</v>
      </c>
    </row>
    <row r="87" spans="1:6" x14ac:dyDescent="0.2">
      <c r="A87" s="3" t="s">
        <v>146</v>
      </c>
      <c r="D87" s="16">
        <v>94.788464399999995</v>
      </c>
    </row>
    <row r="89" spans="1:6" x14ac:dyDescent="0.2">
      <c r="A89" s="1" t="s">
        <v>148</v>
      </c>
      <c r="D89" s="17"/>
    </row>
    <row r="90" spans="1:6" s="21" customFormat="1" x14ac:dyDescent="0.2">
      <c r="A90" s="19" t="s">
        <v>513</v>
      </c>
      <c r="B90" s="23"/>
      <c r="C90" s="34" t="s">
        <v>514</v>
      </c>
      <c r="D90" s="35"/>
      <c r="E90" s="20"/>
      <c r="F90" s="20"/>
    </row>
    <row r="91" spans="1:6" s="21" customFormat="1" x14ac:dyDescent="0.2">
      <c r="A91" s="24"/>
      <c r="B91" s="25"/>
      <c r="C91" s="26" t="s">
        <v>515</v>
      </c>
      <c r="D91" s="26" t="s">
        <v>516</v>
      </c>
      <c r="E91" s="20"/>
      <c r="F91" s="20"/>
    </row>
    <row r="92" spans="1:6" s="21" customFormat="1" x14ac:dyDescent="0.2">
      <c r="A92" s="24" t="s">
        <v>532</v>
      </c>
      <c r="B92" s="24"/>
      <c r="C92" s="24">
        <v>0.72226502000000004</v>
      </c>
      <c r="D92" s="31">
        <v>0.66916488000000007</v>
      </c>
      <c r="E92" s="20"/>
      <c r="F92" s="20"/>
    </row>
    <row r="93" spans="1:6" x14ac:dyDescent="0.2">
      <c r="A93" s="24" t="s">
        <v>533</v>
      </c>
      <c r="B93" s="24"/>
      <c r="C93" s="24">
        <v>0.72226502000000004</v>
      </c>
      <c r="D93" s="24">
        <v>0.66916488000000007</v>
      </c>
    </row>
    <row r="95" spans="1:6" x14ac:dyDescent="0.2">
      <c r="A95" s="1" t="s">
        <v>150</v>
      </c>
      <c r="D95" s="18">
        <v>16.31773472964495</v>
      </c>
      <c r="E95" s="2" t="s">
        <v>151</v>
      </c>
    </row>
  </sheetData>
  <mergeCells count="2">
    <mergeCell ref="B1:E1"/>
    <mergeCell ref="C90:D9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showGridLines="0" topLeftCell="A91" workbookViewId="0">
      <selection activeCell="A91" sqref="A91"/>
    </sheetView>
  </sheetViews>
  <sheetFormatPr defaultRowHeight="11.25" x14ac:dyDescent="0.2"/>
  <cols>
    <col min="1" max="1" width="38" style="3" customWidth="1"/>
    <col min="2" max="2" width="41.140625" style="3" bestFit="1" customWidth="1"/>
    <col min="3" max="3" width="18" style="3" bestFit="1" customWidth="1"/>
    <col min="4" max="4" width="7.8554687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3" t="s">
        <v>309</v>
      </c>
      <c r="C1" s="33"/>
      <c r="D1" s="33"/>
      <c r="E1" s="33"/>
    </row>
    <row r="3" spans="1:6" s="1" customFormat="1" x14ac:dyDescent="0.2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7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9" t="s">
        <v>9</v>
      </c>
      <c r="B7" s="9" t="s">
        <v>10</v>
      </c>
      <c r="C7" s="9" t="s">
        <v>11</v>
      </c>
      <c r="D7" s="9">
        <v>63000</v>
      </c>
      <c r="E7" s="10">
        <v>612.26549999999997</v>
      </c>
      <c r="F7" s="10">
        <v>1.48032259963887</v>
      </c>
    </row>
    <row r="8" spans="1:6" x14ac:dyDescent="0.2">
      <c r="A8" s="9" t="s">
        <v>12</v>
      </c>
      <c r="B8" s="9" t="s">
        <v>13</v>
      </c>
      <c r="C8" s="9" t="s">
        <v>14</v>
      </c>
      <c r="D8" s="9">
        <v>50000</v>
      </c>
      <c r="E8" s="10">
        <v>542.02499999999998</v>
      </c>
      <c r="F8" s="10">
        <v>1.3104966016691399</v>
      </c>
    </row>
    <row r="9" spans="1:6" x14ac:dyDescent="0.2">
      <c r="A9" s="9" t="s">
        <v>15</v>
      </c>
      <c r="B9" s="9" t="s">
        <v>16</v>
      </c>
      <c r="C9" s="9" t="s">
        <v>17</v>
      </c>
      <c r="D9" s="9">
        <v>100000</v>
      </c>
      <c r="E9" s="10">
        <v>315.5</v>
      </c>
      <c r="F9" s="10">
        <v>0.76280923910634102</v>
      </c>
    </row>
    <row r="10" spans="1:6" x14ac:dyDescent="0.2">
      <c r="A10" s="9" t="s">
        <v>18</v>
      </c>
      <c r="B10" s="9" t="s">
        <v>19</v>
      </c>
      <c r="C10" s="9" t="s">
        <v>11</v>
      </c>
      <c r="D10" s="9">
        <v>36100</v>
      </c>
      <c r="E10" s="10">
        <v>299.63</v>
      </c>
      <c r="F10" s="10">
        <v>0.72443908815668101</v>
      </c>
    </row>
    <row r="11" spans="1:6" x14ac:dyDescent="0.2">
      <c r="A11" s="9" t="s">
        <v>30</v>
      </c>
      <c r="B11" s="9" t="s">
        <v>31</v>
      </c>
      <c r="C11" s="9" t="s">
        <v>32</v>
      </c>
      <c r="D11" s="9">
        <v>30000</v>
      </c>
      <c r="E11" s="10">
        <v>289.995</v>
      </c>
      <c r="F11" s="10">
        <v>0.70114378857256199</v>
      </c>
    </row>
    <row r="12" spans="1:6" x14ac:dyDescent="0.2">
      <c r="A12" s="9" t="s">
        <v>20</v>
      </c>
      <c r="B12" s="9" t="s">
        <v>21</v>
      </c>
      <c r="C12" s="9" t="s">
        <v>11</v>
      </c>
      <c r="D12" s="9">
        <v>152000</v>
      </c>
      <c r="E12" s="10">
        <v>288.87599999999998</v>
      </c>
      <c r="F12" s="10">
        <v>0.69843829399709501</v>
      </c>
    </row>
    <row r="13" spans="1:6" x14ac:dyDescent="0.2">
      <c r="A13" s="9" t="s">
        <v>40</v>
      </c>
      <c r="B13" s="9" t="s">
        <v>41</v>
      </c>
      <c r="C13" s="9" t="s">
        <v>29</v>
      </c>
      <c r="D13" s="9">
        <v>21600</v>
      </c>
      <c r="E13" s="10">
        <v>272.37599999999998</v>
      </c>
      <c r="F13" s="10">
        <v>0.65854494234811001</v>
      </c>
    </row>
    <row r="14" spans="1:6" x14ac:dyDescent="0.2">
      <c r="A14" s="9" t="s">
        <v>22</v>
      </c>
      <c r="B14" s="9" t="s">
        <v>23</v>
      </c>
      <c r="C14" s="9" t="s">
        <v>11</v>
      </c>
      <c r="D14" s="9">
        <v>43000</v>
      </c>
      <c r="E14" s="10">
        <v>271.072</v>
      </c>
      <c r="F14" s="10">
        <v>0.65539215867839595</v>
      </c>
    </row>
    <row r="15" spans="1:6" x14ac:dyDescent="0.2">
      <c r="A15" s="9" t="s">
        <v>33</v>
      </c>
      <c r="B15" s="9" t="s">
        <v>34</v>
      </c>
      <c r="C15" s="9" t="s">
        <v>11</v>
      </c>
      <c r="D15" s="9">
        <v>35000</v>
      </c>
      <c r="E15" s="10">
        <v>241.15</v>
      </c>
      <c r="F15" s="10">
        <v>0.58304737879712898</v>
      </c>
    </row>
    <row r="16" spans="1:6" x14ac:dyDescent="0.2">
      <c r="A16" s="9" t="s">
        <v>38</v>
      </c>
      <c r="B16" s="9" t="s">
        <v>39</v>
      </c>
      <c r="C16" s="9" t="s">
        <v>11</v>
      </c>
      <c r="D16" s="9">
        <v>58000</v>
      </c>
      <c r="E16" s="10">
        <v>217.935</v>
      </c>
      <c r="F16" s="10">
        <v>0.52691864191645099</v>
      </c>
    </row>
    <row r="17" spans="1:6" x14ac:dyDescent="0.2">
      <c r="A17" s="9" t="s">
        <v>24</v>
      </c>
      <c r="B17" s="9" t="s">
        <v>25</v>
      </c>
      <c r="C17" s="9" t="s">
        <v>26</v>
      </c>
      <c r="D17" s="9">
        <v>20000</v>
      </c>
      <c r="E17" s="10">
        <v>215.2</v>
      </c>
      <c r="F17" s="10">
        <v>0.52030601665827103</v>
      </c>
    </row>
    <row r="18" spans="1:6" x14ac:dyDescent="0.2">
      <c r="A18" s="9" t="s">
        <v>27</v>
      </c>
      <c r="B18" s="9" t="s">
        <v>28</v>
      </c>
      <c r="C18" s="9" t="s">
        <v>29</v>
      </c>
      <c r="D18" s="9">
        <v>7000</v>
      </c>
      <c r="E18" s="10">
        <v>212.53749999999999</v>
      </c>
      <c r="F18" s="10">
        <v>0.51386868036945799</v>
      </c>
    </row>
    <row r="19" spans="1:6" x14ac:dyDescent="0.2">
      <c r="A19" s="9" t="s">
        <v>51</v>
      </c>
      <c r="B19" s="9" t="s">
        <v>52</v>
      </c>
      <c r="C19" s="9" t="s">
        <v>44</v>
      </c>
      <c r="D19" s="9">
        <v>8500</v>
      </c>
      <c r="E19" s="10">
        <v>212.4915</v>
      </c>
      <c r="F19" s="10">
        <v>0.51375746254061805</v>
      </c>
    </row>
    <row r="20" spans="1:6" x14ac:dyDescent="0.2">
      <c r="A20" s="9" t="s">
        <v>49</v>
      </c>
      <c r="B20" s="9" t="s">
        <v>50</v>
      </c>
      <c r="C20" s="9" t="s">
        <v>44</v>
      </c>
      <c r="D20" s="9">
        <v>16000</v>
      </c>
      <c r="E20" s="10">
        <v>196.49600000000001</v>
      </c>
      <c r="F20" s="10">
        <v>0.475083880340537</v>
      </c>
    </row>
    <row r="21" spans="1:6" x14ac:dyDescent="0.2">
      <c r="A21" s="9" t="s">
        <v>35</v>
      </c>
      <c r="B21" s="9" t="s">
        <v>36</v>
      </c>
      <c r="C21" s="9" t="s">
        <v>37</v>
      </c>
      <c r="D21" s="9">
        <v>7000</v>
      </c>
      <c r="E21" s="10">
        <v>193.80199999999999</v>
      </c>
      <c r="F21" s="10">
        <v>0.46857038401675799</v>
      </c>
    </row>
    <row r="22" spans="1:6" x14ac:dyDescent="0.2">
      <c r="A22" s="9" t="s">
        <v>47</v>
      </c>
      <c r="B22" s="9" t="s">
        <v>48</v>
      </c>
      <c r="C22" s="9" t="s">
        <v>29</v>
      </c>
      <c r="D22" s="9">
        <v>22000</v>
      </c>
      <c r="E22" s="10">
        <v>187.858</v>
      </c>
      <c r="F22" s="10">
        <v>0.45419910630757199</v>
      </c>
    </row>
    <row r="23" spans="1:6" x14ac:dyDescent="0.2">
      <c r="A23" s="9" t="s">
        <v>42</v>
      </c>
      <c r="B23" s="9" t="s">
        <v>43</v>
      </c>
      <c r="C23" s="9" t="s">
        <v>44</v>
      </c>
      <c r="D23" s="9">
        <v>70000</v>
      </c>
      <c r="E23" s="10">
        <v>187.70500000000001</v>
      </c>
      <c r="F23" s="10">
        <v>0.45382918613773598</v>
      </c>
    </row>
    <row r="24" spans="1:6" x14ac:dyDescent="0.2">
      <c r="A24" s="9" t="s">
        <v>53</v>
      </c>
      <c r="B24" s="9" t="s">
        <v>54</v>
      </c>
      <c r="C24" s="9" t="s">
        <v>14</v>
      </c>
      <c r="D24" s="9">
        <v>23000</v>
      </c>
      <c r="E24" s="10">
        <v>187.04750000000001</v>
      </c>
      <c r="F24" s="10">
        <v>0.45223949651899598</v>
      </c>
    </row>
    <row r="25" spans="1:6" x14ac:dyDescent="0.2">
      <c r="A25" s="9" t="s">
        <v>60</v>
      </c>
      <c r="B25" s="9" t="s">
        <v>61</v>
      </c>
      <c r="C25" s="9" t="s">
        <v>62</v>
      </c>
      <c r="D25" s="9">
        <v>21310</v>
      </c>
      <c r="E25" s="10">
        <v>180.30391</v>
      </c>
      <c r="F25" s="10">
        <v>0.43593498698890099</v>
      </c>
    </row>
    <row r="26" spans="1:6" x14ac:dyDescent="0.2">
      <c r="A26" s="9" t="s">
        <v>45</v>
      </c>
      <c r="B26" s="9" t="s">
        <v>46</v>
      </c>
      <c r="C26" s="9" t="s">
        <v>44</v>
      </c>
      <c r="D26" s="9">
        <v>60000</v>
      </c>
      <c r="E26" s="10">
        <v>179.82</v>
      </c>
      <c r="F26" s="10">
        <v>0.43476499960729698</v>
      </c>
    </row>
    <row r="27" spans="1:6" x14ac:dyDescent="0.2">
      <c r="A27" s="9" t="s">
        <v>57</v>
      </c>
      <c r="B27" s="9" t="s">
        <v>58</v>
      </c>
      <c r="C27" s="9" t="s">
        <v>59</v>
      </c>
      <c r="D27" s="9">
        <v>20015</v>
      </c>
      <c r="E27" s="10">
        <v>161.97138749999999</v>
      </c>
      <c r="F27" s="10">
        <v>0.39161100112796599</v>
      </c>
    </row>
    <row r="28" spans="1:6" x14ac:dyDescent="0.2">
      <c r="A28" s="9" t="s">
        <v>63</v>
      </c>
      <c r="B28" s="9" t="s">
        <v>64</v>
      </c>
      <c r="C28" s="9" t="s">
        <v>11</v>
      </c>
      <c r="D28" s="9">
        <v>100000</v>
      </c>
      <c r="E28" s="10">
        <v>158.75</v>
      </c>
      <c r="F28" s="10">
        <v>0.38382239844098798</v>
      </c>
    </row>
    <row r="29" spans="1:6" x14ac:dyDescent="0.2">
      <c r="A29" s="9" t="s">
        <v>89</v>
      </c>
      <c r="B29" s="9" t="s">
        <v>90</v>
      </c>
      <c r="C29" s="9" t="s">
        <v>91</v>
      </c>
      <c r="D29" s="9">
        <v>106600</v>
      </c>
      <c r="E29" s="10">
        <v>158.72739999999999</v>
      </c>
      <c r="F29" s="10">
        <v>0.38376775663812301</v>
      </c>
    </row>
    <row r="30" spans="1:6" x14ac:dyDescent="0.2">
      <c r="A30" s="9" t="s">
        <v>70</v>
      </c>
      <c r="B30" s="9" t="s">
        <v>71</v>
      </c>
      <c r="C30" s="9" t="s">
        <v>14</v>
      </c>
      <c r="D30" s="9">
        <v>29800</v>
      </c>
      <c r="E30" s="10">
        <v>155.03450000000001</v>
      </c>
      <c r="F30" s="10">
        <v>0.37483914098330301</v>
      </c>
    </row>
    <row r="31" spans="1:6" x14ac:dyDescent="0.2">
      <c r="A31" s="9" t="s">
        <v>55</v>
      </c>
      <c r="B31" s="9" t="s">
        <v>56</v>
      </c>
      <c r="C31" s="9" t="s">
        <v>32</v>
      </c>
      <c r="D31" s="9">
        <v>20000</v>
      </c>
      <c r="E31" s="10">
        <v>153.85</v>
      </c>
      <c r="F31" s="10">
        <v>0.37197528189068302</v>
      </c>
    </row>
    <row r="32" spans="1:6" x14ac:dyDescent="0.2">
      <c r="A32" s="9" t="s">
        <v>82</v>
      </c>
      <c r="B32" s="9" t="s">
        <v>83</v>
      </c>
      <c r="C32" s="9" t="s">
        <v>84</v>
      </c>
      <c r="D32" s="9">
        <v>25000</v>
      </c>
      <c r="E32" s="10">
        <v>146.66249999999999</v>
      </c>
      <c r="F32" s="10">
        <v>0.35459749613449698</v>
      </c>
    </row>
    <row r="33" spans="1:6" x14ac:dyDescent="0.2">
      <c r="A33" s="9" t="s">
        <v>67</v>
      </c>
      <c r="B33" s="9" t="s">
        <v>68</v>
      </c>
      <c r="C33" s="9" t="s">
        <v>69</v>
      </c>
      <c r="D33" s="9">
        <v>17000</v>
      </c>
      <c r="E33" s="10">
        <v>144.59350000000001</v>
      </c>
      <c r="F33" s="10">
        <v>0.34959511161560303</v>
      </c>
    </row>
    <row r="34" spans="1:6" x14ac:dyDescent="0.2">
      <c r="A34" s="9" t="s">
        <v>65</v>
      </c>
      <c r="B34" s="9" t="s">
        <v>66</v>
      </c>
      <c r="C34" s="9" t="s">
        <v>29</v>
      </c>
      <c r="D34" s="9">
        <v>45000</v>
      </c>
      <c r="E34" s="10">
        <v>141.57</v>
      </c>
      <c r="F34" s="10">
        <v>0.34228495714828699</v>
      </c>
    </row>
    <row r="35" spans="1:6" x14ac:dyDescent="0.2">
      <c r="A35" s="9" t="s">
        <v>72</v>
      </c>
      <c r="B35" s="9" t="s">
        <v>73</v>
      </c>
      <c r="C35" s="9" t="s">
        <v>62</v>
      </c>
      <c r="D35" s="9">
        <v>52290</v>
      </c>
      <c r="E35" s="10">
        <v>123.796575</v>
      </c>
      <c r="F35" s="10">
        <v>0.29931274541908398</v>
      </c>
    </row>
    <row r="36" spans="1:6" x14ac:dyDescent="0.2">
      <c r="A36" s="9" t="s">
        <v>74</v>
      </c>
      <c r="B36" s="9" t="s">
        <v>75</v>
      </c>
      <c r="C36" s="9" t="s">
        <v>76</v>
      </c>
      <c r="D36" s="9">
        <v>77000</v>
      </c>
      <c r="E36" s="10">
        <v>112.959</v>
      </c>
      <c r="F36" s="10">
        <v>0.27310988538894798</v>
      </c>
    </row>
    <row r="37" spans="1:6" x14ac:dyDescent="0.2">
      <c r="A37" s="9" t="s">
        <v>92</v>
      </c>
      <c r="B37" s="9" t="s">
        <v>93</v>
      </c>
      <c r="C37" s="9" t="s">
        <v>94</v>
      </c>
      <c r="D37" s="9">
        <v>35000</v>
      </c>
      <c r="E37" s="10">
        <v>108.85</v>
      </c>
      <c r="F37" s="10">
        <v>0.26317523193890702</v>
      </c>
    </row>
    <row r="38" spans="1:6" x14ac:dyDescent="0.2">
      <c r="A38" s="9" t="s">
        <v>77</v>
      </c>
      <c r="B38" s="9" t="s">
        <v>78</v>
      </c>
      <c r="C38" s="9" t="s">
        <v>79</v>
      </c>
      <c r="D38" s="9">
        <v>14000</v>
      </c>
      <c r="E38" s="10">
        <v>99.728999999999999</v>
      </c>
      <c r="F38" s="10">
        <v>0.24112267070312601</v>
      </c>
    </row>
    <row r="39" spans="1:6" x14ac:dyDescent="0.2">
      <c r="A39" s="9" t="s">
        <v>98</v>
      </c>
      <c r="B39" s="9" t="s">
        <v>99</v>
      </c>
      <c r="C39" s="9" t="s">
        <v>100</v>
      </c>
      <c r="D39" s="9">
        <v>78000</v>
      </c>
      <c r="E39" s="10">
        <v>98.942999999999998</v>
      </c>
      <c r="F39" s="10">
        <v>0.23922229649730201</v>
      </c>
    </row>
    <row r="40" spans="1:6" x14ac:dyDescent="0.2">
      <c r="A40" s="9" t="s">
        <v>95</v>
      </c>
      <c r="B40" s="9" t="s">
        <v>96</v>
      </c>
      <c r="C40" s="9" t="s">
        <v>97</v>
      </c>
      <c r="D40" s="9">
        <v>72800</v>
      </c>
      <c r="E40" s="10">
        <v>93.293199999999999</v>
      </c>
      <c r="F40" s="10">
        <v>0.225562329336912</v>
      </c>
    </row>
    <row r="41" spans="1:6" x14ac:dyDescent="0.2">
      <c r="A41" s="9" t="s">
        <v>85</v>
      </c>
      <c r="B41" s="9" t="s">
        <v>86</v>
      </c>
      <c r="C41" s="9" t="s">
        <v>17</v>
      </c>
      <c r="D41" s="9">
        <v>27300</v>
      </c>
      <c r="E41" s="10">
        <v>90.335700000000003</v>
      </c>
      <c r="F41" s="10">
        <v>0.218411748276192</v>
      </c>
    </row>
    <row r="42" spans="1:6" x14ac:dyDescent="0.2">
      <c r="A42" s="9" t="s">
        <v>103</v>
      </c>
      <c r="B42" s="9" t="s">
        <v>104</v>
      </c>
      <c r="C42" s="9" t="s">
        <v>26</v>
      </c>
      <c r="D42" s="9">
        <v>40000</v>
      </c>
      <c r="E42" s="10">
        <v>89.36</v>
      </c>
      <c r="F42" s="10">
        <v>0.21605272141534901</v>
      </c>
    </row>
    <row r="43" spans="1:6" x14ac:dyDescent="0.2">
      <c r="A43" s="9" t="s">
        <v>80</v>
      </c>
      <c r="B43" s="9" t="s">
        <v>81</v>
      </c>
      <c r="C43" s="9" t="s">
        <v>62</v>
      </c>
      <c r="D43" s="9">
        <v>10000</v>
      </c>
      <c r="E43" s="10">
        <v>80.295000000000002</v>
      </c>
      <c r="F43" s="10">
        <v>0.194135555797286</v>
      </c>
    </row>
    <row r="44" spans="1:6" x14ac:dyDescent="0.2">
      <c r="A44" s="9" t="s">
        <v>105</v>
      </c>
      <c r="B44" s="9" t="s">
        <v>106</v>
      </c>
      <c r="C44" s="9" t="s">
        <v>62</v>
      </c>
      <c r="D44" s="9">
        <v>26000</v>
      </c>
      <c r="E44" s="10">
        <v>76.869</v>
      </c>
      <c r="F44" s="10">
        <v>0.18585224532762401</v>
      </c>
    </row>
    <row r="45" spans="1:6" x14ac:dyDescent="0.2">
      <c r="A45" s="9" t="s">
        <v>107</v>
      </c>
      <c r="B45" s="9" t="s">
        <v>108</v>
      </c>
      <c r="C45" s="9" t="s">
        <v>69</v>
      </c>
      <c r="D45" s="9">
        <v>13000</v>
      </c>
      <c r="E45" s="10">
        <v>74.099999999999994</v>
      </c>
      <c r="F45" s="10">
        <v>0.17915741558725801</v>
      </c>
    </row>
    <row r="46" spans="1:6" x14ac:dyDescent="0.2">
      <c r="A46" s="9" t="s">
        <v>109</v>
      </c>
      <c r="B46" s="9" t="s">
        <v>110</v>
      </c>
      <c r="C46" s="9" t="s">
        <v>111</v>
      </c>
      <c r="D46" s="9">
        <v>30000</v>
      </c>
      <c r="E46" s="10">
        <v>71.594999999999999</v>
      </c>
      <c r="F46" s="10">
        <v>0.17310087947327599</v>
      </c>
    </row>
    <row r="47" spans="1:6" x14ac:dyDescent="0.2">
      <c r="A47" s="9" t="s">
        <v>101</v>
      </c>
      <c r="B47" s="9" t="s">
        <v>102</v>
      </c>
      <c r="C47" s="9" t="s">
        <v>76</v>
      </c>
      <c r="D47" s="9">
        <v>30000</v>
      </c>
      <c r="E47" s="10">
        <v>71.295000000000002</v>
      </c>
      <c r="F47" s="10">
        <v>0.17237554580693101</v>
      </c>
    </row>
    <row r="48" spans="1:6" x14ac:dyDescent="0.2">
      <c r="A48" s="9" t="s">
        <v>112</v>
      </c>
      <c r="B48" s="9" t="s">
        <v>113</v>
      </c>
      <c r="C48" s="9" t="s">
        <v>59</v>
      </c>
      <c r="D48" s="9">
        <v>48500</v>
      </c>
      <c r="E48" s="10">
        <v>56.6965</v>
      </c>
      <c r="F48" s="10">
        <v>0.13707960071313</v>
      </c>
    </row>
    <row r="49" spans="1:6" x14ac:dyDescent="0.2">
      <c r="A49" s="9" t="s">
        <v>87</v>
      </c>
      <c r="B49" s="9" t="s">
        <v>88</v>
      </c>
      <c r="C49" s="9" t="s">
        <v>11</v>
      </c>
      <c r="D49" s="9">
        <v>12000</v>
      </c>
      <c r="E49" s="10">
        <v>47.79</v>
      </c>
      <c r="F49" s="10">
        <v>0.115545653048786</v>
      </c>
    </row>
    <row r="50" spans="1:6" x14ac:dyDescent="0.2">
      <c r="A50" s="8" t="s">
        <v>119</v>
      </c>
      <c r="B50" s="9"/>
      <c r="C50" s="9"/>
      <c r="D50" s="9"/>
      <c r="E50" s="12">
        <f>SUM(E7:E49)</f>
        <v>7821.1521724999993</v>
      </c>
      <c r="F50" s="12">
        <f>SUM(F7:F49)</f>
        <v>18.909816601076479</v>
      </c>
    </row>
    <row r="51" spans="1:6" x14ac:dyDescent="0.2">
      <c r="A51" s="9"/>
      <c r="B51" s="9"/>
      <c r="C51" s="9"/>
      <c r="D51" s="9"/>
      <c r="E51" s="10"/>
      <c r="F51" s="10"/>
    </row>
    <row r="52" spans="1:6" x14ac:dyDescent="0.2">
      <c r="A52" s="8" t="s">
        <v>120</v>
      </c>
      <c r="B52" s="9"/>
      <c r="C52" s="9"/>
      <c r="D52" s="9"/>
      <c r="E52" s="10"/>
      <c r="F52" s="10"/>
    </row>
    <row r="53" spans="1:6" x14ac:dyDescent="0.2">
      <c r="A53" s="8" t="s">
        <v>8</v>
      </c>
      <c r="B53" s="9"/>
      <c r="C53" s="9"/>
      <c r="D53" s="9"/>
      <c r="E53" s="10"/>
      <c r="F53" s="10"/>
    </row>
    <row r="54" spans="1:6" x14ac:dyDescent="0.2">
      <c r="A54" s="8"/>
      <c r="B54" s="9"/>
      <c r="C54" s="9"/>
      <c r="D54" s="9"/>
      <c r="E54" s="10"/>
      <c r="F54" s="10"/>
    </row>
    <row r="55" spans="1:6" x14ac:dyDescent="0.2">
      <c r="A55" s="9" t="s">
        <v>220</v>
      </c>
      <c r="B55" s="9" t="s">
        <v>643</v>
      </c>
      <c r="C55" s="9" t="s">
        <v>221</v>
      </c>
      <c r="D55" s="9">
        <v>240</v>
      </c>
      <c r="E55" s="10">
        <v>2553.9456</v>
      </c>
      <c r="F55" s="10">
        <v>6.1748757523137501</v>
      </c>
    </row>
    <row r="56" spans="1:6" x14ac:dyDescent="0.2">
      <c r="A56" s="9" t="s">
        <v>161</v>
      </c>
      <c r="B56" s="9" t="s">
        <v>739</v>
      </c>
      <c r="C56" s="9" t="s">
        <v>156</v>
      </c>
      <c r="D56" s="9">
        <v>100</v>
      </c>
      <c r="E56" s="10">
        <v>997.928</v>
      </c>
      <c r="F56" s="10">
        <v>2.41276924996169</v>
      </c>
    </row>
    <row r="57" spans="1:6" x14ac:dyDescent="0.2">
      <c r="A57" s="9" t="s">
        <v>159</v>
      </c>
      <c r="B57" s="9" t="s">
        <v>740</v>
      </c>
      <c r="C57" s="9" t="s">
        <v>156</v>
      </c>
      <c r="D57" s="9">
        <v>100</v>
      </c>
      <c r="E57" s="10">
        <v>990.82600000000002</v>
      </c>
      <c r="F57" s="10">
        <v>2.3955981843004102</v>
      </c>
    </row>
    <row r="58" spans="1:6" x14ac:dyDescent="0.2">
      <c r="A58" s="9" t="s">
        <v>163</v>
      </c>
      <c r="B58" s="9" t="s">
        <v>741</v>
      </c>
      <c r="C58" s="9" t="s">
        <v>156</v>
      </c>
      <c r="D58" s="9">
        <v>60</v>
      </c>
      <c r="E58" s="10">
        <v>610.39980000000003</v>
      </c>
      <c r="F58" s="10">
        <v>1.47581174956787</v>
      </c>
    </row>
    <row r="59" spans="1:6" x14ac:dyDescent="0.2">
      <c r="A59" s="9" t="s">
        <v>304</v>
      </c>
      <c r="B59" s="9" t="s">
        <v>719</v>
      </c>
      <c r="C59" s="9" t="s">
        <v>305</v>
      </c>
      <c r="D59" s="9">
        <v>60</v>
      </c>
      <c r="E59" s="10">
        <v>606.56399999999996</v>
      </c>
      <c r="F59" s="10">
        <v>1.46653763330998</v>
      </c>
    </row>
    <row r="60" spans="1:6" x14ac:dyDescent="0.2">
      <c r="A60" s="9" t="s">
        <v>157</v>
      </c>
      <c r="B60" s="9" t="s">
        <v>742</v>
      </c>
      <c r="C60" s="9" t="s">
        <v>156</v>
      </c>
      <c r="D60" s="9">
        <v>50</v>
      </c>
      <c r="E60" s="10">
        <v>515.10550000000001</v>
      </c>
      <c r="F60" s="10">
        <v>1.24541120289855</v>
      </c>
    </row>
    <row r="61" spans="1:6" x14ac:dyDescent="0.2">
      <c r="A61" s="9" t="s">
        <v>306</v>
      </c>
      <c r="B61" s="9" t="s">
        <v>671</v>
      </c>
      <c r="C61" s="9" t="s">
        <v>156</v>
      </c>
      <c r="D61" s="9">
        <v>40</v>
      </c>
      <c r="E61" s="10">
        <v>401.3032</v>
      </c>
      <c r="F61" s="10">
        <v>0.97026240457350199</v>
      </c>
    </row>
    <row r="62" spans="1:6" x14ac:dyDescent="0.2">
      <c r="A62" s="9" t="s">
        <v>160</v>
      </c>
      <c r="B62" s="9" t="s">
        <v>743</v>
      </c>
      <c r="C62" s="9" t="s">
        <v>156</v>
      </c>
      <c r="D62" s="9">
        <v>10</v>
      </c>
      <c r="E62" s="10">
        <v>99.414400000000001</v>
      </c>
      <c r="F62" s="10">
        <v>0.240362037465019</v>
      </c>
    </row>
    <row r="63" spans="1:6" x14ac:dyDescent="0.2">
      <c r="A63" s="9" t="s">
        <v>155</v>
      </c>
      <c r="B63" s="9" t="s">
        <v>744</v>
      </c>
      <c r="C63" s="9" t="s">
        <v>156</v>
      </c>
      <c r="D63" s="9">
        <v>10</v>
      </c>
      <c r="E63" s="10">
        <v>99.364400000000003</v>
      </c>
      <c r="F63" s="10">
        <v>0.240241148520628</v>
      </c>
    </row>
    <row r="64" spans="1:6" x14ac:dyDescent="0.2">
      <c r="A64" s="8" t="s">
        <v>119</v>
      </c>
      <c r="B64" s="9"/>
      <c r="C64" s="9"/>
      <c r="D64" s="9"/>
      <c r="E64" s="12">
        <f>SUM(E55:E63)</f>
        <v>6874.8509000000004</v>
      </c>
      <c r="F64" s="12">
        <f>SUM(F55:F63)</f>
        <v>16.621869362911401</v>
      </c>
    </row>
    <row r="65" spans="1:6" x14ac:dyDescent="0.2">
      <c r="A65" s="9"/>
      <c r="B65" s="9"/>
      <c r="C65" s="9"/>
      <c r="D65" s="9"/>
      <c r="E65" s="10"/>
      <c r="F65" s="10"/>
    </row>
    <row r="66" spans="1:6" x14ac:dyDescent="0.2">
      <c r="A66" s="8" t="s">
        <v>123</v>
      </c>
      <c r="B66" s="9"/>
      <c r="C66" s="9"/>
      <c r="D66" s="9"/>
      <c r="E66" s="10"/>
      <c r="F66" s="10"/>
    </row>
    <row r="67" spans="1:6" x14ac:dyDescent="0.2">
      <c r="A67" s="9" t="s">
        <v>124</v>
      </c>
      <c r="B67" s="9" t="s">
        <v>619</v>
      </c>
      <c r="C67" s="9" t="s">
        <v>125</v>
      </c>
      <c r="D67" s="9">
        <v>100</v>
      </c>
      <c r="E67" s="10">
        <v>1334.4570000000001</v>
      </c>
      <c r="F67" s="10">
        <v>3.2264219612999399</v>
      </c>
    </row>
    <row r="68" spans="1:6" x14ac:dyDescent="0.2">
      <c r="A68" s="9" t="s">
        <v>222</v>
      </c>
      <c r="B68" s="9" t="s">
        <v>626</v>
      </c>
      <c r="C68" s="9" t="s">
        <v>125</v>
      </c>
      <c r="D68" s="9">
        <v>90</v>
      </c>
      <c r="E68" s="10">
        <v>1193.769</v>
      </c>
      <c r="F68" s="10">
        <v>2.8862694851307</v>
      </c>
    </row>
    <row r="69" spans="1:6" x14ac:dyDescent="0.2">
      <c r="A69" s="9" t="s">
        <v>307</v>
      </c>
      <c r="B69" s="9" t="s">
        <v>621</v>
      </c>
      <c r="C69" s="9" t="s">
        <v>125</v>
      </c>
      <c r="D69" s="9">
        <v>90</v>
      </c>
      <c r="E69" s="10">
        <v>1187.5887</v>
      </c>
      <c r="F69" s="10">
        <v>2.8713268862703298</v>
      </c>
    </row>
    <row r="70" spans="1:6" x14ac:dyDescent="0.2">
      <c r="A70" s="8" t="s">
        <v>119</v>
      </c>
      <c r="B70" s="9"/>
      <c r="C70" s="9"/>
      <c r="D70" s="9"/>
      <c r="E70" s="12">
        <f>SUM(E67:E69)</f>
        <v>3715.8146999999999</v>
      </c>
      <c r="F70" s="12">
        <f>SUM(F67:F69)</f>
        <v>8.9840183327009697</v>
      </c>
    </row>
    <row r="71" spans="1:6" x14ac:dyDescent="0.2">
      <c r="A71" s="9"/>
      <c r="B71" s="9"/>
      <c r="C71" s="9"/>
      <c r="D71" s="9"/>
      <c r="E71" s="10"/>
      <c r="F71" s="10"/>
    </row>
    <row r="72" spans="1:6" x14ac:dyDescent="0.2">
      <c r="A72" s="8" t="s">
        <v>126</v>
      </c>
      <c r="B72" s="9"/>
      <c r="C72" s="9"/>
      <c r="D72" s="9"/>
      <c r="E72" s="10"/>
      <c r="F72" s="10"/>
    </row>
    <row r="73" spans="1:6" x14ac:dyDescent="0.2">
      <c r="A73" s="9" t="s">
        <v>127</v>
      </c>
      <c r="B73" s="9" t="s">
        <v>128</v>
      </c>
      <c r="C73" s="9" t="s">
        <v>129</v>
      </c>
      <c r="D73" s="9">
        <v>12600000</v>
      </c>
      <c r="E73" s="10">
        <v>12452.58</v>
      </c>
      <c r="F73" s="10">
        <v>30.1075850228553</v>
      </c>
    </row>
    <row r="74" spans="1:6" x14ac:dyDescent="0.2">
      <c r="A74" s="9" t="s">
        <v>130</v>
      </c>
      <c r="B74" s="9" t="s">
        <v>131</v>
      </c>
      <c r="C74" s="9" t="s">
        <v>129</v>
      </c>
      <c r="D74" s="9">
        <v>5362500</v>
      </c>
      <c r="E74" s="10">
        <v>5362.5</v>
      </c>
      <c r="F74" s="10">
        <v>12.965339285920001</v>
      </c>
    </row>
    <row r="75" spans="1:6" x14ac:dyDescent="0.2">
      <c r="A75" s="9" t="s">
        <v>134</v>
      </c>
      <c r="B75" s="9" t="s">
        <v>135</v>
      </c>
      <c r="C75" s="9" t="s">
        <v>129</v>
      </c>
      <c r="D75" s="9">
        <v>2075000</v>
      </c>
      <c r="E75" s="10">
        <v>2050.1</v>
      </c>
      <c r="F75" s="10">
        <v>4.9566884979141301</v>
      </c>
    </row>
    <row r="76" spans="1:6" x14ac:dyDescent="0.2">
      <c r="A76" s="9" t="s">
        <v>132</v>
      </c>
      <c r="B76" s="9" t="s">
        <v>133</v>
      </c>
      <c r="C76" s="9" t="s">
        <v>129</v>
      </c>
      <c r="D76" s="9">
        <v>1350000</v>
      </c>
      <c r="E76" s="10">
        <v>1336.23</v>
      </c>
      <c r="F76" s="10">
        <v>3.2307086832680398</v>
      </c>
    </row>
    <row r="77" spans="1:6" x14ac:dyDescent="0.2">
      <c r="A77" s="8" t="s">
        <v>119</v>
      </c>
      <c r="B77" s="9"/>
      <c r="C77" s="9"/>
      <c r="D77" s="9"/>
      <c r="E77" s="12">
        <f>SUM(E73:E76)</f>
        <v>21201.41</v>
      </c>
      <c r="F77" s="12">
        <f>SUM(F73:F76)</f>
        <v>51.26032148995747</v>
      </c>
    </row>
    <row r="78" spans="1:6" x14ac:dyDescent="0.2">
      <c r="A78" s="9"/>
      <c r="B78" s="9"/>
      <c r="C78" s="9"/>
      <c r="D78" s="9"/>
      <c r="E78" s="10"/>
      <c r="F78" s="10"/>
    </row>
    <row r="79" spans="1:6" x14ac:dyDescent="0.2">
      <c r="A79" s="8" t="s">
        <v>119</v>
      </c>
      <c r="B79" s="9"/>
      <c r="C79" s="9"/>
      <c r="D79" s="9"/>
      <c r="E79" s="12">
        <v>39613.227772500002</v>
      </c>
      <c r="F79" s="12">
        <v>95.776025786646315</v>
      </c>
    </row>
    <row r="80" spans="1:6" x14ac:dyDescent="0.2">
      <c r="A80" s="9"/>
      <c r="B80" s="9"/>
      <c r="C80" s="9"/>
      <c r="D80" s="9"/>
      <c r="E80" s="10"/>
      <c r="F80" s="10"/>
    </row>
    <row r="81" spans="1:6" x14ac:dyDescent="0.2">
      <c r="A81" s="8" t="s">
        <v>136</v>
      </c>
      <c r="B81" s="9"/>
      <c r="C81" s="9"/>
      <c r="D81" s="9"/>
      <c r="E81" s="12">
        <v>1747.0451284999999</v>
      </c>
      <c r="F81" s="12">
        <v>4.22</v>
      </c>
    </row>
    <row r="82" spans="1:6" x14ac:dyDescent="0.2">
      <c r="A82" s="9"/>
      <c r="B82" s="9"/>
      <c r="C82" s="9"/>
      <c r="D82" s="9"/>
      <c r="E82" s="10"/>
      <c r="F82" s="10"/>
    </row>
    <row r="83" spans="1:6" x14ac:dyDescent="0.2">
      <c r="A83" s="13" t="s">
        <v>137</v>
      </c>
      <c r="B83" s="6"/>
      <c r="C83" s="6"/>
      <c r="D83" s="6"/>
      <c r="E83" s="14">
        <v>41360.275128499998</v>
      </c>
      <c r="F83" s="14">
        <f xml:space="preserve"> ROUND(SUM(F79:F82),2)</f>
        <v>100</v>
      </c>
    </row>
    <row r="85" spans="1:6" x14ac:dyDescent="0.2">
      <c r="A85" s="1" t="s">
        <v>140</v>
      </c>
    </row>
    <row r="86" spans="1:6" x14ac:dyDescent="0.2">
      <c r="A86" s="1" t="s">
        <v>141</v>
      </c>
    </row>
    <row r="87" spans="1:6" x14ac:dyDescent="0.2">
      <c r="A87" s="1" t="s">
        <v>142</v>
      </c>
    </row>
    <row r="88" spans="1:6" x14ac:dyDescent="0.2">
      <c r="A88" s="3" t="s">
        <v>144</v>
      </c>
      <c r="D88" s="16">
        <v>44.803896000000002</v>
      </c>
    </row>
    <row r="89" spans="1:6" x14ac:dyDescent="0.2">
      <c r="A89" s="3" t="s">
        <v>190</v>
      </c>
      <c r="D89" s="16">
        <v>14.393547699999999</v>
      </c>
    </row>
    <row r="90" spans="1:6" x14ac:dyDescent="0.2">
      <c r="A90" s="3" t="s">
        <v>195</v>
      </c>
      <c r="D90" s="16">
        <v>13.994878699999999</v>
      </c>
    </row>
    <row r="91" spans="1:6" x14ac:dyDescent="0.2">
      <c r="A91" s="3" t="s">
        <v>146</v>
      </c>
      <c r="D91" s="16">
        <v>44.006411700000001</v>
      </c>
    </row>
    <row r="92" spans="1:6" x14ac:dyDescent="0.2">
      <c r="A92" s="3" t="s">
        <v>193</v>
      </c>
      <c r="D92" s="16">
        <v>14.1140232</v>
      </c>
    </row>
    <row r="93" spans="1:6" x14ac:dyDescent="0.2">
      <c r="A93" s="3" t="s">
        <v>308</v>
      </c>
      <c r="D93" s="16">
        <v>13.726240600000001</v>
      </c>
    </row>
    <row r="95" spans="1:6" x14ac:dyDescent="0.2">
      <c r="A95" s="1" t="s">
        <v>147</v>
      </c>
    </row>
    <row r="96" spans="1:6" x14ac:dyDescent="0.2">
      <c r="A96" s="3" t="s">
        <v>144</v>
      </c>
      <c r="D96" s="16">
        <v>44.446042800000001</v>
      </c>
    </row>
    <row r="97" spans="1:6" x14ac:dyDescent="0.2">
      <c r="A97" s="3" t="s">
        <v>190</v>
      </c>
      <c r="D97" s="16">
        <v>13.7421647</v>
      </c>
    </row>
    <row r="98" spans="1:6" x14ac:dyDescent="0.2">
      <c r="A98" s="3" t="s">
        <v>195</v>
      </c>
      <c r="D98" s="16">
        <v>13.3362944</v>
      </c>
    </row>
    <row r="99" spans="1:6" x14ac:dyDescent="0.2">
      <c r="A99" s="3" t="s">
        <v>146</v>
      </c>
      <c r="D99" s="16">
        <v>43.423591000000002</v>
      </c>
    </row>
    <row r="100" spans="1:6" x14ac:dyDescent="0.2">
      <c r="A100" s="3" t="s">
        <v>193</v>
      </c>
      <c r="D100" s="16">
        <v>13.3950668</v>
      </c>
    </row>
    <row r="101" spans="1:6" x14ac:dyDescent="0.2">
      <c r="A101" s="3" t="s">
        <v>308</v>
      </c>
      <c r="D101" s="16">
        <v>13.0023626</v>
      </c>
    </row>
    <row r="103" spans="1:6" x14ac:dyDescent="0.2">
      <c r="A103" s="1" t="s">
        <v>148</v>
      </c>
      <c r="D103" s="17"/>
    </row>
    <row r="104" spans="1:6" s="21" customFormat="1" x14ac:dyDescent="0.2">
      <c r="A104" s="19" t="s">
        <v>513</v>
      </c>
      <c r="B104" s="23"/>
      <c r="C104" s="34" t="s">
        <v>514</v>
      </c>
      <c r="D104" s="35"/>
      <c r="E104" s="20"/>
      <c r="F104" s="20"/>
    </row>
    <row r="105" spans="1:6" s="21" customFormat="1" x14ac:dyDescent="0.2">
      <c r="A105" s="24"/>
      <c r="B105" s="25"/>
      <c r="C105" s="26" t="s">
        <v>515</v>
      </c>
      <c r="D105" s="26" t="s">
        <v>516</v>
      </c>
      <c r="E105" s="20"/>
      <c r="F105" s="20"/>
    </row>
    <row r="106" spans="1:6" s="21" customFormat="1" x14ac:dyDescent="0.2">
      <c r="A106" s="24" t="s">
        <v>540</v>
      </c>
      <c r="B106" s="24"/>
      <c r="C106" s="30">
        <v>0.78004622160000003</v>
      </c>
      <c r="D106" s="30">
        <v>0.7226980704</v>
      </c>
      <c r="E106" s="20"/>
      <c r="F106" s="20"/>
    </row>
    <row r="107" spans="1:6" s="21" customFormat="1" x14ac:dyDescent="0.2">
      <c r="A107" s="24" t="s">
        <v>541</v>
      </c>
      <c r="B107" s="24"/>
      <c r="C107" s="30">
        <v>0.79449152199999995</v>
      </c>
      <c r="D107" s="30">
        <v>0.73608136800000001</v>
      </c>
      <c r="E107" s="20"/>
      <c r="F107" s="20"/>
    </row>
    <row r="108" spans="1:6" s="21" customFormat="1" x14ac:dyDescent="0.2">
      <c r="A108" s="24" t="s">
        <v>542</v>
      </c>
      <c r="B108" s="24"/>
      <c r="C108" s="30">
        <v>0.39002311080000002</v>
      </c>
      <c r="D108" s="30">
        <v>0.3613490352</v>
      </c>
      <c r="E108" s="20"/>
      <c r="F108" s="20"/>
    </row>
    <row r="109" spans="1:6" s="21" customFormat="1" x14ac:dyDescent="0.2">
      <c r="A109" s="24" t="s">
        <v>543</v>
      </c>
      <c r="B109" s="24"/>
      <c r="C109" s="30">
        <v>0.39724576100000003</v>
      </c>
      <c r="D109" s="30">
        <v>0.36804068400000001</v>
      </c>
      <c r="E109" s="20"/>
      <c r="F109" s="20"/>
    </row>
    <row r="112" spans="1:6" x14ac:dyDescent="0.2">
      <c r="A112" s="1" t="s">
        <v>150</v>
      </c>
      <c r="D112" s="18">
        <v>12.797463786951912</v>
      </c>
      <c r="E112" s="2" t="s">
        <v>151</v>
      </c>
    </row>
  </sheetData>
  <mergeCells count="2">
    <mergeCell ref="B1:E1"/>
    <mergeCell ref="C104:D10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showGridLines="0" topLeftCell="A91" workbookViewId="0">
      <selection activeCell="A91" sqref="A91"/>
    </sheetView>
  </sheetViews>
  <sheetFormatPr defaultRowHeight="11.25" x14ac:dyDescent="0.2"/>
  <cols>
    <col min="1" max="1" width="38" style="3" customWidth="1"/>
    <col min="2" max="2" width="52.42578125" style="3" bestFit="1" customWidth="1"/>
    <col min="3" max="3" width="11.42578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3" t="s">
        <v>266</v>
      </c>
      <c r="C1" s="33"/>
      <c r="D1" s="33"/>
      <c r="E1" s="33"/>
    </row>
    <row r="3" spans="1:6" s="1" customFormat="1" x14ac:dyDescent="0.2">
      <c r="A3" s="4" t="s">
        <v>1</v>
      </c>
      <c r="B3" s="4" t="s">
        <v>2</v>
      </c>
      <c r="C3" s="4" t="s">
        <v>152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120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267</v>
      </c>
      <c r="B8" s="9" t="s">
        <v>565</v>
      </c>
      <c r="C8" s="9" t="s">
        <v>214</v>
      </c>
      <c r="D8" s="9">
        <v>1680</v>
      </c>
      <c r="E8" s="10">
        <v>16854.331200000001</v>
      </c>
      <c r="F8" s="10">
        <v>8.2168541825999206</v>
      </c>
    </row>
    <row r="9" spans="1:6" x14ac:dyDescent="0.2">
      <c r="A9" s="9" t="s">
        <v>268</v>
      </c>
      <c r="B9" s="9" t="s">
        <v>593</v>
      </c>
      <c r="C9" s="9" t="s">
        <v>206</v>
      </c>
      <c r="D9" s="9">
        <v>1200</v>
      </c>
      <c r="E9" s="10">
        <v>11920.86</v>
      </c>
      <c r="F9" s="10">
        <v>5.8116793356468603</v>
      </c>
    </row>
    <row r="10" spans="1:6" x14ac:dyDescent="0.2">
      <c r="A10" s="9" t="s">
        <v>211</v>
      </c>
      <c r="B10" s="9" t="s">
        <v>644</v>
      </c>
      <c r="C10" s="9" t="s">
        <v>204</v>
      </c>
      <c r="D10" s="9">
        <v>22</v>
      </c>
      <c r="E10" s="10">
        <v>10948.696</v>
      </c>
      <c r="F10" s="10">
        <v>5.3377281752725398</v>
      </c>
    </row>
    <row r="11" spans="1:6" x14ac:dyDescent="0.2">
      <c r="A11" s="9" t="s">
        <v>269</v>
      </c>
      <c r="B11" s="9" t="s">
        <v>745</v>
      </c>
      <c r="C11" s="9" t="s">
        <v>270</v>
      </c>
      <c r="D11" s="9">
        <v>1000</v>
      </c>
      <c r="E11" s="10">
        <v>10077.030000000001</v>
      </c>
      <c r="F11" s="10">
        <v>4.9127719825325897</v>
      </c>
    </row>
    <row r="12" spans="1:6" x14ac:dyDescent="0.2">
      <c r="A12" s="9" t="s">
        <v>271</v>
      </c>
      <c r="B12" s="9" t="s">
        <v>645</v>
      </c>
      <c r="C12" s="9" t="s">
        <v>216</v>
      </c>
      <c r="D12" s="9">
        <v>750</v>
      </c>
      <c r="E12" s="10">
        <v>7488.9825000000001</v>
      </c>
      <c r="F12" s="10">
        <v>3.6510423610604401</v>
      </c>
    </row>
    <row r="13" spans="1:6" x14ac:dyDescent="0.2">
      <c r="A13" s="9" t="s">
        <v>272</v>
      </c>
      <c r="B13" s="9" t="s">
        <v>746</v>
      </c>
      <c r="C13" s="9" t="s">
        <v>202</v>
      </c>
      <c r="D13" s="9">
        <v>750</v>
      </c>
      <c r="E13" s="10">
        <v>7432.8675000000003</v>
      </c>
      <c r="F13" s="10">
        <v>3.6236850742606799</v>
      </c>
    </row>
    <row r="14" spans="1:6" x14ac:dyDescent="0.2">
      <c r="A14" s="9" t="s">
        <v>273</v>
      </c>
      <c r="B14" s="9" t="s">
        <v>570</v>
      </c>
      <c r="C14" s="9" t="s">
        <v>206</v>
      </c>
      <c r="D14" s="9">
        <v>270</v>
      </c>
      <c r="E14" s="10">
        <v>2697.2217000000001</v>
      </c>
      <c r="F14" s="10">
        <v>1.3149544259011801</v>
      </c>
    </row>
    <row r="15" spans="1:6" x14ac:dyDescent="0.2">
      <c r="A15" s="9" t="s">
        <v>274</v>
      </c>
      <c r="B15" s="9" t="s">
        <v>747</v>
      </c>
      <c r="C15" s="9" t="s">
        <v>275</v>
      </c>
      <c r="D15" s="9">
        <v>25</v>
      </c>
      <c r="E15" s="10">
        <v>2500.5036420000001</v>
      </c>
      <c r="F15" s="10">
        <v>1.21905008069226</v>
      </c>
    </row>
    <row r="16" spans="1:6" x14ac:dyDescent="0.2">
      <c r="A16" s="9" t="s">
        <v>276</v>
      </c>
      <c r="B16" s="9" t="s">
        <v>748</v>
      </c>
      <c r="C16" s="9" t="s">
        <v>270</v>
      </c>
      <c r="D16" s="9">
        <v>200</v>
      </c>
      <c r="E16" s="10">
        <v>2476.6179999999999</v>
      </c>
      <c r="F16" s="10">
        <v>1.2074053090876899</v>
      </c>
    </row>
    <row r="17" spans="1:6" x14ac:dyDescent="0.2">
      <c r="A17" s="9" t="s">
        <v>277</v>
      </c>
      <c r="B17" s="9" t="s">
        <v>647</v>
      </c>
      <c r="C17" s="9" t="s">
        <v>278</v>
      </c>
      <c r="D17" s="9">
        <v>315</v>
      </c>
      <c r="E17" s="10">
        <v>2362.5</v>
      </c>
      <c r="F17" s="10">
        <v>1.1517702942963599</v>
      </c>
    </row>
    <row r="18" spans="1:6" x14ac:dyDescent="0.2">
      <c r="A18" s="9" t="s">
        <v>279</v>
      </c>
      <c r="B18" s="9" t="s">
        <v>563</v>
      </c>
      <c r="C18" s="9" t="s">
        <v>216</v>
      </c>
      <c r="D18" s="9">
        <v>150</v>
      </c>
      <c r="E18" s="10">
        <v>1496.8185000000001</v>
      </c>
      <c r="F18" s="10">
        <v>0.72973167587438503</v>
      </c>
    </row>
    <row r="19" spans="1:6" x14ac:dyDescent="0.2">
      <c r="A19" s="9" t="s">
        <v>280</v>
      </c>
      <c r="B19" s="9" t="s">
        <v>722</v>
      </c>
      <c r="C19" s="9" t="s">
        <v>177</v>
      </c>
      <c r="D19" s="9">
        <v>90</v>
      </c>
      <c r="E19" s="10">
        <v>898.96140000000003</v>
      </c>
      <c r="F19" s="10">
        <v>0.43826329576256801</v>
      </c>
    </row>
    <row r="20" spans="1:6" x14ac:dyDescent="0.2">
      <c r="A20" s="8" t="s">
        <v>119</v>
      </c>
      <c r="B20" s="9"/>
      <c r="C20" s="9"/>
      <c r="D20" s="9"/>
      <c r="E20" s="12">
        <f>SUM(E8:E19)</f>
        <v>77155.390441999989</v>
      </c>
      <c r="F20" s="12">
        <f>SUM(F8:F19)</f>
        <v>37.614936192987479</v>
      </c>
    </row>
    <row r="21" spans="1:6" x14ac:dyDescent="0.2">
      <c r="A21" s="9"/>
      <c r="B21" s="9"/>
      <c r="C21" s="9"/>
      <c r="D21" s="9"/>
      <c r="E21" s="10"/>
      <c r="F21" s="10"/>
    </row>
    <row r="22" spans="1:6" x14ac:dyDescent="0.2">
      <c r="A22" s="8" t="s">
        <v>123</v>
      </c>
      <c r="B22" s="9"/>
      <c r="C22" s="9"/>
      <c r="D22" s="9"/>
      <c r="E22" s="10"/>
      <c r="F22" s="10"/>
    </row>
    <row r="23" spans="1:6" x14ac:dyDescent="0.2">
      <c r="A23" s="9" t="s">
        <v>238</v>
      </c>
      <c r="B23" s="9" t="s">
        <v>618</v>
      </c>
      <c r="C23" s="9" t="s">
        <v>224</v>
      </c>
      <c r="D23" s="9">
        <v>1175</v>
      </c>
      <c r="E23" s="10">
        <v>11746.62775</v>
      </c>
      <c r="F23" s="10">
        <v>5.7267373124263603</v>
      </c>
    </row>
    <row r="24" spans="1:6" x14ac:dyDescent="0.2">
      <c r="A24" s="9" t="s">
        <v>281</v>
      </c>
      <c r="B24" s="9" t="s">
        <v>749</v>
      </c>
      <c r="C24" s="9" t="s">
        <v>247</v>
      </c>
      <c r="D24" s="9">
        <v>683</v>
      </c>
      <c r="E24" s="10">
        <v>6835.4776599999996</v>
      </c>
      <c r="F24" s="10">
        <v>3.3324444935933899</v>
      </c>
    </row>
    <row r="25" spans="1:6" x14ac:dyDescent="0.2">
      <c r="A25" s="9" t="s">
        <v>282</v>
      </c>
      <c r="B25" s="9" t="s">
        <v>750</v>
      </c>
      <c r="C25" s="9" t="s">
        <v>224</v>
      </c>
      <c r="D25" s="9">
        <v>594</v>
      </c>
      <c r="E25" s="10">
        <v>5931.02466</v>
      </c>
      <c r="F25" s="10">
        <v>2.8915039230167898</v>
      </c>
    </row>
    <row r="26" spans="1:6" x14ac:dyDescent="0.2">
      <c r="A26" s="9" t="s">
        <v>283</v>
      </c>
      <c r="B26" s="9" t="s">
        <v>751</v>
      </c>
      <c r="C26" s="9" t="s">
        <v>228</v>
      </c>
      <c r="D26" s="9">
        <v>494</v>
      </c>
      <c r="E26" s="10">
        <v>4934.9809599999999</v>
      </c>
      <c r="F26" s="10">
        <v>2.4059108878925399</v>
      </c>
    </row>
    <row r="27" spans="1:6" x14ac:dyDescent="0.2">
      <c r="A27" s="9" t="s">
        <v>284</v>
      </c>
      <c r="B27" s="9" t="s">
        <v>752</v>
      </c>
      <c r="C27" s="9" t="s">
        <v>224</v>
      </c>
      <c r="D27" s="9">
        <v>406</v>
      </c>
      <c r="E27" s="10">
        <v>4051.4780599999999</v>
      </c>
      <c r="F27" s="10">
        <v>1.9751839481487601</v>
      </c>
    </row>
    <row r="28" spans="1:6" x14ac:dyDescent="0.2">
      <c r="A28" s="9" t="s">
        <v>285</v>
      </c>
      <c r="B28" s="9" t="s">
        <v>616</v>
      </c>
      <c r="C28" s="9" t="s">
        <v>224</v>
      </c>
      <c r="D28" s="9">
        <v>400</v>
      </c>
      <c r="E28" s="10">
        <v>4002.8879999999999</v>
      </c>
      <c r="F28" s="10">
        <v>1.95149523377582</v>
      </c>
    </row>
    <row r="29" spans="1:6" x14ac:dyDescent="0.2">
      <c r="A29" s="9" t="s">
        <v>286</v>
      </c>
      <c r="B29" s="9" t="s">
        <v>753</v>
      </c>
      <c r="C29" s="9" t="s">
        <v>224</v>
      </c>
      <c r="D29" s="9">
        <v>200</v>
      </c>
      <c r="E29" s="10">
        <v>1996.66</v>
      </c>
      <c r="F29" s="10">
        <v>0.97341531251207103</v>
      </c>
    </row>
    <row r="30" spans="1:6" x14ac:dyDescent="0.2">
      <c r="A30" s="9" t="s">
        <v>287</v>
      </c>
      <c r="B30" s="9" t="s">
        <v>754</v>
      </c>
      <c r="C30" s="9" t="s">
        <v>224</v>
      </c>
      <c r="D30" s="9">
        <v>167</v>
      </c>
      <c r="E30" s="10">
        <v>1668.56213</v>
      </c>
      <c r="F30" s="10">
        <v>0.81346044254893501</v>
      </c>
    </row>
    <row r="31" spans="1:6" x14ac:dyDescent="0.2">
      <c r="A31" s="9" t="s">
        <v>288</v>
      </c>
      <c r="B31" s="9" t="s">
        <v>728</v>
      </c>
      <c r="C31" s="9" t="s">
        <v>289</v>
      </c>
      <c r="D31" s="9">
        <v>150</v>
      </c>
      <c r="E31" s="10">
        <v>1653.7815000000001</v>
      </c>
      <c r="F31" s="10">
        <v>0.80625456294470899</v>
      </c>
    </row>
    <row r="32" spans="1:6" x14ac:dyDescent="0.2">
      <c r="A32" s="9" t="s">
        <v>290</v>
      </c>
      <c r="B32" s="9" t="s">
        <v>755</v>
      </c>
      <c r="C32" s="9" t="s">
        <v>224</v>
      </c>
      <c r="D32" s="9">
        <v>133</v>
      </c>
      <c r="E32" s="10">
        <v>829.53430000000003</v>
      </c>
      <c r="F32" s="10">
        <v>0.40441606977351302</v>
      </c>
    </row>
    <row r="33" spans="1:6" x14ac:dyDescent="0.2">
      <c r="A33" s="9" t="s">
        <v>291</v>
      </c>
      <c r="B33" s="9" t="s">
        <v>586</v>
      </c>
      <c r="C33" s="9" t="s">
        <v>292</v>
      </c>
      <c r="D33" s="9">
        <v>95</v>
      </c>
      <c r="E33" s="10">
        <v>10187.657499999999</v>
      </c>
      <c r="F33" s="10">
        <v>4.9667053024192596</v>
      </c>
    </row>
    <row r="34" spans="1:6" x14ac:dyDescent="0.2">
      <c r="A34" s="9" t="s">
        <v>293</v>
      </c>
      <c r="B34" s="9" t="s">
        <v>687</v>
      </c>
      <c r="C34" s="9" t="s">
        <v>224</v>
      </c>
      <c r="D34" s="9">
        <v>80</v>
      </c>
      <c r="E34" s="10">
        <v>9837.4560000000001</v>
      </c>
      <c r="F34" s="10">
        <v>4.7959744305809497</v>
      </c>
    </row>
    <row r="35" spans="1:6" x14ac:dyDescent="0.2">
      <c r="A35" s="9" t="s">
        <v>294</v>
      </c>
      <c r="B35" s="9" t="s">
        <v>578</v>
      </c>
      <c r="C35" s="9" t="s">
        <v>292</v>
      </c>
      <c r="D35" s="9">
        <v>20</v>
      </c>
      <c r="E35" s="10">
        <v>2728.6559999999999</v>
      </c>
      <c r="F35" s="10">
        <v>1.33027933297504</v>
      </c>
    </row>
    <row r="36" spans="1:6" x14ac:dyDescent="0.2">
      <c r="A36" s="9" t="s">
        <v>295</v>
      </c>
      <c r="B36" s="9" t="s">
        <v>756</v>
      </c>
      <c r="C36" s="9" t="s">
        <v>206</v>
      </c>
      <c r="D36" s="9">
        <v>2000</v>
      </c>
      <c r="E36" s="10">
        <v>2501.4583339999999</v>
      </c>
      <c r="F36" s="10">
        <v>1.21951551387143</v>
      </c>
    </row>
    <row r="37" spans="1:6" x14ac:dyDescent="0.2">
      <c r="A37" s="8" t="s">
        <v>119</v>
      </c>
      <c r="B37" s="9"/>
      <c r="C37" s="9"/>
      <c r="D37" s="9"/>
      <c r="E37" s="12">
        <f>SUM(E23:E36)</f>
        <v>68906.242853999996</v>
      </c>
      <c r="F37" s="12">
        <f>SUM(F23:F36)</f>
        <v>33.593296766479568</v>
      </c>
    </row>
    <row r="38" spans="1:6" x14ac:dyDescent="0.2">
      <c r="A38" s="9"/>
      <c r="B38" s="9"/>
      <c r="C38" s="9"/>
      <c r="D38" s="9"/>
      <c r="E38" s="10"/>
      <c r="F38" s="10"/>
    </row>
    <row r="39" spans="1:6" x14ac:dyDescent="0.2">
      <c r="A39" s="8" t="s">
        <v>164</v>
      </c>
      <c r="B39" s="9"/>
      <c r="C39" s="9"/>
      <c r="D39" s="9"/>
      <c r="E39" s="10"/>
      <c r="F39" s="10"/>
    </row>
    <row r="40" spans="1:6" x14ac:dyDescent="0.2">
      <c r="A40" s="8" t="s">
        <v>165</v>
      </c>
      <c r="B40" s="9"/>
      <c r="C40" s="9"/>
      <c r="D40" s="9"/>
      <c r="E40" s="10"/>
      <c r="F40" s="10"/>
    </row>
    <row r="41" spans="1:6" x14ac:dyDescent="0.2">
      <c r="A41" s="9" t="s">
        <v>296</v>
      </c>
      <c r="B41" s="9" t="s">
        <v>775</v>
      </c>
      <c r="C41" s="9" t="s">
        <v>182</v>
      </c>
      <c r="D41" s="9">
        <v>10000</v>
      </c>
      <c r="E41" s="10">
        <v>9972</v>
      </c>
      <c r="F41" s="10">
        <v>4.8615675660204403</v>
      </c>
    </row>
    <row r="42" spans="1:6" x14ac:dyDescent="0.2">
      <c r="A42" s="9" t="s">
        <v>297</v>
      </c>
      <c r="B42" s="9" t="s">
        <v>776</v>
      </c>
      <c r="C42" s="9" t="s">
        <v>182</v>
      </c>
      <c r="D42" s="9">
        <v>7500</v>
      </c>
      <c r="E42" s="10">
        <v>7500</v>
      </c>
      <c r="F42" s="10">
        <v>3.6564136326868502</v>
      </c>
    </row>
    <row r="43" spans="1:6" x14ac:dyDescent="0.2">
      <c r="A43" s="9" t="s">
        <v>298</v>
      </c>
      <c r="B43" s="9" t="s">
        <v>777</v>
      </c>
      <c r="C43" s="9" t="s">
        <v>182</v>
      </c>
      <c r="D43" s="9">
        <v>7500</v>
      </c>
      <c r="E43" s="10">
        <v>7489.5974999999999</v>
      </c>
      <c r="F43" s="10">
        <v>3.65134218697832</v>
      </c>
    </row>
    <row r="44" spans="1:6" x14ac:dyDescent="0.2">
      <c r="A44" s="8" t="s">
        <v>119</v>
      </c>
      <c r="B44" s="9"/>
      <c r="C44" s="9"/>
      <c r="D44" s="9"/>
      <c r="E44" s="12">
        <f>SUM(E41:E43)</f>
        <v>24961.5975</v>
      </c>
      <c r="F44" s="12">
        <f>SUM(F41:F43)</f>
        <v>12.16932338568561</v>
      </c>
    </row>
    <row r="45" spans="1:6" x14ac:dyDescent="0.2">
      <c r="A45" s="9"/>
      <c r="B45" s="9"/>
      <c r="C45" s="9"/>
      <c r="D45" s="9"/>
      <c r="E45" s="10"/>
      <c r="F45" s="10"/>
    </row>
    <row r="46" spans="1:6" x14ac:dyDescent="0.2">
      <c r="A46" s="8" t="s">
        <v>184</v>
      </c>
      <c r="B46" s="9"/>
      <c r="C46" s="9"/>
      <c r="D46" s="9"/>
      <c r="E46" s="10"/>
      <c r="F46" s="10"/>
    </row>
    <row r="47" spans="1:6" x14ac:dyDescent="0.2">
      <c r="A47" s="9" t="s">
        <v>299</v>
      </c>
      <c r="B47" s="9" t="s">
        <v>778</v>
      </c>
      <c r="C47" s="9" t="s">
        <v>167</v>
      </c>
      <c r="D47" s="9">
        <v>2000</v>
      </c>
      <c r="E47" s="10">
        <v>9987.4500000000007</v>
      </c>
      <c r="F47" s="10">
        <v>4.8690997781037799</v>
      </c>
    </row>
    <row r="48" spans="1:6" x14ac:dyDescent="0.2">
      <c r="A48" s="9" t="s">
        <v>300</v>
      </c>
      <c r="B48" s="9" t="s">
        <v>779</v>
      </c>
      <c r="C48" s="9" t="s">
        <v>182</v>
      </c>
      <c r="D48" s="9">
        <v>1000</v>
      </c>
      <c r="E48" s="10">
        <v>4905.085</v>
      </c>
      <c r="F48" s="10">
        <v>2.3913359551317099</v>
      </c>
    </row>
    <row r="49" spans="1:6" x14ac:dyDescent="0.2">
      <c r="A49" s="9" t="s">
        <v>301</v>
      </c>
      <c r="B49" s="9" t="s">
        <v>780</v>
      </c>
      <c r="C49" s="9" t="s">
        <v>182</v>
      </c>
      <c r="D49" s="9">
        <v>1000</v>
      </c>
      <c r="E49" s="10">
        <v>4877.585</v>
      </c>
      <c r="F49" s="10">
        <v>2.3779291051451898</v>
      </c>
    </row>
    <row r="50" spans="1:6" x14ac:dyDescent="0.2">
      <c r="A50" s="9" t="s">
        <v>302</v>
      </c>
      <c r="B50" s="9" t="s">
        <v>781</v>
      </c>
      <c r="C50" s="9" t="s">
        <v>182</v>
      </c>
      <c r="D50" s="9">
        <v>800</v>
      </c>
      <c r="E50" s="10">
        <v>3992.42</v>
      </c>
      <c r="F50" s="10">
        <v>1.94639185538822</v>
      </c>
    </row>
    <row r="51" spans="1:6" x14ac:dyDescent="0.2">
      <c r="A51" s="9" t="s">
        <v>303</v>
      </c>
      <c r="B51" s="9" t="s">
        <v>782</v>
      </c>
      <c r="C51" s="9" t="s">
        <v>182</v>
      </c>
      <c r="D51" s="9">
        <v>500</v>
      </c>
      <c r="E51" s="10">
        <v>2495.8175000000001</v>
      </c>
      <c r="F51" s="10">
        <v>1.2167654842264599</v>
      </c>
    </row>
    <row r="52" spans="1:6" x14ac:dyDescent="0.2">
      <c r="A52" s="9" t="s">
        <v>185</v>
      </c>
      <c r="B52" s="9" t="s">
        <v>769</v>
      </c>
      <c r="C52" s="9" t="s">
        <v>182</v>
      </c>
      <c r="D52" s="9">
        <v>100</v>
      </c>
      <c r="E52" s="10">
        <v>498.71050000000002</v>
      </c>
      <c r="F52" s="10">
        <v>0.243132249461877</v>
      </c>
    </row>
    <row r="53" spans="1:6" x14ac:dyDescent="0.2">
      <c r="A53" s="8" t="s">
        <v>119</v>
      </c>
      <c r="B53" s="9"/>
      <c r="C53" s="9"/>
      <c r="D53" s="9"/>
      <c r="E53" s="12">
        <f>SUM(E47:E52)</f>
        <v>26757.068000000003</v>
      </c>
      <c r="F53" s="12">
        <f>SUM(F47:F52)</f>
        <v>13.044654427457235</v>
      </c>
    </row>
    <row r="54" spans="1:6" x14ac:dyDescent="0.2">
      <c r="A54" s="9"/>
      <c r="B54" s="9"/>
      <c r="C54" s="9"/>
      <c r="D54" s="9"/>
      <c r="E54" s="10"/>
      <c r="F54" s="10"/>
    </row>
    <row r="55" spans="1:6" x14ac:dyDescent="0.2">
      <c r="A55" s="8" t="s">
        <v>119</v>
      </c>
      <c r="B55" s="9"/>
      <c r="C55" s="9"/>
      <c r="D55" s="9"/>
      <c r="E55" s="12">
        <v>197780.29879599999</v>
      </c>
      <c r="F55" s="12">
        <v>96.422210772609887</v>
      </c>
    </row>
    <row r="56" spans="1:6" x14ac:dyDescent="0.2">
      <c r="A56" s="9"/>
      <c r="B56" s="9"/>
      <c r="C56" s="9"/>
      <c r="D56" s="9"/>
      <c r="E56" s="10"/>
      <c r="F56" s="10"/>
    </row>
    <row r="57" spans="1:6" x14ac:dyDescent="0.2">
      <c r="A57" s="8" t="s">
        <v>136</v>
      </c>
      <c r="B57" s="9"/>
      <c r="C57" s="9"/>
      <c r="D57" s="9"/>
      <c r="E57" s="12">
        <v>7338.7251822999997</v>
      </c>
      <c r="F57" s="12">
        <v>3.58</v>
      </c>
    </row>
    <row r="58" spans="1:6" x14ac:dyDescent="0.2">
      <c r="A58" s="9"/>
      <c r="B58" s="9"/>
      <c r="C58" s="9"/>
      <c r="D58" s="9"/>
      <c r="E58" s="10"/>
      <c r="F58" s="10"/>
    </row>
    <row r="59" spans="1:6" x14ac:dyDescent="0.2">
      <c r="A59" s="13" t="s">
        <v>137</v>
      </c>
      <c r="B59" s="6"/>
      <c r="C59" s="6"/>
      <c r="D59" s="6"/>
      <c r="E59" s="14">
        <v>205119.02518230001</v>
      </c>
      <c r="F59" s="14">
        <f xml:space="preserve"> ROUND(SUM(F55:F58),2)</f>
        <v>100</v>
      </c>
    </row>
    <row r="60" spans="1:6" x14ac:dyDescent="0.2">
      <c r="A60" s="1" t="s">
        <v>170</v>
      </c>
    </row>
    <row r="62" spans="1:6" x14ac:dyDescent="0.2">
      <c r="A62" s="1" t="s">
        <v>140</v>
      </c>
    </row>
    <row r="63" spans="1:6" x14ac:dyDescent="0.2">
      <c r="A63" s="1" t="s">
        <v>141</v>
      </c>
    </row>
    <row r="64" spans="1:6" x14ac:dyDescent="0.2">
      <c r="A64" s="1" t="s">
        <v>142</v>
      </c>
    </row>
    <row r="65" spans="1:4" x14ac:dyDescent="0.2">
      <c r="A65" s="3" t="s">
        <v>187</v>
      </c>
      <c r="D65" s="16">
        <v>10.5202013</v>
      </c>
    </row>
    <row r="66" spans="1:4" x14ac:dyDescent="0.2">
      <c r="A66" s="3" t="s">
        <v>144</v>
      </c>
      <c r="D66" s="16">
        <v>16.100750699999999</v>
      </c>
    </row>
    <row r="67" spans="1:4" x14ac:dyDescent="0.2">
      <c r="A67" s="3" t="s">
        <v>190</v>
      </c>
      <c r="D67" s="16">
        <v>10.620063200000001</v>
      </c>
    </row>
    <row r="68" spans="1:4" x14ac:dyDescent="0.2">
      <c r="A68" s="3" t="s">
        <v>195</v>
      </c>
      <c r="D68" s="16">
        <v>10.614375900000001</v>
      </c>
    </row>
    <row r="69" spans="1:4" x14ac:dyDescent="0.2">
      <c r="A69" s="3" t="s">
        <v>146</v>
      </c>
      <c r="D69" s="16">
        <v>15.9810377</v>
      </c>
    </row>
    <row r="70" spans="1:4" x14ac:dyDescent="0.2">
      <c r="A70" s="3" t="s">
        <v>193</v>
      </c>
      <c r="D70" s="16">
        <v>10.526774700000001</v>
      </c>
    </row>
    <row r="72" spans="1:4" x14ac:dyDescent="0.2">
      <c r="A72" s="1" t="s">
        <v>147</v>
      </c>
    </row>
    <row r="73" spans="1:4" x14ac:dyDescent="0.2">
      <c r="A73" s="3" t="s">
        <v>187</v>
      </c>
      <c r="D73" s="16">
        <v>10.4266688</v>
      </c>
    </row>
    <row r="74" spans="1:4" x14ac:dyDescent="0.2">
      <c r="A74" s="3" t="s">
        <v>144</v>
      </c>
      <c r="D74" s="16">
        <v>16.727573199999998</v>
      </c>
    </row>
    <row r="75" spans="1:4" x14ac:dyDescent="0.2">
      <c r="A75" s="3" t="s">
        <v>190</v>
      </c>
      <c r="D75" s="16">
        <v>10.576147000000001</v>
      </c>
    </row>
    <row r="76" spans="1:4" x14ac:dyDescent="0.2">
      <c r="A76" s="3" t="s">
        <v>195</v>
      </c>
      <c r="D76" s="16">
        <v>10.542308200000001</v>
      </c>
    </row>
    <row r="77" spans="1:4" x14ac:dyDescent="0.2">
      <c r="A77" s="3" t="s">
        <v>146</v>
      </c>
      <c r="D77" s="16">
        <v>16.576327200000001</v>
      </c>
    </row>
    <row r="78" spans="1:4" x14ac:dyDescent="0.2">
      <c r="A78" s="3" t="s">
        <v>193</v>
      </c>
      <c r="D78" s="16">
        <v>10.462163200000001</v>
      </c>
    </row>
    <row r="80" spans="1:4" x14ac:dyDescent="0.2">
      <c r="A80" s="1" t="s">
        <v>148</v>
      </c>
      <c r="D80" s="17"/>
    </row>
    <row r="81" spans="1:6" s="21" customFormat="1" x14ac:dyDescent="0.2">
      <c r="A81" s="19" t="s">
        <v>513</v>
      </c>
      <c r="B81" s="23"/>
      <c r="C81" s="34" t="s">
        <v>514</v>
      </c>
      <c r="D81" s="35"/>
      <c r="E81" s="20"/>
      <c r="F81" s="20"/>
    </row>
    <row r="82" spans="1:6" s="21" customFormat="1" x14ac:dyDescent="0.2">
      <c r="A82" s="24"/>
      <c r="B82" s="25"/>
      <c r="C82" s="26" t="s">
        <v>515</v>
      </c>
      <c r="D82" s="26" t="s">
        <v>516</v>
      </c>
      <c r="E82" s="20"/>
      <c r="F82" s="20"/>
    </row>
    <row r="83" spans="1:6" s="21" customFormat="1" x14ac:dyDescent="0.2">
      <c r="A83" s="24" t="s">
        <v>540</v>
      </c>
      <c r="B83" s="24"/>
      <c r="C83" s="30">
        <v>0.325019259</v>
      </c>
      <c r="D83" s="30">
        <v>0.30112419600000001</v>
      </c>
      <c r="E83" s="20"/>
      <c r="F83" s="20"/>
    </row>
    <row r="84" spans="1:6" s="21" customFormat="1" x14ac:dyDescent="0.2">
      <c r="A84" s="24" t="s">
        <v>541</v>
      </c>
      <c r="B84" s="24"/>
      <c r="C84" s="30">
        <v>0.34307588450000004</v>
      </c>
      <c r="D84" s="30">
        <v>0.31785331800000005</v>
      </c>
      <c r="E84" s="20"/>
      <c r="F84" s="20"/>
    </row>
    <row r="85" spans="1:6" s="21" customFormat="1" x14ac:dyDescent="0.2">
      <c r="A85" s="24" t="s">
        <v>542</v>
      </c>
      <c r="B85" s="24"/>
      <c r="C85" s="30">
        <v>0.325019259</v>
      </c>
      <c r="D85" s="30">
        <v>0.30112419600000001</v>
      </c>
      <c r="E85" s="20"/>
      <c r="F85" s="20"/>
    </row>
    <row r="86" spans="1:6" x14ac:dyDescent="0.2">
      <c r="A86" s="24" t="s">
        <v>543</v>
      </c>
      <c r="B86" s="24"/>
      <c r="C86" s="30">
        <v>0.34307588450000004</v>
      </c>
      <c r="D86" s="30">
        <v>0.31785331800000005</v>
      </c>
    </row>
    <row r="88" spans="1:6" x14ac:dyDescent="0.2">
      <c r="A88" s="1" t="s">
        <v>150</v>
      </c>
      <c r="D88" s="18">
        <v>0.79681848989275861</v>
      </c>
      <c r="E88" s="2" t="s">
        <v>151</v>
      </c>
    </row>
  </sheetData>
  <mergeCells count="2">
    <mergeCell ref="B1:E1"/>
    <mergeCell ref="C81:D8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526A44-ECDE-40A1-BFDF-1223395B82CE}"/>
</file>

<file path=customXml/itemProps2.xml><?xml version="1.0" encoding="utf-8"?>
<ds:datastoreItem xmlns:ds="http://schemas.openxmlformats.org/officeDocument/2006/customXml" ds:itemID="{5AA069A1-2673-4776-A400-CB71BFFF0AAB}"/>
</file>

<file path=customXml/itemProps3.xml><?xml version="1.0" encoding="utf-8"?>
<ds:datastoreItem xmlns:ds="http://schemas.openxmlformats.org/officeDocument/2006/customXml" ds:itemID="{F248CCBC-62A8-4D6B-AAAB-5BB35F0E98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UL-SH</vt:lpstr>
      <vt:lpstr>TM</vt:lpstr>
      <vt:lpstr>TIIOF</vt:lpstr>
      <vt:lpstr>TICBOF</vt:lpstr>
      <vt:lpstr>TI</vt:lpstr>
      <vt:lpstr>SP</vt:lpstr>
      <vt:lpstr>PP</vt:lpstr>
      <vt:lpstr>MP</vt:lpstr>
      <vt:lpstr>MD</vt:lpstr>
      <vt:lpstr>LP</vt:lpstr>
      <vt:lpstr>IB</vt:lpstr>
      <vt:lpstr>GS</vt:lpstr>
      <vt:lpstr>GN</vt:lpstr>
      <vt:lpstr>FISPF</vt:lpstr>
      <vt:lpstr>FBPF</vt:lpstr>
      <vt:lpstr>BF</vt:lpstr>
      <vt:lpstr>TX</vt:lpstr>
      <vt:lpstr>TG</vt:lpstr>
      <vt:lpstr>SM</vt:lpstr>
      <vt:lpstr>PR</vt:lpstr>
      <vt:lpstr>IT</vt:lpstr>
      <vt:lpstr>IF</vt:lpstr>
      <vt:lpstr>IE</vt:lpstr>
      <vt:lpstr>HG</vt:lpstr>
      <vt:lpstr>FX</vt:lpstr>
      <vt:lpstr>FIUS</vt:lpstr>
      <vt:lpstr>FIMAS</vt:lpstr>
      <vt:lpstr>FF</vt:lpstr>
      <vt:lpstr>FEGF</vt:lpstr>
      <vt:lpstr>FC</vt:lpstr>
      <vt:lpstr>F5</vt:lpstr>
      <vt:lpstr>F4</vt:lpstr>
      <vt:lpstr>F3</vt:lpstr>
      <vt:lpstr>F2</vt:lpstr>
      <vt:lpstr>F1</vt:lpstr>
      <vt:lpstr>BU</vt:lpstr>
      <vt:lpstr>BC</vt:lpstr>
      <vt:lpstr>AE</vt:lpstr>
      <vt:lpstr>++</vt:lpstr>
    </vt:vector>
  </TitlesOfParts>
  <Company>Franklin Templeton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P N</dc:creator>
  <cp:lastModifiedBy>Jadhav, Sarita</cp:lastModifiedBy>
  <dcterms:created xsi:type="dcterms:W3CDTF">2016-03-04T12:10:33Z</dcterms:created>
  <dcterms:modified xsi:type="dcterms:W3CDTF">2016-03-08T15:05:52Z</dcterms:modified>
</cp:coreProperties>
</file>