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0.xml" ContentType="application/vnd.openxmlformats-officedocument.spreadsheetml.worksheet+xml"/>
  <Override PartName="/xl/worksheets/sheet27.xml" ContentType="application/vnd.openxmlformats-officedocument.spreadsheetml.worksheet+xml"/>
  <Override PartName="/xl/worksheets/sheet29.xml" ContentType="application/vnd.openxmlformats-officedocument.spreadsheetml.worksheet+xml"/>
  <Override PartName="/xl/worksheets/sheet25.xml" ContentType="application/vnd.openxmlformats-officedocument.spreadsheetml.worksheet+xml"/>
  <Override PartName="/xl/worksheets/sheet13.xml" ContentType="application/vnd.openxmlformats-officedocument.spreadsheetml.worksheet+xml"/>
  <Override PartName="/xl/worksheets/sheet2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4565"/>
  </bookViews>
  <sheets>
    <sheet name="UL-SH" sheetId="17" r:id="rId1"/>
    <sheet name="TM" sheetId="16" r:id="rId2"/>
    <sheet name="TIIOF" sheetId="15" r:id="rId3"/>
    <sheet name="TICBOF" sheetId="14" r:id="rId4"/>
    <sheet name="TI" sheetId="13" r:id="rId5"/>
    <sheet name="SP" sheetId="12" r:id="rId6"/>
    <sheet name="PP" sheetId="11" r:id="rId7"/>
    <sheet name="MP" sheetId="10" r:id="rId8"/>
    <sheet name="MD" sheetId="9" r:id="rId9"/>
    <sheet name="LP" sheetId="8" r:id="rId10"/>
    <sheet name="IB" sheetId="7" r:id="rId11"/>
    <sheet name="GS" sheetId="6" r:id="rId12"/>
    <sheet name="GN" sheetId="5" r:id="rId13"/>
    <sheet name="FISPF" sheetId="4" r:id="rId14"/>
    <sheet name="FBPF" sheetId="3" r:id="rId15"/>
    <sheet name="BF" sheetId="2" r:id="rId16"/>
    <sheet name="TX" sheetId="18" r:id="rId17"/>
    <sheet name="TG" sheetId="19" r:id="rId18"/>
    <sheet name="SM" sheetId="20" r:id="rId19"/>
    <sheet name="PR" sheetId="21" r:id="rId20"/>
    <sheet name="IT" sheetId="22" r:id="rId21"/>
    <sheet name="IF" sheetId="23" r:id="rId22"/>
    <sheet name="IE" sheetId="24" r:id="rId23"/>
    <sheet name="HG" sheetId="25" r:id="rId24"/>
    <sheet name="FX" sheetId="26" r:id="rId25"/>
    <sheet name="FIUS" sheetId="27" r:id="rId26"/>
    <sheet name="FIMAS" sheetId="28" r:id="rId27"/>
    <sheet name="FF" sheetId="29" r:id="rId28"/>
    <sheet name="FEGF" sheetId="30" r:id="rId29"/>
    <sheet name="FC" sheetId="31" r:id="rId30"/>
    <sheet name="F5" sheetId="32" r:id="rId31"/>
    <sheet name="F4" sheetId="33" r:id="rId32"/>
    <sheet name="F3" sheetId="34" r:id="rId33"/>
    <sheet name="F2" sheetId="35" r:id="rId34"/>
    <sheet name="F1" sheetId="36" r:id="rId35"/>
    <sheet name="BU" sheetId="37" r:id="rId36"/>
    <sheet name="BC" sheetId="38" r:id="rId37"/>
    <sheet name="AE" sheetId="39" r:id="rId38"/>
    <sheet name="++" sheetId="40" r:id="rId39"/>
    <sheet name="Sheet1" sheetId="1" r:id="rId40"/>
  </sheets>
  <definedNames>
    <definedName name="_xlnm._FilterDatabase" localSheetId="18" hidden="1">SM!#REF!</definedName>
  </definedNames>
  <calcPr calcId="145621" iterateCount="1"/>
</workbook>
</file>

<file path=xl/calcChain.xml><?xml version="1.0" encoding="utf-8"?>
<calcChain xmlns="http://schemas.openxmlformats.org/spreadsheetml/2006/main">
  <c r="F24" i="4" l="1"/>
  <c r="E24" i="4"/>
  <c r="F41" i="7"/>
  <c r="E41" i="7"/>
  <c r="F51" i="9"/>
  <c r="E51" i="9"/>
  <c r="F108" i="12"/>
  <c r="E108" i="12"/>
  <c r="F85" i="13"/>
  <c r="E85" i="13"/>
  <c r="F106" i="14"/>
  <c r="E106" i="14"/>
  <c r="F71" i="15"/>
  <c r="E71" i="15"/>
  <c r="F75" i="17" l="1"/>
  <c r="E75" i="17"/>
  <c r="F85" i="40" l="1"/>
  <c r="F79" i="40"/>
  <c r="E79" i="40"/>
  <c r="F74" i="40"/>
  <c r="E74" i="40"/>
  <c r="F68" i="40"/>
  <c r="E68" i="40"/>
  <c r="F68" i="39"/>
  <c r="F62" i="39"/>
  <c r="E62" i="39"/>
  <c r="F21" i="39"/>
  <c r="E21" i="39"/>
  <c r="F61" i="38"/>
  <c r="F55" i="38"/>
  <c r="E55" i="38"/>
  <c r="F50" i="38"/>
  <c r="E50" i="38"/>
  <c r="F48" i="37"/>
  <c r="F42" i="37"/>
  <c r="E42" i="37"/>
  <c r="E17" i="36"/>
  <c r="E11" i="36"/>
  <c r="D11" i="36"/>
  <c r="E17" i="35"/>
  <c r="E11" i="35"/>
  <c r="D11" i="35"/>
  <c r="E17" i="34"/>
  <c r="E11" i="34"/>
  <c r="D11" i="34"/>
  <c r="E16" i="33"/>
  <c r="E10" i="33"/>
  <c r="D10" i="33"/>
  <c r="E15" i="32"/>
  <c r="E9" i="32"/>
  <c r="D9" i="32"/>
  <c r="F64" i="31"/>
  <c r="F58" i="31"/>
  <c r="E58" i="31"/>
  <c r="F53" i="31"/>
  <c r="E53" i="31"/>
  <c r="E11" i="30"/>
  <c r="E7" i="30"/>
  <c r="D7" i="30"/>
  <c r="D11" i="30" s="1"/>
  <c r="E14" i="29"/>
  <c r="E8" i="29"/>
  <c r="D8" i="29"/>
  <c r="E15" i="28"/>
  <c r="D9" i="28"/>
  <c r="E8" i="28"/>
  <c r="E7" i="28"/>
  <c r="E6" i="28"/>
  <c r="E9" i="28" s="1"/>
  <c r="D7" i="27"/>
  <c r="D11" i="27" s="1"/>
  <c r="F64" i="26"/>
  <c r="F58" i="26"/>
  <c r="E58" i="26"/>
  <c r="F51" i="25"/>
  <c r="F45" i="25"/>
  <c r="E45" i="25"/>
  <c r="F42" i="25"/>
  <c r="E42" i="25"/>
  <c r="F51" i="24"/>
  <c r="E51" i="24"/>
  <c r="F31" i="24"/>
  <c r="F53" i="24" s="1"/>
  <c r="F57" i="24" s="1"/>
  <c r="E31" i="24"/>
  <c r="F58" i="23"/>
  <c r="F52" i="23"/>
  <c r="E52" i="23"/>
  <c r="F45" i="23"/>
  <c r="E45" i="23"/>
  <c r="F31" i="22"/>
  <c r="E31" i="22"/>
  <c r="F26" i="22"/>
  <c r="E26" i="22"/>
  <c r="F22" i="22"/>
  <c r="E22" i="22"/>
  <c r="F18" i="22"/>
  <c r="F33" i="22" s="1"/>
  <c r="E18" i="22"/>
  <c r="E33" i="22" s="1"/>
  <c r="E35" i="22" s="1"/>
  <c r="F35" i="22" s="1"/>
  <c r="F76" i="21"/>
  <c r="F70" i="21"/>
  <c r="E70" i="21"/>
  <c r="F65" i="21"/>
  <c r="E65" i="21"/>
  <c r="F87" i="20"/>
  <c r="F81" i="20"/>
  <c r="E81" i="20"/>
  <c r="F38" i="19"/>
  <c r="F32" i="19"/>
  <c r="E32" i="19"/>
  <c r="F70" i="18"/>
  <c r="F64" i="18"/>
  <c r="E64" i="18"/>
  <c r="F58" i="18"/>
  <c r="E58" i="18"/>
  <c r="F37" i="22" l="1"/>
  <c r="E6" i="27"/>
  <c r="E7" i="27" s="1"/>
  <c r="E9" i="27"/>
  <c r="E11" i="27" s="1"/>
  <c r="F107" i="17" l="1"/>
  <c r="F101" i="17"/>
  <c r="F86" i="17"/>
  <c r="F61" i="17"/>
  <c r="E101" i="17"/>
  <c r="E86" i="17"/>
  <c r="E61" i="17"/>
  <c r="F67" i="16"/>
  <c r="F61" i="16"/>
  <c r="F56" i="16"/>
  <c r="F30" i="16"/>
  <c r="F20" i="16"/>
  <c r="F16" i="16"/>
  <c r="E61" i="16"/>
  <c r="E56" i="16"/>
  <c r="E30" i="16"/>
  <c r="E20" i="16"/>
  <c r="E16" i="16"/>
  <c r="F81" i="15"/>
  <c r="F75" i="15"/>
  <c r="F40" i="15"/>
  <c r="E75" i="15"/>
  <c r="E40" i="15"/>
  <c r="F116" i="14"/>
  <c r="F60" i="14"/>
  <c r="F110" i="14"/>
  <c r="E110" i="14"/>
  <c r="E60" i="14"/>
  <c r="F96" i="13"/>
  <c r="F43" i="13"/>
  <c r="F90" i="13"/>
  <c r="E90" i="13"/>
  <c r="E43" i="13"/>
  <c r="F118" i="12"/>
  <c r="F112" i="12"/>
  <c r="F62" i="12"/>
  <c r="E112" i="12"/>
  <c r="E62" i="12"/>
  <c r="F76" i="11"/>
  <c r="F70" i="11"/>
  <c r="F59" i="11"/>
  <c r="F54" i="11"/>
  <c r="F46" i="11"/>
  <c r="E70" i="11"/>
  <c r="E59" i="11"/>
  <c r="E54" i="11"/>
  <c r="E46" i="11"/>
  <c r="F73" i="10"/>
  <c r="F67" i="10"/>
  <c r="F56" i="10"/>
  <c r="F43" i="10"/>
  <c r="E67" i="10"/>
  <c r="E56" i="10"/>
  <c r="E43" i="10"/>
  <c r="F73" i="9"/>
  <c r="F67" i="9"/>
  <c r="F59" i="9"/>
  <c r="F33" i="9"/>
  <c r="E67" i="9"/>
  <c r="E59" i="9"/>
  <c r="E33" i="9"/>
  <c r="F45" i="8"/>
  <c r="F39" i="8"/>
  <c r="F34" i="8"/>
  <c r="F13" i="8"/>
  <c r="E39" i="8"/>
  <c r="E34" i="8"/>
  <c r="F22" i="8"/>
  <c r="E22" i="8"/>
  <c r="F17" i="8"/>
  <c r="E17" i="8"/>
  <c r="E13" i="8"/>
  <c r="F52" i="7"/>
  <c r="F46" i="7"/>
  <c r="F24" i="7"/>
  <c r="E46" i="7"/>
  <c r="E24" i="7"/>
  <c r="F20" i="6"/>
  <c r="F14" i="6"/>
  <c r="E14" i="6"/>
  <c r="F20" i="5"/>
  <c r="F14" i="5"/>
  <c r="E14" i="5"/>
  <c r="F46" i="4"/>
  <c r="F40" i="4"/>
  <c r="F34" i="4"/>
  <c r="F29" i="4"/>
  <c r="F19" i="4"/>
  <c r="E40" i="4"/>
  <c r="E34" i="4"/>
  <c r="E29" i="4"/>
  <c r="E19" i="4"/>
  <c r="F37" i="3"/>
  <c r="F31" i="3"/>
  <c r="F27" i="3"/>
  <c r="F20" i="3"/>
  <c r="E31" i="3"/>
  <c r="E27" i="3"/>
  <c r="E20" i="3"/>
  <c r="F89" i="2"/>
  <c r="F83" i="2"/>
  <c r="F72" i="2"/>
  <c r="F57" i="2"/>
  <c r="E83" i="2"/>
  <c r="E72" i="2"/>
  <c r="F68" i="2"/>
  <c r="E68" i="2"/>
  <c r="E57" i="2"/>
</calcChain>
</file>

<file path=xl/sharedStrings.xml><?xml version="1.0" encoding="utf-8"?>
<sst xmlns="http://schemas.openxmlformats.org/spreadsheetml/2006/main" count="5753" uniqueCount="1338">
  <si>
    <t>Franklin India Balanced Fund As of -31Jan2017</t>
  </si>
  <si>
    <t>ISIN Number</t>
  </si>
  <si>
    <t>Instrument Name</t>
  </si>
  <si>
    <t>Industry/Rating</t>
  </si>
  <si>
    <t>Quantity</t>
  </si>
  <si>
    <t xml:space="preserve">Market Value(Rs. in Lakhs) </t>
  </si>
  <si>
    <t>% to Net Assets</t>
  </si>
  <si>
    <t>Equity &amp; Equity Related</t>
  </si>
  <si>
    <t>(a) Listed / awaiting listing on Stock Exchanges</t>
  </si>
  <si>
    <t>INE040A01026</t>
  </si>
  <si>
    <t>HDFC Bank Ltd.</t>
  </si>
  <si>
    <t>Banks</t>
  </si>
  <si>
    <t>INE238A01034</t>
  </si>
  <si>
    <t>Axis Bank Ltd.</t>
  </si>
  <si>
    <t>INE062A01020</t>
  </si>
  <si>
    <t>State Bank of India</t>
  </si>
  <si>
    <t>INE101A01026</t>
  </si>
  <si>
    <t>Mahindra &amp; Mahindra Ltd.</t>
  </si>
  <si>
    <t>Auto</t>
  </si>
  <si>
    <t>INE009A01021</t>
  </si>
  <si>
    <t>Infosys Ltd.</t>
  </si>
  <si>
    <t>Software</t>
  </si>
  <si>
    <t>INE669C01036</t>
  </si>
  <si>
    <t>Tech Mahindra Ltd.</t>
  </si>
  <si>
    <t>INE030A01027</t>
  </si>
  <si>
    <t>Hindustan Unilever Ltd.</t>
  </si>
  <si>
    <t>Consumer Non Durables</t>
  </si>
  <si>
    <t>INE089A01023</t>
  </si>
  <si>
    <t>Dr. Reddy's Laboratories Ltd.</t>
  </si>
  <si>
    <t>Pharmaceuticals</t>
  </si>
  <si>
    <t>INE095A01012</t>
  </si>
  <si>
    <t>IndusInd Bank Ltd.</t>
  </si>
  <si>
    <t>INE733E01010</t>
  </si>
  <si>
    <t>NTPC Ltd.</t>
  </si>
  <si>
    <t>Power</t>
  </si>
  <si>
    <t>INE397D01024</t>
  </si>
  <si>
    <t>Bharti Airtel Ltd.</t>
  </si>
  <si>
    <t>Telecom - Services</t>
  </si>
  <si>
    <t>INE155A01022</t>
  </si>
  <si>
    <t>Tata Motors Ltd.</t>
  </si>
  <si>
    <t>INE528G01019</t>
  </si>
  <si>
    <t>Yes Bank Ltd.</t>
  </si>
  <si>
    <t>INE752E01010</t>
  </si>
  <si>
    <t>Power Grid Corp. of India Ltd.</t>
  </si>
  <si>
    <t>INE917I01010</t>
  </si>
  <si>
    <t>Bajaj Auto Ltd.</t>
  </si>
  <si>
    <t>INE029A01011</t>
  </si>
  <si>
    <t>Bharat Petroleum Corp. Ltd.</t>
  </si>
  <si>
    <t>Petroleum Products</t>
  </si>
  <si>
    <t>INE246F01010</t>
  </si>
  <si>
    <t>Gujarat State Petronet Ltd.</t>
  </si>
  <si>
    <t>Gas</t>
  </si>
  <si>
    <t>INE158A01026</t>
  </si>
  <si>
    <t>Hero Motocorp Ltd.</t>
  </si>
  <si>
    <t>INE237A01028</t>
  </si>
  <si>
    <t>Kotak Mahindra Bank Ltd.</t>
  </si>
  <si>
    <t>INE481G01011</t>
  </si>
  <si>
    <t>UltraTech Cement Ltd.</t>
  </si>
  <si>
    <t>Cement</t>
  </si>
  <si>
    <t>INE585B01010</t>
  </si>
  <si>
    <t>Maruti Suzuki India Ltd.</t>
  </si>
  <si>
    <t>INE090A01021</t>
  </si>
  <si>
    <t>ICICI Bank Ltd.</t>
  </si>
  <si>
    <t>INE517F01014</t>
  </si>
  <si>
    <t>Gujarat Pipavav Port Ltd.</t>
  </si>
  <si>
    <t>Transportation</t>
  </si>
  <si>
    <t>INE860A01027</t>
  </si>
  <si>
    <t>HCL Technologies Ltd.</t>
  </si>
  <si>
    <t>INE010B01027</t>
  </si>
  <si>
    <t>Cadila Healthcare Ltd.</t>
  </si>
  <si>
    <t>INE021A01026</t>
  </si>
  <si>
    <t>Asian Paints Ltd.</t>
  </si>
  <si>
    <t>INE494B01023</t>
  </si>
  <si>
    <t>TVS Motor Co. Ltd.</t>
  </si>
  <si>
    <t>INE326A01037</t>
  </si>
  <si>
    <t>Lupin Ltd.</t>
  </si>
  <si>
    <t>INE647O01011</t>
  </si>
  <si>
    <t>Aditya Birla Fashion and Retail Ltd.</t>
  </si>
  <si>
    <t>Retailing</t>
  </si>
  <si>
    <t>INE047A01021</t>
  </si>
  <si>
    <t>Grasim Industries Ltd.</t>
  </si>
  <si>
    <t>INE280A01028</t>
  </si>
  <si>
    <t>Titan Co. Ltd.</t>
  </si>
  <si>
    <t>Consumer Durables</t>
  </si>
  <si>
    <t>INE334L01012</t>
  </si>
  <si>
    <t>Ujjivan Financial Services Ltd.</t>
  </si>
  <si>
    <t>Finance</t>
  </si>
  <si>
    <t>INE885A01032</t>
  </si>
  <si>
    <t>Amara Raja Batteries Ltd.</t>
  </si>
  <si>
    <t>Auto Ancillaries</t>
  </si>
  <si>
    <t>INE226A01021</t>
  </si>
  <si>
    <t>Voltas Ltd.</t>
  </si>
  <si>
    <t>Construction Project</t>
  </si>
  <si>
    <t>INE044A01036</t>
  </si>
  <si>
    <t>Sun Pharmaceutical Industries Ltd.</t>
  </si>
  <si>
    <t>INE787D01026</t>
  </si>
  <si>
    <t>Balkrishna Industries Ltd.</t>
  </si>
  <si>
    <t>INE298A01020</t>
  </si>
  <si>
    <t>Cummins India Ltd.</t>
  </si>
  <si>
    <t>Industrial Products</t>
  </si>
  <si>
    <t>INE034A01011</t>
  </si>
  <si>
    <t>Arvind Ltd.</t>
  </si>
  <si>
    <t>Textile Products</t>
  </si>
  <si>
    <t>INE318A01026</t>
  </si>
  <si>
    <t>Pidilite Industries Ltd.</t>
  </si>
  <si>
    <t>Chemicals</t>
  </si>
  <si>
    <t>INE199G01027</t>
  </si>
  <si>
    <t>Jagran Prakashan Ltd.</t>
  </si>
  <si>
    <t>Media &amp; Entertainment</t>
  </si>
  <si>
    <t>INE686F01025</t>
  </si>
  <si>
    <t>United Breweries Ltd.</t>
  </si>
  <si>
    <t>INE036D01028</t>
  </si>
  <si>
    <t>Karur Vysya Bank Ltd.</t>
  </si>
  <si>
    <t>INE347G01014</t>
  </si>
  <si>
    <t>Petronet LNG Ltd.</t>
  </si>
  <si>
    <t>INE852F01015</t>
  </si>
  <si>
    <t>Gateway Distriparks Ltd.</t>
  </si>
  <si>
    <t>INE196A01026</t>
  </si>
  <si>
    <t>Marico Ltd.</t>
  </si>
  <si>
    <t>INE017A01032</t>
  </si>
  <si>
    <t>Great Eastern Shipping Co. Ltd.</t>
  </si>
  <si>
    <t>INE685A01028</t>
  </si>
  <si>
    <t>Torrent Pharmaceuticals Ltd.</t>
  </si>
  <si>
    <t>INE522F01014</t>
  </si>
  <si>
    <t>Coal India Ltd.</t>
  </si>
  <si>
    <t>Minerals/mining</t>
  </si>
  <si>
    <t>INE671B01018</t>
  </si>
  <si>
    <t>Globsyn Technologies Ltd.</t>
  </si>
  <si>
    <t>Unlisted</t>
  </si>
  <si>
    <t/>
  </si>
  <si>
    <t>Numero Uno International Ltd.</t>
  </si>
  <si>
    <t>Total</t>
  </si>
  <si>
    <t>Debt Instruments</t>
  </si>
  <si>
    <t>INE268A07145</t>
  </si>
  <si>
    <t>CRISIL AA-</t>
  </si>
  <si>
    <t>INE866N07016</t>
  </si>
  <si>
    <t>CRISIL AA(SO)</t>
  </si>
  <si>
    <t>INE038A07266</t>
  </si>
  <si>
    <t>CARE AA</t>
  </si>
  <si>
    <t>CRISIL AA</t>
  </si>
  <si>
    <t>INE081A08199</t>
  </si>
  <si>
    <t>BWR AA</t>
  </si>
  <si>
    <t>INE865N07018</t>
  </si>
  <si>
    <t>(b) Privately Placed / Unlisted</t>
  </si>
  <si>
    <t>INE003S07155</t>
  </si>
  <si>
    <t>CARE A+</t>
  </si>
  <si>
    <t>Government Securities</t>
  </si>
  <si>
    <t>IN0020150069</t>
  </si>
  <si>
    <t>7.59% GOI 2029, 20-Mar-2029</t>
  </si>
  <si>
    <t>SOVEREIGN</t>
  </si>
  <si>
    <t>IN0020150093</t>
  </si>
  <si>
    <t>7.59% GOI 2026, 11-Jan-2026</t>
  </si>
  <si>
    <t>7.61% GOI 2030, 09-May-2030</t>
  </si>
  <si>
    <t>7.06% GOI 2046, 10-Oct-2046</t>
  </si>
  <si>
    <t>8.13% GOI 2045, 22-Jun-2045</t>
  </si>
  <si>
    <t>7.68% GOI 2023, 15-Dec-2023</t>
  </si>
  <si>
    <t>6.97% GOI 2026, 06-Sep-2026</t>
  </si>
  <si>
    <t>8.17% GOI 2044, 01-Dec-2044</t>
  </si>
  <si>
    <t>Call, Cash &amp; Other Assets</t>
  </si>
  <si>
    <t>Net Asset</t>
  </si>
  <si>
    <t>*</t>
  </si>
  <si>
    <t>* Less Than 0.01 %</t>
  </si>
  <si>
    <t>Note</t>
  </si>
  <si>
    <t>a) NAV at the beginning and at the end of the Half-year ended 31Jan2017</t>
  </si>
  <si>
    <t>NAV as on 29-Jul-2016</t>
  </si>
  <si>
    <t>NAV as on 31-Jan-2017</t>
  </si>
  <si>
    <t>b) Dividends declared during the Half - year ended 31-Jan-2017</t>
  </si>
  <si>
    <t>Nil</t>
  </si>
  <si>
    <t>c) Average Maturity as on 31-Jan-2017</t>
  </si>
  <si>
    <t>Years</t>
  </si>
  <si>
    <t>Rating</t>
  </si>
  <si>
    <t>INE514E08FG5</t>
  </si>
  <si>
    <t>CRISIL AAA</t>
  </si>
  <si>
    <t>INE110L08037</t>
  </si>
  <si>
    <t>INE556F09593</t>
  </si>
  <si>
    <t>CARE AAA</t>
  </si>
  <si>
    <t>INE053T07026</t>
  </si>
  <si>
    <t>IND AAA</t>
  </si>
  <si>
    <t>INE557F08EV3</t>
  </si>
  <si>
    <t>INE261F08691</t>
  </si>
  <si>
    <t>INE848E07799</t>
  </si>
  <si>
    <t>INE053F09FN5</t>
  </si>
  <si>
    <t>INE851M07119</t>
  </si>
  <si>
    <t>INE752E07LT4</t>
  </si>
  <si>
    <t>INE848E07674</t>
  </si>
  <si>
    <t>INE261F08519</t>
  </si>
  <si>
    <t>Money Market Instruments</t>
  </si>
  <si>
    <t>Certificate of Deposit</t>
  </si>
  <si>
    <t>INE608A16NO4</t>
  </si>
  <si>
    <t>ICRA AA</t>
  </si>
  <si>
    <t>INE095A16VP4</t>
  </si>
  <si>
    <t>ICRA A1+</t>
  </si>
  <si>
    <t>INE090A168J9</t>
  </si>
  <si>
    <t>Commercial Paper</t>
  </si>
  <si>
    <t>INE891K14CN5</t>
  </si>
  <si>
    <t>IND A1+</t>
  </si>
  <si>
    <t>** Non - Traded / Thinly Traded Scrips</t>
  </si>
  <si>
    <r>
      <t>Franklin India Banking &amp; PSU Debt Fund As of -31Ja</t>
    </r>
    <r>
      <rPr>
        <b/>
        <sz val="8"/>
        <color theme="1"/>
        <rFont val="Arial"/>
        <family val="2"/>
      </rPr>
      <t>n2017</t>
    </r>
  </si>
  <si>
    <t>Franklin India Savings Plus Fund As of -31Jan2017</t>
  </si>
  <si>
    <t>INE202B07DO4</t>
  </si>
  <si>
    <t>INE482A07043</t>
  </si>
  <si>
    <t>INE516L07029</t>
  </si>
  <si>
    <t>CARE AA(SO)</t>
  </si>
  <si>
    <t>INE121A07LB8</t>
  </si>
  <si>
    <t>INE514E08DA3</t>
  </si>
  <si>
    <t>INE607M08014</t>
  </si>
  <si>
    <t>INE017A08151</t>
  </si>
  <si>
    <t>INE228N08017</t>
  </si>
  <si>
    <t>CARE AA+(SO)</t>
  </si>
  <si>
    <t>INE202B07EG8</t>
  </si>
  <si>
    <t>INE445K07080</t>
  </si>
  <si>
    <t>CARE AAA(SO)</t>
  </si>
  <si>
    <t>INE999J07013</t>
  </si>
  <si>
    <t>BWR A+</t>
  </si>
  <si>
    <t>INE238A16P42</t>
  </si>
  <si>
    <t>INE756I14AJ6</t>
  </si>
  <si>
    <t>CARE A1+</t>
  </si>
  <si>
    <t>IN002015Z261</t>
  </si>
  <si>
    <t>IN002016X363</t>
  </si>
  <si>
    <t>IN002016X389</t>
  </si>
  <si>
    <t>7.72% GOI 2055, 26-Oct-2055</t>
  </si>
  <si>
    <r>
      <t>Franklin India Government Securities Long Term Por</t>
    </r>
    <r>
      <rPr>
        <b/>
        <sz val="8"/>
        <color theme="1"/>
        <rFont val="Arial"/>
        <family val="2"/>
      </rPr>
      <t>tfolio As of -31Jan2017</t>
    </r>
  </si>
  <si>
    <r>
      <t>Franklin India Government Securities Fund As of -3</t>
    </r>
    <r>
      <rPr>
        <b/>
        <sz val="8"/>
        <color theme="1"/>
        <rFont val="Arial"/>
        <family val="2"/>
      </rPr>
      <t>1Jan2017</t>
    </r>
  </si>
  <si>
    <t>INE036A07484</t>
  </si>
  <si>
    <t>IND AA-(SO)</t>
  </si>
  <si>
    <t>INE202B07IJ3</t>
  </si>
  <si>
    <t>INE306N07IS8</t>
  </si>
  <si>
    <t>CRISIL AA+</t>
  </si>
  <si>
    <t>INE623B07107</t>
  </si>
  <si>
    <t>CARE AA-</t>
  </si>
  <si>
    <t>INE623B07099</t>
  </si>
  <si>
    <t>INE271C07137</t>
  </si>
  <si>
    <t>ICRA A</t>
  </si>
  <si>
    <t>INE271C07111</t>
  </si>
  <si>
    <t>INE146O08043</t>
  </si>
  <si>
    <t>IND A+</t>
  </si>
  <si>
    <t>INE038A07258</t>
  </si>
  <si>
    <t>INE880J07049</t>
  </si>
  <si>
    <t>INE202B07IK1</t>
  </si>
  <si>
    <t>INE202B07HQ0</t>
  </si>
  <si>
    <t>INE245A08067</t>
  </si>
  <si>
    <t>INE423R07025</t>
  </si>
  <si>
    <t>BWR A+ (SO)</t>
  </si>
  <si>
    <t>INE285T07099</t>
  </si>
  <si>
    <t>INE840S07085</t>
  </si>
  <si>
    <t>CARE A+(SO)</t>
  </si>
  <si>
    <t>INE445K07031</t>
  </si>
  <si>
    <t>INE445K07023</t>
  </si>
  <si>
    <t>INE946S07098</t>
  </si>
  <si>
    <t>INE423R07041</t>
  </si>
  <si>
    <t>INE392R08020</t>
  </si>
  <si>
    <t>BWR A-(SO)</t>
  </si>
  <si>
    <t>INE069R07018</t>
  </si>
  <si>
    <t>INE082T07033</t>
  </si>
  <si>
    <t>ICRA A(SO)</t>
  </si>
  <si>
    <t>INE960S07065</t>
  </si>
  <si>
    <t>BWR AA- (SO)</t>
  </si>
  <si>
    <t>INE507R08015</t>
  </si>
  <si>
    <t>BWR BBB-(SO)</t>
  </si>
  <si>
    <t>INE720G08082</t>
  </si>
  <si>
    <t>ICRA A-</t>
  </si>
  <si>
    <t>INE082T07017</t>
  </si>
  <si>
    <r>
      <t>Franklin India Income Builder Account As of -31Jan</t>
    </r>
    <r>
      <rPr>
        <b/>
        <sz val="8"/>
        <color theme="1"/>
        <rFont val="Arial"/>
        <family val="2"/>
      </rPr>
      <t>2017</t>
    </r>
  </si>
  <si>
    <t>INE657N07175</t>
  </si>
  <si>
    <t>INE011S07018</t>
  </si>
  <si>
    <t>ICRA A+</t>
  </si>
  <si>
    <t>INE019A07274</t>
  </si>
  <si>
    <t>INE949L07170</t>
  </si>
  <si>
    <t>CRISIL A+</t>
  </si>
  <si>
    <t>INE121E07205</t>
  </si>
  <si>
    <t>INE228N07019</t>
  </si>
  <si>
    <t>INE095A16UN1</t>
  </si>
  <si>
    <t>INE261F14AX4</t>
  </si>
  <si>
    <t>CRISIL A1+</t>
  </si>
  <si>
    <t>INE202B14IV4</t>
  </si>
  <si>
    <t>INE397D14027</t>
  </si>
  <si>
    <t>INE501G14175</t>
  </si>
  <si>
    <t>INE896L14815</t>
  </si>
  <si>
    <t>INE560K14678</t>
  </si>
  <si>
    <t>INE752P14100</t>
  </si>
  <si>
    <t>INE265J14775</t>
  </si>
  <si>
    <t>IN002016U211</t>
  </si>
  <si>
    <t>IN002016U161</t>
  </si>
  <si>
    <r>
      <t>Franklin India Cash Management Account As of -31Ja</t>
    </r>
    <r>
      <rPr>
        <b/>
        <sz val="8"/>
        <color theme="1"/>
        <rFont val="Arial"/>
        <family val="2"/>
      </rPr>
      <t>n2017</t>
    </r>
  </si>
  <si>
    <t>Franklin India Low Duration Fund As of -31Jan2017</t>
  </si>
  <si>
    <t>INE949L07329</t>
  </si>
  <si>
    <t>INE268A07152</t>
  </si>
  <si>
    <t>INE623B07123</t>
  </si>
  <si>
    <t>INE015L07352</t>
  </si>
  <si>
    <t>ICRA AA(SO)</t>
  </si>
  <si>
    <t>INE036A07450</t>
  </si>
  <si>
    <t>INE063P08096</t>
  </si>
  <si>
    <t>INE245A08059</t>
  </si>
  <si>
    <t>INE252T07016</t>
  </si>
  <si>
    <t>INE658R08115</t>
  </si>
  <si>
    <t>ICRA AA-</t>
  </si>
  <si>
    <t>INE216P07118</t>
  </si>
  <si>
    <t>INE202B07HB2</t>
  </si>
  <si>
    <t>INE896L07199</t>
  </si>
  <si>
    <t>INE261F08626</t>
  </si>
  <si>
    <t>INE063P07122</t>
  </si>
  <si>
    <t>INE896L07264</t>
  </si>
  <si>
    <t>INE037E08052</t>
  </si>
  <si>
    <t>CARE A</t>
  </si>
  <si>
    <t>INE949L07337</t>
  </si>
  <si>
    <t>INE268A07103</t>
  </si>
  <si>
    <t>INE110L07013</t>
  </si>
  <si>
    <t>INE842R07026</t>
  </si>
  <si>
    <t>INE139S07025</t>
  </si>
  <si>
    <t>INE840S07036</t>
  </si>
  <si>
    <t>INE311S08036</t>
  </si>
  <si>
    <t>INE946S07031</t>
  </si>
  <si>
    <t>INE285T07024</t>
  </si>
  <si>
    <t>INE192L08092</t>
  </si>
  <si>
    <t>BWR A(SO)</t>
  </si>
  <si>
    <t>INE069R07026</t>
  </si>
  <si>
    <t>INE316W07013</t>
  </si>
  <si>
    <t>INE918T07038</t>
  </si>
  <si>
    <t>INE081T08090</t>
  </si>
  <si>
    <t>ICRA A+(SO)</t>
  </si>
  <si>
    <t>INE918T07020</t>
  </si>
  <si>
    <t>INE266N07076</t>
  </si>
  <si>
    <t>Privately Rated</t>
  </si>
  <si>
    <t>INE238A16O84</t>
  </si>
  <si>
    <t>INE090A169J7</t>
  </si>
  <si>
    <t>INE095A16TG7</t>
  </si>
  <si>
    <t>INE001A14QG6</t>
  </si>
  <si>
    <t>INE587O14012</t>
  </si>
  <si>
    <t>INE261F14AR6</t>
  </si>
  <si>
    <t>INE531A01024</t>
  </si>
  <si>
    <t>Kansai Nerolac Paints Ltd.</t>
  </si>
  <si>
    <t>INE134E08HV7</t>
  </si>
  <si>
    <t>INE268A07111</t>
  </si>
  <si>
    <t>INE205A07022</t>
  </si>
  <si>
    <r>
      <t>Franklin India Monthly Income Plan As of -31Jan201</t>
    </r>
    <r>
      <rPr>
        <b/>
        <sz val="8"/>
        <color theme="1"/>
        <rFont val="Arial"/>
        <family val="2"/>
      </rPr>
      <t>7</t>
    </r>
  </si>
  <si>
    <t>Franklin India Pension Plan As of -31Jan2017</t>
  </si>
  <si>
    <t>INE649A16FW7</t>
  </si>
  <si>
    <t>INE271C07129</t>
  </si>
  <si>
    <t>INE146O07086</t>
  </si>
  <si>
    <t>INE146O07078</t>
  </si>
  <si>
    <t>INE528S07052</t>
  </si>
  <si>
    <t>INE528S07045</t>
  </si>
  <si>
    <t>INE850M07111</t>
  </si>
  <si>
    <t>INE271C07160</t>
  </si>
  <si>
    <t>INE037E08060</t>
  </si>
  <si>
    <t>INE271C07145</t>
  </si>
  <si>
    <t>INE850M08028</t>
  </si>
  <si>
    <t>INE063P07130</t>
  </si>
  <si>
    <t>INE036A07468</t>
  </si>
  <si>
    <t>INE271C07152</t>
  </si>
  <si>
    <t>INE146O08050</t>
  </si>
  <si>
    <t>INE623B07115</t>
  </si>
  <si>
    <t>INE063P08054</t>
  </si>
  <si>
    <t>INE146O07011</t>
  </si>
  <si>
    <t>INE146O08084</t>
  </si>
  <si>
    <t>INE146O08068</t>
  </si>
  <si>
    <t>INE063P07148</t>
  </si>
  <si>
    <t>INE657N07183</t>
  </si>
  <si>
    <t>INE202B07IL9</t>
  </si>
  <si>
    <t>INE038A07274</t>
  </si>
  <si>
    <t>INE623B07131</t>
  </si>
  <si>
    <t>INE658R07026</t>
  </si>
  <si>
    <t>INE202B07IM7</t>
  </si>
  <si>
    <t>INE268A07137</t>
  </si>
  <si>
    <t>INE146O08027</t>
  </si>
  <si>
    <t>INE268A07160</t>
  </si>
  <si>
    <t>INE694L07057</t>
  </si>
  <si>
    <t>CRISIL AA-(SO)</t>
  </si>
  <si>
    <t>INE202B07HT4</t>
  </si>
  <si>
    <t>INE511C07482</t>
  </si>
  <si>
    <t>INE623B07198</t>
  </si>
  <si>
    <t>INE850M08036</t>
  </si>
  <si>
    <t>INE245A08083</t>
  </si>
  <si>
    <t>INE517B08034</t>
  </si>
  <si>
    <t>INE139S07017</t>
  </si>
  <si>
    <t>INE003S07122</t>
  </si>
  <si>
    <t>INE445K07106</t>
  </si>
  <si>
    <t>INE148R07010</t>
  </si>
  <si>
    <t>BWR AA+(SO)</t>
  </si>
  <si>
    <t>INE445K07098</t>
  </si>
  <si>
    <t>INE080T07029</t>
  </si>
  <si>
    <t>INE285T07065</t>
  </si>
  <si>
    <t>INE285T07040</t>
  </si>
  <si>
    <t>INE003S07072</t>
  </si>
  <si>
    <t>INE285T07032</t>
  </si>
  <si>
    <t>INE680R08010</t>
  </si>
  <si>
    <t>INE285T07057</t>
  </si>
  <si>
    <t>INE081T08025</t>
  </si>
  <si>
    <t>INE532S07013</t>
  </si>
  <si>
    <t>CRISIL A-</t>
  </si>
  <si>
    <t>INE266N07084</t>
  </si>
  <si>
    <t>INE069R07034</t>
  </si>
  <si>
    <t>INE720G08074</t>
  </si>
  <si>
    <t>INE606L08158</t>
  </si>
  <si>
    <t>INE082T07025</t>
  </si>
  <si>
    <t>INE498F07071</t>
  </si>
  <si>
    <t>INE960S07024</t>
  </si>
  <si>
    <t>INE960S07032</t>
  </si>
  <si>
    <t>INE960S07057</t>
  </si>
  <si>
    <t>INE729R08015</t>
  </si>
  <si>
    <t>ICRA AA-(SO)</t>
  </si>
  <si>
    <t>INE896L14872</t>
  </si>
  <si>
    <r>
      <t>Franklin India Short Term Income Plan As of -31Jan</t>
    </r>
    <r>
      <rPr>
        <b/>
        <sz val="8"/>
        <color theme="1"/>
        <rFont val="Arial"/>
        <family val="2"/>
      </rPr>
      <t>2017</t>
    </r>
  </si>
  <si>
    <t>INE247U07014</t>
  </si>
  <si>
    <t>CRISIL A</t>
  </si>
  <si>
    <t>INE949L08152</t>
  </si>
  <si>
    <t>INE220J07022</t>
  </si>
  <si>
    <t>INE036A07492</t>
  </si>
  <si>
    <t>INE271C07178</t>
  </si>
  <si>
    <t>INE896L07215</t>
  </si>
  <si>
    <t>INE850M07079</t>
  </si>
  <si>
    <t>INE063P08104</t>
  </si>
  <si>
    <t>INE850M08010</t>
  </si>
  <si>
    <t>INE202B08355</t>
  </si>
  <si>
    <t>BWR AAA</t>
  </si>
  <si>
    <t>INE949L08137</t>
  </si>
  <si>
    <t>INE003S07106</t>
  </si>
  <si>
    <t>INE080T07037</t>
  </si>
  <si>
    <t>INE946S07056</t>
  </si>
  <si>
    <t>INE840S07093</t>
  </si>
  <si>
    <t>INE840S07044</t>
  </si>
  <si>
    <t>INE003S07130</t>
  </si>
  <si>
    <t>INE498F07063</t>
  </si>
  <si>
    <t>INE081T08108</t>
  </si>
  <si>
    <r>
      <t>Franklin India Dynamic Accrual Fund As of -31Jan20</t>
    </r>
    <r>
      <rPr>
        <b/>
        <sz val="8"/>
        <color theme="1"/>
        <rFont val="Arial"/>
        <family val="2"/>
      </rPr>
      <t>17</t>
    </r>
  </si>
  <si>
    <t>INE850M08044</t>
  </si>
  <si>
    <t>INE036A07476</t>
  </si>
  <si>
    <t>INE146O08035</t>
  </si>
  <si>
    <t>INE146O07029</t>
  </si>
  <si>
    <t>INE146O07052</t>
  </si>
  <si>
    <t>INE146O07037</t>
  </si>
  <si>
    <t>INE252T07024</t>
  </si>
  <si>
    <t>INE202B07EB9</t>
  </si>
  <si>
    <t>INE949L07196</t>
  </si>
  <si>
    <t>INE949L07188</t>
  </si>
  <si>
    <t>INE155A08290</t>
  </si>
  <si>
    <t>CARE AA+</t>
  </si>
  <si>
    <t>INE511C08811</t>
  </si>
  <si>
    <t>INE623B07180</t>
  </si>
  <si>
    <t>INE804I07HU0</t>
  </si>
  <si>
    <t>INE517B08026</t>
  </si>
  <si>
    <t>INE946S07080</t>
  </si>
  <si>
    <t>INE285T07081</t>
  </si>
  <si>
    <t>INE946S07064</t>
  </si>
  <si>
    <t>INE840S07077</t>
  </si>
  <si>
    <t>INE003S07114</t>
  </si>
  <si>
    <t>INE946S07049</t>
  </si>
  <si>
    <t>INE840S07069</t>
  </si>
  <si>
    <t>INE285T07073</t>
  </si>
  <si>
    <t>INE080T07011</t>
  </si>
  <si>
    <t>INE532S07021</t>
  </si>
  <si>
    <t>INE918T07012</t>
  </si>
  <si>
    <t>INE960S07016</t>
  </si>
  <si>
    <t>INE960S07040</t>
  </si>
  <si>
    <r>
      <t>Franklin India Corporate Bond Opportunities Fund A</t>
    </r>
    <r>
      <rPr>
        <b/>
        <sz val="8"/>
        <color theme="1"/>
        <rFont val="Arial"/>
        <family val="2"/>
      </rPr>
      <t>s of -31Jan2017</t>
    </r>
  </si>
  <si>
    <t>INE115A07HJ1</t>
  </si>
  <si>
    <t>INE121E07080</t>
  </si>
  <si>
    <t>INE003S07098</t>
  </si>
  <si>
    <t>INE946S07072</t>
  </si>
  <si>
    <t>INE840S07051</t>
  </si>
  <si>
    <t>INE003S07080</t>
  </si>
  <si>
    <t>INE720G08066</t>
  </si>
  <si>
    <t>INE960S07073</t>
  </si>
  <si>
    <t>INE960S07081</t>
  </si>
  <si>
    <r>
      <t>Franklin India Income Opportunities Fund As of -31</t>
    </r>
    <r>
      <rPr>
        <b/>
        <sz val="8"/>
        <color theme="1"/>
        <rFont val="Arial"/>
        <family val="2"/>
      </rPr>
      <t>Jan2017</t>
    </r>
  </si>
  <si>
    <t>INE813A07056</t>
  </si>
  <si>
    <t>INE528S07029</t>
  </si>
  <si>
    <t>INE514E16AL9</t>
  </si>
  <si>
    <t>INE261F16181</t>
  </si>
  <si>
    <t>INE238A16G84</t>
  </si>
  <si>
    <t>INE528G16E22</t>
  </si>
  <si>
    <t>INE404K14BR0</t>
  </si>
  <si>
    <t>INE860H14XE1</t>
  </si>
  <si>
    <t>INE557F14DQ3</t>
  </si>
  <si>
    <t>INE053F14039</t>
  </si>
  <si>
    <t>INE261F14BA0</t>
  </si>
  <si>
    <t>INE891K14CO3</t>
  </si>
  <si>
    <t>INE265J14734</t>
  </si>
  <si>
    <t>INE752P14084</t>
  </si>
  <si>
    <t>INE891K14CQ8</t>
  </si>
  <si>
    <t>INE410J14884</t>
  </si>
  <si>
    <t>INE560K14736</t>
  </si>
  <si>
    <t>INE001A14OQ0</t>
  </si>
  <si>
    <t>INE523H14YX3</t>
  </si>
  <si>
    <t>INE660A14OX9</t>
  </si>
  <si>
    <t>INE265J14767</t>
  </si>
  <si>
    <r>
      <t>Franklin India Treasury Management Account As of -</t>
    </r>
    <r>
      <rPr>
        <b/>
        <sz val="8"/>
        <color theme="1"/>
        <rFont val="Arial"/>
        <family val="2"/>
      </rPr>
      <t>31Jan2017</t>
    </r>
  </si>
  <si>
    <t>INE271C07103</t>
  </si>
  <si>
    <t>INE121E07312</t>
  </si>
  <si>
    <t>INE528S07037</t>
  </si>
  <si>
    <t>INE121E07304</t>
  </si>
  <si>
    <t>INE651J07150</t>
  </si>
  <si>
    <t>IND AA</t>
  </si>
  <si>
    <t>INE255A07514</t>
  </si>
  <si>
    <t>INE752E07HR6</t>
  </si>
  <si>
    <t>INE896L07223</t>
  </si>
  <si>
    <t>INE220J07014</t>
  </si>
  <si>
    <t>INE115A07CX3</t>
  </si>
  <si>
    <t>INE896L07207</t>
  </si>
  <si>
    <t>INE202B07BD1</t>
  </si>
  <si>
    <t>INE202B07BF6</t>
  </si>
  <si>
    <t>INE155A08118</t>
  </si>
  <si>
    <t>INE036A07443</t>
  </si>
  <si>
    <t>INE674N07022</t>
  </si>
  <si>
    <t>INE192L08084</t>
  </si>
  <si>
    <t>INE432R07042</t>
  </si>
  <si>
    <t>INE514E16AU0</t>
  </si>
  <si>
    <t>INE538A14352</t>
  </si>
  <si>
    <t>INE587O14061</t>
  </si>
  <si>
    <t>INE587O14053</t>
  </si>
  <si>
    <t>INE001A14QC5</t>
  </si>
  <si>
    <r>
      <t>Franklin India Ultra Short Bond Fund As of -31Jan2</t>
    </r>
    <r>
      <rPr>
        <b/>
        <sz val="8"/>
        <color theme="1"/>
        <rFont val="Arial"/>
        <family val="2"/>
      </rPr>
      <t>017</t>
    </r>
  </si>
  <si>
    <t>Plan Name</t>
  </si>
  <si>
    <t xml:space="preserve">Dividend per unit </t>
  </si>
  <si>
    <t>Individual/HUF</t>
  </si>
  <si>
    <t>Others</t>
  </si>
  <si>
    <t>Retail Plan Daily Dividend Option</t>
  </si>
  <si>
    <t>Institutional Plan Daily Dividend Reinvestment Option</t>
  </si>
  <si>
    <t>Super Institutional Plan Daily Dividend Reinvestment Option</t>
  </si>
  <si>
    <t>Retail Plan Weekly Dividend Option</t>
  </si>
  <si>
    <t>Super Institutional Plan Weekly Dividend Option</t>
  </si>
  <si>
    <t>Direct Super Institutional Plan Daily Dividend Reinvestment Option</t>
  </si>
  <si>
    <t>Direct Super Institutional Plan Weekly Dividend Option</t>
  </si>
  <si>
    <t>Super Institutional Plan Growth Option</t>
  </si>
  <si>
    <t>Retail Plan Growth Option</t>
  </si>
  <si>
    <t>Institutional Plan Growth Option</t>
  </si>
  <si>
    <t>Direct Super Institutional Plan Growth Option</t>
  </si>
  <si>
    <t>Institutional Plan Weekly Dividend Option</t>
  </si>
  <si>
    <t>Regular Plan Weekly Dividend Option</t>
  </si>
  <si>
    <t>Regular Plan Daily Dividend Reinvestment Option</t>
  </si>
  <si>
    <t>Regular Plan Growth Option</t>
  </si>
  <si>
    <t>UC Dividend Investor Education Plan – Growth</t>
  </si>
  <si>
    <t>UC Redemption Investor Education Plan – Growth</t>
  </si>
  <si>
    <t>Regular Plan Daily Divdend Reinvestment Option</t>
  </si>
  <si>
    <t>Direct Super Institutional Plan Daily Divdend Reinvestment Option</t>
  </si>
  <si>
    <t>Dividend Plan</t>
  </si>
  <si>
    <t>Direct Dividend Plan</t>
  </si>
  <si>
    <t>Growth Plan</t>
  </si>
  <si>
    <t>Direct Growth Plan</t>
  </si>
  <si>
    <t>Retail Plan Quarterly Dividend Option</t>
  </si>
  <si>
    <t>Institutional Plan Monthly Dividend Option</t>
  </si>
  <si>
    <t>Direct Retail Plan Monthly Dividend Option</t>
  </si>
  <si>
    <t>Direct Retail Plan Quarterly Dividend Option</t>
  </si>
  <si>
    <t>Direct Retail Plan Weekly Dividend Option</t>
  </si>
  <si>
    <t>Direct Retail Plan Growth Option</t>
  </si>
  <si>
    <t>Retail Plan Monthly Dividend Option</t>
  </si>
  <si>
    <t>IN0020160019</t>
  </si>
  <si>
    <t>IN0020160068</t>
  </si>
  <si>
    <t>IN0020150044</t>
  </si>
  <si>
    <t>IN0020140078</t>
  </si>
  <si>
    <t>Monthly Dividend Plan</t>
  </si>
  <si>
    <t>Quarterly Dividend Plan</t>
  </si>
  <si>
    <t>Direct Monthly Dividend Plan</t>
  </si>
  <si>
    <t>Direct Quarterly Dividend Plan</t>
  </si>
  <si>
    <t>Direct Annual Dividend Plan</t>
  </si>
  <si>
    <t>Half Yearly Dividend Plan</t>
  </si>
  <si>
    <t>Annual Dividend Plan</t>
  </si>
  <si>
    <t>Direct Half Yearly Dividend Plan</t>
  </si>
  <si>
    <t>Direct Composite Plan Dividend Option</t>
  </si>
  <si>
    <t>Composite Plan Dividend Option</t>
  </si>
  <si>
    <t>Direct Composite Plan Growth Option</t>
  </si>
  <si>
    <t>PF Plan Dividend Option</t>
  </si>
  <si>
    <t>Composite Plan Growth Option</t>
  </si>
  <si>
    <t>Direct PF Growth Option</t>
  </si>
  <si>
    <t>PF Plan Growth Option</t>
  </si>
  <si>
    <t>Growth Option</t>
  </si>
  <si>
    <t>Direct Growth Option</t>
  </si>
  <si>
    <t>Quarterly Dividend Option</t>
  </si>
  <si>
    <t>Direct Quarterly Dividend Option</t>
  </si>
  <si>
    <t>Direct Retail Plan Daily Dividend Option</t>
  </si>
  <si>
    <t>Institutional Plan Dividend Option</t>
  </si>
  <si>
    <t>Dividend Option</t>
  </si>
  <si>
    <t>Direct Dividend Option</t>
  </si>
  <si>
    <t>Franklin India Taxshield As of Date -  31Jan2017</t>
  </si>
  <si>
    <t>Industry Classification</t>
  </si>
  <si>
    <t>INE302A01020</t>
  </si>
  <si>
    <t>Exide Industries Ltd.</t>
  </si>
  <si>
    <t>INE752H01013</t>
  </si>
  <si>
    <t>Credit Analysis and Research Ltd.</t>
  </si>
  <si>
    <t>INE640A01023</t>
  </si>
  <si>
    <t>SKF India Ltd.</t>
  </si>
  <si>
    <t>INE612J01015</t>
  </si>
  <si>
    <t>Repco Home Finance Ltd.</t>
  </si>
  <si>
    <t>IN9155A01020</t>
  </si>
  <si>
    <t>Tata Motors Ltd., DVR</t>
  </si>
  <si>
    <t>(b)Unlisted</t>
  </si>
  <si>
    <t>INE696201123</t>
  </si>
  <si>
    <t>Quantum Information Services</t>
  </si>
  <si>
    <t>DBXXNUIL01EQ</t>
  </si>
  <si>
    <t>Direct Dividend</t>
  </si>
  <si>
    <t>Direct Growth</t>
  </si>
  <si>
    <t>Dividend</t>
  </si>
  <si>
    <t>Growth</t>
  </si>
  <si>
    <t>Dividend Per Unit</t>
  </si>
  <si>
    <t>c) Portfolio Turnover Ratio during the Half - year 31-Jan-2017</t>
  </si>
  <si>
    <r>
      <t>Templeton India Growth Fund As of Date -  31Jan201</t>
    </r>
    <r>
      <rPr>
        <b/>
        <sz val="8"/>
        <color theme="1"/>
        <rFont val="Arial"/>
        <family val="2"/>
      </rPr>
      <t>7</t>
    </r>
  </si>
  <si>
    <t>INE118A01012</t>
  </si>
  <si>
    <t>Bajaj Holdings &amp; Investment Ltd.</t>
  </si>
  <si>
    <t>INE092A01019</t>
  </si>
  <si>
    <t>Tata Chemicals Ltd.</t>
  </si>
  <si>
    <t>INE171A01029</t>
  </si>
  <si>
    <t>Federal Bank Ltd.</t>
  </si>
  <si>
    <t>INE002A01018</t>
  </si>
  <si>
    <t>Reliance Industries Ltd.</t>
  </si>
  <si>
    <t>INE823G01014</t>
  </si>
  <si>
    <t>JK Cement Ltd.</t>
  </si>
  <si>
    <t>INE672A01018</t>
  </si>
  <si>
    <t>Tata Investment Corp. Ltd.</t>
  </si>
  <si>
    <t>INE988K01017</t>
  </si>
  <si>
    <t>Equitas Holdings Ltd.</t>
  </si>
  <si>
    <t>INE438A01022</t>
  </si>
  <si>
    <t>Apollo Tyres Ltd.</t>
  </si>
  <si>
    <t>INE376G01013</t>
  </si>
  <si>
    <t>Biocon Ltd.</t>
  </si>
  <si>
    <t>INE128A01029</t>
  </si>
  <si>
    <t>Eveready Industries India Ltd.</t>
  </si>
  <si>
    <t>INE825A01012</t>
  </si>
  <si>
    <t>Vardhman Textiles Ltd.</t>
  </si>
  <si>
    <t>Textiles - Cotton</t>
  </si>
  <si>
    <t>INE213A01029</t>
  </si>
  <si>
    <t>Oil &amp; Natural Gas Corp. Ltd.</t>
  </si>
  <si>
    <t>Oil</t>
  </si>
  <si>
    <t>INE002S01010</t>
  </si>
  <si>
    <t>Mahanagar Gas Ltd.</t>
  </si>
  <si>
    <t>INE910H01017</t>
  </si>
  <si>
    <t>Cairn India Ltd.</t>
  </si>
  <si>
    <t>INE891D01026</t>
  </si>
  <si>
    <t>Redington India Ltd.</t>
  </si>
  <si>
    <t>Trading</t>
  </si>
  <si>
    <t>INE540L01014</t>
  </si>
  <si>
    <t>Alkem Laboratories Ltd.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</si>
  <si>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31Jan2017</t>
    </r>
  </si>
  <si>
    <t>INE235A01022</t>
  </si>
  <si>
    <t>Finolex Cables Ltd.</t>
  </si>
  <si>
    <t>INE131A01031</t>
  </si>
  <si>
    <t>Gujarat Mineral Development Corp. Ltd.</t>
  </si>
  <si>
    <t>INE513A01014</t>
  </si>
  <si>
    <t>FAG Bearings (India) Ltd.</t>
  </si>
  <si>
    <t>INE738I01010</t>
  </si>
  <si>
    <t>Eclerx Services Ltd.</t>
  </si>
  <si>
    <t>INE075I01017</t>
  </si>
  <si>
    <t>Healthcare Global Enterprises Ltd.</t>
  </si>
  <si>
    <t>Healthcare Services</t>
  </si>
  <si>
    <t>INE183A01016</t>
  </si>
  <si>
    <t>Finolex Industries Ltd.</t>
  </si>
  <si>
    <t>INE331A01037</t>
  </si>
  <si>
    <t>Ramco Cements Ltd.</t>
  </si>
  <si>
    <t>INE317F01027</t>
  </si>
  <si>
    <t>Nesco Ltd.</t>
  </si>
  <si>
    <t>Commercial Services</t>
  </si>
  <si>
    <t>INE288B01029</t>
  </si>
  <si>
    <t>Deepak Nitrite Ltd.</t>
  </si>
  <si>
    <t>INE152M01016</t>
  </si>
  <si>
    <t>Triveni Turbine Ltd.</t>
  </si>
  <si>
    <t>Industrial Capital Goods</t>
  </si>
  <si>
    <t>INE100A01010</t>
  </si>
  <si>
    <t>Atul Ltd.</t>
  </si>
  <si>
    <t>INE786A01032</t>
  </si>
  <si>
    <t>JK Lakshmi Cement Ltd.</t>
  </si>
  <si>
    <t>INE442H01029</t>
  </si>
  <si>
    <t>Ashoka Buildcon Ltd.</t>
  </si>
  <si>
    <t>Construction</t>
  </si>
  <si>
    <t>INE269B01029</t>
  </si>
  <si>
    <t>Lakshmi Machine Works Ltd.</t>
  </si>
  <si>
    <t>INE049A01027</t>
  </si>
  <si>
    <t>Himatsingka Seide Ltd.</t>
  </si>
  <si>
    <t>INE463A01038</t>
  </si>
  <si>
    <t>Berger Paints India Ltd.</t>
  </si>
  <si>
    <t>INE224A01026</t>
  </si>
  <si>
    <t>Greaves Cotton Ltd.</t>
  </si>
  <si>
    <t>INE572A01028</t>
  </si>
  <si>
    <t>J.B. Chemicals &amp; Pharmaceuticals Ltd.</t>
  </si>
  <si>
    <t>INE491A01021</t>
  </si>
  <si>
    <t>City Union Bank Ltd.</t>
  </si>
  <si>
    <t>INE635Q01029</t>
  </si>
  <si>
    <t>Gulf Oil Lubricants India Ltd.</t>
  </si>
  <si>
    <t>INE018I01017</t>
  </si>
  <si>
    <t>Mindtree Ltd.</t>
  </si>
  <si>
    <t>INE668F01031</t>
  </si>
  <si>
    <t>Jyothy Laboratories Ltd.</t>
  </si>
  <si>
    <t>INE758C01029</t>
  </si>
  <si>
    <t>Ahluwalia Contracts India Ltd.</t>
  </si>
  <si>
    <t>INE286K01024</t>
  </si>
  <si>
    <t>Techno Electric &amp; Engineering Co. Ltd.</t>
  </si>
  <si>
    <t>INE038F01029</t>
  </si>
  <si>
    <t>TV Today Network Ltd.</t>
  </si>
  <si>
    <t>INE539A01019</t>
  </si>
  <si>
    <t>GHCL Ltd.</t>
  </si>
  <si>
    <t>INE472A01039</t>
  </si>
  <si>
    <t>Blue Star Ltd.</t>
  </si>
  <si>
    <t>INE366I01010</t>
  </si>
  <si>
    <t>VRL Logistics Ltd.</t>
  </si>
  <si>
    <t>INE060A01024</t>
  </si>
  <si>
    <t>Navneet Education Ltd.</t>
  </si>
  <si>
    <t>INE136B01020</t>
  </si>
  <si>
    <t>Cyient Ltd.</t>
  </si>
  <si>
    <t>INE054A01027</t>
  </si>
  <si>
    <t>VIP Industries Ltd.</t>
  </si>
  <si>
    <t>INE634I01029</t>
  </si>
  <si>
    <t>KNR Constructions Ltd.</t>
  </si>
  <si>
    <t>INE120A01034</t>
  </si>
  <si>
    <t>Carborundum Universal Ltd.</t>
  </si>
  <si>
    <t>INE501G01024</t>
  </si>
  <si>
    <t>HT Media Ltd.</t>
  </si>
  <si>
    <t>INE213C01025</t>
  </si>
  <si>
    <t>Banco Products India Ltd.</t>
  </si>
  <si>
    <t>INE671H01015</t>
  </si>
  <si>
    <t>Sobha Ltd.</t>
  </si>
  <si>
    <t>INE739E01017</t>
  </si>
  <si>
    <t>Cera Sanitaryware Ltd.</t>
  </si>
  <si>
    <t>INE227C01017</t>
  </si>
  <si>
    <t>M.M. Forgings Ltd.</t>
  </si>
  <si>
    <t>INE591G01017</t>
  </si>
  <si>
    <t>NIIT Technologies Ltd.</t>
  </si>
  <si>
    <t>INE176A01028</t>
  </si>
  <si>
    <t>Bata India Ltd.</t>
  </si>
  <si>
    <t>INE791I01019</t>
  </si>
  <si>
    <t>Brigade Enterprises Ltd.</t>
  </si>
  <si>
    <t>INE603J01030</t>
  </si>
  <si>
    <t>PI Industries Ltd.</t>
  </si>
  <si>
    <t>Pesticides</t>
  </si>
  <si>
    <t>INE782A01015</t>
  </si>
  <si>
    <t>Johnson Controls Hitachi Air Conditioning India Ltd.</t>
  </si>
  <si>
    <t>INE255A01020</t>
  </si>
  <si>
    <t>Essel Propack Ltd.</t>
  </si>
  <si>
    <t>INE265F01028</t>
  </si>
  <si>
    <t>Entertainment Network India Ltd.</t>
  </si>
  <si>
    <t>INE337A01034</t>
  </si>
  <si>
    <t>L.G. Balakrishnan &amp; Brothers Ltd.</t>
  </si>
  <si>
    <t>INE932A01024</t>
  </si>
  <si>
    <t>Pennar Industries Ltd.</t>
  </si>
  <si>
    <t>Ferrous Metals</t>
  </si>
  <si>
    <t>INE277A01016</t>
  </si>
  <si>
    <t>Swaraj Engines Ltd.</t>
  </si>
  <si>
    <t>INE007B01023</t>
  </si>
  <si>
    <t>Geojit BNP Paribas Financial Services Ltd.</t>
  </si>
  <si>
    <t>INE578A01017</t>
  </si>
  <si>
    <t>Heidelbergcement India Ltd.</t>
  </si>
  <si>
    <t>INE536A01023</t>
  </si>
  <si>
    <t>Grindwell Norton Ltd.</t>
  </si>
  <si>
    <t>INE278M01019</t>
  </si>
  <si>
    <t>Navkar Corp. Ltd.</t>
  </si>
  <si>
    <t>INE571A01020</t>
  </si>
  <si>
    <t>IPCA Laboratories Ltd.</t>
  </si>
  <si>
    <t>INE455I01029</t>
  </si>
  <si>
    <t>Kaveri Seed Co. Ltd.</t>
  </si>
  <si>
    <t>INE325A01013</t>
  </si>
  <si>
    <t>Timken India Ltd.</t>
  </si>
  <si>
    <t>INE258B01022</t>
  </si>
  <si>
    <t>FDC Ltd.</t>
  </si>
  <si>
    <t>INE429I01024</t>
  </si>
  <si>
    <t>Consolidated Construction Consortium Ltd.</t>
  </si>
  <si>
    <t>Franklin India Prima Fund As of Date -  31Jan2017</t>
  </si>
  <si>
    <t>INE486A01013</t>
  </si>
  <si>
    <t>CESC Ltd.</t>
  </si>
  <si>
    <t>INE881D01027</t>
  </si>
  <si>
    <t>Oracle Financial Services Software Ltd.</t>
  </si>
  <si>
    <t>INE716A01013</t>
  </si>
  <si>
    <t>Whirlpool of India Ltd.</t>
  </si>
  <si>
    <t>INE176B01034</t>
  </si>
  <si>
    <t>Havell's India Ltd.</t>
  </si>
  <si>
    <t>INE299U01018</t>
  </si>
  <si>
    <t>Crompton Greaves Consumer Electricals Ltd.</t>
  </si>
  <si>
    <t>INE663F01024</t>
  </si>
  <si>
    <t>Info Edge India Ltd.</t>
  </si>
  <si>
    <t>INE169A01031</t>
  </si>
  <si>
    <t>Coromandel International Ltd.</t>
  </si>
  <si>
    <t>Fertilisers</t>
  </si>
  <si>
    <t>INE462A01022</t>
  </si>
  <si>
    <t>Bayer Cropscience Ltd.</t>
  </si>
  <si>
    <t>INE669E01016</t>
  </si>
  <si>
    <t>Idea Cellular Ltd.</t>
  </si>
  <si>
    <t>INE160A01022</t>
  </si>
  <si>
    <t>Punjab National Bank Ltd.</t>
  </si>
  <si>
    <t>INE342J01019</t>
  </si>
  <si>
    <t>Wabco India Ltd.</t>
  </si>
  <si>
    <t>INE660A01013</t>
  </si>
  <si>
    <t>Sundaram Finance Ltd.</t>
  </si>
  <si>
    <t>INE572E01012</t>
  </si>
  <si>
    <t>PNB Housing Finance Ltd.</t>
  </si>
  <si>
    <t>INE018A01030</t>
  </si>
  <si>
    <t>Larsen &amp; Toubro Ltd.</t>
  </si>
  <si>
    <t>INE058A01010</t>
  </si>
  <si>
    <t>Sanofi India Ltd.</t>
  </si>
  <si>
    <t>DBXXHTFL01EQ</t>
  </si>
  <si>
    <t>Him Techno</t>
  </si>
  <si>
    <t>Franklin Infotech Fund As of Date -  31Jan2017</t>
  </si>
  <si>
    <t>INE467B01029</t>
  </si>
  <si>
    <t>Tata Consultancy Services Ltd.</t>
  </si>
  <si>
    <t>INE075A01022</t>
  </si>
  <si>
    <t>Wipro Ltd.</t>
  </si>
  <si>
    <t>INE093A01033</t>
  </si>
  <si>
    <t>Hexaware Technologies Ltd.</t>
  </si>
  <si>
    <t>Brillio Technologies Pvt. Ltd.</t>
  </si>
  <si>
    <t>Mutual Funds</t>
  </si>
  <si>
    <t>LU0626261944</t>
  </si>
  <si>
    <t>Franklin Technology Fund, Class I</t>
  </si>
  <si>
    <t>Other Diversified Financial Services</t>
  </si>
  <si>
    <t>Foreign Equity Securities</t>
  </si>
  <si>
    <t>MU0295S00016</t>
  </si>
  <si>
    <t>MakeMyTrip Ltd.</t>
  </si>
  <si>
    <t>US1924461023</t>
  </si>
  <si>
    <t>Cognizant Technology Solutions Corp., A</t>
  </si>
  <si>
    <r>
      <t>Franklin India Opportunities Fund As of Date -  31</t>
    </r>
    <r>
      <rPr>
        <b/>
        <sz val="8"/>
        <color theme="1"/>
        <rFont val="Arial"/>
        <family val="2"/>
      </rPr>
      <t>Jan2017</t>
    </r>
  </si>
  <si>
    <t>INE473B01035</t>
  </si>
  <si>
    <t>Hatsun Agro Products Ltd.</t>
  </si>
  <si>
    <t>INE182A01018</t>
  </si>
  <si>
    <t>Pfizer Ltd.</t>
  </si>
  <si>
    <t>DBXXCIBS01EQ</t>
  </si>
  <si>
    <t>Chennai Interactive Business Services Pvt Ltd.</t>
  </si>
  <si>
    <r>
      <t>Templeton India Equity Income Fund As of Date -  3</t>
    </r>
    <r>
      <rPr>
        <b/>
        <sz val="8"/>
        <color theme="1"/>
        <rFont val="Arial"/>
        <family val="2"/>
      </rPr>
      <t>1Jan2017</t>
    </r>
  </si>
  <si>
    <t>KR7086900008</t>
  </si>
  <si>
    <t>Medy-tox Inc.</t>
  </si>
  <si>
    <t>Biotechnology</t>
  </si>
  <si>
    <t>CNE1000004J3</t>
  </si>
  <si>
    <t>TravelSky Technology Ltd., H</t>
  </si>
  <si>
    <t>BRLEVEACNOR2</t>
  </si>
  <si>
    <t>Mahle-Metal Leve SA</t>
  </si>
  <si>
    <t>Auto Parts &amp; Equipment</t>
  </si>
  <si>
    <t>GB00BF5SDZ96</t>
  </si>
  <si>
    <t>Stock Spirits Group PLC</t>
  </si>
  <si>
    <t>Distillers &amp; Vintners</t>
  </si>
  <si>
    <t>AEA002301017</t>
  </si>
  <si>
    <t>Aramex PJSC</t>
  </si>
  <si>
    <t>Air Freight &amp; Logistics</t>
  </si>
  <si>
    <t>BMG2442N1048</t>
  </si>
  <si>
    <t>COSCO Shipping Ports Ltd.</t>
  </si>
  <si>
    <t>TW0003034005</t>
  </si>
  <si>
    <t>Novatek Microelectronics Corp. Ltd.</t>
  </si>
  <si>
    <t>Semiconductors</t>
  </si>
  <si>
    <t>KYG112591014</t>
  </si>
  <si>
    <t>Biostime International Holdings Ltd.</t>
  </si>
  <si>
    <t>KYG9829N1025</t>
  </si>
  <si>
    <t>Xinyi Solar Holdings Ltd.</t>
  </si>
  <si>
    <t>CNE1000009W5</t>
  </si>
  <si>
    <t>Chongqing Machinery &amp; Electric Co. Ltd., H</t>
  </si>
  <si>
    <t>TW0004126008</t>
  </si>
  <si>
    <t>Pacific Hospital Supply Co. Ltd.</t>
  </si>
  <si>
    <t>TW0001216000</t>
  </si>
  <si>
    <t>Uni-President Enterprises Corp.</t>
  </si>
  <si>
    <t>KR7028150001</t>
  </si>
  <si>
    <t>GS Home Shopping Inc.</t>
  </si>
  <si>
    <t>Internet &amp; Direct Marketing Retail</t>
  </si>
  <si>
    <t>TW0008044009</t>
  </si>
  <si>
    <t>PChome Online Inc.</t>
  </si>
  <si>
    <t>CLP3697U1089</t>
  </si>
  <si>
    <t>Embotelladora Andina SA, pfd., A</t>
  </si>
  <si>
    <t>KR7093050003</t>
  </si>
  <si>
    <t>LF Corp.</t>
  </si>
  <si>
    <t>Apparel Accessories &amp; Luxury Goods</t>
  </si>
  <si>
    <r>
      <t>Franklin India High Growth Companies Fund As of Da</t>
    </r>
    <r>
      <rPr>
        <b/>
        <sz val="8"/>
        <color theme="1"/>
        <rFont val="Arial"/>
        <family val="2"/>
      </rPr>
      <t>te -  31Jan2017</t>
    </r>
  </si>
  <si>
    <t>INE242A01010</t>
  </si>
  <si>
    <t>Indian Oil Corp. Ltd.</t>
  </si>
  <si>
    <t>INE001A01036</t>
  </si>
  <si>
    <t>Housing Development Finance Corp. Ltd.</t>
  </si>
  <si>
    <t>INE028A01039</t>
  </si>
  <si>
    <t>Bank of Baroda</t>
  </si>
  <si>
    <t>INE876N01018</t>
  </si>
  <si>
    <t>Orient Cement Ltd.</t>
  </si>
  <si>
    <t>INE878B01027</t>
  </si>
  <si>
    <t>KEI Industries Ltd.</t>
  </si>
  <si>
    <t>INE230A01023</t>
  </si>
  <si>
    <t>EIH Ltd.</t>
  </si>
  <si>
    <t>Hotels/resorts &amp; Other Recreational Acti</t>
  </si>
  <si>
    <t>INE797F01012</t>
  </si>
  <si>
    <t>Jubilant Foodworks Ltd.</t>
  </si>
  <si>
    <t>INE686A01026</t>
  </si>
  <si>
    <t>ITD Cementation India Ltd.</t>
  </si>
  <si>
    <t>INE129A01019</t>
  </si>
  <si>
    <t>GAIL India Ltd.</t>
  </si>
  <si>
    <r>
      <t>Franklin India Index Fund - NSE Nifty Plan As of D</t>
    </r>
    <r>
      <rPr>
        <b/>
        <sz val="8"/>
        <color theme="1"/>
        <rFont val="Arial"/>
        <family val="2"/>
      </rPr>
      <t>ate -  31Jan2017</t>
    </r>
  </si>
  <si>
    <t>INE154A01025</t>
  </si>
  <si>
    <t>ITC Ltd.</t>
  </si>
  <si>
    <t>INE081A01012</t>
  </si>
  <si>
    <t>Tata Steel Ltd.</t>
  </si>
  <si>
    <t>INE066A01013</t>
  </si>
  <si>
    <t>Eicher Motors Ltd.</t>
  </si>
  <si>
    <t>INE059A01026</t>
  </si>
  <si>
    <t>Cipla Ltd.</t>
  </si>
  <si>
    <t>INE256A01028</t>
  </si>
  <si>
    <t>Zee Entertainment Enterprises Ltd.</t>
  </si>
  <si>
    <t>INE742F01042</t>
  </si>
  <si>
    <t>Adani Ports And Special Economic Zone Ltd.</t>
  </si>
  <si>
    <t>INE038A01020</t>
  </si>
  <si>
    <t>Hindalco Industries Ltd.</t>
  </si>
  <si>
    <t>Non - Ferrous Metals</t>
  </si>
  <si>
    <t>INE323A01026</t>
  </si>
  <si>
    <t>Bosch Ltd.</t>
  </si>
  <si>
    <t>INE406A01037</t>
  </si>
  <si>
    <t>Aurobindo Pharma Ltd.</t>
  </si>
  <si>
    <t>INE079A01024</t>
  </si>
  <si>
    <t>Ambuja Cements Ltd.</t>
  </si>
  <si>
    <t>INE121J01017</t>
  </si>
  <si>
    <t>Bharti Infratel Ltd.</t>
  </si>
  <si>
    <t>Telecom -  Equipment &amp; Accessories</t>
  </si>
  <si>
    <t>INE245A01021</t>
  </si>
  <si>
    <t>Tata Power Co. Ltd.</t>
  </si>
  <si>
    <t>INE012A01025</t>
  </si>
  <si>
    <t>ACC Ltd.</t>
  </si>
  <si>
    <t>INE257A01026</t>
  </si>
  <si>
    <t>Bharat Heavy Electricals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</si>
  <si>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31Jan2017</t>
    </r>
  </si>
  <si>
    <t>LU0195948665</t>
  </si>
  <si>
    <t>Franklin U.S. Opportunities Fund, Class I (Acc)</t>
  </si>
  <si>
    <r>
      <t>Franklin India Multi-Asset Solution Fund As of Dat</t>
    </r>
    <r>
      <rPr>
        <b/>
        <sz val="8"/>
        <color theme="1"/>
        <rFont val="Arial"/>
        <family val="2"/>
      </rPr>
      <t>e -  31Jan2017</t>
    </r>
  </si>
  <si>
    <t>INF090I01GK1</t>
  </si>
  <si>
    <t>Franklin India Short Term Income Plan</t>
  </si>
  <si>
    <t>INF090I01FN7</t>
  </si>
  <si>
    <t>Franklin India Bluechip Fund</t>
  </si>
  <si>
    <t>INF732E01102</t>
  </si>
  <si>
    <t>Goldman Sachs Gold Exchange Traded Scheme-GS Gold BeES</t>
  </si>
  <si>
    <r>
      <t>Franklin India Dynamic PE Ratio Fund of Funds As o</t>
    </r>
    <r>
      <rPr>
        <b/>
        <sz val="8"/>
        <color theme="1"/>
        <rFont val="Arial"/>
        <family val="2"/>
      </rPr>
      <t>f Date -  31Jan2017</t>
    </r>
  </si>
  <si>
    <r>
      <t>Franklin India Feeder - Franklin European Growth F</t>
    </r>
    <r>
      <rPr>
        <b/>
        <sz val="8"/>
        <color theme="1"/>
        <rFont val="Arial"/>
        <family val="2"/>
      </rPr>
      <t>und As of Date -  31Jan2017</t>
    </r>
  </si>
  <si>
    <t>LU0195949390</t>
  </si>
  <si>
    <t>Franklin European Growth Fund, Class I (Acc)</t>
  </si>
  <si>
    <r>
      <t>Franklin India Flexi Cap Fund As of Date -  31Jan2</t>
    </r>
    <r>
      <rPr>
        <b/>
        <sz val="8"/>
        <color theme="1"/>
        <rFont val="Arial"/>
        <family val="2"/>
      </rPr>
      <t>017</t>
    </r>
  </si>
  <si>
    <t>INE264A01014</t>
  </si>
  <si>
    <t>GlaxoSmithKline Consumer Healthcare Ltd.</t>
  </si>
  <si>
    <t>INE854D01016</t>
  </si>
  <si>
    <t>United Spirits Ltd.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</si>
  <si>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31Jan2017</t>
    </r>
  </si>
  <si>
    <t>INF090I01GV8</t>
  </si>
  <si>
    <t>Franklin India Savings Plus Fund</t>
  </si>
  <si>
    <t>INF090I01GY2</t>
  </si>
  <si>
    <t>Templeton India Growth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</si>
  <si>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31Jan2017</t>
    </r>
  </si>
  <si>
    <t>INF090I01HB8</t>
  </si>
  <si>
    <t>Franklin India Dynamic Accrual Fund</t>
  </si>
  <si>
    <t>INF090I01FW8</t>
  </si>
  <si>
    <t>Franklin India Income Builder Account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</si>
  <si>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31Jan2017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</si>
  <si>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</si>
  <si>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</si>
  <si>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31Jan2017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</si>
  <si>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31Jan2017</t>
    </r>
  </si>
  <si>
    <t>Franklin Build India Fund As of Date -  31Jan2017</t>
  </si>
  <si>
    <t>INE094A01015</t>
  </si>
  <si>
    <t>Hindustan Petroleum Corp. Ltd.</t>
  </si>
  <si>
    <t>INE042A01014</t>
  </si>
  <si>
    <t>Escorts Ltd.</t>
  </si>
  <si>
    <t>INE349A01021</t>
  </si>
  <si>
    <t>NRB Bearings Ltd.</t>
  </si>
  <si>
    <t>INE871K01015</t>
  </si>
  <si>
    <t>Hindustan Media Ventures Ltd.</t>
  </si>
  <si>
    <r>
      <t>Franklin India BlueChip Fund As of Date -  31Jan20</t>
    </r>
    <r>
      <rPr>
        <b/>
        <sz val="8"/>
        <color theme="1"/>
        <rFont val="Arial"/>
        <family val="2"/>
      </rPr>
      <t>17</t>
    </r>
  </si>
  <si>
    <t>Franklin Asian Equity Fund As of Date -  31Jan2017</t>
  </si>
  <si>
    <t>INE338I01027</t>
  </si>
  <si>
    <t>Motilal Oswal Financial Services Ltd.</t>
  </si>
  <si>
    <t>INE849A01020</t>
  </si>
  <si>
    <t>Trent Ltd.</t>
  </si>
  <si>
    <t>INE053A01029</t>
  </si>
  <si>
    <t>Indian Hotels Co. Ltd.</t>
  </si>
  <si>
    <t>INE465A01025</t>
  </si>
  <si>
    <t>Bharat Forge Ltd.</t>
  </si>
  <si>
    <t>INE774D01024</t>
  </si>
  <si>
    <t>Mahindra &amp; Mahindra Financial Services Ltd.</t>
  </si>
  <si>
    <t>INE484J01027</t>
  </si>
  <si>
    <t>Godrej Properties Ltd.</t>
  </si>
  <si>
    <t>INE761H01022</t>
  </si>
  <si>
    <t>Page Industries Ltd.</t>
  </si>
  <si>
    <t>KR7005930003</t>
  </si>
  <si>
    <t>Samsung Electronics Co. Ltd.</t>
  </si>
  <si>
    <t>Technology Hardware Storage &amp; Peripheral</t>
  </si>
  <si>
    <t>KYG875721634</t>
  </si>
  <si>
    <t>Tencent Holdings Ltd.</t>
  </si>
  <si>
    <t>TW0002330008</t>
  </si>
  <si>
    <t>Taiwan Semiconductor Manufacturing Co. Ltd.</t>
  </si>
  <si>
    <t>Hardware</t>
  </si>
  <si>
    <t>US01609W1027</t>
  </si>
  <si>
    <t>Alibaba Group Holding Ltd., ADR</t>
  </si>
  <si>
    <t>HK0000069689</t>
  </si>
  <si>
    <t>AIA Group Ltd.</t>
  </si>
  <si>
    <t>US22943F1003</t>
  </si>
  <si>
    <t>Ctrip.com International Ltd., ADR</t>
  </si>
  <si>
    <t>KR7035420009</t>
  </si>
  <si>
    <t>Naver Corp.</t>
  </si>
  <si>
    <t>Internet Software &amp; Services</t>
  </si>
  <si>
    <t>KR7055550008</t>
  </si>
  <si>
    <t>Shinhan Financial Group Co. Ltd.</t>
  </si>
  <si>
    <t>Diversified Banks</t>
  </si>
  <si>
    <t>SG1L01001701</t>
  </si>
  <si>
    <t>DBS Group Holdings Ltd.</t>
  </si>
  <si>
    <t>TH0016010017</t>
  </si>
  <si>
    <t>Kasikornbank PCL, fgn.</t>
  </si>
  <si>
    <t>LU0633102719</t>
  </si>
  <si>
    <t>Samsonite International SA</t>
  </si>
  <si>
    <t>PHY7571C1000</t>
  </si>
  <si>
    <t>Security Bank Corp.</t>
  </si>
  <si>
    <t>CNE1000003X6</t>
  </si>
  <si>
    <t>Ping An Insurance (Group) Co. of China Ltd.</t>
  </si>
  <si>
    <t>ID1000109507</t>
  </si>
  <si>
    <t>Bank Central Asia Tbk PT</t>
  </si>
  <si>
    <t>TH0003010Z12</t>
  </si>
  <si>
    <t>The Siam Cement PCL, fgn.</t>
  </si>
  <si>
    <t>TW0006414006</t>
  </si>
  <si>
    <t>Ennoconn Corp.</t>
  </si>
  <si>
    <t>SG1J26887955</t>
  </si>
  <si>
    <t>Singapore Exchange Ltd.</t>
  </si>
  <si>
    <t>ID1000125305</t>
  </si>
  <si>
    <t>Surya Citra Media Tbk PT</t>
  </si>
  <si>
    <t>PHY9297P1004</t>
  </si>
  <si>
    <t>Universal Robina Corp.</t>
  </si>
  <si>
    <t>Packaged Foods &amp; Meats</t>
  </si>
  <si>
    <t>KR7005380001</t>
  </si>
  <si>
    <t>Hyundai Motor Co.</t>
  </si>
  <si>
    <t>Automobile Manufacturers</t>
  </si>
  <si>
    <t>HK0688002218</t>
  </si>
  <si>
    <t>China Overseas Land &amp; Investment Ltd.</t>
  </si>
  <si>
    <t>TH4577010010</t>
  </si>
  <si>
    <t>MK Restaurants Group PCL, fgn.</t>
  </si>
  <si>
    <t>LU0501835309</t>
  </si>
  <si>
    <t>L'Occitane International SA</t>
  </si>
  <si>
    <t>TH0671010Z16</t>
  </si>
  <si>
    <t>Major Cineplex Group PCL, fgn.</t>
  </si>
  <si>
    <t>KYG476341030</t>
  </si>
  <si>
    <t>IMAX China Holding Inc.</t>
  </si>
  <si>
    <t>MYL5250OO005</t>
  </si>
  <si>
    <t>7-Eleven Malaysia Holdings Bhd.</t>
  </si>
  <si>
    <t>MYL4707OO005</t>
  </si>
  <si>
    <t>Nestle (Malaysia) Bhd.</t>
  </si>
  <si>
    <t>HK0669013440</t>
  </si>
  <si>
    <t>Techtronic Industries Co. Ltd.</t>
  </si>
  <si>
    <t>ID1000113301</t>
  </si>
  <si>
    <t>Matahari Department Store Tbk PT</t>
  </si>
  <si>
    <t>KR7051900009</t>
  </si>
  <si>
    <t>LG Household &amp; Health Care Ltd.</t>
  </si>
  <si>
    <t>Personal Products</t>
  </si>
  <si>
    <t>KYG2108Y1052</t>
  </si>
  <si>
    <t>China Resources Land Ltd.</t>
  </si>
  <si>
    <t>LK0128N00005</t>
  </si>
  <si>
    <t>Nestle Lanka PLC</t>
  </si>
  <si>
    <t>TH0264A10Z12</t>
  </si>
  <si>
    <t>Bangkok Dusit Medical Services PCL, fgn.</t>
  </si>
  <si>
    <t>US6475811070</t>
  </si>
  <si>
    <t>New Oriental Education &amp; Technology Group Inc., ADR</t>
  </si>
  <si>
    <t>Diversified Consumer Service</t>
  </si>
  <si>
    <t>TH0128B10Z17</t>
  </si>
  <si>
    <t>Minor International PCL, fgn.</t>
  </si>
  <si>
    <t>Hotels, Resorts And Other Recreational Activities</t>
  </si>
  <si>
    <t>TW0005904007</t>
  </si>
  <si>
    <t>Poya International Co. Ltd.</t>
  </si>
  <si>
    <t>TH0592010Z14</t>
  </si>
  <si>
    <t>BEC World PCL, fgn.</t>
  </si>
  <si>
    <t>Franklin India Prima Plus As of Date -  31Jan2017</t>
  </si>
  <si>
    <t>INE151A01013</t>
  </si>
  <si>
    <t>Tata Communications Ltd.</t>
  </si>
  <si>
    <t>INE908D01010</t>
  </si>
  <si>
    <t>Shakti Pumps India Ltd.</t>
  </si>
  <si>
    <t>Quantum Information Systems</t>
  </si>
  <si>
    <t>10.29% Tril It4 Pvt Ltd (17-Mar-2017) **</t>
  </si>
  <si>
    <t>12.25% DLF Ltd, Series I (11-Aug-2017) **</t>
  </si>
  <si>
    <t>9.43% Tata Power Renewable Energy Ltd (SBI + 13Bps) (22-Jan-2025) **</t>
  </si>
  <si>
    <t>9.32% Tata Power Co Ltd (17-Nov-2017) **</t>
  </si>
  <si>
    <t>9.05% Dewan Housing Finance Corp Ltd (09-Sep-2019) **</t>
  </si>
  <si>
    <t>Aspire Home Finance Corp Ltd (SBI + 69 Bps) (21-Jul-2023) **</t>
  </si>
  <si>
    <t>AU Financiers India Pvt Ltd (SBI + 15Bps) (26-Jun-2020) **</t>
  </si>
  <si>
    <t>CEAT Ltd (SBI + 10 Bps)(31-Jul-2025) **</t>
  </si>
  <si>
    <t>10.75% Tata Bluescope (27-Sep-2019) **</t>
  </si>
  <si>
    <t>10.15% Equitas Finance Series 23 (30-Aug-2019) **</t>
  </si>
  <si>
    <t>9.00% Edelweiss Retail Finance Ltd (17-Feb-2017) **</t>
  </si>
  <si>
    <t>9.24% Vedanta Ltd (20-Dec-2022) **</t>
  </si>
  <si>
    <t>8.13% Tata Motors Ltd (18-Jul-2018) **</t>
  </si>
  <si>
    <t>10.10% Future Retail Ltd, Series IX-E (17-Apr-2020) **</t>
  </si>
  <si>
    <t>Hinduja Leyland Finance Ltd (SBI + 35 Bps) (29-Apr-2020) **</t>
  </si>
  <si>
    <t>10.25% Future Retail Ltd, Series A (06-Apr-2020) **</t>
  </si>
  <si>
    <t>10.10% Future Retail Ltd, Series IX-D, (17-Apr-2020) **</t>
  </si>
  <si>
    <t>9.74% Dewan Housing Finance Corp Ltd (09-Jun-2017) **</t>
  </si>
  <si>
    <t>10.55% JSW Steel Ltd (10-Feb-2017) **</t>
  </si>
  <si>
    <t>9.75% JSW Energy Ltd (01-Nov-2022) **</t>
  </si>
  <si>
    <t>9.00% Edelweiss Retail Finance Ltd (18-Aug-2017) **</t>
  </si>
  <si>
    <t>9.10% Vedanta Ltd (05-Apr-2023) **</t>
  </si>
  <si>
    <t>7.65% National Bank For Agriculture And Rural Development (16-May-2019) **</t>
  </si>
  <si>
    <t>9.75% Dewan Housing Finance Corp Ltd (28-Feb-2017) **</t>
  </si>
  <si>
    <t>9.17% Vedanta Ltd (04-Jul-2023) **</t>
  </si>
  <si>
    <t>Hinduja Leyland Finance Ltd (SBI + 20 Bps) (15-May-2020) **</t>
  </si>
  <si>
    <t>9.75% JSW Energy Ltd (31-Mar-2022)</t>
  </si>
  <si>
    <t>10.50% Hinduja Leyland Finance Ltd (30-May-2017) **</t>
  </si>
  <si>
    <t>12.13% Equitas Small Finance Bank Ltd (26-Feb-2020) **</t>
  </si>
  <si>
    <t>10.50% JM Financial Credit Solutions Ltd (29-Jun-2017) **</t>
  </si>
  <si>
    <t>9.74% Dewan Housing Finance Corp Ltd (09-May-2017) **</t>
  </si>
  <si>
    <t>9.75% JSW Energy Ltd (20-Jul-2020) **</t>
  </si>
  <si>
    <t>Essel Propack Ltd (SBI+ 100 Bps) (25-Apr-2021) **</t>
  </si>
  <si>
    <t>8.84% Power Grid Corp Of India Ltd (21-Oct-2017) **</t>
  </si>
  <si>
    <t>9.70% JSW Energy Ltd (31-Mar-2017) **</t>
  </si>
  <si>
    <t>11.50% Indostar Capital Finance Pvt Ltd (11-Sep-2019) **</t>
  </si>
  <si>
    <t>11.95% Future Consumer Ltd (17-Mar-2017) **</t>
  </si>
  <si>
    <t>9.57% LIC Housing Finance Ltd (23-Feb-2017) **</t>
  </si>
  <si>
    <t>AU Financiers India Pvt Ltd (SBI + 15 Bps) (21-May-2020) **</t>
  </si>
  <si>
    <t>9.48% Tata Power Co Ltd (16-Nov-2019) **</t>
  </si>
  <si>
    <t>9.63% Magma Fincorp Ltd (28-Apr-2017) **</t>
  </si>
  <si>
    <t>11.50% Indostar Capital Finance Pvt Ltd (11-Jul-2019) **</t>
  </si>
  <si>
    <t>10.95% Dewan Housing Finance Corp Ltd (27-Apr-2017) **</t>
  </si>
  <si>
    <t>11.50% Indostar Capital Finance Pvt Ltd (11-Aug-2019) **</t>
  </si>
  <si>
    <t>9.15% Tata Steel Ltd (24-Jan-2019) **</t>
  </si>
  <si>
    <t>10.95% Dewan Housing Finance Corp Ltd (29-May-2017) **</t>
  </si>
  <si>
    <t>9.80% Indostar Capital Finance Ltd (13-Aug-2017) **</t>
  </si>
  <si>
    <t>8.63% Volkswagen Finance Pvt Ltd (28-Dec-2018) **</t>
  </si>
  <si>
    <t>9.69% Tata Motors Ltd (29-Mar-2019) **</t>
  </si>
  <si>
    <t>Reliance Infrastructure Ltd (IBL+10Bps) (25-Mar-2017) **</t>
  </si>
  <si>
    <t>9.36% Vedanta Ltd (30-Dec-2017) **</t>
  </si>
  <si>
    <t>10.00% Mahindra World City Jaipur Ltd (13-Jul-2017) **</t>
  </si>
  <si>
    <t>12.35% Reliance Inceptum Pvt Ltd (04-Aug-2017) **</t>
  </si>
  <si>
    <t>10.25% Renew Solar Power Pvt Ltd (29-Nov-2019) **</t>
  </si>
  <si>
    <t>11.90% Legitimate Asset Operators Pvt Ltd (30-Nov-2017) **</t>
  </si>
  <si>
    <t>ATC Telecom Infrastructure Ltd (SBI + 60 Bps) (28-Apr-2020) **</t>
  </si>
  <si>
    <t>9.60% Aasan Corporate Solutions Pvt Ltd (20-Dec-2019) **</t>
  </si>
  <si>
    <t>0.00% JSW Techno Projects Management Ltd (09-Jun-2018) **</t>
  </si>
  <si>
    <t>0.00% Sprit Textiles Pvt Ltd (25-Jul-2019) **</t>
  </si>
  <si>
    <t>Shriram Housing Finance Ltd (KBR + 0 Bps) (01-Dec-2017) **</t>
  </si>
  <si>
    <t>0.00% Essel Corporate Resources Pvt. Ltd., Series II, (09-Aug-2019) **</t>
  </si>
  <si>
    <t>0.00% JSW Techno Projects Management Ltd (09-Dec-2018) **</t>
  </si>
  <si>
    <t>Axis Bank Ltd (27-Sep-2017) **</t>
  </si>
  <si>
    <t>Axis Bank Ltd (10-Nov-2017) **</t>
  </si>
  <si>
    <t>ICICI Bank Ltd (28-Sep-2017)</t>
  </si>
  <si>
    <t>Export-Import Bank Of India (29-Sep-2017) **</t>
  </si>
  <si>
    <t>ICICI Bank Ltd (27-Sep-2017) **</t>
  </si>
  <si>
    <t>State Bank Of Hyderabad (15-Mar-2017) **</t>
  </si>
  <si>
    <t>Gujarat Fluorochemicals Ltd (24-Aug-2017) **</t>
  </si>
  <si>
    <t>HT Media Ltd (10-Mar-2017) **</t>
  </si>
  <si>
    <t>Altico Capital India Pvt Ltd (30-Jun-2017) **</t>
  </si>
  <si>
    <t>Altico Capital India Pvt Ltd (15-Sep-2017) **</t>
  </si>
  <si>
    <t>Housing Development Finance Corp Ltd (04-Dec-2017) **</t>
  </si>
  <si>
    <t>Altico Capital India Pvt Ltd (07-Jun-2017) **</t>
  </si>
  <si>
    <t>JM Financial Asset Reconstruction Co Pvt Ltd (24-Apr-2017) **</t>
  </si>
  <si>
    <t>Housing Development Finance Corp Ltd (07-Nov-2017) **</t>
  </si>
  <si>
    <t>Bharti Airtel Ltd (07-Mar-2017) **</t>
  </si>
  <si>
    <t>Future Retail Ltd (16-Mar-2017) **</t>
  </si>
  <si>
    <t>Indostar Capital Finance Ltd (27-Feb-2017) **</t>
  </si>
  <si>
    <t>9.10% Dewan Housing Finance Corp Ltd (16-Mar-2018) **</t>
  </si>
  <si>
    <t>Indusind Bank Ltd (25-May-2017) **</t>
  </si>
  <si>
    <t>INE657N07241</t>
  </si>
  <si>
    <t>8.50% Edelweiss Commodities Services Ltd (31-Jan-2020) **</t>
  </si>
  <si>
    <t>Indostar Capital Finance Ltd (14-Mar-2017) **</t>
  </si>
  <si>
    <t>9.00% Edelweiss Commodities Services Ltd (19-Apr-2017)</t>
  </si>
  <si>
    <t>8.00% Mahindra Lifespace Developers Ltd (04-Apr-2017) **</t>
  </si>
  <si>
    <t>0.00% Trent Hypermarket Ltd (13-Mar-2017) **</t>
  </si>
  <si>
    <t>Indusind Bank Ltd (06-Feb-2017) **</t>
  </si>
  <si>
    <t>Export-Import Bank Of India (10-Feb-2017) **</t>
  </si>
  <si>
    <t>National Bank For Agriculture And Rural Development (16-Feb-2017) **</t>
  </si>
  <si>
    <t>Axis Bank Ltd (01-Feb-2017) **</t>
  </si>
  <si>
    <t>Punjab &amp; Sindh Bank Ltd (03-Feb-2017) **</t>
  </si>
  <si>
    <t>Yes Bank Ltd (14-Feb-2017) **</t>
  </si>
  <si>
    <t>Shapoorji Pallonji &amp; Co Ltd (07-Feb-2017) **</t>
  </si>
  <si>
    <t>Aditya Birla Finance Ltd (21-Feb-2017) **</t>
  </si>
  <si>
    <t>National Housing Bank (16-Feb-2017) **</t>
  </si>
  <si>
    <t>Indian Railway Finance Corp Ltd (27-Feb-2017) **</t>
  </si>
  <si>
    <t>National Bank For Agriculture And Rural Developm (20-Apr-2017)</t>
  </si>
  <si>
    <t>PTC India Financial Services Ltd (02-Mar-2017) **</t>
  </si>
  <si>
    <t>Axis Finance Ltd (30-Mar-2017) **</t>
  </si>
  <si>
    <t>Dewan Housing Finance Corp Ltd (23-Feb-2017) **</t>
  </si>
  <si>
    <t>HDB Financial Services Ltd (01-Mar-2017) **</t>
  </si>
  <si>
    <t>Axis Finance Ltd (31-Mar-2017) **</t>
  </si>
  <si>
    <t>JM Financial Asset Reconstruction Co Pvt Ltd (23-Feb-2017) **</t>
  </si>
  <si>
    <t>Future Retail Ltd (15-Mar-2017) **</t>
  </si>
  <si>
    <t>Axis Finance Ltd (27-Mar-2017) **</t>
  </si>
  <si>
    <t>JM Financial Asset Reconstruction Co Pvt Ltd (02-May-2017) **</t>
  </si>
  <si>
    <t>Kotak Commodity Service Pvt Ltd (20-Mar-2017) **</t>
  </si>
  <si>
    <t>Ptc India Financial Services Ltd (20-Mar-2017) **</t>
  </si>
  <si>
    <t>National Bank For Agriculture And Rural Developm (03-Feb-2017) **</t>
  </si>
  <si>
    <t>Housing Development Finance Corp Ltd (06-Feb-2017) **</t>
  </si>
  <si>
    <t>Jm Financial Products Ltd (06-Feb-2017) **</t>
  </si>
  <si>
    <t>Sundaram Finance Ltd (28-Feb-2017) **</t>
  </si>
  <si>
    <t>364 DTB (16-Mar-2017) **</t>
  </si>
  <si>
    <t>91 DTB (09-Mar-2017) **</t>
  </si>
  <si>
    <t>11.00% Tata Teleservices Ltd (28-Jun-2017) **</t>
  </si>
  <si>
    <t>12.25% DLF Ltd., Tranche II Series IV, (11-Aug-2020) **</t>
  </si>
  <si>
    <t>12.40% Hinduja Leyland Finance Ltd (03-Nov-2019) **</t>
  </si>
  <si>
    <t>8.60% LIC Housing Finance Ltd (27-Jul-2018) **</t>
  </si>
  <si>
    <t>Reliance Infrastructure Ltd (IBL+10Bps) (25-Sep-2018) **</t>
  </si>
  <si>
    <t>11.90% JSW Infrastructure Ltd (07-Mar-2019) **</t>
  </si>
  <si>
    <t>11.66% Equitas Small Finance Bank Ltd (14-Aug-2020) **</t>
  </si>
  <si>
    <t>12.25% DLF Ltd, Series IV (11-Aug-2020) **</t>
  </si>
  <si>
    <t>12.25% DLF Ltd, Series III (09-Aug-2019) **</t>
  </si>
  <si>
    <t>11.95% Future Consumer Ltd (17-Mar-2018) **</t>
  </si>
  <si>
    <t>11.00% Aspire Home Finance Corp Ltd (06-May-2017) **</t>
  </si>
  <si>
    <t>10.15% Equitas Finance Series 24 (30-Aug-2019) **</t>
  </si>
  <si>
    <t>8.55% Reliance Jio Infocomm Ltd (31-Jul-2018) **</t>
  </si>
  <si>
    <t>11.50% Hinduja Leyland Finance Ltd (31-May-2021) **</t>
  </si>
  <si>
    <t>11.15% IFMR Capital Finance Pvt Ltd (13-Mar-2018) **</t>
  </si>
  <si>
    <t>10.70% Hinduja Leyland Finance Ltd (23-Sep-2017) **</t>
  </si>
  <si>
    <t>10.00% Dewan Housing Finance Corp Ltd (24-Sep-2017) **</t>
  </si>
  <si>
    <t>8.00% ECL Finance Ltd (26-Sep-2017) **</t>
  </si>
  <si>
    <t>12.33% Reliance Communications Enterprises Pvt Ltd (22-Dec-2017) **</t>
  </si>
  <si>
    <t>12.68% Renew Power Ventures Pvt. Ltd., Series III, (23-Mar-2020) **</t>
  </si>
  <si>
    <t>12.33% Reliance Project Ventures And Management Pvt Ltd (22-Dec-2017) **</t>
  </si>
  <si>
    <t>12.52% Reliance Project Ventures And Management Pvt Ltd (10-Oct-2017) **</t>
  </si>
  <si>
    <t>12.15% Nufuture Digital (India) Ltd (31-May-2019) **</t>
  </si>
  <si>
    <t>11.90% Legitimate Asset Operators Pvt Ltd (31-May-2018) **</t>
  </si>
  <si>
    <t>12.68% Renew Power Ventures Pvt. Ltd., Series II, (23-Mar-2020) **</t>
  </si>
  <si>
    <t>11.50% MA Multi-Trade Pvt Ltd (26-Mar-2018) **</t>
  </si>
  <si>
    <t>11.90% Bhavna Asset Operators Pvt Ltd (31-Aug-2019) **</t>
  </si>
  <si>
    <t>11.90% Legitimate Asset Operators Pvt Ltd (30-Nov-2018) **</t>
  </si>
  <si>
    <t>12.30% Piramal Realty Pvt Ltd (22-Dec-2017) **</t>
  </si>
  <si>
    <t>12.75% Future Ideas Company Ltd (31-Jan-2018) **</t>
  </si>
  <si>
    <t>11.35% Renew Solar Power Pvt Ltd (01-Nov-2022) **</t>
  </si>
  <si>
    <t>Jindal Power Ltd  (SBI+100 Bps) (21-Dec-2018) **</t>
  </si>
  <si>
    <t>0.00% OPJ Trading Pvt Ltd (20-Oct-2017) **</t>
  </si>
  <si>
    <t>0.00% Aditya Birla Retail Ltd (20-Sep-2019) **</t>
  </si>
  <si>
    <t>0.00% Essel Corporate Resources Pvt. Ltd., Series I, (09-Aug-2019) **</t>
  </si>
  <si>
    <t>9.60% Aasan Corporate Solutions Pvt Ltd (13-Dec-2019) **</t>
  </si>
  <si>
    <t>Jindal Power Ltd  (SBI+100 Bps) (20-Dec-2019) **</t>
  </si>
  <si>
    <t>0.00% JSW Logistics Infrastructure Pvt Ltd (13-Dec-2019) **</t>
  </si>
  <si>
    <t>0.00% JSW Logistics Infrastructure Pvt Ltd (13-Mar-2020) **</t>
  </si>
  <si>
    <t>0.00% Pri-Media Services Pvt. Ltd. Series C (30-Jun-2020) **</t>
  </si>
  <si>
    <t>0.00% SBK Properties Pvt Ltd (09-Jan-2020) **</t>
  </si>
  <si>
    <t>0.00% Dolvi Minerals And Metals Ltd (22-Oct-2019) **</t>
  </si>
  <si>
    <t>0.00% Hero Solar Energy Pvt Ltd (21-Jun-2022) **</t>
  </si>
  <si>
    <t>9.00% Edelweiss Commodities Services Ltd (17-Apr-2020) **</t>
  </si>
  <si>
    <t>10.75% Edelweiss Asset Reconstruction Co Ltd (15-Jul-2019) **</t>
  </si>
  <si>
    <t>12.25% DLF Ltd, Series II (10-Aug-2018) **</t>
  </si>
  <si>
    <t>10.44% IFMR Capital Finance Pvt Ltd Series B (02-Aug-2019) **</t>
  </si>
  <si>
    <t>10.44% IFMR Capital Finance Pvt Ltd Series C (02-Aug-2019) **</t>
  </si>
  <si>
    <t>10.25% Future Retail Ltd, Series B (06-Apr-2020) **</t>
  </si>
  <si>
    <t>10.25% Au Housing Finance Ltd (10-Oct-2019) **</t>
  </si>
  <si>
    <t>12.40% Hinduja Leyland Finance Ltd (03-Apr-2020) **</t>
  </si>
  <si>
    <t>11.75% AU Financiers India Pvt Ltd (04-May-2021) **</t>
  </si>
  <si>
    <t>10.90% DLF Promenade Ltd (11-Dec-2021) **</t>
  </si>
  <si>
    <t>12.25% DLF Ltd,Trache II Series II  (10-Aug-2018) **</t>
  </si>
  <si>
    <t>Reliance Infrastructure Ltd (IBL+10Bps) (25-Mar-2019) **</t>
  </si>
  <si>
    <t>9.10% Dewan Housing Finance Corp Ltd (09-Sep-2019) **</t>
  </si>
  <si>
    <t>7.70% Tata Power Co Ltd (02-Aug-2019) **</t>
  </si>
  <si>
    <t>9.05% Dewan Housing Finance Corp Ltd (09-Sep-2021) **</t>
  </si>
  <si>
    <t>10.65% Hinduja Leyland Finance Ltd (16-Feb-2020) **</t>
  </si>
  <si>
    <t>10.65% Hinduja Leyland Finance Ltd (16-Feb-2018) **</t>
  </si>
  <si>
    <t>11.50% Xander Finance Pvt Ltd (03-Aug-2018) **</t>
  </si>
  <si>
    <t>11.30% Hinduja Leyland Finance Ltd (21-Jul-2021) **</t>
  </si>
  <si>
    <t>10.10% Future Enterprises Ltd (29-Apr-2021) **</t>
  </si>
  <si>
    <t>11.95% AU Financiers India Pvt Ltd (24-Jul-2017) **</t>
  </si>
  <si>
    <t>11.95% AU Financiers India Pvt Ltd (24-May-2017) **</t>
  </si>
  <si>
    <t>9.27% Talwandi Sabo Power Ltd (10-Nov-2017) **</t>
  </si>
  <si>
    <t>11.95% AU Financiers India Pvt Ltd (24-Mar-2017) **</t>
  </si>
  <si>
    <t>11.50% Magma Fincorp Ltd (06-Jun-2018) **</t>
  </si>
  <si>
    <t>10.10% Future Enterprises Ltd (29-Apr-2020) **</t>
  </si>
  <si>
    <t>9.55% Hindalco Industries Ltd (25-Apr-2022)</t>
  </si>
  <si>
    <t>7.75% Trent Hypermarket Ltd (18-Jun-2017) **</t>
  </si>
  <si>
    <t>9.10% Dewan Housing Finance Corp Ltd (16-Aug-2019) **</t>
  </si>
  <si>
    <t>11.00% Renew Power Ventures Pvt Ltd (09-Sep-2020) **</t>
  </si>
  <si>
    <t>11.30% Tata Teleservices Maharashtra Ltd (22-May-2018) **</t>
  </si>
  <si>
    <t>12.15% Nufuture Digital (India) Ltd (30-Nov-2019) **</t>
  </si>
  <si>
    <t>11.90% Bhavna Asset Operators Pvt Ltd (29-Feb-2020) **</t>
  </si>
  <si>
    <t>12.15% Nufuture Digital (India) Ltd (30-Nov-2018) **</t>
  </si>
  <si>
    <t>11.90% Legitimate Asset Operators Pvt Ltd (31-May-2019) **</t>
  </si>
  <si>
    <t>13.01% Renew Power Ventures Pvt. Ltd., Series V, (23-Mar-2020) **</t>
  </si>
  <si>
    <t>11.90% Legitimate Asset Operators Pvt Ltd (11-May-2020) **</t>
  </si>
  <si>
    <t>12.15% Nufuture Digital (India) Ltd (30-Nov-2017) **</t>
  </si>
  <si>
    <t>12.75% Future Ideas Company Ltd (30-Jun-2020) **</t>
  </si>
  <si>
    <t>11.90% Legitimate Asset Operators Pvt Ltd (30-Nov-2019) **</t>
  </si>
  <si>
    <t>12.15% Nufuture Digital (India) Ltd (02-Jun-2020) **</t>
  </si>
  <si>
    <t>12.15% Nufuture Digital (India) Ltd (31-May-2018) **</t>
  </si>
  <si>
    <t>11.80% Aasan Corporate Solutions Pvt Ltd (29-Jun-2018) **</t>
  </si>
  <si>
    <t>13.01% Renew Power Ventures Pvt. Ltd., Series VI, (23-Mar-2020) **</t>
  </si>
  <si>
    <t>0.00% Essel Infraprojects Ltd, Series II (22-May-2020) **</t>
  </si>
  <si>
    <t>0.00% Essel Infraprojects Ltd, Series I (22-May-2020) **</t>
  </si>
  <si>
    <t>0.00% Sprit Textiles Pvt Ltd (20-Jul-2019) **</t>
  </si>
  <si>
    <t>0.00% Dish Infra Services Pvt Ltd (28-May-2018) **</t>
  </si>
  <si>
    <t>0.00% Hero Wind Energy Pvt Ltd (08-Apr-2019) **</t>
  </si>
  <si>
    <t>0.00% Hero Wind Energy Pvt Ltd (21-Jun-2022) **</t>
  </si>
  <si>
    <t>0.00% JSW Logistics Infrastructure Pvt Ltd (15-Jun-2018) **</t>
  </si>
  <si>
    <t>0.00% JSW Logistics Infrastructure Pvt Ltd (15-Mar-2019) **</t>
  </si>
  <si>
    <t>0.00% Hero Wind Energy Pvt Ltd (08-Feb-2022) **</t>
  </si>
  <si>
    <t>10.25% Future Retail Ltd, Series C (06-Apr-2020) **</t>
  </si>
  <si>
    <t>11.19% Equitas Small Finance Bank Ltd (08-Jan-2021) **</t>
  </si>
  <si>
    <t>11.00% Tata Teleservices Ltd (28-Jun-2018) **</t>
  </si>
  <si>
    <t>10.90% DLF Emporio Ltd (21-Nov-2021) **</t>
  </si>
  <si>
    <t>Reliance Infrastructure Ltd (IBL+10Bps) (25-Sep-2019) **</t>
  </si>
  <si>
    <t>9.40% Vedanta Ltd (25-Oct-2022) **</t>
  </si>
  <si>
    <t>9.15% Dewan Housing Finance Corp Ltd (09-Sep-2021) **</t>
  </si>
  <si>
    <t>14.50% IFMR Capital Finance Pvt Ltd (18-Dec-2018) **</t>
  </si>
  <si>
    <t>13.00% AU Financiers India Pvt Ltd (19-Sep-2019) **</t>
  </si>
  <si>
    <t>11.30% Tata Teleservices Maharashtra Ltd (22-May-2019) **</t>
  </si>
  <si>
    <t>13.01% Renew Power Ventures Pvt. Ltd., Series IV, (23-Mar-2020) **</t>
  </si>
  <si>
    <t>9.50% Reliance Broadcast Network Ltd (13-May-2019) **</t>
  </si>
  <si>
    <t>9.50% Reliance Broadcast Network Ltd (14-May-2018) **</t>
  </si>
  <si>
    <t>11.90% Bhavna Asset Operators Pvt Ltd (07-Aug-2020) **</t>
  </si>
  <si>
    <t>11.90% Bhavna Asset Operators Pvt Ltd (31-Aug-2018) **</t>
  </si>
  <si>
    <t>0.00% Dish Infra Services Pvt Ltd (30-Sep-2017) **</t>
  </si>
  <si>
    <t>Jindal Power Ltd  (SBI+100 Bps) (22-Dec-2020) **</t>
  </si>
  <si>
    <t>9.00%  Edelweiss Retail Finance Ltd Option IV (19-Aug-2020) **</t>
  </si>
  <si>
    <t>9.00%  Edelweiss Retail Finance Ltd Option II (19-Aug-2020) **</t>
  </si>
  <si>
    <t>9.60% IFMR Capital Finance Pvt Ltd (27-Dec-2019) **</t>
  </si>
  <si>
    <t>12.25% DLF Ltd, Tranche II Series III (09-Aug-2019) **</t>
  </si>
  <si>
    <t>12.25% DLF Ltd, Trache II Series I (11-Aug-2017) **</t>
  </si>
  <si>
    <t>10.44% IFMR Capital Finance Pvt Ltd Series A (02-Aug-2019) **</t>
  </si>
  <si>
    <t>11.66% Equitas Small Finance Bank Ltd (28-Jul-2020) **</t>
  </si>
  <si>
    <t>Reliance Infrastructure Ltd (IBL+10Bps) (24-Mar-2018) **</t>
  </si>
  <si>
    <t>12.40% Hinduja Leyland Finance Ltd (26-Apr-2020) **</t>
  </si>
  <si>
    <t>10.15% Equitas Small Finance Bank Ltd (26-Aug-2019) **</t>
  </si>
  <si>
    <t>7.88% Tata Capital Financial Services Ltd (26-Mar-2018) **</t>
  </si>
  <si>
    <t>9.60% Hindalco Industries Ltd (02-Aug-2022) **</t>
  </si>
  <si>
    <t>8.90% Cholamandalam Investment And Finance Co Ltd (20-Nov-2017) **</t>
  </si>
  <si>
    <t>12.00% Hinduja Leyland Finance Ltd (28-Mar-2021) **</t>
  </si>
  <si>
    <t>9.17% Vedanta Ltd (05-Jul-2023) **</t>
  </si>
  <si>
    <t>9.25% Dewan Housing Finance Corp Ltd (16-Aug-2021) **</t>
  </si>
  <si>
    <t>10.30% Renew Power Ventures Pvt Ltd (28-Sep-2022) **</t>
  </si>
  <si>
    <t>9.50% Reliance Broadcast Network Ltd (20-Jul-2020) **</t>
  </si>
  <si>
    <t>9.50% Reliance Broadcast Network Ltd (20-Jul-2019) **</t>
  </si>
  <si>
    <t>12.75% Future Ideas Company Ltd (31-Jul-2019) **</t>
  </si>
  <si>
    <t>11.90% Bhavna Asset Operators Pvt Ltd (28-Feb-2019) **</t>
  </si>
  <si>
    <t>11.90% Bhavna Asset Operators Pvt Ltd (28-Feb-2018) **</t>
  </si>
  <si>
    <t>12.68% Renew Power Ventures Pvt. Ltd., Series I, (23-Mar-2020) **</t>
  </si>
  <si>
    <t>11.90% Bhavna Asset Operators Pvt Ltd (31-Aug-2017) **</t>
  </si>
  <si>
    <t>9.50% Reliance Broadcast Network Ltd (20-Jul-2018) **</t>
  </si>
  <si>
    <t>0.00% Pri-Media Services Pvt. Ltd. Series B (30-Jun-2020) **</t>
  </si>
  <si>
    <t>0.00% Pri-Media Services Pvt. Ltd. Series A (30-Jun-2020) **</t>
  </si>
  <si>
    <t>0.00% JSW Logistics Infrastructure Pvt Ltd (14-Sep-2018) **</t>
  </si>
  <si>
    <t>0.00% JSW Logistics Infrastructure Pvt Ltd (14-Dec-2018) **</t>
  </si>
  <si>
    <t>0.00% JSW Logistics Infrastructure Pvt Ltd (14-Jun-2019) **</t>
  </si>
  <si>
    <t>IN0020150010</t>
  </si>
  <si>
    <t>IN0020160035</t>
  </si>
  <si>
    <t>8.36% Power Finance Corp Ltd (04-Sep-2020) **</t>
  </si>
  <si>
    <t>9.40% Vedanta Ltd (27-Nov-2022) **</t>
  </si>
  <si>
    <t>9.25% Reliance Jio Infocomm Ltd (17-Jun-2024) **</t>
  </si>
  <si>
    <t>9.55% Hindalco Industries Ltd (27-Jun-2022) **</t>
  </si>
  <si>
    <t>7.62% Export-Import Bank Of India (01-Sep-2026) **</t>
  </si>
  <si>
    <t>Reliance Infrastructure Ltd (IBL+10Bps) (25-Sep-2017) **</t>
  </si>
  <si>
    <t>11.50% Xander Finance Pvt Ltd (03-Feb-2018) **</t>
  </si>
  <si>
    <t>11.40% Indostar Capital Finance Ltd (06-Jun-2017) **</t>
  </si>
  <si>
    <t>11.90% Legitimate Asset Operators Pvt Ltd (31-May-2017) **</t>
  </si>
  <si>
    <t>12.15% Nufuture Digital (India) Ltd (31-May-2017) **</t>
  </si>
  <si>
    <t>11.90% Bhavna Asset Operators Pvt Ltd (28-Feb-2017) **</t>
  </si>
  <si>
    <t>Indusind Bank Ltd (25-Jul-2017) **</t>
  </si>
  <si>
    <t>National Bank For Agriculture And Rural Developm (06-Mar-2017) **</t>
  </si>
  <si>
    <t>49 DCMB (03-Mar-2017) **</t>
  </si>
  <si>
    <t>28 DCMB (02-Feb-2017) **</t>
  </si>
  <si>
    <t>0.00% JSW Logistics Infrastructure Pvt Ltd (13-Sep-2019) **</t>
  </si>
  <si>
    <t>IN0020150077</t>
  </si>
  <si>
    <t>9.28% Export-Import Bank Of India (15-Oct-2018) **</t>
  </si>
  <si>
    <t>9.40% Great Eastern Shipping Co Ltd/The (06-Jan-2018) **</t>
  </si>
  <si>
    <t>8.30% National Bank For Agriculture And Rural Development (12-Jun-2018) **</t>
  </si>
  <si>
    <t>91 DTB (23-Mar-2017) **</t>
  </si>
  <si>
    <t>8.06% Small Industries Development Bank Of India (28-Mar-2019) **</t>
  </si>
  <si>
    <t>8.12% ONGC Mangalore Petrochemicals Ltd (10-Jun-2019) **</t>
  </si>
  <si>
    <t>8.20% National Housing Bank (19-Feb-2018) **</t>
  </si>
  <si>
    <t>7.20% National Bank For Agriculture And Rural Development (21-Oct-2031) **</t>
  </si>
  <si>
    <t>8.50% NHPC Ltd (13-Jul-2019) **</t>
  </si>
  <si>
    <t>9.43% Indian Railway Finance Corp Ltd (23-May-2018) **</t>
  </si>
  <si>
    <t>8.93% Power Grid Corp Of India Ltd (20-Oct-2019) **</t>
  </si>
  <si>
    <t>8.54% NHPC Ltd (26-Nov-2018)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</si>
</sst>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 ;[Red]\-0.00\ "/>
    <numFmt numFmtId="165" formatCode="0.0000"/>
    <numFmt numFmtId="166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7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 applyAlignment="1">
      <alignment horizontal="right"/>
    </xf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1" fillId="0" borderId="4" xfId="1" applyFont="1" applyBorder="1"/>
    <xf numFmtId="0" fontId="3" fillId="0" borderId="5" xfId="1" applyFont="1" applyBorder="1" applyAlignment="1"/>
    <xf numFmtId="0" fontId="1" fillId="0" borderId="6" xfId="1" applyFont="1" applyBorder="1" applyAlignment="1">
      <alignment horizontal="center"/>
    </xf>
    <xf numFmtId="0" fontId="6" fillId="0" borderId="4" xfId="2" applyFont="1" applyBorder="1" applyAlignment="1">
      <alignment vertical="center"/>
    </xf>
    <xf numFmtId="0" fontId="6" fillId="0" borderId="5" xfId="2" applyFont="1" applyBorder="1" applyAlignment="1">
      <alignment vertical="center"/>
    </xf>
    <xf numFmtId="166" fontId="6" fillId="0" borderId="3" xfId="2" applyNumberFormat="1" applyFont="1" applyBorder="1"/>
    <xf numFmtId="0" fontId="6" fillId="0" borderId="0" xfId="2" applyFont="1" applyBorder="1" applyAlignment="1">
      <alignment vertical="center"/>
    </xf>
    <xf numFmtId="166" fontId="6" fillId="0" borderId="0" xfId="2" applyNumberFormat="1" applyFont="1" applyBorder="1"/>
    <xf numFmtId="0" fontId="3" fillId="0" borderId="2" xfId="0" applyFont="1" applyFill="1" applyBorder="1"/>
    <xf numFmtId="2" fontId="3" fillId="0" borderId="0" xfId="0" applyNumberFormat="1" applyFont="1" applyFill="1"/>
    <xf numFmtId="0" fontId="3" fillId="0" borderId="0" xfId="0" applyFont="1" applyFill="1"/>
    <xf numFmtId="2" fontId="1" fillId="0" borderId="1" xfId="0" applyNumberFormat="1" applyFont="1" applyFill="1" applyBorder="1"/>
    <xf numFmtId="0" fontId="1" fillId="0" borderId="0" xfId="0" applyFont="1" applyFill="1"/>
    <xf numFmtId="2" fontId="3" fillId="0" borderId="3" xfId="0" applyNumberFormat="1" applyFont="1" applyFill="1" applyBorder="1"/>
    <xf numFmtId="2" fontId="1" fillId="0" borderId="2" xfId="0" applyNumberFormat="1" applyFont="1" applyFill="1" applyBorder="1"/>
    <xf numFmtId="2" fontId="3" fillId="0" borderId="2" xfId="0" applyNumberFormat="1" applyFont="1" applyFill="1" applyBorder="1"/>
    <xf numFmtId="4" fontId="1" fillId="0" borderId="2" xfId="0" applyNumberFormat="1" applyFont="1" applyFill="1" applyBorder="1"/>
    <xf numFmtId="4" fontId="3" fillId="0" borderId="2" xfId="0" applyNumberFormat="1" applyFont="1" applyFill="1" applyBorder="1"/>
    <xf numFmtId="2" fontId="1" fillId="0" borderId="3" xfId="0" applyNumberFormat="1" applyFont="1" applyFill="1" applyBorder="1"/>
    <xf numFmtId="4" fontId="1" fillId="0" borderId="3" xfId="0" applyNumberFormat="1" applyFont="1" applyFill="1" applyBorder="1"/>
    <xf numFmtId="2" fontId="1" fillId="0" borderId="0" xfId="0" applyNumberFormat="1" applyFont="1" applyFill="1"/>
    <xf numFmtId="165" fontId="3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2" fontId="1" fillId="0" borderId="6" xfId="2" applyNumberFormat="1" applyFont="1" applyFill="1" applyBorder="1"/>
    <xf numFmtId="2" fontId="1" fillId="0" borderId="6" xfId="2" applyNumberFormat="1" applyFont="1" applyFill="1" applyBorder="1" applyAlignment="1">
      <alignment horizontal="center"/>
    </xf>
    <xf numFmtId="2" fontId="3" fillId="0" borderId="6" xfId="2" applyNumberFormat="1" applyFont="1" applyFill="1" applyBorder="1"/>
    <xf numFmtId="165" fontId="3" fillId="0" borderId="6" xfId="2" applyNumberFormat="1" applyFont="1" applyFill="1" applyBorder="1"/>
    <xf numFmtId="10" fontId="3" fillId="0" borderId="0" xfId="0" applyNumberFormat="1" applyFont="1" applyFill="1" applyAlignment="1"/>
    <xf numFmtId="0" fontId="1" fillId="0" borderId="4" xfId="1" applyFont="1" applyFill="1" applyBorder="1"/>
    <xf numFmtId="0" fontId="3" fillId="0" borderId="5" xfId="1" applyFont="1" applyFill="1" applyBorder="1" applyAlignment="1"/>
    <xf numFmtId="0" fontId="1" fillId="0" borderId="6" xfId="1" applyFont="1" applyFill="1" applyBorder="1" applyAlignment="1">
      <alignment horizontal="center"/>
    </xf>
    <xf numFmtId="0" fontId="6" fillId="0" borderId="4" xfId="2" applyFont="1" applyFill="1" applyBorder="1" applyAlignment="1">
      <alignment vertical="center"/>
    </xf>
    <xf numFmtId="0" fontId="6" fillId="0" borderId="5" xfId="2" applyFont="1" applyFill="1" applyBorder="1" applyAlignment="1">
      <alignment vertical="center"/>
    </xf>
    <xf numFmtId="166" fontId="6" fillId="0" borderId="3" xfId="2" applyNumberFormat="1" applyFont="1" applyFill="1" applyBorder="1"/>
    <xf numFmtId="0" fontId="6" fillId="0" borderId="0" xfId="2" applyFont="1" applyFill="1" applyBorder="1" applyAlignment="1">
      <alignment vertical="center"/>
    </xf>
    <xf numFmtId="166" fontId="6" fillId="0" borderId="0" xfId="2" applyNumberFormat="1" applyFont="1" applyFill="1" applyBorder="1"/>
    <xf numFmtId="0" fontId="2" fillId="2" borderId="0" xfId="0" applyFont="1" applyFill="1" applyAlignment="1">
      <alignment horizontal="center"/>
    </xf>
    <xf numFmtId="2" fontId="1" fillId="0" borderId="4" xfId="1" applyNumberFormat="1" applyFont="1" applyBorder="1" applyAlignment="1">
      <alignment horizontal="center"/>
    </xf>
    <xf numFmtId="2" fontId="1" fillId="0" borderId="5" xfId="1" applyNumberFormat="1" applyFont="1" applyBorder="1" applyAlignment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5" xfId="2" applyFont="1" applyFill="1" applyBorder="1" applyAlignment="1">
      <alignment horizontal="left"/>
    </xf>
    <xf numFmtId="2" fontId="2" fillId="0" borderId="0" xfId="0" applyNumberFormat="1" applyFont="1" applyFill="1" applyAlignment="1">
      <alignment horizontal="center"/>
    </xf>
    <xf numFmtId="2" fontId="1" fillId="0" borderId="4" xfId="1" applyNumberFormat="1" applyFont="1" applyFill="1" applyBorder="1" applyAlignment="1">
      <alignment horizontal="center"/>
    </xf>
    <xf numFmtId="2" fontId="1" fillId="0" borderId="5" xfId="1" applyNumberFormat="1" applyFont="1" applyFill="1" applyBorder="1" applyAlignment="1">
      <alignment horizontal="center"/>
    </xf>
    <xf numFmtId="4" fontId="1" fillId="0" borderId="2" xfId="0" applyNumberFormat="1" applyFont="1" applyBorder="1"/>
    <xf numFmtId="4" fontId="3" fillId="0" borderId="2" xfId="0" applyNumberFormat="1" applyFont="1" applyBorder="1"/>
    <xf numFmtId="4" fontId="1" fillId="0" borderId="3" xfId="0" applyNumberFormat="1" applyFont="1" applyBorder="1"/>
    <xf numFmtId="2" fontId="1" fillId="0" borderId="1" xfId="0" applyNumberFormat="1" applyFont="1" applyFill="1" applyBorder="1" applyAlignment="1">
      <alignment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showGridLines="0" tabSelected="1" workbookViewId="0"/>
  </sheetViews>
  <sheetFormatPr defaultRowHeight="11.25" x14ac:dyDescent="0.2"/>
  <cols>
    <col min="1" max="1" width="38" style="3" customWidth="1"/>
    <col min="2" max="2" width="50.140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A1" s="1"/>
      <c r="B1" s="55" t="s">
        <v>511</v>
      </c>
      <c r="C1" s="55"/>
      <c r="D1" s="55"/>
      <c r="E1" s="55"/>
    </row>
    <row r="3" spans="1:6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132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s="29" customFormat="1" x14ac:dyDescent="0.2">
      <c r="A8" s="27" t="s">
        <v>1130</v>
      </c>
      <c r="B8" s="27" t="s">
        <v>1131</v>
      </c>
      <c r="C8" s="27" t="s">
        <v>139</v>
      </c>
      <c r="D8" s="27">
        <v>3230</v>
      </c>
      <c r="E8" s="34">
        <v>32002.203420000002</v>
      </c>
      <c r="F8" s="34">
        <v>4.3105260092808297</v>
      </c>
    </row>
    <row r="9" spans="1:6" x14ac:dyDescent="0.2">
      <c r="A9" s="9" t="s">
        <v>264</v>
      </c>
      <c r="B9" s="9" t="s">
        <v>1049</v>
      </c>
      <c r="C9" s="9" t="s">
        <v>265</v>
      </c>
      <c r="D9" s="9">
        <v>2640</v>
      </c>
      <c r="E9" s="10">
        <v>26426.519230000002</v>
      </c>
      <c r="F9" s="10">
        <v>3.55951110555359</v>
      </c>
    </row>
    <row r="10" spans="1:6" x14ac:dyDescent="0.2">
      <c r="A10" s="9" t="s">
        <v>487</v>
      </c>
      <c r="B10" s="9" t="s">
        <v>1050</v>
      </c>
      <c r="C10" s="9" t="s">
        <v>232</v>
      </c>
      <c r="D10" s="9">
        <v>50</v>
      </c>
      <c r="E10" s="10">
        <v>25141.15</v>
      </c>
      <c r="F10" s="10">
        <v>3.3863787301127899</v>
      </c>
    </row>
    <row r="11" spans="1:6" x14ac:dyDescent="0.2">
      <c r="A11" s="9" t="s">
        <v>205</v>
      </c>
      <c r="B11" s="9" t="s">
        <v>1051</v>
      </c>
      <c r="C11" s="9" t="s">
        <v>202</v>
      </c>
      <c r="D11" s="9">
        <v>2400</v>
      </c>
      <c r="E11" s="10">
        <v>24434.400000000001</v>
      </c>
      <c r="F11" s="10">
        <v>3.2911832769411098</v>
      </c>
    </row>
    <row r="12" spans="1:6" x14ac:dyDescent="0.2">
      <c r="A12" s="9" t="s">
        <v>292</v>
      </c>
      <c r="B12" s="9" t="s">
        <v>1052</v>
      </c>
      <c r="C12" s="9" t="s">
        <v>189</v>
      </c>
      <c r="D12" s="9">
        <v>2300</v>
      </c>
      <c r="E12" s="10">
        <v>23312.455000000002</v>
      </c>
      <c r="F12" s="10">
        <v>3.1400632731084901</v>
      </c>
    </row>
    <row r="13" spans="1:6" x14ac:dyDescent="0.2">
      <c r="A13" s="9" t="s">
        <v>225</v>
      </c>
      <c r="B13" s="9" t="s">
        <v>1053</v>
      </c>
      <c r="C13" s="9" t="s">
        <v>175</v>
      </c>
      <c r="D13" s="9">
        <v>2300000</v>
      </c>
      <c r="E13" s="10">
        <v>23139.011999999999</v>
      </c>
      <c r="F13" s="10">
        <v>3.1167014266501201</v>
      </c>
    </row>
    <row r="14" spans="1:6" x14ac:dyDescent="0.2">
      <c r="A14" s="9" t="s">
        <v>294</v>
      </c>
      <c r="B14" s="9" t="s">
        <v>1054</v>
      </c>
      <c r="C14" s="9" t="s">
        <v>295</v>
      </c>
      <c r="D14" s="9">
        <v>2100</v>
      </c>
      <c r="E14" s="10">
        <v>21051.891</v>
      </c>
      <c r="F14" s="10">
        <v>2.8355773666301198</v>
      </c>
    </row>
    <row r="15" spans="1:6" x14ac:dyDescent="0.2">
      <c r="A15" s="9" t="s">
        <v>304</v>
      </c>
      <c r="B15" s="9" t="s">
        <v>1055</v>
      </c>
      <c r="C15" s="9" t="s">
        <v>235</v>
      </c>
      <c r="D15" s="9">
        <v>1850</v>
      </c>
      <c r="E15" s="10">
        <v>18537.148000000001</v>
      </c>
      <c r="F15" s="10">
        <v>2.4968549053703901</v>
      </c>
    </row>
    <row r="16" spans="1:6" x14ac:dyDescent="0.2">
      <c r="A16" s="9" t="s">
        <v>200</v>
      </c>
      <c r="B16" s="9" t="s">
        <v>1056</v>
      </c>
      <c r="C16" s="9" t="s">
        <v>138</v>
      </c>
      <c r="D16" s="9">
        <v>1730</v>
      </c>
      <c r="E16" s="10">
        <v>17322.455399999999</v>
      </c>
      <c r="F16" s="10">
        <v>2.3332422947990601</v>
      </c>
    </row>
    <row r="17" spans="1:6" x14ac:dyDescent="0.2">
      <c r="A17" s="9" t="s">
        <v>201</v>
      </c>
      <c r="B17" s="9" t="s">
        <v>1057</v>
      </c>
      <c r="C17" s="9" t="s">
        <v>202</v>
      </c>
      <c r="D17" s="9">
        <v>1502</v>
      </c>
      <c r="E17" s="10">
        <v>15583.640520000001</v>
      </c>
      <c r="F17" s="10">
        <v>2.09903321028083</v>
      </c>
    </row>
    <row r="18" spans="1:6" x14ac:dyDescent="0.2">
      <c r="A18" s="9" t="s">
        <v>291</v>
      </c>
      <c r="B18" s="9" t="s">
        <v>1058</v>
      </c>
      <c r="C18" s="9" t="s">
        <v>145</v>
      </c>
      <c r="D18" s="9">
        <v>1500</v>
      </c>
      <c r="E18" s="10">
        <v>15325.035</v>
      </c>
      <c r="F18" s="10">
        <v>2.0642004268792</v>
      </c>
    </row>
    <row r="19" spans="1:6" x14ac:dyDescent="0.2">
      <c r="A19" s="9" t="s">
        <v>466</v>
      </c>
      <c r="B19" s="9" t="s">
        <v>1059</v>
      </c>
      <c r="C19" s="9" t="s">
        <v>189</v>
      </c>
      <c r="D19" s="9">
        <v>1500</v>
      </c>
      <c r="E19" s="10">
        <v>15247.298000000001</v>
      </c>
      <c r="F19" s="10">
        <v>2.0537296678509702</v>
      </c>
    </row>
    <row r="20" spans="1:6" x14ac:dyDescent="0.2">
      <c r="A20" s="9" t="s">
        <v>363</v>
      </c>
      <c r="B20" s="9" t="s">
        <v>1060</v>
      </c>
      <c r="C20" s="9" t="s">
        <v>134</v>
      </c>
      <c r="D20" s="9">
        <v>1450</v>
      </c>
      <c r="E20" s="10">
        <v>14695.9095</v>
      </c>
      <c r="F20" s="10">
        <v>1.97946057958616</v>
      </c>
    </row>
    <row r="21" spans="1:6" x14ac:dyDescent="0.2">
      <c r="A21" s="9" t="s">
        <v>435</v>
      </c>
      <c r="B21" s="9" t="s">
        <v>1061</v>
      </c>
      <c r="C21" s="9" t="s">
        <v>436</v>
      </c>
      <c r="D21" s="9">
        <v>1400</v>
      </c>
      <c r="E21" s="10">
        <v>14154.91</v>
      </c>
      <c r="F21" s="10">
        <v>1.90659083417667</v>
      </c>
    </row>
    <row r="22" spans="1:6" x14ac:dyDescent="0.2">
      <c r="A22" s="9" t="s">
        <v>360</v>
      </c>
      <c r="B22" s="9" t="s">
        <v>1062</v>
      </c>
      <c r="C22" s="9" t="s">
        <v>229</v>
      </c>
      <c r="D22" s="9">
        <v>1200</v>
      </c>
      <c r="E22" s="10">
        <v>12356.987999999999</v>
      </c>
      <c r="F22" s="10">
        <v>1.6644203360410701</v>
      </c>
    </row>
    <row r="23" spans="1:6" x14ac:dyDescent="0.2">
      <c r="A23" s="9" t="s">
        <v>339</v>
      </c>
      <c r="B23" s="9" t="s">
        <v>1063</v>
      </c>
      <c r="C23" s="9" t="s">
        <v>145</v>
      </c>
      <c r="D23" s="9">
        <v>1200</v>
      </c>
      <c r="E23" s="10">
        <v>12027.995999999999</v>
      </c>
      <c r="F23" s="10">
        <v>1.62010686942649</v>
      </c>
    </row>
    <row r="24" spans="1:6" x14ac:dyDescent="0.2">
      <c r="A24" s="9" t="s">
        <v>230</v>
      </c>
      <c r="B24" s="9" t="s">
        <v>1064</v>
      </c>
      <c r="C24" s="9" t="s">
        <v>229</v>
      </c>
      <c r="D24" s="9">
        <v>990</v>
      </c>
      <c r="E24" s="10">
        <v>10161.9936</v>
      </c>
      <c r="F24" s="10">
        <v>1.36876630474669</v>
      </c>
    </row>
    <row r="25" spans="1:6" x14ac:dyDescent="0.2">
      <c r="A25" s="9" t="s">
        <v>287</v>
      </c>
      <c r="B25" s="9" t="s">
        <v>1065</v>
      </c>
      <c r="C25" s="9" t="s">
        <v>229</v>
      </c>
      <c r="D25" s="9">
        <v>950</v>
      </c>
      <c r="E25" s="10">
        <v>9691.2160000000003</v>
      </c>
      <c r="F25" s="10">
        <v>1.30535507450251</v>
      </c>
    </row>
    <row r="26" spans="1:6" x14ac:dyDescent="0.2">
      <c r="A26" s="9" t="s">
        <v>209</v>
      </c>
      <c r="B26" s="9" t="s">
        <v>1066</v>
      </c>
      <c r="C26" s="9" t="s">
        <v>175</v>
      </c>
      <c r="D26" s="9">
        <v>950</v>
      </c>
      <c r="E26" s="10">
        <v>9553.3804999999993</v>
      </c>
      <c r="F26" s="10">
        <v>1.2867893682617699</v>
      </c>
    </row>
    <row r="27" spans="1:6" x14ac:dyDescent="0.2">
      <c r="A27" s="9" t="s">
        <v>266</v>
      </c>
      <c r="B27" s="9" t="s">
        <v>1067</v>
      </c>
      <c r="C27" s="9" t="s">
        <v>229</v>
      </c>
      <c r="D27" s="9">
        <v>900</v>
      </c>
      <c r="E27" s="10">
        <v>9007.5193149999996</v>
      </c>
      <c r="F27" s="10">
        <v>1.21326477982893</v>
      </c>
    </row>
    <row r="28" spans="1:6" x14ac:dyDescent="0.2">
      <c r="A28" s="9" t="s">
        <v>488</v>
      </c>
      <c r="B28" s="9" t="s">
        <v>1068</v>
      </c>
      <c r="C28" s="9" t="s">
        <v>229</v>
      </c>
      <c r="D28" s="9">
        <v>800</v>
      </c>
      <c r="E28" s="10">
        <v>8076.4480000000003</v>
      </c>
      <c r="F28" s="10">
        <v>1.087854442699</v>
      </c>
    </row>
    <row r="29" spans="1:6" x14ac:dyDescent="0.2">
      <c r="A29" s="9" t="s">
        <v>489</v>
      </c>
      <c r="B29" s="9" t="s">
        <v>1069</v>
      </c>
      <c r="C29" s="9" t="s">
        <v>189</v>
      </c>
      <c r="D29" s="9">
        <v>750</v>
      </c>
      <c r="E29" s="10">
        <v>7661.6625000000004</v>
      </c>
      <c r="F29" s="10">
        <v>1.0319850495026199</v>
      </c>
    </row>
    <row r="30" spans="1:6" x14ac:dyDescent="0.2">
      <c r="A30" s="9" t="s">
        <v>133</v>
      </c>
      <c r="B30" s="9" t="s">
        <v>1070</v>
      </c>
      <c r="C30" s="9" t="s">
        <v>134</v>
      </c>
      <c r="D30" s="9">
        <v>750</v>
      </c>
      <c r="E30" s="10">
        <v>7591.3874999999998</v>
      </c>
      <c r="F30" s="10">
        <v>1.0225193820507099</v>
      </c>
    </row>
    <row r="31" spans="1:6" x14ac:dyDescent="0.2">
      <c r="A31" s="9" t="s">
        <v>299</v>
      </c>
      <c r="B31" s="9" t="s">
        <v>1071</v>
      </c>
      <c r="C31" s="9" t="s">
        <v>172</v>
      </c>
      <c r="D31" s="9">
        <v>750</v>
      </c>
      <c r="E31" s="10">
        <v>7555.4025000000001</v>
      </c>
      <c r="F31" s="10">
        <v>1.0176723945977399</v>
      </c>
    </row>
    <row r="32" spans="1:6" x14ac:dyDescent="0.2">
      <c r="A32" s="9" t="s">
        <v>199</v>
      </c>
      <c r="B32" s="9" t="s">
        <v>1072</v>
      </c>
      <c r="C32" s="9" t="s">
        <v>175</v>
      </c>
      <c r="D32" s="9">
        <v>740</v>
      </c>
      <c r="E32" s="10">
        <v>7409.55044</v>
      </c>
      <c r="F32" s="10">
        <v>0.99802690050828502</v>
      </c>
    </row>
    <row r="33" spans="1:6" x14ac:dyDescent="0.2">
      <c r="A33" s="9" t="s">
        <v>286</v>
      </c>
      <c r="B33" s="9" t="s">
        <v>1073</v>
      </c>
      <c r="C33" s="9" t="s">
        <v>134</v>
      </c>
      <c r="D33" s="9">
        <v>710</v>
      </c>
      <c r="E33" s="10">
        <v>7208.3672999999999</v>
      </c>
      <c r="F33" s="10">
        <v>0.970928605237253</v>
      </c>
    </row>
    <row r="34" spans="1:6" x14ac:dyDescent="0.2">
      <c r="A34" s="9" t="s">
        <v>338</v>
      </c>
      <c r="B34" s="9" t="s">
        <v>1074</v>
      </c>
      <c r="C34" s="9" t="s">
        <v>145</v>
      </c>
      <c r="D34" s="9">
        <v>700</v>
      </c>
      <c r="E34" s="10">
        <v>7015.8969999999999</v>
      </c>
      <c r="F34" s="10">
        <v>0.94500388301498295</v>
      </c>
    </row>
    <row r="35" spans="1:6" x14ac:dyDescent="0.2">
      <c r="A35" s="9" t="s">
        <v>490</v>
      </c>
      <c r="B35" s="9" t="s">
        <v>1075</v>
      </c>
      <c r="C35" s="9" t="s">
        <v>229</v>
      </c>
      <c r="D35" s="9">
        <v>650</v>
      </c>
      <c r="E35" s="10">
        <v>6562.8159999999998</v>
      </c>
      <c r="F35" s="10">
        <v>0.88397629034645997</v>
      </c>
    </row>
    <row r="36" spans="1:6" x14ac:dyDescent="0.2">
      <c r="A36" s="9" t="s">
        <v>353</v>
      </c>
      <c r="B36" s="9" t="s">
        <v>1076</v>
      </c>
      <c r="C36" s="9" t="s">
        <v>235</v>
      </c>
      <c r="D36" s="9">
        <v>260</v>
      </c>
      <c r="E36" s="10">
        <v>6541.4504999999999</v>
      </c>
      <c r="F36" s="10">
        <v>0.88109847152121901</v>
      </c>
    </row>
    <row r="37" spans="1:6" x14ac:dyDescent="0.2">
      <c r="A37" s="9" t="s">
        <v>300</v>
      </c>
      <c r="B37" s="9" t="s">
        <v>1077</v>
      </c>
      <c r="C37" s="9" t="s">
        <v>235</v>
      </c>
      <c r="D37" s="9">
        <v>600</v>
      </c>
      <c r="E37" s="10">
        <v>6167.3940000000002</v>
      </c>
      <c r="F37" s="10">
        <v>0.83071505725972195</v>
      </c>
    </row>
    <row r="38" spans="1:6" x14ac:dyDescent="0.2">
      <c r="A38" s="9" t="s">
        <v>491</v>
      </c>
      <c r="B38" s="9" t="s">
        <v>1078</v>
      </c>
      <c r="C38" s="9" t="s">
        <v>492</v>
      </c>
      <c r="D38" s="9">
        <v>600</v>
      </c>
      <c r="E38" s="10">
        <v>6046.08</v>
      </c>
      <c r="F38" s="10">
        <v>0.81437470889598695</v>
      </c>
    </row>
    <row r="39" spans="1:6" x14ac:dyDescent="0.2">
      <c r="A39" s="9" t="s">
        <v>432</v>
      </c>
      <c r="B39" s="9" t="s">
        <v>1079</v>
      </c>
      <c r="C39" s="9" t="s">
        <v>175</v>
      </c>
      <c r="D39" s="9">
        <v>530</v>
      </c>
      <c r="E39" s="10">
        <v>5322.2016999999996</v>
      </c>
      <c r="F39" s="10">
        <v>0.71687216512570595</v>
      </c>
    </row>
    <row r="40" spans="1:6" x14ac:dyDescent="0.2">
      <c r="A40" s="9" t="s">
        <v>456</v>
      </c>
      <c r="B40" s="9" t="s">
        <v>1080</v>
      </c>
      <c r="C40" s="9" t="s">
        <v>229</v>
      </c>
      <c r="D40" s="9">
        <v>750</v>
      </c>
      <c r="E40" s="10">
        <v>5260.1862499999997</v>
      </c>
      <c r="F40" s="10">
        <v>0.70851901497870096</v>
      </c>
    </row>
    <row r="41" spans="1:6" x14ac:dyDescent="0.2">
      <c r="A41" s="9" t="s">
        <v>493</v>
      </c>
      <c r="B41" s="9" t="s">
        <v>1081</v>
      </c>
      <c r="C41" s="9" t="s">
        <v>138</v>
      </c>
      <c r="D41" s="9">
        <v>500</v>
      </c>
      <c r="E41" s="10">
        <v>5084.5249999999996</v>
      </c>
      <c r="F41" s="10">
        <v>0.68485838208382399</v>
      </c>
    </row>
    <row r="42" spans="1:6" x14ac:dyDescent="0.2">
      <c r="A42" s="9" t="s">
        <v>494</v>
      </c>
      <c r="B42" s="9" t="s">
        <v>1082</v>
      </c>
      <c r="C42" s="9" t="s">
        <v>172</v>
      </c>
      <c r="D42" s="9">
        <v>400</v>
      </c>
      <c r="E42" s="10">
        <v>5070.9399999999996</v>
      </c>
      <c r="F42" s="10">
        <v>0.68302855508511595</v>
      </c>
    </row>
    <row r="43" spans="1:6" x14ac:dyDescent="0.2">
      <c r="A43" s="9" t="s">
        <v>269</v>
      </c>
      <c r="B43" s="9" t="s">
        <v>1083</v>
      </c>
      <c r="C43" s="9" t="s">
        <v>229</v>
      </c>
      <c r="D43" s="9">
        <v>500</v>
      </c>
      <c r="E43" s="10">
        <v>5010.2708339999999</v>
      </c>
      <c r="F43" s="10">
        <v>0.67485674220797698</v>
      </c>
    </row>
    <row r="44" spans="1:6" x14ac:dyDescent="0.2">
      <c r="A44" s="9" t="s">
        <v>495</v>
      </c>
      <c r="B44" s="9" t="s">
        <v>1084</v>
      </c>
      <c r="C44" s="9" t="s">
        <v>229</v>
      </c>
      <c r="D44" s="9">
        <v>400</v>
      </c>
      <c r="E44" s="10">
        <v>4060.62</v>
      </c>
      <c r="F44" s="10">
        <v>0.54694384302510402</v>
      </c>
    </row>
    <row r="45" spans="1:6" x14ac:dyDescent="0.2">
      <c r="A45" s="9" t="s">
        <v>496</v>
      </c>
      <c r="B45" s="9" t="s">
        <v>1085</v>
      </c>
      <c r="C45" s="9" t="s">
        <v>303</v>
      </c>
      <c r="D45" s="9">
        <v>400</v>
      </c>
      <c r="E45" s="10">
        <v>4006.1218669999998</v>
      </c>
      <c r="F45" s="10">
        <v>0.53960323535910404</v>
      </c>
    </row>
    <row r="46" spans="1:6" x14ac:dyDescent="0.2">
      <c r="A46" s="9" t="s">
        <v>497</v>
      </c>
      <c r="B46" s="9" t="s">
        <v>1086</v>
      </c>
      <c r="C46" s="9" t="s">
        <v>172</v>
      </c>
      <c r="D46" s="9">
        <v>350</v>
      </c>
      <c r="E46" s="10">
        <v>3538.3634999999999</v>
      </c>
      <c r="F46" s="10">
        <v>0.47659867968678599</v>
      </c>
    </row>
    <row r="47" spans="1:6" x14ac:dyDescent="0.2">
      <c r="A47" s="9" t="s">
        <v>285</v>
      </c>
      <c r="B47" s="9" t="s">
        <v>1087</v>
      </c>
      <c r="C47" s="9" t="s">
        <v>235</v>
      </c>
      <c r="D47" s="9">
        <v>350</v>
      </c>
      <c r="E47" s="10">
        <v>3507.1260000000002</v>
      </c>
      <c r="F47" s="10">
        <v>0.47239115514706198</v>
      </c>
    </row>
    <row r="48" spans="1:6" x14ac:dyDescent="0.2">
      <c r="A48" s="9" t="s">
        <v>240</v>
      </c>
      <c r="B48" s="9" t="s">
        <v>1088</v>
      </c>
      <c r="C48" s="9" t="s">
        <v>189</v>
      </c>
      <c r="D48" s="9">
        <v>320</v>
      </c>
      <c r="E48" s="10">
        <v>3348.6271999999999</v>
      </c>
      <c r="F48" s="10">
        <v>0.45104221267353101</v>
      </c>
    </row>
    <row r="49" spans="1:6" x14ac:dyDescent="0.2">
      <c r="A49" s="9" t="s">
        <v>369</v>
      </c>
      <c r="B49" s="9" t="s">
        <v>1089</v>
      </c>
      <c r="C49" s="9" t="s">
        <v>229</v>
      </c>
      <c r="D49" s="9">
        <v>300</v>
      </c>
      <c r="E49" s="10">
        <v>3000.288</v>
      </c>
      <c r="F49" s="10">
        <v>0.40412278147231301</v>
      </c>
    </row>
    <row r="50" spans="1:6" x14ac:dyDescent="0.2">
      <c r="A50" s="9" t="s">
        <v>498</v>
      </c>
      <c r="B50" s="9" t="s">
        <v>1090</v>
      </c>
      <c r="C50" s="9" t="s">
        <v>229</v>
      </c>
      <c r="D50" s="9">
        <v>250</v>
      </c>
      <c r="E50" s="10">
        <v>2527.91</v>
      </c>
      <c r="F50" s="10">
        <v>0.34049598588924601</v>
      </c>
    </row>
    <row r="51" spans="1:6" x14ac:dyDescent="0.2">
      <c r="A51" s="9" t="s">
        <v>499</v>
      </c>
      <c r="B51" s="9" t="s">
        <v>1091</v>
      </c>
      <c r="C51" s="9" t="s">
        <v>175</v>
      </c>
      <c r="D51" s="9">
        <v>230</v>
      </c>
      <c r="E51" s="10">
        <v>2312.8960999999999</v>
      </c>
      <c r="F51" s="10">
        <v>0.311534761059093</v>
      </c>
    </row>
    <row r="52" spans="1:6" s="29" customFormat="1" x14ac:dyDescent="0.2">
      <c r="A52" s="27" t="s">
        <v>297</v>
      </c>
      <c r="B52" s="27" t="s">
        <v>1128</v>
      </c>
      <c r="C52" s="27" t="s">
        <v>175</v>
      </c>
      <c r="D52" s="27">
        <v>220</v>
      </c>
      <c r="E52" s="34">
        <v>2210.2035999999998</v>
      </c>
      <c r="F52" s="34">
        <v>0.29770262936495401</v>
      </c>
    </row>
    <row r="53" spans="1:6" x14ac:dyDescent="0.2">
      <c r="A53" s="9" t="s">
        <v>409</v>
      </c>
      <c r="B53" s="9" t="s">
        <v>1092</v>
      </c>
      <c r="C53" s="9" t="s">
        <v>229</v>
      </c>
      <c r="D53" s="9">
        <v>200</v>
      </c>
      <c r="E53" s="10">
        <v>2026.258</v>
      </c>
      <c r="F53" s="10">
        <v>0.27292613873752303</v>
      </c>
    </row>
    <row r="54" spans="1:6" x14ac:dyDescent="0.2">
      <c r="A54" s="9" t="s">
        <v>140</v>
      </c>
      <c r="B54" s="9" t="s">
        <v>1093</v>
      </c>
      <c r="C54" s="9" t="s">
        <v>141</v>
      </c>
      <c r="D54" s="9">
        <v>190</v>
      </c>
      <c r="E54" s="10">
        <v>1949.0409</v>
      </c>
      <c r="F54" s="10">
        <v>0.26252540746464997</v>
      </c>
    </row>
    <row r="55" spans="1:6" x14ac:dyDescent="0.2">
      <c r="A55" s="9" t="s">
        <v>500</v>
      </c>
      <c r="B55" s="9" t="s">
        <v>1094</v>
      </c>
      <c r="C55" s="9" t="s">
        <v>175</v>
      </c>
      <c r="D55" s="9">
        <v>180</v>
      </c>
      <c r="E55" s="10">
        <v>1813.7664</v>
      </c>
      <c r="F55" s="10">
        <v>0.24430465425619899</v>
      </c>
    </row>
    <row r="56" spans="1:6" x14ac:dyDescent="0.2">
      <c r="A56" s="9" t="s">
        <v>301</v>
      </c>
      <c r="B56" s="9" t="s">
        <v>1095</v>
      </c>
      <c r="C56" s="9" t="s">
        <v>229</v>
      </c>
      <c r="D56" s="9">
        <v>18</v>
      </c>
      <c r="E56" s="10">
        <v>1808.0784000000001</v>
      </c>
      <c r="F56" s="10">
        <v>0.243538511012279</v>
      </c>
    </row>
    <row r="57" spans="1:6" x14ac:dyDescent="0.2">
      <c r="A57" s="9" t="s">
        <v>182</v>
      </c>
      <c r="B57" s="9" t="s">
        <v>1096</v>
      </c>
      <c r="C57" s="9" t="s">
        <v>177</v>
      </c>
      <c r="D57" s="9">
        <v>170</v>
      </c>
      <c r="E57" s="10">
        <v>1717.204</v>
      </c>
      <c r="F57" s="10">
        <v>0.23129821431655301</v>
      </c>
    </row>
    <row r="58" spans="1:6" x14ac:dyDescent="0.2">
      <c r="A58" s="9" t="s">
        <v>501</v>
      </c>
      <c r="B58" s="9" t="s">
        <v>1097</v>
      </c>
      <c r="C58" s="9" t="s">
        <v>189</v>
      </c>
      <c r="D58" s="9">
        <v>150</v>
      </c>
      <c r="E58" s="10">
        <v>1567.2660000000001</v>
      </c>
      <c r="F58" s="10">
        <v>0.21110236591520101</v>
      </c>
    </row>
    <row r="59" spans="1:6" x14ac:dyDescent="0.2">
      <c r="A59" s="9" t="s">
        <v>502</v>
      </c>
      <c r="B59" s="9" t="s">
        <v>1098</v>
      </c>
      <c r="C59" s="9" t="s">
        <v>224</v>
      </c>
      <c r="D59" s="9">
        <v>800</v>
      </c>
      <c r="E59" s="10">
        <v>1334.616</v>
      </c>
      <c r="F59" s="10">
        <v>0.179765652536507</v>
      </c>
    </row>
    <row r="60" spans="1:6" x14ac:dyDescent="0.2">
      <c r="A60" s="9" t="s">
        <v>333</v>
      </c>
      <c r="B60" s="9" t="s">
        <v>1099</v>
      </c>
      <c r="C60" s="9" t="s">
        <v>134</v>
      </c>
      <c r="D60" s="9">
        <v>100</v>
      </c>
      <c r="E60" s="10">
        <v>1015.381</v>
      </c>
      <c r="F60" s="10">
        <v>0.13676640175014501</v>
      </c>
    </row>
    <row r="61" spans="1:6" x14ac:dyDescent="0.2">
      <c r="A61" s="8" t="s">
        <v>131</v>
      </c>
      <c r="B61" s="9"/>
      <c r="C61" s="9"/>
      <c r="D61" s="9"/>
      <c r="E61" s="12">
        <f>SUM(E8:E60)</f>
        <v>494501.46697599994</v>
      </c>
      <c r="F61" s="12">
        <f>SUM(F8:F60)</f>
        <v>66.606708514809341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8" t="s">
        <v>143</v>
      </c>
      <c r="B63" s="9"/>
      <c r="C63" s="9"/>
      <c r="D63" s="9"/>
      <c r="E63" s="10"/>
      <c r="F63" s="10"/>
    </row>
    <row r="64" spans="1:6" x14ac:dyDescent="0.2">
      <c r="A64" s="9" t="s">
        <v>212</v>
      </c>
      <c r="B64" s="9" t="s">
        <v>1104</v>
      </c>
      <c r="C64" s="9" t="s">
        <v>213</v>
      </c>
      <c r="D64" s="9">
        <v>6160</v>
      </c>
      <c r="E64" s="10">
        <v>31059.305199999999</v>
      </c>
      <c r="F64" s="10">
        <v>4.1835226511659798</v>
      </c>
    </row>
    <row r="65" spans="1:6" x14ac:dyDescent="0.2">
      <c r="A65" s="9" t="s">
        <v>423</v>
      </c>
      <c r="B65" s="9" t="s">
        <v>1105</v>
      </c>
      <c r="C65" s="9" t="s">
        <v>319</v>
      </c>
      <c r="D65" s="9">
        <v>1500</v>
      </c>
      <c r="E65" s="10">
        <v>14993.714250000001</v>
      </c>
      <c r="F65" s="10">
        <v>2.0195732900678398</v>
      </c>
    </row>
    <row r="66" spans="1:6" x14ac:dyDescent="0.2">
      <c r="A66" s="9" t="s">
        <v>504</v>
      </c>
      <c r="B66" s="9" t="s">
        <v>1106</v>
      </c>
      <c r="C66" s="9" t="s">
        <v>314</v>
      </c>
      <c r="D66" s="9">
        <v>100</v>
      </c>
      <c r="E66" s="10">
        <v>11999.05</v>
      </c>
      <c r="F66" s="10">
        <v>1.61620799770734</v>
      </c>
    </row>
    <row r="67" spans="1:6" x14ac:dyDescent="0.2">
      <c r="A67" s="9" t="s">
        <v>503</v>
      </c>
      <c r="B67" s="9" t="s">
        <v>1100</v>
      </c>
      <c r="C67" s="9" t="s">
        <v>268</v>
      </c>
      <c r="D67" s="9">
        <v>1000</v>
      </c>
      <c r="E67" s="10">
        <v>11481.18</v>
      </c>
      <c r="F67" s="10">
        <v>1.54645367250887</v>
      </c>
    </row>
    <row r="68" spans="1:6" x14ac:dyDescent="0.2">
      <c r="A68" s="9" t="s">
        <v>391</v>
      </c>
      <c r="B68" s="9" t="s">
        <v>1107</v>
      </c>
      <c r="C68" s="9" t="s">
        <v>242</v>
      </c>
      <c r="D68" s="9">
        <v>50</v>
      </c>
      <c r="E68" s="10">
        <v>6810.94</v>
      </c>
      <c r="F68" s="10">
        <v>0.91739726894252704</v>
      </c>
    </row>
    <row r="69" spans="1:6" x14ac:dyDescent="0.2">
      <c r="A69" s="9" t="s">
        <v>377</v>
      </c>
      <c r="B69" s="9" t="s">
        <v>1101</v>
      </c>
      <c r="C69" s="9" t="s">
        <v>378</v>
      </c>
      <c r="D69" s="9">
        <v>500</v>
      </c>
      <c r="E69" s="10">
        <v>5098.7950000000001</v>
      </c>
      <c r="F69" s="10">
        <v>0.68678047492678096</v>
      </c>
    </row>
    <row r="70" spans="1:6" x14ac:dyDescent="0.2">
      <c r="A70" s="9" t="s">
        <v>505</v>
      </c>
      <c r="B70" s="9" t="s">
        <v>1108</v>
      </c>
      <c r="C70" s="9" t="s">
        <v>492</v>
      </c>
      <c r="D70" s="9">
        <v>500</v>
      </c>
      <c r="E70" s="10">
        <v>5001.91</v>
      </c>
      <c r="F70" s="10">
        <v>0.67373058248880702</v>
      </c>
    </row>
    <row r="71" spans="1:6" x14ac:dyDescent="0.2">
      <c r="A71" s="9" t="s">
        <v>390</v>
      </c>
      <c r="B71" s="9" t="s">
        <v>1109</v>
      </c>
      <c r="C71" s="9" t="s">
        <v>322</v>
      </c>
      <c r="D71" s="9">
        <v>30</v>
      </c>
      <c r="E71" s="10">
        <v>4083.069</v>
      </c>
      <c r="F71" s="10">
        <v>0.54996760351785401</v>
      </c>
    </row>
    <row r="72" spans="1:6" x14ac:dyDescent="0.2">
      <c r="A72" s="9" t="s">
        <v>308</v>
      </c>
      <c r="B72" s="9" t="s">
        <v>1102</v>
      </c>
      <c r="C72" s="9" t="s">
        <v>245</v>
      </c>
      <c r="D72" s="9">
        <v>400</v>
      </c>
      <c r="E72" s="10">
        <v>3994.384</v>
      </c>
      <c r="F72" s="10">
        <v>0.53802220731759898</v>
      </c>
    </row>
    <row r="73" spans="1:6" x14ac:dyDescent="0.2">
      <c r="A73" s="9" t="s">
        <v>420</v>
      </c>
      <c r="B73" s="9" t="s">
        <v>1103</v>
      </c>
      <c r="C73" s="9" t="s">
        <v>245</v>
      </c>
      <c r="D73" s="9">
        <v>325</v>
      </c>
      <c r="E73" s="10">
        <v>3274.3782500000002</v>
      </c>
      <c r="F73" s="10">
        <v>0.441041275365047</v>
      </c>
    </row>
    <row r="74" spans="1:6" x14ac:dyDescent="0.2">
      <c r="A74" s="9" t="s">
        <v>313</v>
      </c>
      <c r="B74" s="9" t="s">
        <v>1110</v>
      </c>
      <c r="C74" s="9" t="s">
        <v>314</v>
      </c>
      <c r="D74" s="9">
        <v>5</v>
      </c>
      <c r="E74" s="10">
        <v>603.86400000000003</v>
      </c>
      <c r="F74" s="10">
        <v>8.1337258060225195E-2</v>
      </c>
    </row>
    <row r="75" spans="1:6" x14ac:dyDescent="0.2">
      <c r="A75" s="8" t="s">
        <v>131</v>
      </c>
      <c r="B75" s="9"/>
      <c r="C75" s="9"/>
      <c r="D75" s="9"/>
      <c r="E75" s="12">
        <f>SUM(E64:E74)</f>
        <v>98400.589700000011</v>
      </c>
      <c r="F75" s="12">
        <f>SUM(F64:F74)</f>
        <v>13.254034282068869</v>
      </c>
    </row>
    <row r="76" spans="1:6" x14ac:dyDescent="0.2">
      <c r="A76" s="9"/>
      <c r="B76" s="9"/>
      <c r="C76" s="9"/>
      <c r="D76" s="9"/>
      <c r="E76" s="10"/>
      <c r="F76" s="10"/>
    </row>
    <row r="77" spans="1:6" x14ac:dyDescent="0.2">
      <c r="A77" s="8" t="s">
        <v>186</v>
      </c>
      <c r="B77" s="9"/>
      <c r="C77" s="9"/>
      <c r="D77" s="9"/>
      <c r="E77" s="10"/>
      <c r="F77" s="10"/>
    </row>
    <row r="78" spans="1:6" x14ac:dyDescent="0.2">
      <c r="A78" s="8" t="s">
        <v>187</v>
      </c>
      <c r="B78" s="9"/>
      <c r="C78" s="9"/>
      <c r="D78" s="9"/>
      <c r="E78" s="10"/>
      <c r="F78" s="10"/>
    </row>
    <row r="79" spans="1:6" x14ac:dyDescent="0.2">
      <c r="A79" s="9" t="s">
        <v>323</v>
      </c>
      <c r="B79" s="9" t="s">
        <v>1111</v>
      </c>
      <c r="C79" s="9" t="s">
        <v>273</v>
      </c>
      <c r="D79" s="9">
        <v>19000</v>
      </c>
      <c r="E79" s="10">
        <v>18230.025000000001</v>
      </c>
      <c r="F79" s="10">
        <v>2.4554870763439398</v>
      </c>
    </row>
    <row r="80" spans="1:6" x14ac:dyDescent="0.2">
      <c r="A80" s="9" t="s">
        <v>214</v>
      </c>
      <c r="B80" s="9" t="s">
        <v>1112</v>
      </c>
      <c r="C80" s="9" t="s">
        <v>191</v>
      </c>
      <c r="D80" s="9">
        <v>19000</v>
      </c>
      <c r="E80" s="10">
        <v>18087.468000000001</v>
      </c>
      <c r="F80" s="10">
        <v>2.4362854092511999</v>
      </c>
    </row>
    <row r="81" spans="1:6" x14ac:dyDescent="0.2">
      <c r="A81" s="9" t="s">
        <v>192</v>
      </c>
      <c r="B81" s="9" t="s">
        <v>1113</v>
      </c>
      <c r="C81" s="9" t="s">
        <v>191</v>
      </c>
      <c r="D81" s="9">
        <v>18500</v>
      </c>
      <c r="E81" s="10">
        <v>17748.659500000002</v>
      </c>
      <c r="F81" s="10">
        <v>2.3906497124759301</v>
      </c>
    </row>
    <row r="82" spans="1:6" x14ac:dyDescent="0.2">
      <c r="A82" s="9" t="s">
        <v>506</v>
      </c>
      <c r="B82" s="9" t="s">
        <v>1114</v>
      </c>
      <c r="C82" s="9" t="s">
        <v>273</v>
      </c>
      <c r="D82" s="9">
        <v>10000</v>
      </c>
      <c r="E82" s="10">
        <v>9593.15</v>
      </c>
      <c r="F82" s="10">
        <v>1.2921461076673699</v>
      </c>
    </row>
    <row r="83" spans="1:6" s="29" customFormat="1" x14ac:dyDescent="0.2">
      <c r="A83" s="27" t="s">
        <v>190</v>
      </c>
      <c r="B83" s="27" t="s">
        <v>1129</v>
      </c>
      <c r="C83" s="27" t="s">
        <v>191</v>
      </c>
      <c r="D83" s="27">
        <v>8200</v>
      </c>
      <c r="E83" s="34">
        <v>8039.28</v>
      </c>
      <c r="F83" s="34">
        <v>1.0828481114595501</v>
      </c>
    </row>
    <row r="84" spans="1:6" x14ac:dyDescent="0.2">
      <c r="A84" s="9" t="s">
        <v>324</v>
      </c>
      <c r="B84" s="9" t="s">
        <v>1115</v>
      </c>
      <c r="C84" s="9" t="s">
        <v>191</v>
      </c>
      <c r="D84" s="9">
        <v>3500</v>
      </c>
      <c r="E84" s="10">
        <v>3358.3724999999999</v>
      </c>
      <c r="F84" s="10">
        <v>0.452354852574195</v>
      </c>
    </row>
    <row r="85" spans="1:6" x14ac:dyDescent="0.2">
      <c r="A85" s="9" t="s">
        <v>336</v>
      </c>
      <c r="B85" s="9" t="s">
        <v>1116</v>
      </c>
      <c r="C85" s="9" t="s">
        <v>273</v>
      </c>
      <c r="D85" s="9">
        <v>2400</v>
      </c>
      <c r="E85" s="10">
        <v>2382.9456</v>
      </c>
      <c r="F85" s="10">
        <v>0.32097005486447</v>
      </c>
    </row>
    <row r="86" spans="1:6" x14ac:dyDescent="0.2">
      <c r="A86" s="8" t="s">
        <v>131</v>
      </c>
      <c r="B86" s="9"/>
      <c r="C86" s="9"/>
      <c r="D86" s="9"/>
      <c r="E86" s="12">
        <f>SUM(E79:E85)</f>
        <v>77439.900600000008</v>
      </c>
      <c r="F86" s="12">
        <f>SUM(F79:F85)</f>
        <v>10.430741324636653</v>
      </c>
    </row>
    <row r="87" spans="1:6" x14ac:dyDescent="0.2">
      <c r="A87" s="9"/>
      <c r="B87" s="9"/>
      <c r="C87" s="9"/>
      <c r="D87" s="9"/>
      <c r="E87" s="10"/>
      <c r="F87" s="10"/>
    </row>
    <row r="88" spans="1:6" x14ac:dyDescent="0.2">
      <c r="A88" s="8" t="s">
        <v>193</v>
      </c>
      <c r="B88" s="9"/>
      <c r="C88" s="9"/>
      <c r="D88" s="9"/>
      <c r="E88" s="10"/>
      <c r="F88" s="10"/>
    </row>
    <row r="89" spans="1:6" x14ac:dyDescent="0.2">
      <c r="A89" s="9" t="s">
        <v>507</v>
      </c>
      <c r="B89" s="9" t="s">
        <v>1117</v>
      </c>
      <c r="C89" s="9" t="s">
        <v>273</v>
      </c>
      <c r="D89" s="9">
        <v>4320</v>
      </c>
      <c r="E89" s="10">
        <v>20736.561600000001</v>
      </c>
      <c r="F89" s="10">
        <v>2.7931041793201099</v>
      </c>
    </row>
    <row r="90" spans="1:6" x14ac:dyDescent="0.2">
      <c r="A90" s="9" t="s">
        <v>276</v>
      </c>
      <c r="B90" s="9" t="s">
        <v>1118</v>
      </c>
      <c r="C90" s="9" t="s">
        <v>273</v>
      </c>
      <c r="D90" s="9">
        <v>1540</v>
      </c>
      <c r="E90" s="10">
        <v>7651.1358</v>
      </c>
      <c r="F90" s="10">
        <v>1.0305671591921799</v>
      </c>
    </row>
    <row r="91" spans="1:6" x14ac:dyDescent="0.2">
      <c r="A91" s="9" t="s">
        <v>508</v>
      </c>
      <c r="B91" s="9" t="s">
        <v>1119</v>
      </c>
      <c r="C91" s="9" t="s">
        <v>195</v>
      </c>
      <c r="D91" s="9">
        <v>1500</v>
      </c>
      <c r="E91" s="10">
        <v>7228.53</v>
      </c>
      <c r="F91" s="10">
        <v>0.97364441332167495</v>
      </c>
    </row>
    <row r="92" spans="1:6" x14ac:dyDescent="0.2">
      <c r="A92" s="9" t="s">
        <v>509</v>
      </c>
      <c r="B92" s="9" t="s">
        <v>1120</v>
      </c>
      <c r="C92" s="9" t="s">
        <v>195</v>
      </c>
      <c r="D92" s="9">
        <v>1500</v>
      </c>
      <c r="E92" s="10">
        <v>7090.1850000000004</v>
      </c>
      <c r="F92" s="10">
        <v>0.95501008015006295</v>
      </c>
    </row>
    <row r="93" spans="1:6" x14ac:dyDescent="0.2">
      <c r="A93" s="9" t="s">
        <v>326</v>
      </c>
      <c r="B93" s="9" t="s">
        <v>1121</v>
      </c>
      <c r="C93" s="9" t="s">
        <v>191</v>
      </c>
      <c r="D93" s="9">
        <v>1500</v>
      </c>
      <c r="E93" s="10">
        <v>7067.4674999999997</v>
      </c>
      <c r="F93" s="10">
        <v>0.95195015414026096</v>
      </c>
    </row>
    <row r="94" spans="1:6" x14ac:dyDescent="0.2">
      <c r="A94" s="9" t="s">
        <v>327</v>
      </c>
      <c r="B94" s="9" t="s">
        <v>1122</v>
      </c>
      <c r="C94" s="9" t="s">
        <v>195</v>
      </c>
      <c r="D94" s="9">
        <v>960</v>
      </c>
      <c r="E94" s="10">
        <v>4652.2511999999997</v>
      </c>
      <c r="F94" s="10">
        <v>0.62663340821011404</v>
      </c>
    </row>
    <row r="95" spans="1:6" x14ac:dyDescent="0.2">
      <c r="A95" s="9" t="s">
        <v>485</v>
      </c>
      <c r="B95" s="9" t="s">
        <v>1123</v>
      </c>
      <c r="C95" s="9" t="s">
        <v>191</v>
      </c>
      <c r="D95" s="9">
        <v>740</v>
      </c>
      <c r="E95" s="10">
        <v>3634.7579000000001</v>
      </c>
      <c r="F95" s="10">
        <v>0.48958249092302603</v>
      </c>
    </row>
    <row r="96" spans="1:6" x14ac:dyDescent="0.2">
      <c r="A96" s="9" t="s">
        <v>510</v>
      </c>
      <c r="B96" s="9" t="s">
        <v>1124</v>
      </c>
      <c r="C96" s="9" t="s">
        <v>273</v>
      </c>
      <c r="D96" s="9">
        <v>500</v>
      </c>
      <c r="E96" s="10">
        <v>2367.8724999999999</v>
      </c>
      <c r="F96" s="10">
        <v>0.31893978873754802</v>
      </c>
    </row>
    <row r="97" spans="1:6" x14ac:dyDescent="0.2">
      <c r="A97" s="9" t="s">
        <v>275</v>
      </c>
      <c r="B97" s="9" t="s">
        <v>1125</v>
      </c>
      <c r="C97" s="9" t="s">
        <v>191</v>
      </c>
      <c r="D97" s="9">
        <v>340</v>
      </c>
      <c r="E97" s="10">
        <v>1689.9870000000001</v>
      </c>
      <c r="F97" s="10">
        <v>0.22763222966996799</v>
      </c>
    </row>
    <row r="98" spans="1:6" x14ac:dyDescent="0.2">
      <c r="A98" s="9" t="s">
        <v>279</v>
      </c>
      <c r="B98" s="9" t="s">
        <v>1126</v>
      </c>
      <c r="C98" s="9" t="s">
        <v>216</v>
      </c>
      <c r="D98" s="9">
        <v>300</v>
      </c>
      <c r="E98" s="10">
        <v>1485.8385000000001</v>
      </c>
      <c r="F98" s="10">
        <v>0.20013451623265799</v>
      </c>
    </row>
    <row r="99" spans="1:6" s="29" customFormat="1" x14ac:dyDescent="0.2">
      <c r="A99" s="27" t="s">
        <v>401</v>
      </c>
      <c r="B99" s="27" t="s">
        <v>1132</v>
      </c>
      <c r="C99" s="27" t="s">
        <v>273</v>
      </c>
      <c r="D99" s="27">
        <v>200</v>
      </c>
      <c r="E99" s="34">
        <v>992.14300000000003</v>
      </c>
      <c r="F99" s="34">
        <v>0.13363636716818</v>
      </c>
    </row>
    <row r="100" spans="1:6" x14ac:dyDescent="0.2">
      <c r="A100" s="9" t="s">
        <v>277</v>
      </c>
      <c r="B100" s="9" t="s">
        <v>1127</v>
      </c>
      <c r="C100" s="9" t="s">
        <v>191</v>
      </c>
      <c r="D100" s="9">
        <v>100</v>
      </c>
      <c r="E100" s="10">
        <v>497.43099999999998</v>
      </c>
      <c r="F100" s="10">
        <v>6.7001300978624098E-2</v>
      </c>
    </row>
    <row r="101" spans="1:6" x14ac:dyDescent="0.2">
      <c r="A101" s="8" t="s">
        <v>131</v>
      </c>
      <c r="B101" s="9"/>
      <c r="C101" s="9"/>
      <c r="D101" s="9"/>
      <c r="E101" s="63">
        <f>SUM(E89:E100)</f>
        <v>65094.160999999993</v>
      </c>
      <c r="F101" s="63">
        <f>SUM(F89:F100)</f>
        <v>8.7678360880444082</v>
      </c>
    </row>
    <row r="102" spans="1:6" x14ac:dyDescent="0.2">
      <c r="A102" s="9"/>
      <c r="B102" s="9"/>
      <c r="C102" s="9"/>
      <c r="D102" s="9"/>
      <c r="E102" s="10"/>
      <c r="F102" s="10"/>
    </row>
    <row r="103" spans="1:6" x14ac:dyDescent="0.2">
      <c r="A103" s="8" t="s">
        <v>131</v>
      </c>
      <c r="B103" s="9"/>
      <c r="C103" s="9"/>
      <c r="D103" s="9"/>
      <c r="E103" s="63">
        <v>735436.11827599991</v>
      </c>
      <c r="F103" s="63">
        <v>99.05932020955926</v>
      </c>
    </row>
    <row r="104" spans="1:6" x14ac:dyDescent="0.2">
      <c r="A104" s="9"/>
      <c r="B104" s="9"/>
      <c r="C104" s="9"/>
      <c r="D104" s="9"/>
      <c r="E104" s="10"/>
      <c r="F104" s="10"/>
    </row>
    <row r="105" spans="1:6" x14ac:dyDescent="0.2">
      <c r="A105" s="8" t="s">
        <v>158</v>
      </c>
      <c r="B105" s="9"/>
      <c r="C105" s="9"/>
      <c r="D105" s="9"/>
      <c r="E105" s="12">
        <v>6983.7923516999999</v>
      </c>
      <c r="F105" s="12">
        <v>0.94</v>
      </c>
    </row>
    <row r="106" spans="1:6" x14ac:dyDescent="0.2">
      <c r="A106" s="9"/>
      <c r="B106" s="9"/>
      <c r="C106" s="9"/>
      <c r="D106" s="9"/>
      <c r="E106" s="10"/>
      <c r="F106" s="10"/>
    </row>
    <row r="107" spans="1:6" x14ac:dyDescent="0.2">
      <c r="A107" s="13" t="s">
        <v>159</v>
      </c>
      <c r="B107" s="6"/>
      <c r="C107" s="6"/>
      <c r="D107" s="6"/>
      <c r="E107" s="65">
        <v>742419.91235170001</v>
      </c>
      <c r="F107" s="14">
        <f xml:space="preserve"> ROUND(SUM(F103:F106),2)</f>
        <v>100</v>
      </c>
    </row>
    <row r="108" spans="1:6" x14ac:dyDescent="0.2">
      <c r="A108" s="1" t="s">
        <v>196</v>
      </c>
    </row>
    <row r="110" spans="1:6" x14ac:dyDescent="0.2">
      <c r="A110" s="1" t="s">
        <v>162</v>
      </c>
    </row>
    <row r="111" spans="1:6" x14ac:dyDescent="0.2">
      <c r="A111" s="1" t="s">
        <v>163</v>
      </c>
    </row>
    <row r="112" spans="1:6" x14ac:dyDescent="0.2">
      <c r="A112" s="1" t="s">
        <v>164</v>
      </c>
    </row>
    <row r="113" spans="1:4" x14ac:dyDescent="0.2">
      <c r="A113" s="3" t="s">
        <v>519</v>
      </c>
      <c r="D113" s="16">
        <v>10.1236</v>
      </c>
    </row>
    <row r="114" spans="1:4" x14ac:dyDescent="0.2">
      <c r="A114" s="3" t="s">
        <v>523</v>
      </c>
      <c r="D114" s="16">
        <v>20.970700000000001</v>
      </c>
    </row>
    <row r="115" spans="1:4" x14ac:dyDescent="0.2">
      <c r="A115" s="3" t="s">
        <v>518</v>
      </c>
      <c r="D115" s="16">
        <v>10.075900000000001</v>
      </c>
    </row>
    <row r="116" spans="1:4" x14ac:dyDescent="0.2">
      <c r="A116" s="3" t="s">
        <v>520</v>
      </c>
      <c r="D116" s="16">
        <v>10.0944</v>
      </c>
    </row>
    <row r="117" spans="1:4" x14ac:dyDescent="0.2">
      <c r="A117" s="3" t="s">
        <v>521</v>
      </c>
      <c r="D117" s="16">
        <v>10.0595</v>
      </c>
    </row>
    <row r="118" spans="1:4" x14ac:dyDescent="0.2">
      <c r="A118" s="3" t="s">
        <v>522</v>
      </c>
      <c r="D118" s="16">
        <v>10.1089</v>
      </c>
    </row>
    <row r="119" spans="1:4" x14ac:dyDescent="0.2">
      <c r="A119" s="3" t="s">
        <v>524</v>
      </c>
      <c r="D119" s="16">
        <v>20.138000000000002</v>
      </c>
    </row>
    <row r="120" spans="1:4" x14ac:dyDescent="0.2">
      <c r="A120" s="3" t="s">
        <v>525</v>
      </c>
      <c r="D120" s="16">
        <v>20.488199999999999</v>
      </c>
    </row>
    <row r="121" spans="1:4" x14ac:dyDescent="0.2">
      <c r="A121" s="3" t="s">
        <v>516</v>
      </c>
      <c r="D121" s="16">
        <v>10.050700000000001</v>
      </c>
    </row>
    <row r="122" spans="1:4" x14ac:dyDescent="0.2">
      <c r="A122" s="3" t="s">
        <v>517</v>
      </c>
      <c r="D122" s="16">
        <v>10.001099999999999</v>
      </c>
    </row>
    <row r="123" spans="1:4" x14ac:dyDescent="0.2">
      <c r="A123" s="3" t="s">
        <v>526</v>
      </c>
      <c r="D123" s="16">
        <v>21.021899999999999</v>
      </c>
    </row>
    <row r="125" spans="1:4" x14ac:dyDescent="0.2">
      <c r="A125" s="1" t="s">
        <v>165</v>
      </c>
    </row>
    <row r="126" spans="1:4" x14ac:dyDescent="0.2">
      <c r="A126" s="3" t="s">
        <v>519</v>
      </c>
      <c r="D126" s="16">
        <v>10.1328</v>
      </c>
    </row>
    <row r="127" spans="1:4" x14ac:dyDescent="0.2">
      <c r="A127" s="3" t="s">
        <v>523</v>
      </c>
      <c r="D127" s="16">
        <v>21.9665</v>
      </c>
    </row>
    <row r="128" spans="1:4" x14ac:dyDescent="0.2">
      <c r="A128" s="3" t="s">
        <v>518</v>
      </c>
      <c r="D128" s="16">
        <v>10.0947</v>
      </c>
    </row>
    <row r="129" spans="1:4" x14ac:dyDescent="0.2">
      <c r="A129" s="3" t="s">
        <v>520</v>
      </c>
      <c r="D129" s="16">
        <v>10.105499999999999</v>
      </c>
    </row>
    <row r="130" spans="1:4" x14ac:dyDescent="0.2">
      <c r="A130" s="3" t="s">
        <v>521</v>
      </c>
      <c r="D130" s="16">
        <v>10.0778</v>
      </c>
    </row>
    <row r="131" spans="1:4" x14ac:dyDescent="0.2">
      <c r="A131" s="3" t="s">
        <v>522</v>
      </c>
      <c r="D131" s="16">
        <v>10.097899999999999</v>
      </c>
    </row>
    <row r="132" spans="1:4" x14ac:dyDescent="0.2">
      <c r="A132" s="3" t="s">
        <v>524</v>
      </c>
      <c r="D132" s="16">
        <v>21.034199999999998</v>
      </c>
    </row>
    <row r="133" spans="1:4" x14ac:dyDescent="0.2">
      <c r="A133" s="3" t="s">
        <v>525</v>
      </c>
      <c r="D133" s="16">
        <v>21.421700000000001</v>
      </c>
    </row>
    <row r="134" spans="1:4" x14ac:dyDescent="0.2">
      <c r="A134" s="3" t="s">
        <v>516</v>
      </c>
      <c r="D134" s="16">
        <v>10.067600000000001</v>
      </c>
    </row>
    <row r="135" spans="1:4" x14ac:dyDescent="0.2">
      <c r="A135" s="3" t="s">
        <v>517</v>
      </c>
      <c r="D135" s="16">
        <v>10</v>
      </c>
    </row>
    <row r="136" spans="1:4" x14ac:dyDescent="0.2">
      <c r="A136" s="3" t="s">
        <v>526</v>
      </c>
      <c r="D136" s="16">
        <v>22.028600000000001</v>
      </c>
    </row>
    <row r="138" spans="1:4" x14ac:dyDescent="0.2">
      <c r="A138" s="1" t="s">
        <v>166</v>
      </c>
      <c r="D138" s="17"/>
    </row>
    <row r="139" spans="1:4" x14ac:dyDescent="0.2">
      <c r="A139" s="19" t="s">
        <v>512</v>
      </c>
      <c r="B139" s="20"/>
      <c r="C139" s="56" t="s">
        <v>513</v>
      </c>
      <c r="D139" s="57"/>
    </row>
    <row r="140" spans="1:4" x14ac:dyDescent="0.2">
      <c r="A140" s="58"/>
      <c r="B140" s="59"/>
      <c r="C140" s="21" t="s">
        <v>514</v>
      </c>
      <c r="D140" s="21" t="s">
        <v>515</v>
      </c>
    </row>
    <row r="141" spans="1:4" x14ac:dyDescent="0.2">
      <c r="A141" s="22" t="s">
        <v>516</v>
      </c>
      <c r="B141" s="23"/>
      <c r="C141" s="24">
        <v>0.30429799270000002</v>
      </c>
      <c r="D141" s="24">
        <v>0.28192633499999986</v>
      </c>
    </row>
    <row r="142" spans="1:4" x14ac:dyDescent="0.2">
      <c r="A142" s="22" t="s">
        <v>517</v>
      </c>
      <c r="B142" s="23"/>
      <c r="C142" s="24">
        <v>0.32277812889999985</v>
      </c>
      <c r="D142" s="24">
        <v>0.29904783140000002</v>
      </c>
    </row>
    <row r="143" spans="1:4" x14ac:dyDescent="0.2">
      <c r="A143" s="22" t="s">
        <v>518</v>
      </c>
      <c r="B143" s="23"/>
      <c r="C143" s="24">
        <v>0.32460581860000004</v>
      </c>
      <c r="D143" s="24">
        <v>0.30074115060000001</v>
      </c>
    </row>
    <row r="144" spans="1:4" x14ac:dyDescent="0.2">
      <c r="A144" s="22" t="s">
        <v>519</v>
      </c>
      <c r="B144" s="23"/>
      <c r="C144" s="24">
        <v>0.29807877379999997</v>
      </c>
      <c r="D144" s="24">
        <v>0.27616434639999998</v>
      </c>
    </row>
    <row r="145" spans="1:5" x14ac:dyDescent="0.2">
      <c r="A145" s="22" t="s">
        <v>520</v>
      </c>
      <c r="B145" s="23"/>
      <c r="C145" s="24">
        <v>0.31577426660000008</v>
      </c>
      <c r="D145" s="24">
        <v>0.2925588856000001</v>
      </c>
    </row>
    <row r="146" spans="1:5" x14ac:dyDescent="0.2">
      <c r="A146" s="22" t="s">
        <v>521</v>
      </c>
      <c r="B146" s="23"/>
      <c r="C146" s="24">
        <v>0.32677966220000004</v>
      </c>
      <c r="D146" s="24">
        <v>0.3027551762000002</v>
      </c>
    </row>
    <row r="147" spans="1:5" x14ac:dyDescent="0.2">
      <c r="A147" s="22" t="s">
        <v>522</v>
      </c>
      <c r="B147" s="23"/>
      <c r="C147" s="24">
        <v>0.33419202459999997</v>
      </c>
      <c r="D147" s="24">
        <v>0.30962259009999987</v>
      </c>
    </row>
    <row r="148" spans="1:5" x14ac:dyDescent="0.2">
      <c r="A148" s="1"/>
      <c r="D148" s="17"/>
    </row>
    <row r="149" spans="1:5" x14ac:dyDescent="0.2">
      <c r="A149" s="1"/>
      <c r="D149" s="17"/>
    </row>
    <row r="150" spans="1:5" x14ac:dyDescent="0.2">
      <c r="A150" s="1" t="s">
        <v>168</v>
      </c>
      <c r="D150" s="18">
        <v>0.96642859231824751</v>
      </c>
      <c r="E150" s="2" t="s">
        <v>169</v>
      </c>
    </row>
  </sheetData>
  <sortState ref="A64:F74">
    <sortCondition descending="1" ref="F64:F74"/>
  </sortState>
  <mergeCells count="3">
    <mergeCell ref="B1:E1"/>
    <mergeCell ref="C139:D139"/>
    <mergeCell ref="A140:B14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showGridLines="0" workbookViewId="0"/>
  </sheetViews>
  <sheetFormatPr defaultRowHeight="11.25" x14ac:dyDescent="0.2"/>
  <cols>
    <col min="1" max="1" width="38" style="3" customWidth="1"/>
    <col min="2" max="2" width="57.5703125" style="3" bestFit="1" customWidth="1"/>
    <col min="3" max="3" width="11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7" x14ac:dyDescent="0.2">
      <c r="A1" s="1"/>
      <c r="B1" s="55" t="s">
        <v>283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263</v>
      </c>
      <c r="B8" s="9" t="s">
        <v>1133</v>
      </c>
      <c r="C8" s="9" t="s">
        <v>189</v>
      </c>
      <c r="D8" s="9">
        <v>50</v>
      </c>
      <c r="E8" s="10">
        <v>509.9031913</v>
      </c>
      <c r="F8" s="10">
        <v>4.0109364360014803</v>
      </c>
      <c r="G8" s="29"/>
    </row>
    <row r="9" spans="1:7" x14ac:dyDescent="0.2">
      <c r="A9" s="9" t="s">
        <v>264</v>
      </c>
      <c r="B9" s="9" t="s">
        <v>1049</v>
      </c>
      <c r="C9" s="9" t="s">
        <v>265</v>
      </c>
      <c r="D9" s="9">
        <v>50</v>
      </c>
      <c r="E9" s="10">
        <v>500.50225810000001</v>
      </c>
      <c r="F9" s="10">
        <v>3.9369879960865202</v>
      </c>
      <c r="G9" s="29"/>
    </row>
    <row r="10" spans="1:7" x14ac:dyDescent="0.2">
      <c r="A10" s="9" t="s">
        <v>266</v>
      </c>
      <c r="B10" s="9" t="s">
        <v>1067</v>
      </c>
      <c r="C10" s="9" t="s">
        <v>229</v>
      </c>
      <c r="D10" s="9">
        <v>50</v>
      </c>
      <c r="E10" s="10">
        <v>500.41773970000003</v>
      </c>
      <c r="F10" s="10">
        <v>3.9363231680645399</v>
      </c>
      <c r="G10" s="29"/>
    </row>
    <row r="11" spans="1:7" x14ac:dyDescent="0.2">
      <c r="A11" s="9" t="s">
        <v>267</v>
      </c>
      <c r="B11" s="9" t="s">
        <v>1230</v>
      </c>
      <c r="C11" s="9" t="s">
        <v>268</v>
      </c>
      <c r="D11" s="9">
        <v>40</v>
      </c>
      <c r="E11" s="10">
        <v>402.2253</v>
      </c>
      <c r="F11" s="10">
        <v>3.1639341325527202</v>
      </c>
      <c r="G11" s="29"/>
    </row>
    <row r="12" spans="1:7" x14ac:dyDescent="0.2">
      <c r="A12" s="9" t="s">
        <v>269</v>
      </c>
      <c r="B12" s="9" t="s">
        <v>1083</v>
      </c>
      <c r="C12" s="9" t="s">
        <v>229</v>
      </c>
      <c r="D12" s="9">
        <v>30</v>
      </c>
      <c r="E12" s="10">
        <v>300.61624999999998</v>
      </c>
      <c r="F12" s="10">
        <v>2.3646697862491499</v>
      </c>
      <c r="G12" s="29"/>
    </row>
    <row r="13" spans="1:7" x14ac:dyDescent="0.2">
      <c r="A13" s="8" t="s">
        <v>131</v>
      </c>
      <c r="B13" s="9"/>
      <c r="C13" s="9"/>
      <c r="D13" s="9"/>
      <c r="E13" s="12">
        <f>SUM(E8:E12)</f>
        <v>2213.6647391000001</v>
      </c>
      <c r="F13" s="12">
        <f>SUM(F8:F12)</f>
        <v>17.412851518954412</v>
      </c>
    </row>
    <row r="14" spans="1:7" x14ac:dyDescent="0.2">
      <c r="A14" s="9"/>
      <c r="B14" s="9"/>
      <c r="C14" s="9"/>
      <c r="D14" s="9"/>
      <c r="E14" s="10"/>
      <c r="F14" s="10"/>
    </row>
    <row r="15" spans="1:7" x14ac:dyDescent="0.2">
      <c r="A15" s="8" t="s">
        <v>143</v>
      </c>
      <c r="B15" s="9"/>
      <c r="C15" s="9"/>
      <c r="D15" s="9"/>
      <c r="E15" s="10"/>
      <c r="F15" s="10"/>
    </row>
    <row r="16" spans="1:7" x14ac:dyDescent="0.2">
      <c r="A16" s="9" t="s">
        <v>270</v>
      </c>
      <c r="B16" s="9" t="s">
        <v>1135</v>
      </c>
      <c r="C16" s="9" t="s">
        <v>202</v>
      </c>
      <c r="D16" s="9">
        <v>30</v>
      </c>
      <c r="E16" s="10">
        <v>500.95314980000001</v>
      </c>
      <c r="F16" s="10">
        <v>3.9405347437419098</v>
      </c>
      <c r="G16" s="29"/>
    </row>
    <row r="17" spans="1:6" x14ac:dyDescent="0.2">
      <c r="A17" s="8" t="s">
        <v>131</v>
      </c>
      <c r="B17" s="9"/>
      <c r="C17" s="9"/>
      <c r="D17" s="9"/>
      <c r="E17" s="12">
        <f>SUM(E16:E16)</f>
        <v>500.95314980000001</v>
      </c>
      <c r="F17" s="12">
        <f>SUM(F16:F16)</f>
        <v>3.9405347437419098</v>
      </c>
    </row>
    <row r="18" spans="1:6" x14ac:dyDescent="0.2">
      <c r="A18" s="9"/>
      <c r="B18" s="9"/>
      <c r="C18" s="9"/>
      <c r="D18" s="9"/>
      <c r="E18" s="10"/>
      <c r="F18" s="10"/>
    </row>
    <row r="19" spans="1:6" x14ac:dyDescent="0.2">
      <c r="A19" s="8" t="s">
        <v>186</v>
      </c>
      <c r="B19" s="9"/>
      <c r="C19" s="9"/>
      <c r="D19" s="9"/>
      <c r="E19" s="10"/>
      <c r="F19" s="10"/>
    </row>
    <row r="20" spans="1:6" x14ac:dyDescent="0.2">
      <c r="A20" s="8" t="s">
        <v>187</v>
      </c>
      <c r="B20" s="9"/>
      <c r="C20" s="9"/>
      <c r="D20" s="9"/>
      <c r="E20" s="10"/>
      <c r="F20" s="10"/>
    </row>
    <row r="21" spans="1:6" x14ac:dyDescent="0.2">
      <c r="A21" s="9" t="s">
        <v>271</v>
      </c>
      <c r="B21" s="9" t="s">
        <v>1136</v>
      </c>
      <c r="C21" s="9" t="s">
        <v>191</v>
      </c>
      <c r="D21" s="9">
        <v>800</v>
      </c>
      <c r="E21" s="10">
        <v>799.32159999999999</v>
      </c>
      <c r="F21" s="10">
        <v>6.2875231695436602</v>
      </c>
    </row>
    <row r="22" spans="1:6" x14ac:dyDescent="0.2">
      <c r="A22" s="8" t="s">
        <v>131</v>
      </c>
      <c r="B22" s="9"/>
      <c r="C22" s="9"/>
      <c r="D22" s="9"/>
      <c r="E22" s="12">
        <f>SUM(E21:E21)</f>
        <v>799.32159999999999</v>
      </c>
      <c r="F22" s="12">
        <f>SUM(F21:F21)</f>
        <v>6.2875231695436602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193</v>
      </c>
      <c r="B24" s="9"/>
      <c r="C24" s="9"/>
      <c r="D24" s="9"/>
      <c r="E24" s="10"/>
      <c r="F24" s="10"/>
    </row>
    <row r="25" spans="1:6" x14ac:dyDescent="0.2">
      <c r="A25" s="9" t="s">
        <v>215</v>
      </c>
      <c r="B25" s="9" t="s">
        <v>1150</v>
      </c>
      <c r="C25" s="9" t="s">
        <v>216</v>
      </c>
      <c r="D25" s="9">
        <v>200</v>
      </c>
      <c r="E25" s="10">
        <v>994.89</v>
      </c>
      <c r="F25" s="10">
        <v>7.8258787528665401</v>
      </c>
    </row>
    <row r="26" spans="1:6" x14ac:dyDescent="0.2">
      <c r="A26" s="9" t="s">
        <v>272</v>
      </c>
      <c r="B26" s="9" t="s">
        <v>1321</v>
      </c>
      <c r="C26" s="9" t="s">
        <v>273</v>
      </c>
      <c r="D26" s="9">
        <v>200</v>
      </c>
      <c r="E26" s="10">
        <v>994.33699999999999</v>
      </c>
      <c r="F26" s="10">
        <v>7.8215288137272099</v>
      </c>
    </row>
    <row r="27" spans="1:6" x14ac:dyDescent="0.2">
      <c r="A27" s="9" t="s">
        <v>274</v>
      </c>
      <c r="B27" s="9" t="s">
        <v>1149</v>
      </c>
      <c r="C27" s="9" t="s">
        <v>273</v>
      </c>
      <c r="D27" s="9">
        <v>160</v>
      </c>
      <c r="E27" s="10">
        <v>796.7296</v>
      </c>
      <c r="F27" s="10">
        <v>6.2671343047169596</v>
      </c>
    </row>
    <row r="28" spans="1:6" x14ac:dyDescent="0.2">
      <c r="A28" s="9" t="s">
        <v>275</v>
      </c>
      <c r="B28" s="9" t="s">
        <v>1125</v>
      </c>
      <c r="C28" s="9" t="s">
        <v>191</v>
      </c>
      <c r="D28" s="9">
        <v>160</v>
      </c>
      <c r="E28" s="10">
        <v>795.28800000000001</v>
      </c>
      <c r="F28" s="10">
        <v>6.2557945718719896</v>
      </c>
    </row>
    <row r="29" spans="1:6" x14ac:dyDescent="0.2">
      <c r="A29" s="9" t="s">
        <v>276</v>
      </c>
      <c r="B29" s="9" t="s">
        <v>1118</v>
      </c>
      <c r="C29" s="9" t="s">
        <v>273</v>
      </c>
      <c r="D29" s="9">
        <v>160</v>
      </c>
      <c r="E29" s="10">
        <v>794.92319999999995</v>
      </c>
      <c r="F29" s="10">
        <v>6.2529250279334203</v>
      </c>
    </row>
    <row r="30" spans="1:6" x14ac:dyDescent="0.2">
      <c r="A30" s="9" t="s">
        <v>277</v>
      </c>
      <c r="B30" s="9" t="s">
        <v>1127</v>
      </c>
      <c r="C30" s="9" t="s">
        <v>191</v>
      </c>
      <c r="D30" s="9">
        <v>100</v>
      </c>
      <c r="E30" s="10">
        <v>497.43099999999998</v>
      </c>
      <c r="F30" s="10">
        <v>3.91282925139177</v>
      </c>
    </row>
    <row r="31" spans="1:6" x14ac:dyDescent="0.2">
      <c r="A31" s="9" t="s">
        <v>278</v>
      </c>
      <c r="B31" s="9" t="s">
        <v>1147</v>
      </c>
      <c r="C31" s="9" t="s">
        <v>273</v>
      </c>
      <c r="D31" s="9">
        <v>100</v>
      </c>
      <c r="E31" s="10">
        <v>497.02449999999999</v>
      </c>
      <c r="F31" s="10">
        <v>3.9096316921510099</v>
      </c>
    </row>
    <row r="32" spans="1:6" x14ac:dyDescent="0.2">
      <c r="A32" s="9" t="s">
        <v>279</v>
      </c>
      <c r="B32" s="9" t="s">
        <v>1126</v>
      </c>
      <c r="C32" s="9" t="s">
        <v>216</v>
      </c>
      <c r="D32" s="9">
        <v>100</v>
      </c>
      <c r="E32" s="10">
        <v>495.27949999999998</v>
      </c>
      <c r="F32" s="10">
        <v>3.8959053923351998</v>
      </c>
    </row>
    <row r="33" spans="1:6" x14ac:dyDescent="0.2">
      <c r="A33" s="9" t="s">
        <v>280</v>
      </c>
      <c r="B33" s="9" t="s">
        <v>1155</v>
      </c>
      <c r="C33" s="9" t="s">
        <v>191</v>
      </c>
      <c r="D33" s="9">
        <v>100</v>
      </c>
      <c r="E33" s="10">
        <v>490.32799999999997</v>
      </c>
      <c r="F33" s="10">
        <v>3.8569565249781799</v>
      </c>
    </row>
    <row r="34" spans="1:6" x14ac:dyDescent="0.2">
      <c r="A34" s="8" t="s">
        <v>131</v>
      </c>
      <c r="B34" s="9"/>
      <c r="C34" s="9"/>
      <c r="D34" s="9"/>
      <c r="E34" s="12">
        <f>SUM(E25:E33)</f>
        <v>6356.2307999999994</v>
      </c>
      <c r="F34" s="12">
        <f>SUM(F25:F33)</f>
        <v>49.998584331972282</v>
      </c>
    </row>
    <row r="35" spans="1:6" x14ac:dyDescent="0.2">
      <c r="A35" s="9"/>
      <c r="B35" s="9"/>
      <c r="C35" s="9"/>
      <c r="D35" s="9"/>
      <c r="E35" s="10"/>
      <c r="F35" s="10"/>
    </row>
    <row r="36" spans="1:6" x14ac:dyDescent="0.2">
      <c r="A36" s="8" t="s">
        <v>146</v>
      </c>
      <c r="B36" s="9"/>
      <c r="C36" s="9"/>
      <c r="D36" s="9"/>
      <c r="E36" s="10"/>
      <c r="F36" s="10"/>
    </row>
    <row r="37" spans="1:6" x14ac:dyDescent="0.2">
      <c r="A37" s="9" t="s">
        <v>281</v>
      </c>
      <c r="B37" s="9" t="s">
        <v>1322</v>
      </c>
      <c r="C37" s="9" t="s">
        <v>149</v>
      </c>
      <c r="D37" s="9">
        <v>2000000</v>
      </c>
      <c r="E37" s="10">
        <v>1989.9659999999999</v>
      </c>
      <c r="F37" s="10">
        <v>15.6532205955702</v>
      </c>
    </row>
    <row r="38" spans="1:6" x14ac:dyDescent="0.2">
      <c r="A38" s="9" t="s">
        <v>282</v>
      </c>
      <c r="B38" s="9" t="s">
        <v>1323</v>
      </c>
      <c r="C38" s="9" t="s">
        <v>149</v>
      </c>
      <c r="D38" s="9">
        <v>500000</v>
      </c>
      <c r="E38" s="10">
        <v>499.91449999999998</v>
      </c>
      <c r="F38" s="10">
        <v>3.9323646471468199</v>
      </c>
    </row>
    <row r="39" spans="1:6" x14ac:dyDescent="0.2">
      <c r="A39" s="8" t="s">
        <v>131</v>
      </c>
      <c r="B39" s="9"/>
      <c r="C39" s="9"/>
      <c r="D39" s="9"/>
      <c r="E39" s="12">
        <f>SUM(E37:E38)</f>
        <v>2489.8804999999998</v>
      </c>
      <c r="F39" s="12">
        <f>SUM(F37:F38)</f>
        <v>19.58558524271702</v>
      </c>
    </row>
    <row r="40" spans="1:6" x14ac:dyDescent="0.2">
      <c r="A40" s="9"/>
      <c r="B40" s="9"/>
      <c r="C40" s="9"/>
      <c r="D40" s="9"/>
      <c r="E40" s="10"/>
      <c r="F40" s="10"/>
    </row>
    <row r="41" spans="1:6" x14ac:dyDescent="0.2">
      <c r="A41" s="8" t="s">
        <v>131</v>
      </c>
      <c r="B41" s="9"/>
      <c r="C41" s="9"/>
      <c r="D41" s="9"/>
      <c r="E41" s="12">
        <v>12360.0507889</v>
      </c>
      <c r="F41" s="12">
        <v>97.225079006929292</v>
      </c>
    </row>
    <row r="42" spans="1:6" x14ac:dyDescent="0.2">
      <c r="A42" s="9"/>
      <c r="B42" s="9"/>
      <c r="C42" s="9"/>
      <c r="D42" s="9"/>
      <c r="E42" s="10"/>
      <c r="F42" s="10"/>
    </row>
    <row r="43" spans="1:6" x14ac:dyDescent="0.2">
      <c r="A43" s="8" t="s">
        <v>158</v>
      </c>
      <c r="B43" s="9"/>
      <c r="C43" s="9"/>
      <c r="D43" s="9"/>
      <c r="E43" s="12">
        <v>352.7715427</v>
      </c>
      <c r="F43" s="12">
        <v>2.77</v>
      </c>
    </row>
    <row r="44" spans="1:6" x14ac:dyDescent="0.2">
      <c r="A44" s="9"/>
      <c r="B44" s="9"/>
      <c r="C44" s="9"/>
      <c r="D44" s="9"/>
      <c r="E44" s="10"/>
      <c r="F44" s="10"/>
    </row>
    <row r="45" spans="1:6" x14ac:dyDescent="0.2">
      <c r="A45" s="13" t="s">
        <v>159</v>
      </c>
      <c r="B45" s="6"/>
      <c r="C45" s="6"/>
      <c r="D45" s="6"/>
      <c r="E45" s="14">
        <v>12712.8215427</v>
      </c>
      <c r="F45" s="14">
        <f xml:space="preserve"> ROUND(SUM(F41:F44),2)</f>
        <v>100</v>
      </c>
    </row>
    <row r="46" spans="1:6" x14ac:dyDescent="0.2">
      <c r="A46" s="1" t="s">
        <v>196</v>
      </c>
    </row>
    <row r="48" spans="1:6" x14ac:dyDescent="0.2">
      <c r="A48" s="1" t="s">
        <v>162</v>
      </c>
    </row>
    <row r="49" spans="1:4" x14ac:dyDescent="0.2">
      <c r="A49" s="1" t="s">
        <v>163</v>
      </c>
    </row>
    <row r="50" spans="1:4" x14ac:dyDescent="0.2">
      <c r="A50" s="1" t="s">
        <v>164</v>
      </c>
    </row>
    <row r="51" spans="1:4" x14ac:dyDescent="0.2">
      <c r="A51" s="3" t="s">
        <v>536</v>
      </c>
      <c r="D51" s="16">
        <v>10.010199999999999</v>
      </c>
    </row>
    <row r="52" spans="1:4" x14ac:dyDescent="0.2">
      <c r="A52" s="3" t="s">
        <v>537</v>
      </c>
      <c r="D52" s="16">
        <v>23.6602</v>
      </c>
    </row>
    <row r="53" spans="1:4" x14ac:dyDescent="0.2">
      <c r="A53" s="3" t="s">
        <v>538</v>
      </c>
      <c r="D53" s="16">
        <v>24.377500000000001</v>
      </c>
    </row>
    <row r="54" spans="1:4" x14ac:dyDescent="0.2">
      <c r="A54" s="3" t="s">
        <v>535</v>
      </c>
      <c r="D54" s="16">
        <v>10.012700000000001</v>
      </c>
    </row>
    <row r="56" spans="1:4" x14ac:dyDescent="0.2">
      <c r="A56" s="1" t="s">
        <v>165</v>
      </c>
    </row>
    <row r="57" spans="1:4" x14ac:dyDescent="0.2">
      <c r="A57" s="3" t="s">
        <v>536</v>
      </c>
      <c r="D57" s="16">
        <v>10.010199999999999</v>
      </c>
    </row>
    <row r="58" spans="1:4" x14ac:dyDescent="0.2">
      <c r="A58" s="3" t="s">
        <v>537</v>
      </c>
      <c r="D58" s="16">
        <v>24.351299999999998</v>
      </c>
    </row>
    <row r="59" spans="1:4" x14ac:dyDescent="0.2">
      <c r="A59" s="3" t="s">
        <v>538</v>
      </c>
      <c r="D59" s="16">
        <v>25.175699999999999</v>
      </c>
    </row>
    <row r="60" spans="1:4" x14ac:dyDescent="0.2">
      <c r="A60" s="3" t="s">
        <v>535</v>
      </c>
      <c r="D60" s="16">
        <v>10.012700000000001</v>
      </c>
    </row>
    <row r="62" spans="1:4" x14ac:dyDescent="0.2">
      <c r="A62" s="1" t="s">
        <v>166</v>
      </c>
      <c r="D62" s="17"/>
    </row>
    <row r="63" spans="1:4" x14ac:dyDescent="0.2">
      <c r="A63" s="19" t="s">
        <v>512</v>
      </c>
      <c r="B63" s="20"/>
      <c r="C63" s="56" t="s">
        <v>513</v>
      </c>
      <c r="D63" s="57"/>
    </row>
    <row r="64" spans="1:4" x14ac:dyDescent="0.2">
      <c r="A64" s="58"/>
      <c r="B64" s="59"/>
      <c r="C64" s="21" t="s">
        <v>514</v>
      </c>
      <c r="D64" s="21" t="s">
        <v>515</v>
      </c>
    </row>
    <row r="65" spans="1:5" x14ac:dyDescent="0.2">
      <c r="A65" s="22" t="s">
        <v>535</v>
      </c>
      <c r="B65" s="23"/>
      <c r="C65" s="24">
        <v>0.20596119699999998</v>
      </c>
      <c r="D65" s="24">
        <v>0.19081915330000004</v>
      </c>
    </row>
    <row r="66" spans="1:5" x14ac:dyDescent="0.2">
      <c r="A66" s="22" t="s">
        <v>536</v>
      </c>
      <c r="B66" s="23"/>
      <c r="C66" s="24">
        <v>0.22925582490000002</v>
      </c>
      <c r="D66" s="24">
        <v>0.21240118579999992</v>
      </c>
    </row>
    <row r="68" spans="1:5" x14ac:dyDescent="0.2">
      <c r="A68" s="1" t="s">
        <v>168</v>
      </c>
      <c r="D68" s="18">
        <v>9.2184958450240523E-2</v>
      </c>
      <c r="E68" s="2" t="s">
        <v>169</v>
      </c>
    </row>
  </sheetData>
  <mergeCells count="3">
    <mergeCell ref="B1:E1"/>
    <mergeCell ref="C63:D63"/>
    <mergeCell ref="A64:B6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showGridLines="0" workbookViewId="0"/>
  </sheetViews>
  <sheetFormatPr defaultRowHeight="11.25" x14ac:dyDescent="0.2"/>
  <cols>
    <col min="1" max="1" width="38" style="3" customWidth="1"/>
    <col min="2" max="2" width="41.71093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7" x14ac:dyDescent="0.2">
      <c r="A1" s="1"/>
      <c r="B1" s="55" t="s">
        <v>262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223</v>
      </c>
      <c r="B8" s="9" t="s">
        <v>1218</v>
      </c>
      <c r="C8" s="9" t="s">
        <v>224</v>
      </c>
      <c r="D8" s="9">
        <v>500</v>
      </c>
      <c r="E8" s="10">
        <v>5031.55</v>
      </c>
      <c r="F8" s="10">
        <v>5.0462596891974698</v>
      </c>
      <c r="G8" s="29"/>
    </row>
    <row r="9" spans="1:7" x14ac:dyDescent="0.2">
      <c r="A9" s="9" t="s">
        <v>225</v>
      </c>
      <c r="B9" s="9" t="s">
        <v>1053</v>
      </c>
      <c r="C9" s="9" t="s">
        <v>175</v>
      </c>
      <c r="D9" s="9">
        <v>500000</v>
      </c>
      <c r="E9" s="10">
        <v>5030.22</v>
      </c>
      <c r="F9" s="10">
        <v>5.0449258009549496</v>
      </c>
      <c r="G9" s="29"/>
    </row>
    <row r="10" spans="1:7" x14ac:dyDescent="0.2">
      <c r="A10" s="9" t="s">
        <v>226</v>
      </c>
      <c r="B10" s="9" t="s">
        <v>1287</v>
      </c>
      <c r="C10" s="9" t="s">
        <v>227</v>
      </c>
      <c r="D10" s="9">
        <v>500</v>
      </c>
      <c r="E10" s="10">
        <v>5001.26</v>
      </c>
      <c r="F10" s="10">
        <v>5.0158811366667804</v>
      </c>
      <c r="G10" s="29"/>
    </row>
    <row r="11" spans="1:7" x14ac:dyDescent="0.2">
      <c r="A11" s="9" t="s">
        <v>133</v>
      </c>
      <c r="B11" s="9" t="s">
        <v>1070</v>
      </c>
      <c r="C11" s="9" t="s">
        <v>134</v>
      </c>
      <c r="D11" s="9">
        <v>400</v>
      </c>
      <c r="E11" s="10">
        <v>4048.74</v>
      </c>
      <c r="F11" s="10">
        <v>4.0605764533873998</v>
      </c>
      <c r="G11" s="29"/>
    </row>
    <row r="12" spans="1:7" x14ac:dyDescent="0.2">
      <c r="A12" s="9" t="s">
        <v>228</v>
      </c>
      <c r="B12" s="9" t="s">
        <v>1212</v>
      </c>
      <c r="C12" s="9" t="s">
        <v>229</v>
      </c>
      <c r="D12" s="9">
        <v>350</v>
      </c>
      <c r="E12" s="10">
        <v>3639.7655</v>
      </c>
      <c r="F12" s="10">
        <v>3.6504063202753998</v>
      </c>
      <c r="G12" s="29"/>
    </row>
    <row r="13" spans="1:7" x14ac:dyDescent="0.2">
      <c r="A13" s="9" t="s">
        <v>230</v>
      </c>
      <c r="B13" s="9" t="s">
        <v>1064</v>
      </c>
      <c r="C13" s="9" t="s">
        <v>229</v>
      </c>
      <c r="D13" s="9">
        <v>350</v>
      </c>
      <c r="E13" s="10">
        <v>3592.6239999999998</v>
      </c>
      <c r="F13" s="10">
        <v>3.6031270025426299</v>
      </c>
      <c r="G13" s="29"/>
    </row>
    <row r="14" spans="1:7" x14ac:dyDescent="0.2">
      <c r="A14" s="9" t="s">
        <v>231</v>
      </c>
      <c r="B14" s="9" t="s">
        <v>1171</v>
      </c>
      <c r="C14" s="9" t="s">
        <v>232</v>
      </c>
      <c r="D14" s="9">
        <v>7</v>
      </c>
      <c r="E14" s="10">
        <v>3585.8865000000001</v>
      </c>
      <c r="F14" s="10">
        <v>3.59636980552462</v>
      </c>
      <c r="G14" s="29"/>
    </row>
    <row r="15" spans="1:7" x14ac:dyDescent="0.2">
      <c r="A15" s="9" t="s">
        <v>233</v>
      </c>
      <c r="B15" s="9" t="s">
        <v>1209</v>
      </c>
      <c r="C15" s="9" t="s">
        <v>232</v>
      </c>
      <c r="D15" s="9">
        <v>7</v>
      </c>
      <c r="E15" s="10">
        <v>3547.4355</v>
      </c>
      <c r="F15" s="10">
        <v>3.5578063943870299</v>
      </c>
      <c r="G15" s="29"/>
    </row>
    <row r="16" spans="1:7" x14ac:dyDescent="0.2">
      <c r="A16" s="9" t="s">
        <v>234</v>
      </c>
      <c r="B16" s="9" t="s">
        <v>1214</v>
      </c>
      <c r="C16" s="9" t="s">
        <v>235</v>
      </c>
      <c r="D16" s="9">
        <v>250</v>
      </c>
      <c r="E16" s="10">
        <v>2691.2750000000001</v>
      </c>
      <c r="F16" s="10">
        <v>2.6991429172014398</v>
      </c>
      <c r="G16" s="29"/>
    </row>
    <row r="17" spans="1:7" x14ac:dyDescent="0.2">
      <c r="A17" s="9" t="s">
        <v>236</v>
      </c>
      <c r="B17" s="9" t="s">
        <v>1233</v>
      </c>
      <c r="C17" s="9" t="s">
        <v>138</v>
      </c>
      <c r="D17" s="9">
        <v>250</v>
      </c>
      <c r="E17" s="10">
        <v>2660.7449999999999</v>
      </c>
      <c r="F17" s="10">
        <v>2.6685236630330098</v>
      </c>
      <c r="G17" s="29"/>
    </row>
    <row r="18" spans="1:7" x14ac:dyDescent="0.2">
      <c r="A18" s="9" t="s">
        <v>140</v>
      </c>
      <c r="B18" s="9" t="s">
        <v>1093</v>
      </c>
      <c r="C18" s="9" t="s">
        <v>141</v>
      </c>
      <c r="D18" s="9">
        <v>230</v>
      </c>
      <c r="E18" s="10">
        <v>2359.3652999999999</v>
      </c>
      <c r="F18" s="10">
        <v>2.3662628823088898</v>
      </c>
      <c r="G18" s="29"/>
    </row>
    <row r="19" spans="1:7" x14ac:dyDescent="0.2">
      <c r="A19" s="9" t="s">
        <v>237</v>
      </c>
      <c r="B19" s="9" t="s">
        <v>1169</v>
      </c>
      <c r="C19" s="9" t="s">
        <v>145</v>
      </c>
      <c r="D19" s="9">
        <v>300</v>
      </c>
      <c r="E19" s="10">
        <v>1807.68</v>
      </c>
      <c r="F19" s="10">
        <v>1.8129647355126099</v>
      </c>
      <c r="G19" s="29"/>
    </row>
    <row r="20" spans="1:7" x14ac:dyDescent="0.2">
      <c r="A20" s="9" t="s">
        <v>137</v>
      </c>
      <c r="B20" s="9" t="s">
        <v>1312</v>
      </c>
      <c r="C20" s="9" t="s">
        <v>138</v>
      </c>
      <c r="D20" s="9">
        <v>100</v>
      </c>
      <c r="E20" s="10">
        <v>1066.0170000000001</v>
      </c>
      <c r="F20" s="10">
        <v>1.0691334906935701</v>
      </c>
      <c r="G20" s="29"/>
    </row>
    <row r="21" spans="1:7" x14ac:dyDescent="0.2">
      <c r="A21" s="9" t="s">
        <v>238</v>
      </c>
      <c r="B21" s="9" t="s">
        <v>1219</v>
      </c>
      <c r="C21" s="9" t="s">
        <v>175</v>
      </c>
      <c r="D21" s="9">
        <v>100000</v>
      </c>
      <c r="E21" s="10">
        <v>1006.759</v>
      </c>
      <c r="F21" s="10">
        <v>1.0097022504867801</v>
      </c>
      <c r="G21" s="29"/>
    </row>
    <row r="22" spans="1:7" x14ac:dyDescent="0.2">
      <c r="A22" s="9" t="s">
        <v>239</v>
      </c>
      <c r="B22" s="9" t="s">
        <v>1235</v>
      </c>
      <c r="C22" s="9" t="s">
        <v>175</v>
      </c>
      <c r="D22" s="9">
        <v>50000</v>
      </c>
      <c r="E22" s="10">
        <v>502.80149999999998</v>
      </c>
      <c r="F22" s="10">
        <v>0.50427143546581499</v>
      </c>
      <c r="G22" s="29"/>
    </row>
    <row r="23" spans="1:7" x14ac:dyDescent="0.2">
      <c r="A23" s="9" t="s">
        <v>240</v>
      </c>
      <c r="B23" s="9" t="s">
        <v>1088</v>
      </c>
      <c r="C23" s="9" t="s">
        <v>189</v>
      </c>
      <c r="D23" s="9">
        <v>40</v>
      </c>
      <c r="E23" s="10">
        <v>418.57839999999999</v>
      </c>
      <c r="F23" s="10">
        <v>0.41980211002350598</v>
      </c>
      <c r="G23" s="29"/>
    </row>
    <row r="24" spans="1:7" x14ac:dyDescent="0.2">
      <c r="A24" s="8" t="s">
        <v>131</v>
      </c>
      <c r="B24" s="9"/>
      <c r="C24" s="9"/>
      <c r="D24" s="9"/>
      <c r="E24" s="12">
        <f>SUM(E8:E23)</f>
        <v>45990.702700000002</v>
      </c>
      <c r="F24" s="12">
        <f>SUM(F8:F23)</f>
        <v>46.125156087661907</v>
      </c>
    </row>
    <row r="25" spans="1:7" x14ac:dyDescent="0.2">
      <c r="A25" s="9"/>
      <c r="B25" s="9"/>
      <c r="C25" s="9"/>
      <c r="D25" s="9"/>
      <c r="E25" s="10"/>
      <c r="F25" s="10"/>
    </row>
    <row r="26" spans="1:7" x14ac:dyDescent="0.2">
      <c r="A26" s="8" t="s">
        <v>143</v>
      </c>
      <c r="B26" s="9"/>
      <c r="C26" s="9"/>
      <c r="D26" s="9"/>
      <c r="E26" s="10"/>
      <c r="F26" s="10"/>
    </row>
    <row r="27" spans="1:7" x14ac:dyDescent="0.2">
      <c r="A27" s="9" t="s">
        <v>241</v>
      </c>
      <c r="B27" s="9" t="s">
        <v>1185</v>
      </c>
      <c r="C27" s="9" t="s">
        <v>242</v>
      </c>
      <c r="D27" s="9">
        <v>550</v>
      </c>
      <c r="E27" s="10">
        <v>5546.7995000000001</v>
      </c>
      <c r="F27" s="10">
        <v>5.5630155162744401</v>
      </c>
      <c r="G27" s="29"/>
    </row>
    <row r="28" spans="1:7" x14ac:dyDescent="0.2">
      <c r="A28" s="9" t="s">
        <v>243</v>
      </c>
      <c r="B28" s="9" t="s">
        <v>1273</v>
      </c>
      <c r="C28" s="9" t="s">
        <v>242</v>
      </c>
      <c r="D28" s="9">
        <v>394</v>
      </c>
      <c r="E28" s="10">
        <v>4062.3803400000002</v>
      </c>
      <c r="F28" s="10">
        <v>4.0742566707933596</v>
      </c>
      <c r="G28" s="29"/>
    </row>
    <row r="29" spans="1:7" x14ac:dyDescent="0.2">
      <c r="A29" s="9" t="s">
        <v>244</v>
      </c>
      <c r="B29" s="9" t="s">
        <v>1246</v>
      </c>
      <c r="C29" s="9" t="s">
        <v>245</v>
      </c>
      <c r="D29" s="9">
        <v>320</v>
      </c>
      <c r="E29" s="10">
        <v>3290.8416000000002</v>
      </c>
      <c r="F29" s="10">
        <v>3.3004623445288401</v>
      </c>
      <c r="G29" s="29"/>
    </row>
    <row r="30" spans="1:7" x14ac:dyDescent="0.2">
      <c r="A30" s="9" t="s">
        <v>246</v>
      </c>
      <c r="B30" s="9" t="s">
        <v>1271</v>
      </c>
      <c r="C30" s="9" t="s">
        <v>211</v>
      </c>
      <c r="D30" s="9">
        <v>250</v>
      </c>
      <c r="E30" s="10">
        <v>2667.5524999999998</v>
      </c>
      <c r="F30" s="10">
        <v>2.6753510646953602</v>
      </c>
      <c r="G30" s="29"/>
    </row>
    <row r="31" spans="1:7" x14ac:dyDescent="0.2">
      <c r="A31" s="9" t="s">
        <v>247</v>
      </c>
      <c r="B31" s="9" t="s">
        <v>1272</v>
      </c>
      <c r="C31" s="9" t="s">
        <v>211</v>
      </c>
      <c r="D31" s="9">
        <v>250</v>
      </c>
      <c r="E31" s="10">
        <v>2627.05</v>
      </c>
      <c r="F31" s="10">
        <v>2.6347301560167802</v>
      </c>
      <c r="G31" s="29"/>
    </row>
    <row r="32" spans="1:7" x14ac:dyDescent="0.2">
      <c r="A32" s="9" t="s">
        <v>248</v>
      </c>
      <c r="B32" s="9" t="s">
        <v>1247</v>
      </c>
      <c r="C32" s="9" t="s">
        <v>242</v>
      </c>
      <c r="D32" s="9">
        <v>200</v>
      </c>
      <c r="E32" s="10">
        <v>2065.5059999999999</v>
      </c>
      <c r="F32" s="10">
        <v>2.07154448740358</v>
      </c>
      <c r="G32" s="29"/>
    </row>
    <row r="33" spans="1:7" x14ac:dyDescent="0.2">
      <c r="A33" s="9" t="s">
        <v>249</v>
      </c>
      <c r="B33" s="9" t="s">
        <v>1184</v>
      </c>
      <c r="C33" s="9" t="s">
        <v>242</v>
      </c>
      <c r="D33" s="9">
        <v>75</v>
      </c>
      <c r="E33" s="10">
        <v>757.15724999999998</v>
      </c>
      <c r="F33" s="10">
        <v>0.75937079211348602</v>
      </c>
      <c r="G33" s="29"/>
    </row>
    <row r="34" spans="1:7" x14ac:dyDescent="0.2">
      <c r="A34" s="9" t="s">
        <v>250</v>
      </c>
      <c r="B34" s="9" t="s">
        <v>1205</v>
      </c>
      <c r="C34" s="9" t="s">
        <v>251</v>
      </c>
      <c r="D34" s="9">
        <v>580</v>
      </c>
      <c r="E34" s="10">
        <v>8002.6311999999998</v>
      </c>
      <c r="F34" s="10">
        <v>8.0260268171982805</v>
      </c>
      <c r="G34" s="29"/>
    </row>
    <row r="35" spans="1:7" x14ac:dyDescent="0.2">
      <c r="A35" s="9" t="s">
        <v>252</v>
      </c>
      <c r="B35" s="9" t="s">
        <v>1253</v>
      </c>
      <c r="C35" s="9" t="s">
        <v>242</v>
      </c>
      <c r="D35" s="9">
        <v>50</v>
      </c>
      <c r="E35" s="10">
        <v>6822.1549999999997</v>
      </c>
      <c r="F35" s="10">
        <v>6.84209950610785</v>
      </c>
      <c r="G35" s="29"/>
    </row>
    <row r="36" spans="1:7" x14ac:dyDescent="0.2">
      <c r="A36" s="9" t="s">
        <v>253</v>
      </c>
      <c r="B36" s="9" t="s">
        <v>1203</v>
      </c>
      <c r="C36" s="9" t="s">
        <v>254</v>
      </c>
      <c r="D36" s="9">
        <v>29</v>
      </c>
      <c r="E36" s="10">
        <v>3622.5378999999998</v>
      </c>
      <c r="F36" s="10">
        <v>3.6331283555485001</v>
      </c>
      <c r="G36" s="29"/>
    </row>
    <row r="37" spans="1:7" x14ac:dyDescent="0.2">
      <c r="A37" s="9" t="s">
        <v>255</v>
      </c>
      <c r="B37" s="9" t="s">
        <v>1324</v>
      </c>
      <c r="C37" s="9" t="s">
        <v>256</v>
      </c>
      <c r="D37" s="9">
        <v>270</v>
      </c>
      <c r="E37" s="10">
        <v>3285.1143000000002</v>
      </c>
      <c r="F37" s="10">
        <v>3.2947183008210499</v>
      </c>
      <c r="G37" s="29"/>
    </row>
    <row r="38" spans="1:7" x14ac:dyDescent="0.2">
      <c r="A38" s="9" t="s">
        <v>257</v>
      </c>
      <c r="B38" s="9" t="s">
        <v>1196</v>
      </c>
      <c r="C38" s="9" t="s">
        <v>258</v>
      </c>
      <c r="D38" s="9">
        <v>192</v>
      </c>
      <c r="E38" s="10">
        <v>2448.2208000000001</v>
      </c>
      <c r="F38" s="10">
        <v>2.4553781505291199</v>
      </c>
      <c r="G38" s="29"/>
    </row>
    <row r="39" spans="1:7" x14ac:dyDescent="0.2">
      <c r="A39" s="9" t="s">
        <v>259</v>
      </c>
      <c r="B39" s="9" t="s">
        <v>1276</v>
      </c>
      <c r="C39" s="9" t="s">
        <v>260</v>
      </c>
      <c r="D39" s="9">
        <v>250</v>
      </c>
      <c r="E39" s="10">
        <v>2333.6475</v>
      </c>
      <c r="F39" s="10">
        <v>2.3404698965619799</v>
      </c>
      <c r="G39" s="29"/>
    </row>
    <row r="40" spans="1:7" x14ac:dyDescent="0.2">
      <c r="A40" s="9" t="s">
        <v>261</v>
      </c>
      <c r="B40" s="9" t="s">
        <v>1303</v>
      </c>
      <c r="C40" s="9" t="s">
        <v>254</v>
      </c>
      <c r="D40" s="9">
        <v>16</v>
      </c>
      <c r="E40" s="10">
        <v>1948.6751999999999</v>
      </c>
      <c r="F40" s="10">
        <v>1.95437213365639</v>
      </c>
      <c r="G40" s="29"/>
    </row>
    <row r="41" spans="1:7" x14ac:dyDescent="0.2">
      <c r="A41" s="8" t="s">
        <v>131</v>
      </c>
      <c r="B41" s="9"/>
      <c r="C41" s="9"/>
      <c r="D41" s="9"/>
      <c r="E41" s="12">
        <f>SUM(E27:E40)</f>
        <v>49480.269090000009</v>
      </c>
      <c r="F41" s="12">
        <f>SUM(F27:F40)</f>
        <v>49.624924192249019</v>
      </c>
    </row>
    <row r="42" spans="1:7" x14ac:dyDescent="0.2">
      <c r="A42" s="9"/>
      <c r="B42" s="9"/>
      <c r="C42" s="9"/>
      <c r="D42" s="9"/>
      <c r="E42" s="10"/>
      <c r="F42" s="10"/>
    </row>
    <row r="43" spans="1:7" x14ac:dyDescent="0.2">
      <c r="A43" s="8" t="s">
        <v>146</v>
      </c>
      <c r="B43" s="9"/>
      <c r="C43" s="9"/>
      <c r="D43" s="9"/>
      <c r="E43" s="10"/>
      <c r="F43" s="10"/>
    </row>
    <row r="44" spans="1:7" x14ac:dyDescent="0.2">
      <c r="A44" s="27" t="s">
        <v>546</v>
      </c>
      <c r="B44" s="9" t="s">
        <v>152</v>
      </c>
      <c r="C44" s="9" t="s">
        <v>149</v>
      </c>
      <c r="D44" s="9">
        <v>2400000</v>
      </c>
      <c r="E44" s="10">
        <v>2584.7399999999998</v>
      </c>
      <c r="F44" s="10">
        <v>2.59229646312891</v>
      </c>
    </row>
    <row r="45" spans="1:7" x14ac:dyDescent="0.2">
      <c r="A45" s="27" t="s">
        <v>549</v>
      </c>
      <c r="B45" s="9" t="s">
        <v>157</v>
      </c>
      <c r="C45" s="9" t="s">
        <v>149</v>
      </c>
      <c r="D45" s="9">
        <v>50000</v>
      </c>
      <c r="E45" s="10">
        <v>55.853549999999998</v>
      </c>
      <c r="F45" s="10">
        <v>5.6016837329167998E-2</v>
      </c>
    </row>
    <row r="46" spans="1:7" x14ac:dyDescent="0.2">
      <c r="A46" s="8" t="s">
        <v>131</v>
      </c>
      <c r="B46" s="9"/>
      <c r="C46" s="9"/>
      <c r="D46" s="9"/>
      <c r="E46" s="12">
        <f>SUM(E44:E45)</f>
        <v>2640.5935499999996</v>
      </c>
      <c r="F46" s="12">
        <f>SUM(F44:F45)</f>
        <v>2.6483133004580779</v>
      </c>
    </row>
    <row r="47" spans="1:7" x14ac:dyDescent="0.2">
      <c r="A47" s="9"/>
      <c r="B47" s="9"/>
      <c r="C47" s="9"/>
      <c r="D47" s="9"/>
      <c r="E47" s="10"/>
      <c r="F47" s="10"/>
    </row>
    <row r="48" spans="1:7" x14ac:dyDescent="0.2">
      <c r="A48" s="8" t="s">
        <v>131</v>
      </c>
      <c r="B48" s="9"/>
      <c r="C48" s="9"/>
      <c r="D48" s="9"/>
      <c r="E48" s="12">
        <v>98111.565340000001</v>
      </c>
      <c r="F48" s="12">
        <v>98.398393580369003</v>
      </c>
    </row>
    <row r="49" spans="1:6" x14ac:dyDescent="0.2">
      <c r="A49" s="9"/>
      <c r="B49" s="9"/>
      <c r="C49" s="9"/>
      <c r="D49" s="9"/>
      <c r="E49" s="10"/>
      <c r="F49" s="10"/>
    </row>
    <row r="50" spans="1:6" x14ac:dyDescent="0.2">
      <c r="A50" s="8" t="s">
        <v>158</v>
      </c>
      <c r="B50" s="9"/>
      <c r="C50" s="9"/>
      <c r="D50" s="9"/>
      <c r="E50" s="12">
        <v>1596.933127</v>
      </c>
      <c r="F50" s="12">
        <v>1.6</v>
      </c>
    </row>
    <row r="51" spans="1:6" x14ac:dyDescent="0.2">
      <c r="A51" s="9"/>
      <c r="B51" s="9"/>
      <c r="C51" s="9"/>
      <c r="D51" s="9"/>
      <c r="E51" s="10"/>
      <c r="F51" s="10"/>
    </row>
    <row r="52" spans="1:6" x14ac:dyDescent="0.2">
      <c r="A52" s="13" t="s">
        <v>159</v>
      </c>
      <c r="B52" s="6"/>
      <c r="C52" s="6"/>
      <c r="D52" s="6"/>
      <c r="E52" s="65">
        <v>99708.503127000004</v>
      </c>
      <c r="F52" s="65">
        <f xml:space="preserve"> ROUND(SUM(F48:F51),2)</f>
        <v>100</v>
      </c>
    </row>
    <row r="54" spans="1:6" x14ac:dyDescent="0.2">
      <c r="A54" s="1" t="s">
        <v>162</v>
      </c>
    </row>
    <row r="55" spans="1:6" x14ac:dyDescent="0.2">
      <c r="A55" s="1" t="s">
        <v>163</v>
      </c>
    </row>
    <row r="56" spans="1:6" x14ac:dyDescent="0.2">
      <c r="A56" s="1" t="s">
        <v>164</v>
      </c>
    </row>
    <row r="57" spans="1:6" x14ac:dyDescent="0.2">
      <c r="A57" s="3" t="s">
        <v>551</v>
      </c>
      <c r="D57" s="16">
        <v>13.4773</v>
      </c>
    </row>
    <row r="58" spans="1:6" x14ac:dyDescent="0.2">
      <c r="A58" s="3" t="s">
        <v>553</v>
      </c>
      <c r="D58" s="16">
        <v>13.9579</v>
      </c>
    </row>
    <row r="59" spans="1:6" x14ac:dyDescent="0.2">
      <c r="A59" s="3" t="s">
        <v>538</v>
      </c>
      <c r="D59" s="16">
        <v>54.978700000000003</v>
      </c>
    </row>
    <row r="60" spans="1:6" x14ac:dyDescent="0.2">
      <c r="A60" s="3" t="s">
        <v>554</v>
      </c>
      <c r="D60" s="16">
        <v>17.967099999999999</v>
      </c>
    </row>
    <row r="61" spans="1:6" x14ac:dyDescent="0.2">
      <c r="A61" s="3" t="s">
        <v>550</v>
      </c>
      <c r="D61" s="16">
        <v>15.746600000000001</v>
      </c>
    </row>
    <row r="62" spans="1:6" x14ac:dyDescent="0.2">
      <c r="A62" s="3" t="s">
        <v>537</v>
      </c>
      <c r="D62" s="16">
        <v>53.393500000000003</v>
      </c>
    </row>
    <row r="63" spans="1:6" x14ac:dyDescent="0.2">
      <c r="A63" s="3" t="s">
        <v>555</v>
      </c>
      <c r="D63" s="16">
        <v>14.0406</v>
      </c>
    </row>
    <row r="64" spans="1:6" x14ac:dyDescent="0.2">
      <c r="A64" s="3" t="s">
        <v>556</v>
      </c>
      <c r="D64" s="16">
        <v>17.3553</v>
      </c>
    </row>
    <row r="65" spans="1:4" x14ac:dyDescent="0.2">
      <c r="A65" s="3" t="s">
        <v>557</v>
      </c>
      <c r="D65" s="16">
        <v>14.7012</v>
      </c>
    </row>
    <row r="66" spans="1:4" x14ac:dyDescent="0.2">
      <c r="A66" s="3" t="s">
        <v>552</v>
      </c>
      <c r="D66" s="16">
        <v>16.296500000000002</v>
      </c>
    </row>
    <row r="68" spans="1:4" x14ac:dyDescent="0.2">
      <c r="A68" s="1" t="s">
        <v>165</v>
      </c>
    </row>
    <row r="69" spans="1:4" x14ac:dyDescent="0.2">
      <c r="A69" s="3" t="s">
        <v>551</v>
      </c>
      <c r="D69" s="16">
        <v>13.669700000000001</v>
      </c>
    </row>
    <row r="70" spans="1:4" x14ac:dyDescent="0.2">
      <c r="A70" s="3" t="s">
        <v>553</v>
      </c>
      <c r="D70" s="16">
        <v>14.2218</v>
      </c>
    </row>
    <row r="71" spans="1:4" x14ac:dyDescent="0.2">
      <c r="A71" s="3" t="s">
        <v>538</v>
      </c>
      <c r="D71" s="16">
        <v>58.241900000000001</v>
      </c>
    </row>
    <row r="72" spans="1:4" x14ac:dyDescent="0.2">
      <c r="A72" s="3" t="s">
        <v>554</v>
      </c>
      <c r="D72" s="16">
        <v>19.0472</v>
      </c>
    </row>
    <row r="73" spans="1:4" x14ac:dyDescent="0.2">
      <c r="A73" s="3" t="s">
        <v>550</v>
      </c>
      <c r="D73" s="16">
        <v>16.0169</v>
      </c>
    </row>
    <row r="74" spans="1:4" x14ac:dyDescent="0.2">
      <c r="A74" s="3" t="s">
        <v>537</v>
      </c>
      <c r="D74" s="16">
        <v>56.395499999999998</v>
      </c>
    </row>
    <row r="75" spans="1:4" x14ac:dyDescent="0.2">
      <c r="A75" s="3" t="s">
        <v>555</v>
      </c>
      <c r="D75" s="16">
        <v>14.2578</v>
      </c>
    </row>
    <row r="76" spans="1:4" x14ac:dyDescent="0.2">
      <c r="A76" s="3" t="s">
        <v>556</v>
      </c>
      <c r="D76" s="16">
        <v>18.331099999999999</v>
      </c>
    </row>
    <row r="77" spans="1:4" x14ac:dyDescent="0.2">
      <c r="A77" s="3" t="s">
        <v>557</v>
      </c>
      <c r="D77" s="16">
        <v>15.0154</v>
      </c>
    </row>
    <row r="78" spans="1:4" x14ac:dyDescent="0.2">
      <c r="A78" s="3" t="s">
        <v>552</v>
      </c>
      <c r="D78" s="16">
        <v>16.6494</v>
      </c>
    </row>
    <row r="80" spans="1:4" x14ac:dyDescent="0.2">
      <c r="A80" s="1" t="s">
        <v>166</v>
      </c>
      <c r="D80" s="17"/>
    </row>
    <row r="81" spans="1:5" x14ac:dyDescent="0.2">
      <c r="A81" s="19" t="s">
        <v>512</v>
      </c>
      <c r="B81" s="20"/>
      <c r="C81" s="56" t="s">
        <v>513</v>
      </c>
      <c r="D81" s="57"/>
    </row>
    <row r="82" spans="1:5" x14ac:dyDescent="0.2">
      <c r="A82" s="58"/>
      <c r="B82" s="59"/>
      <c r="C82" s="21" t="s">
        <v>514</v>
      </c>
      <c r="D82" s="21" t="s">
        <v>515</v>
      </c>
    </row>
    <row r="83" spans="1:5" x14ac:dyDescent="0.2">
      <c r="A83" s="22" t="s">
        <v>550</v>
      </c>
      <c r="B83" s="23"/>
      <c r="C83" s="24">
        <v>0.43335901200000004</v>
      </c>
      <c r="D83" s="24">
        <v>0.40149892799999998</v>
      </c>
    </row>
    <row r="84" spans="1:5" x14ac:dyDescent="0.2">
      <c r="A84" s="22" t="s">
        <v>551</v>
      </c>
      <c r="B84" s="23"/>
      <c r="C84" s="24">
        <v>0.39724576100000003</v>
      </c>
      <c r="D84" s="24">
        <v>0.36804068400000001</v>
      </c>
    </row>
    <row r="85" spans="1:5" x14ac:dyDescent="0.2">
      <c r="A85" s="22" t="s">
        <v>555</v>
      </c>
      <c r="B85" s="23"/>
      <c r="C85" s="24">
        <v>0.39724576100000003</v>
      </c>
      <c r="D85" s="24">
        <v>0.36804068400000001</v>
      </c>
    </row>
    <row r="86" spans="1:5" x14ac:dyDescent="0.2">
      <c r="A86" s="22" t="s">
        <v>552</v>
      </c>
      <c r="B86" s="23"/>
      <c r="C86" s="24">
        <v>0.43335901200000004</v>
      </c>
      <c r="D86" s="24">
        <v>0.40149892799999998</v>
      </c>
    </row>
    <row r="87" spans="1:5" x14ac:dyDescent="0.2">
      <c r="A87" s="22" t="s">
        <v>553</v>
      </c>
      <c r="B87" s="23"/>
      <c r="C87" s="24">
        <v>0.39724576100000003</v>
      </c>
      <c r="D87" s="24">
        <v>0.36804068400000001</v>
      </c>
    </row>
    <row r="88" spans="1:5" x14ac:dyDescent="0.2">
      <c r="A88" s="22" t="s">
        <v>557</v>
      </c>
      <c r="B88" s="23"/>
      <c r="C88" s="24">
        <v>0.39724576100000003</v>
      </c>
      <c r="D88" s="24">
        <v>0.36804068400000001</v>
      </c>
    </row>
    <row r="90" spans="1:5" x14ac:dyDescent="0.2">
      <c r="A90" s="1" t="s">
        <v>168</v>
      </c>
      <c r="D90" s="18">
        <v>2.469385043175151</v>
      </c>
      <c r="E90" s="2" t="s">
        <v>169</v>
      </c>
    </row>
  </sheetData>
  <mergeCells count="3">
    <mergeCell ref="B1:E1"/>
    <mergeCell ref="C81:D81"/>
    <mergeCell ref="A82:B8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workbookViewId="0"/>
  </sheetViews>
  <sheetFormatPr defaultRowHeight="11.25" x14ac:dyDescent="0.2"/>
  <cols>
    <col min="1" max="1" width="38" style="3" customWidth="1"/>
    <col min="2" max="2" width="22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55" t="s">
        <v>222</v>
      </c>
      <c r="C1" s="55"/>
      <c r="D1" s="55"/>
      <c r="E1" s="55"/>
    </row>
    <row r="3" spans="1:6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146</v>
      </c>
      <c r="B5" s="9"/>
      <c r="C5" s="9"/>
      <c r="D5" s="9"/>
      <c r="E5" s="10"/>
      <c r="F5" s="10"/>
    </row>
    <row r="6" spans="1:6" x14ac:dyDescent="0.2">
      <c r="A6" s="27" t="s">
        <v>546</v>
      </c>
      <c r="B6" s="9" t="s">
        <v>152</v>
      </c>
      <c r="C6" s="9" t="s">
        <v>149</v>
      </c>
      <c r="D6" s="9">
        <v>1500000</v>
      </c>
      <c r="E6" s="10">
        <v>1615.4625000000001</v>
      </c>
      <c r="F6" s="10">
        <v>21.761473825208299</v>
      </c>
    </row>
    <row r="7" spans="1:6" x14ac:dyDescent="0.2">
      <c r="A7" s="27" t="s">
        <v>547</v>
      </c>
      <c r="B7" s="9" t="s">
        <v>153</v>
      </c>
      <c r="C7" s="9" t="s">
        <v>149</v>
      </c>
      <c r="D7" s="9">
        <v>1300000</v>
      </c>
      <c r="E7" s="10">
        <v>1305.8499999999999</v>
      </c>
      <c r="F7" s="10">
        <v>17.590764622916499</v>
      </c>
    </row>
    <row r="8" spans="1:6" x14ac:dyDescent="0.2">
      <c r="A8" s="27" t="s">
        <v>549</v>
      </c>
      <c r="B8" s="9" t="s">
        <v>157</v>
      </c>
      <c r="C8" s="9" t="s">
        <v>149</v>
      </c>
      <c r="D8" s="9">
        <v>800000</v>
      </c>
      <c r="E8" s="10">
        <v>893.65679999999998</v>
      </c>
      <c r="F8" s="10">
        <v>12.0382175766503</v>
      </c>
    </row>
    <row r="9" spans="1:6" x14ac:dyDescent="0.2">
      <c r="A9" s="27" t="s">
        <v>548</v>
      </c>
      <c r="B9" s="9" t="s">
        <v>154</v>
      </c>
      <c r="C9" s="9" t="s">
        <v>149</v>
      </c>
      <c r="D9" s="9">
        <v>675000</v>
      </c>
      <c r="E9" s="10">
        <v>751.95</v>
      </c>
      <c r="F9" s="10">
        <v>10.129322248498701</v>
      </c>
    </row>
    <row r="10" spans="1:6" x14ac:dyDescent="0.2">
      <c r="A10" s="9" t="s">
        <v>1307</v>
      </c>
      <c r="B10" s="9" t="s">
        <v>155</v>
      </c>
      <c r="C10" s="9" t="s">
        <v>149</v>
      </c>
      <c r="D10" s="9">
        <v>700000</v>
      </c>
      <c r="E10" s="10">
        <v>742.07</v>
      </c>
      <c r="F10" s="10">
        <v>9.9962313464239205</v>
      </c>
    </row>
    <row r="11" spans="1:6" x14ac:dyDescent="0.2">
      <c r="A11" s="9" t="s">
        <v>1308</v>
      </c>
      <c r="B11" s="9" t="s">
        <v>156</v>
      </c>
      <c r="C11" s="9" t="s">
        <v>149</v>
      </c>
      <c r="D11" s="9">
        <v>400000</v>
      </c>
      <c r="E11" s="10">
        <v>415.92</v>
      </c>
      <c r="F11" s="10">
        <v>5.6027497966561599</v>
      </c>
    </row>
    <row r="12" spans="1:6" x14ac:dyDescent="0.2">
      <c r="A12" s="9" t="s">
        <v>147</v>
      </c>
      <c r="B12" s="9" t="s">
        <v>148</v>
      </c>
      <c r="C12" s="9" t="s">
        <v>149</v>
      </c>
      <c r="D12" s="9">
        <v>375000</v>
      </c>
      <c r="E12" s="10">
        <v>396.9375</v>
      </c>
      <c r="F12" s="10">
        <v>5.3470414921384002</v>
      </c>
    </row>
    <row r="13" spans="1:6" x14ac:dyDescent="0.2">
      <c r="A13" s="9" t="s">
        <v>150</v>
      </c>
      <c r="B13" s="9" t="s">
        <v>151</v>
      </c>
      <c r="C13" s="9" t="s">
        <v>149</v>
      </c>
      <c r="D13" s="9">
        <v>250000</v>
      </c>
      <c r="E13" s="10">
        <v>267.55</v>
      </c>
      <c r="F13" s="10">
        <v>3.6040962398907399</v>
      </c>
    </row>
    <row r="14" spans="1:6" x14ac:dyDescent="0.2">
      <c r="A14" s="8" t="s">
        <v>131</v>
      </c>
      <c r="B14" s="9"/>
      <c r="C14" s="9"/>
      <c r="D14" s="9"/>
      <c r="E14" s="12">
        <f>SUM(E6:E13)</f>
        <v>6389.3967999999995</v>
      </c>
      <c r="F14" s="12">
        <f>SUM(F6:F13)</f>
        <v>86.069897148383006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8" t="s">
        <v>131</v>
      </c>
      <c r="B16" s="9"/>
      <c r="C16" s="9"/>
      <c r="D16" s="9"/>
      <c r="E16" s="12">
        <v>6389.3967999999995</v>
      </c>
      <c r="F16" s="12">
        <v>86.069897148383006</v>
      </c>
    </row>
    <row r="17" spans="1:6" x14ac:dyDescent="0.2">
      <c r="A17" s="9"/>
      <c r="B17" s="9"/>
      <c r="C17" s="9"/>
      <c r="D17" s="9"/>
      <c r="E17" s="10"/>
      <c r="F17" s="10"/>
    </row>
    <row r="18" spans="1:6" x14ac:dyDescent="0.2">
      <c r="A18" s="8" t="s">
        <v>158</v>
      </c>
      <c r="B18" s="9"/>
      <c r="C18" s="9"/>
      <c r="D18" s="9"/>
      <c r="E18" s="12">
        <v>1034.0976591000001</v>
      </c>
      <c r="F18" s="12">
        <v>13.93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13" t="s">
        <v>159</v>
      </c>
      <c r="B20" s="6"/>
      <c r="C20" s="6"/>
      <c r="D20" s="6"/>
      <c r="E20" s="65">
        <v>7423.4976591000004</v>
      </c>
      <c r="F20" s="65">
        <f xml:space="preserve"> ROUND(SUM(F16:F19),2)</f>
        <v>100</v>
      </c>
    </row>
    <row r="22" spans="1:6" x14ac:dyDescent="0.2">
      <c r="A22" s="1" t="s">
        <v>162</v>
      </c>
    </row>
    <row r="23" spans="1:6" x14ac:dyDescent="0.2">
      <c r="A23" s="1" t="s">
        <v>163</v>
      </c>
    </row>
    <row r="24" spans="1:6" x14ac:dyDescent="0.2">
      <c r="A24" s="1" t="s">
        <v>164</v>
      </c>
    </row>
    <row r="25" spans="1:6" x14ac:dyDescent="0.2">
      <c r="A25" s="3" t="s">
        <v>558</v>
      </c>
      <c r="D25" s="16">
        <v>12.222</v>
      </c>
    </row>
    <row r="26" spans="1:6" x14ac:dyDescent="0.2">
      <c r="A26" s="3" t="s">
        <v>559</v>
      </c>
      <c r="D26" s="16">
        <v>11.780799999999999</v>
      </c>
    </row>
    <row r="27" spans="1:6" x14ac:dyDescent="0.2">
      <c r="A27" s="3" t="s">
        <v>560</v>
      </c>
      <c r="D27" s="16">
        <v>54.430799999999998</v>
      </c>
    </row>
    <row r="28" spans="1:6" x14ac:dyDescent="0.2">
      <c r="A28" s="3" t="s">
        <v>561</v>
      </c>
      <c r="D28" s="16">
        <v>23.3002</v>
      </c>
    </row>
    <row r="29" spans="1:6" x14ac:dyDescent="0.2">
      <c r="A29" s="3" t="s">
        <v>562</v>
      </c>
      <c r="D29" s="16">
        <v>53.048499999999997</v>
      </c>
    </row>
    <row r="30" spans="1:6" x14ac:dyDescent="0.2">
      <c r="A30" s="3" t="s">
        <v>563</v>
      </c>
      <c r="D30" s="16">
        <v>23.624199999999998</v>
      </c>
    </row>
    <row r="31" spans="1:6" x14ac:dyDescent="0.2">
      <c r="A31" s="3" t="s">
        <v>564</v>
      </c>
      <c r="D31" s="16">
        <v>23.3002</v>
      </c>
    </row>
    <row r="33" spans="1:5" x14ac:dyDescent="0.2">
      <c r="A33" s="1" t="s">
        <v>165</v>
      </c>
    </row>
    <row r="34" spans="1:5" x14ac:dyDescent="0.2">
      <c r="A34" s="3" t="s">
        <v>558</v>
      </c>
      <c r="D34" s="16">
        <v>12.510300000000001</v>
      </c>
    </row>
    <row r="35" spans="1:5" x14ac:dyDescent="0.2">
      <c r="A35" s="3" t="s">
        <v>559</v>
      </c>
      <c r="D35" s="16">
        <v>11.9711</v>
      </c>
    </row>
    <row r="36" spans="1:5" x14ac:dyDescent="0.2">
      <c r="A36" s="3" t="s">
        <v>560</v>
      </c>
      <c r="D36" s="16">
        <v>57.762799999999999</v>
      </c>
    </row>
    <row r="37" spans="1:5" x14ac:dyDescent="0.2">
      <c r="A37" s="3" t="s">
        <v>561</v>
      </c>
      <c r="D37" s="16">
        <v>24.586600000000001</v>
      </c>
    </row>
    <row r="38" spans="1:5" x14ac:dyDescent="0.2">
      <c r="A38" s="3" t="s">
        <v>562</v>
      </c>
      <c r="D38" s="16">
        <v>55.977200000000003</v>
      </c>
    </row>
    <row r="39" spans="1:5" x14ac:dyDescent="0.2">
      <c r="A39" s="3" t="s">
        <v>563</v>
      </c>
      <c r="D39" s="16">
        <v>25.065999999999999</v>
      </c>
    </row>
    <row r="40" spans="1:5" x14ac:dyDescent="0.2">
      <c r="A40" s="3" t="s">
        <v>564</v>
      </c>
      <c r="D40" s="16">
        <v>24.586600000000001</v>
      </c>
    </row>
    <row r="42" spans="1:5" x14ac:dyDescent="0.2">
      <c r="A42" s="1" t="s">
        <v>166</v>
      </c>
      <c r="D42" s="17"/>
    </row>
    <row r="43" spans="1:5" x14ac:dyDescent="0.2">
      <c r="A43" s="19" t="s">
        <v>512</v>
      </c>
      <c r="B43" s="20"/>
      <c r="C43" s="56" t="s">
        <v>513</v>
      </c>
      <c r="D43" s="57"/>
    </row>
    <row r="44" spans="1:5" x14ac:dyDescent="0.2">
      <c r="A44" s="58"/>
      <c r="B44" s="59"/>
      <c r="C44" s="21" t="s">
        <v>514</v>
      </c>
      <c r="D44" s="21" t="s">
        <v>515</v>
      </c>
    </row>
    <row r="45" spans="1:5" x14ac:dyDescent="0.2">
      <c r="A45" s="22" t="s">
        <v>559</v>
      </c>
      <c r="B45" s="23"/>
      <c r="C45" s="24">
        <v>0.325019259</v>
      </c>
      <c r="D45" s="24">
        <v>0.30112419600000001</v>
      </c>
    </row>
    <row r="46" spans="1:5" x14ac:dyDescent="0.2">
      <c r="A46" s="22" t="s">
        <v>558</v>
      </c>
      <c r="B46" s="23"/>
      <c r="C46" s="24">
        <v>0.325019259</v>
      </c>
      <c r="D46" s="24">
        <v>0.30112419600000001</v>
      </c>
    </row>
    <row r="48" spans="1:5" x14ac:dyDescent="0.2">
      <c r="A48" s="1" t="s">
        <v>168</v>
      </c>
      <c r="D48" s="18">
        <v>16.542668513374245</v>
      </c>
      <c r="E48" s="2" t="s">
        <v>169</v>
      </c>
    </row>
  </sheetData>
  <mergeCells count="3">
    <mergeCell ref="B1:E1"/>
    <mergeCell ref="C43:D43"/>
    <mergeCell ref="A44:B4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showGridLines="0" workbookViewId="0"/>
  </sheetViews>
  <sheetFormatPr defaultRowHeight="11.25" x14ac:dyDescent="0.2"/>
  <cols>
    <col min="1" max="1" width="38" style="3" customWidth="1"/>
    <col min="2" max="2" width="22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x14ac:dyDescent="0.2">
      <c r="B1" s="55" t="s">
        <v>221</v>
      </c>
      <c r="C1" s="55"/>
      <c r="D1" s="55"/>
      <c r="E1" s="55"/>
    </row>
    <row r="3" spans="1:6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146</v>
      </c>
      <c r="B5" s="9"/>
      <c r="C5" s="9"/>
      <c r="D5" s="9"/>
      <c r="E5" s="10"/>
      <c r="F5" s="10"/>
    </row>
    <row r="6" spans="1:6" x14ac:dyDescent="0.2">
      <c r="A6" s="27" t="s">
        <v>546</v>
      </c>
      <c r="B6" s="9" t="s">
        <v>152</v>
      </c>
      <c r="C6" s="9" t="s">
        <v>149</v>
      </c>
      <c r="D6" s="9">
        <v>9600000</v>
      </c>
      <c r="E6" s="10">
        <v>10338.959999999999</v>
      </c>
      <c r="F6" s="10">
        <v>23.909785844942899</v>
      </c>
    </row>
    <row r="7" spans="1:6" x14ac:dyDescent="0.2">
      <c r="A7" s="27" t="s">
        <v>547</v>
      </c>
      <c r="B7" s="9" t="s">
        <v>153</v>
      </c>
      <c r="C7" s="9" t="s">
        <v>149</v>
      </c>
      <c r="D7" s="9">
        <v>7100000</v>
      </c>
      <c r="E7" s="10">
        <v>7131.95</v>
      </c>
      <c r="F7" s="10">
        <v>16.4932833821622</v>
      </c>
    </row>
    <row r="8" spans="1:6" x14ac:dyDescent="0.2">
      <c r="A8" s="27" t="s">
        <v>548</v>
      </c>
      <c r="B8" s="9" t="s">
        <v>154</v>
      </c>
      <c r="C8" s="9" t="s">
        <v>149</v>
      </c>
      <c r="D8" s="9">
        <v>4825000</v>
      </c>
      <c r="E8" s="10">
        <v>5375.05</v>
      </c>
      <c r="F8" s="10">
        <v>12.4302922543331</v>
      </c>
    </row>
    <row r="9" spans="1:6" x14ac:dyDescent="0.2">
      <c r="A9" s="27" t="s">
        <v>549</v>
      </c>
      <c r="B9" s="9" t="s">
        <v>157</v>
      </c>
      <c r="C9" s="9" t="s">
        <v>149</v>
      </c>
      <c r="D9" s="9">
        <v>4500000</v>
      </c>
      <c r="E9" s="10">
        <v>5026.8194999999996</v>
      </c>
      <c r="F9" s="10">
        <v>11.624977534121699</v>
      </c>
    </row>
    <row r="10" spans="1:6" x14ac:dyDescent="0.2">
      <c r="A10" s="9" t="s">
        <v>150</v>
      </c>
      <c r="B10" s="9" t="s">
        <v>151</v>
      </c>
      <c r="C10" s="9" t="s">
        <v>149</v>
      </c>
      <c r="D10" s="9">
        <v>3950000</v>
      </c>
      <c r="E10" s="10">
        <v>4227.29</v>
      </c>
      <c r="F10" s="10">
        <v>9.7759928082194403</v>
      </c>
    </row>
    <row r="11" spans="1:6" x14ac:dyDescent="0.2">
      <c r="A11" s="9" t="s">
        <v>1307</v>
      </c>
      <c r="B11" s="9" t="s">
        <v>155</v>
      </c>
      <c r="C11" s="9" t="s">
        <v>149</v>
      </c>
      <c r="D11" s="9">
        <v>3800000</v>
      </c>
      <c r="E11" s="10">
        <v>4028.38</v>
      </c>
      <c r="F11" s="10">
        <v>9.3159953324174705</v>
      </c>
    </row>
    <row r="12" spans="1:6" x14ac:dyDescent="0.2">
      <c r="A12" s="9" t="s">
        <v>1308</v>
      </c>
      <c r="B12" s="9" t="s">
        <v>156</v>
      </c>
      <c r="C12" s="9" t="s">
        <v>149</v>
      </c>
      <c r="D12" s="9">
        <v>1700000</v>
      </c>
      <c r="E12" s="10">
        <v>1767.66</v>
      </c>
      <c r="F12" s="10">
        <v>4.08787460698868</v>
      </c>
    </row>
    <row r="13" spans="1:6" x14ac:dyDescent="0.2">
      <c r="A13" s="9" t="s">
        <v>1325</v>
      </c>
      <c r="B13" s="9" t="s">
        <v>220</v>
      </c>
      <c r="C13" s="9" t="s">
        <v>149</v>
      </c>
      <c r="D13" s="9">
        <v>1000000</v>
      </c>
      <c r="E13" s="10">
        <v>1081.2</v>
      </c>
      <c r="F13" s="10">
        <v>2.5003733891563802</v>
      </c>
    </row>
    <row r="14" spans="1:6" x14ac:dyDescent="0.2">
      <c r="A14" s="8" t="s">
        <v>131</v>
      </c>
      <c r="B14" s="9"/>
      <c r="C14" s="9"/>
      <c r="D14" s="9"/>
      <c r="E14" s="12">
        <f>SUM(E6:E13)</f>
        <v>38977.309499999996</v>
      </c>
      <c r="F14" s="12">
        <f>SUM(F6:F13)</f>
        <v>90.138575152341872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8" t="s">
        <v>131</v>
      </c>
      <c r="B16" s="9"/>
      <c r="C16" s="9"/>
      <c r="D16" s="9"/>
      <c r="E16" s="12">
        <v>38977.309499999996</v>
      </c>
      <c r="F16" s="12">
        <v>90.138575152341872</v>
      </c>
    </row>
    <row r="17" spans="1:6" x14ac:dyDescent="0.2">
      <c r="A17" s="9"/>
      <c r="B17" s="9"/>
      <c r="C17" s="9"/>
      <c r="D17" s="9"/>
      <c r="E17" s="10"/>
      <c r="F17" s="10"/>
    </row>
    <row r="18" spans="1:6" x14ac:dyDescent="0.2">
      <c r="A18" s="8" t="s">
        <v>158</v>
      </c>
      <c r="B18" s="9"/>
      <c r="C18" s="9"/>
      <c r="D18" s="9"/>
      <c r="E18" s="12">
        <v>4264.2316308999998</v>
      </c>
      <c r="F18" s="12">
        <v>9.86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13" t="s">
        <v>159</v>
      </c>
      <c r="B20" s="6"/>
      <c r="C20" s="6"/>
      <c r="D20" s="6"/>
      <c r="E20" s="65">
        <v>43241.541630899999</v>
      </c>
      <c r="F20" s="14">
        <f xml:space="preserve"> ROUND(SUM(F16:F19),2)</f>
        <v>100</v>
      </c>
    </row>
    <row r="22" spans="1:6" x14ac:dyDescent="0.2">
      <c r="A22" s="1" t="s">
        <v>162</v>
      </c>
    </row>
    <row r="23" spans="1:6" x14ac:dyDescent="0.2">
      <c r="A23" s="1" t="s">
        <v>163</v>
      </c>
    </row>
    <row r="24" spans="1:6" x14ac:dyDescent="0.2">
      <c r="A24" s="1" t="s">
        <v>164</v>
      </c>
    </row>
    <row r="25" spans="1:6" x14ac:dyDescent="0.2">
      <c r="A25" s="3" t="s">
        <v>565</v>
      </c>
      <c r="D25" s="16">
        <v>37.230400000000003</v>
      </c>
    </row>
    <row r="26" spans="1:6" x14ac:dyDescent="0.2">
      <c r="A26" s="3" t="s">
        <v>566</v>
      </c>
      <c r="D26" s="16">
        <v>38.571300000000001</v>
      </c>
    </row>
    <row r="27" spans="1:6" x14ac:dyDescent="0.2">
      <c r="A27" s="3" t="s">
        <v>567</v>
      </c>
      <c r="D27" s="16">
        <v>11.904400000000001</v>
      </c>
    </row>
    <row r="28" spans="1:6" x14ac:dyDescent="0.2">
      <c r="A28" s="3" t="s">
        <v>568</v>
      </c>
      <c r="D28" s="16">
        <v>12.3887</v>
      </c>
    </row>
    <row r="30" spans="1:6" x14ac:dyDescent="0.2">
      <c r="A30" s="1" t="s">
        <v>165</v>
      </c>
    </row>
    <row r="31" spans="1:6" x14ac:dyDescent="0.2">
      <c r="A31" s="3" t="s">
        <v>565</v>
      </c>
      <c r="D31" s="16">
        <v>39.436100000000003</v>
      </c>
    </row>
    <row r="32" spans="1:6" x14ac:dyDescent="0.2">
      <c r="A32" s="3" t="s">
        <v>566</v>
      </c>
      <c r="D32" s="16">
        <v>41.053699999999999</v>
      </c>
    </row>
    <row r="33" spans="1:5" x14ac:dyDescent="0.2">
      <c r="A33" s="3" t="s">
        <v>567</v>
      </c>
      <c r="D33" s="16">
        <v>12.1488</v>
      </c>
    </row>
    <row r="34" spans="1:5" x14ac:dyDescent="0.2">
      <c r="A34" s="3" t="s">
        <v>568</v>
      </c>
      <c r="D34" s="16">
        <v>12.722899999999999</v>
      </c>
    </row>
    <row r="36" spans="1:5" x14ac:dyDescent="0.2">
      <c r="A36" s="1" t="s">
        <v>166</v>
      </c>
      <c r="D36" s="17"/>
    </row>
    <row r="37" spans="1:5" x14ac:dyDescent="0.2">
      <c r="A37" s="19" t="s">
        <v>512</v>
      </c>
      <c r="B37" s="20"/>
      <c r="C37" s="56" t="s">
        <v>513</v>
      </c>
      <c r="D37" s="57"/>
    </row>
    <row r="38" spans="1:5" x14ac:dyDescent="0.2">
      <c r="A38" s="58"/>
      <c r="B38" s="59"/>
      <c r="C38" s="21" t="s">
        <v>514</v>
      </c>
      <c r="D38" s="21" t="s">
        <v>515</v>
      </c>
    </row>
    <row r="39" spans="1:5" x14ac:dyDescent="0.2">
      <c r="A39" s="22" t="s">
        <v>567</v>
      </c>
      <c r="B39" s="23"/>
      <c r="C39" s="24">
        <v>0.325019259</v>
      </c>
      <c r="D39" s="24">
        <v>0.30112419600000001</v>
      </c>
    </row>
    <row r="40" spans="1:5" x14ac:dyDescent="0.2">
      <c r="A40" s="22" t="s">
        <v>568</v>
      </c>
      <c r="B40" s="23"/>
      <c r="C40" s="24">
        <v>0.325019259</v>
      </c>
      <c r="D40" s="24">
        <v>0.30112419600000001</v>
      </c>
    </row>
    <row r="42" spans="1:5" x14ac:dyDescent="0.2">
      <c r="A42" s="1" t="s">
        <v>168</v>
      </c>
      <c r="D42" s="18">
        <v>17.720602748058717</v>
      </c>
      <c r="E42" s="2" t="s">
        <v>169</v>
      </c>
    </row>
  </sheetData>
  <mergeCells count="3">
    <mergeCell ref="B1:E1"/>
    <mergeCell ref="C37:D37"/>
    <mergeCell ref="A38:B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showGridLines="0" workbookViewId="0"/>
  </sheetViews>
  <sheetFormatPr defaultRowHeight="11.25" x14ac:dyDescent="0.2"/>
  <cols>
    <col min="1" max="1" width="38" style="3" customWidth="1"/>
    <col min="2" max="2" width="41.140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7" x14ac:dyDescent="0.2">
      <c r="A1" s="1"/>
      <c r="B1" s="55" t="s">
        <v>198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182</v>
      </c>
      <c r="B8" s="9" t="s">
        <v>1096</v>
      </c>
      <c r="C8" s="9" t="s">
        <v>177</v>
      </c>
      <c r="D8" s="9">
        <v>230</v>
      </c>
      <c r="E8" s="10">
        <v>2323.2759999999998</v>
      </c>
      <c r="F8" s="10">
        <v>7.6314368507789698</v>
      </c>
      <c r="G8" s="29"/>
    </row>
    <row r="9" spans="1:7" x14ac:dyDescent="0.2">
      <c r="A9" s="9" t="s">
        <v>199</v>
      </c>
      <c r="B9" s="9" t="s">
        <v>1072</v>
      </c>
      <c r="C9" s="9" t="s">
        <v>175</v>
      </c>
      <c r="D9" s="9">
        <v>200</v>
      </c>
      <c r="E9" s="10">
        <v>2002.5812000000001</v>
      </c>
      <c r="F9" s="10">
        <v>6.57802687513544</v>
      </c>
      <c r="G9" s="29"/>
    </row>
    <row r="10" spans="1:7" x14ac:dyDescent="0.2">
      <c r="A10" s="9" t="s">
        <v>200</v>
      </c>
      <c r="B10" s="9" t="s">
        <v>1056</v>
      </c>
      <c r="C10" s="9" t="s">
        <v>138</v>
      </c>
      <c r="D10" s="9">
        <v>150</v>
      </c>
      <c r="E10" s="10">
        <v>1501.9469999999999</v>
      </c>
      <c r="F10" s="10">
        <v>4.9335566173441796</v>
      </c>
      <c r="G10" s="29"/>
    </row>
    <row r="11" spans="1:7" x14ac:dyDescent="0.2">
      <c r="A11" s="9" t="s">
        <v>201</v>
      </c>
      <c r="B11" s="9" t="s">
        <v>1057</v>
      </c>
      <c r="C11" s="9" t="s">
        <v>202</v>
      </c>
      <c r="D11" s="9">
        <v>130</v>
      </c>
      <c r="E11" s="10">
        <v>1348.7837999999999</v>
      </c>
      <c r="F11" s="10">
        <v>4.4304501036698598</v>
      </c>
      <c r="G11" s="29"/>
    </row>
    <row r="12" spans="1:7" x14ac:dyDescent="0.2">
      <c r="A12" s="9" t="s">
        <v>203</v>
      </c>
      <c r="B12" s="9" t="s">
        <v>1289</v>
      </c>
      <c r="C12" s="9" t="s">
        <v>189</v>
      </c>
      <c r="D12" s="9">
        <v>125</v>
      </c>
      <c r="E12" s="10">
        <v>1256.5137500000001</v>
      </c>
      <c r="F12" s="10">
        <v>4.1273638324764104</v>
      </c>
      <c r="G12" s="29"/>
    </row>
    <row r="13" spans="1:7" x14ac:dyDescent="0.2">
      <c r="A13" s="9" t="s">
        <v>204</v>
      </c>
      <c r="B13" s="9" t="s">
        <v>1326</v>
      </c>
      <c r="C13" s="9" t="s">
        <v>172</v>
      </c>
      <c r="D13" s="9">
        <v>100</v>
      </c>
      <c r="E13" s="10">
        <v>1039.7719999999999</v>
      </c>
      <c r="F13" s="10">
        <v>3.41541614393131</v>
      </c>
      <c r="G13" s="29"/>
    </row>
    <row r="14" spans="1:7" x14ac:dyDescent="0.2">
      <c r="A14" s="9" t="s">
        <v>205</v>
      </c>
      <c r="B14" s="9" t="s">
        <v>1051</v>
      </c>
      <c r="C14" s="9" t="s">
        <v>202</v>
      </c>
      <c r="D14" s="9">
        <v>100</v>
      </c>
      <c r="E14" s="10">
        <v>1018.1</v>
      </c>
      <c r="F14" s="10">
        <v>3.3442285194604802</v>
      </c>
      <c r="G14" s="29"/>
    </row>
    <row r="15" spans="1:7" x14ac:dyDescent="0.2">
      <c r="A15" s="9" t="s">
        <v>206</v>
      </c>
      <c r="B15" s="9" t="s">
        <v>1327</v>
      </c>
      <c r="C15" s="9" t="s">
        <v>175</v>
      </c>
      <c r="D15" s="9">
        <v>100</v>
      </c>
      <c r="E15" s="10">
        <v>1015.796</v>
      </c>
      <c r="F15" s="10">
        <v>3.3366603999154099</v>
      </c>
      <c r="G15" s="29"/>
    </row>
    <row r="16" spans="1:7" x14ac:dyDescent="0.2">
      <c r="A16" s="9" t="s">
        <v>207</v>
      </c>
      <c r="B16" s="9" t="s">
        <v>1234</v>
      </c>
      <c r="C16" s="9" t="s">
        <v>208</v>
      </c>
      <c r="D16" s="9">
        <v>195</v>
      </c>
      <c r="E16" s="10">
        <v>697.63980000000004</v>
      </c>
      <c r="F16" s="10">
        <v>2.2915891518227101</v>
      </c>
      <c r="G16" s="29"/>
    </row>
    <row r="17" spans="1:7" x14ac:dyDescent="0.2">
      <c r="A17" s="9" t="s">
        <v>209</v>
      </c>
      <c r="B17" s="9" t="s">
        <v>1066</v>
      </c>
      <c r="C17" s="9" t="s">
        <v>175</v>
      </c>
      <c r="D17" s="9">
        <v>50</v>
      </c>
      <c r="E17" s="10">
        <v>502.80950000000001</v>
      </c>
      <c r="F17" s="10">
        <v>1.65161562690862</v>
      </c>
      <c r="G17" s="29"/>
    </row>
    <row r="18" spans="1:7" x14ac:dyDescent="0.2">
      <c r="A18" s="9" t="s">
        <v>185</v>
      </c>
      <c r="B18" s="9" t="s">
        <v>1328</v>
      </c>
      <c r="C18" s="9" t="s">
        <v>172</v>
      </c>
      <c r="D18" s="9">
        <v>10</v>
      </c>
      <c r="E18" s="10">
        <v>101.9594</v>
      </c>
      <c r="F18" s="10">
        <v>0.33491359719779901</v>
      </c>
      <c r="G18" s="29"/>
    </row>
    <row r="19" spans="1:7" x14ac:dyDescent="0.2">
      <c r="A19" s="8" t="s">
        <v>131</v>
      </c>
      <c r="B19" s="9"/>
      <c r="C19" s="9"/>
      <c r="D19" s="9"/>
      <c r="E19" s="12">
        <f>SUM(E8:E18)</f>
        <v>12809.178450000003</v>
      </c>
      <c r="F19" s="12">
        <f>SUM(F8:F18)</f>
        <v>42.07525771864119</v>
      </c>
    </row>
    <row r="20" spans="1:7" x14ac:dyDescent="0.2">
      <c r="A20" s="9"/>
      <c r="B20" s="9"/>
      <c r="C20" s="9"/>
      <c r="D20" s="9"/>
      <c r="E20" s="10"/>
      <c r="F20" s="10"/>
    </row>
    <row r="21" spans="1:7" x14ac:dyDescent="0.2">
      <c r="A21" s="8" t="s">
        <v>143</v>
      </c>
      <c r="B21" s="9"/>
      <c r="C21" s="9"/>
      <c r="D21" s="9"/>
      <c r="E21" s="10"/>
      <c r="F21" s="10"/>
    </row>
    <row r="22" spans="1:7" x14ac:dyDescent="0.2">
      <c r="A22" s="9" t="s">
        <v>210</v>
      </c>
      <c r="B22" s="9" t="s">
        <v>1301</v>
      </c>
      <c r="C22" s="9" t="s">
        <v>211</v>
      </c>
      <c r="D22" s="9">
        <v>240</v>
      </c>
      <c r="E22" s="10">
        <v>2517.3863999999999</v>
      </c>
      <c r="F22" s="10">
        <v>8.2690456668126409</v>
      </c>
      <c r="G22" s="29"/>
    </row>
    <row r="23" spans="1:7" x14ac:dyDescent="0.2">
      <c r="A23" s="9" t="s">
        <v>212</v>
      </c>
      <c r="B23" s="9" t="s">
        <v>1104</v>
      </c>
      <c r="C23" s="9" t="s">
        <v>213</v>
      </c>
      <c r="D23" s="9">
        <v>280</v>
      </c>
      <c r="E23" s="10">
        <v>1411.7865999999999</v>
      </c>
      <c r="F23" s="10">
        <v>4.6374000698479003</v>
      </c>
      <c r="G23" s="29"/>
    </row>
    <row r="24" spans="1:7" x14ac:dyDescent="0.2">
      <c r="A24" s="8" t="s">
        <v>131</v>
      </c>
      <c r="B24" s="9"/>
      <c r="C24" s="9"/>
      <c r="D24" s="9"/>
      <c r="E24" s="12">
        <f>SUM(E22:E23)</f>
        <v>3929.1729999999998</v>
      </c>
      <c r="F24" s="12">
        <f>SUM(F22:F23)</f>
        <v>12.90644573666054</v>
      </c>
    </row>
    <row r="25" spans="1:7" x14ac:dyDescent="0.2">
      <c r="A25" s="9"/>
      <c r="B25" s="9"/>
      <c r="C25" s="9"/>
      <c r="D25" s="9"/>
      <c r="E25" s="10"/>
      <c r="F25" s="10"/>
    </row>
    <row r="26" spans="1:7" x14ac:dyDescent="0.2">
      <c r="A26" s="8" t="s">
        <v>186</v>
      </c>
      <c r="B26" s="9"/>
      <c r="C26" s="9"/>
      <c r="D26" s="9"/>
      <c r="E26" s="10"/>
      <c r="F26" s="10"/>
    </row>
    <row r="27" spans="1:7" x14ac:dyDescent="0.2">
      <c r="A27" s="8" t="s">
        <v>187</v>
      </c>
      <c r="B27" s="9"/>
      <c r="C27" s="9"/>
      <c r="D27" s="9"/>
      <c r="E27" s="10"/>
      <c r="F27" s="10"/>
    </row>
    <row r="28" spans="1:7" x14ac:dyDescent="0.2">
      <c r="A28" s="9" t="s">
        <v>214</v>
      </c>
      <c r="B28" s="9" t="s">
        <v>1112</v>
      </c>
      <c r="C28" s="9" t="s">
        <v>191</v>
      </c>
      <c r="D28" s="9">
        <v>1000</v>
      </c>
      <c r="E28" s="10">
        <v>951.97199999999998</v>
      </c>
      <c r="F28" s="10">
        <v>3.1270129772397901</v>
      </c>
    </row>
    <row r="29" spans="1:7" x14ac:dyDescent="0.2">
      <c r="A29" s="8" t="s">
        <v>131</v>
      </c>
      <c r="B29" s="9"/>
      <c r="C29" s="9"/>
      <c r="D29" s="9"/>
      <c r="E29" s="12">
        <f>SUM(E28:E28)</f>
        <v>951.97199999999998</v>
      </c>
      <c r="F29" s="12">
        <f>SUM(F28:F28)</f>
        <v>3.1270129772397901</v>
      </c>
    </row>
    <row r="30" spans="1:7" x14ac:dyDescent="0.2">
      <c r="A30" s="9"/>
      <c r="B30" s="9"/>
      <c r="C30" s="9"/>
      <c r="D30" s="9"/>
      <c r="E30" s="10"/>
      <c r="F30" s="10"/>
    </row>
    <row r="31" spans="1:7" x14ac:dyDescent="0.2">
      <c r="A31" s="8" t="s">
        <v>193</v>
      </c>
      <c r="B31" s="9"/>
      <c r="C31" s="9"/>
      <c r="D31" s="9"/>
      <c r="E31" s="10"/>
      <c r="F31" s="10"/>
    </row>
    <row r="32" spans="1:7" x14ac:dyDescent="0.2">
      <c r="A32" s="9" t="s">
        <v>215</v>
      </c>
      <c r="B32" s="9" t="s">
        <v>1150</v>
      </c>
      <c r="C32" s="9" t="s">
        <v>216</v>
      </c>
      <c r="D32" s="9">
        <v>500</v>
      </c>
      <c r="E32" s="10">
        <v>2487.2249999999999</v>
      </c>
      <c r="F32" s="10">
        <v>8.1699722810284801</v>
      </c>
    </row>
    <row r="33" spans="1:6" x14ac:dyDescent="0.2">
      <c r="A33" s="9" t="s">
        <v>194</v>
      </c>
      <c r="B33" s="9" t="s">
        <v>1148</v>
      </c>
      <c r="C33" s="9" t="s">
        <v>195</v>
      </c>
      <c r="D33" s="9">
        <v>400</v>
      </c>
      <c r="E33" s="10">
        <v>1979.1980000000001</v>
      </c>
      <c r="F33" s="10">
        <v>6.5012183452108303</v>
      </c>
    </row>
    <row r="34" spans="1:6" x14ac:dyDescent="0.2">
      <c r="A34" s="8" t="s">
        <v>131</v>
      </c>
      <c r="B34" s="9"/>
      <c r="C34" s="9"/>
      <c r="D34" s="9"/>
      <c r="E34" s="12">
        <f>SUM(E32:E33)</f>
        <v>4466.4229999999998</v>
      </c>
      <c r="F34" s="12">
        <f>SUM(F32:F33)</f>
        <v>14.67119062623931</v>
      </c>
    </row>
    <row r="35" spans="1:6" x14ac:dyDescent="0.2">
      <c r="A35" s="9"/>
      <c r="B35" s="9"/>
      <c r="C35" s="9"/>
      <c r="D35" s="9"/>
      <c r="E35" s="10"/>
      <c r="F35" s="10"/>
    </row>
    <row r="36" spans="1:6" x14ac:dyDescent="0.2">
      <c r="A36" s="8" t="s">
        <v>146</v>
      </c>
      <c r="B36" s="9"/>
      <c r="C36" s="9"/>
      <c r="D36" s="9"/>
      <c r="E36" s="10"/>
      <c r="F36" s="10"/>
    </row>
    <row r="37" spans="1:6" x14ac:dyDescent="0.2">
      <c r="A37" s="9" t="s">
        <v>217</v>
      </c>
      <c r="B37" s="9" t="s">
        <v>1162</v>
      </c>
      <c r="C37" s="9" t="s">
        <v>149</v>
      </c>
      <c r="D37" s="9">
        <v>6500000</v>
      </c>
      <c r="E37" s="10">
        <v>6452.8294999999998</v>
      </c>
      <c r="F37" s="10">
        <v>21.196087265608401</v>
      </c>
    </row>
    <row r="38" spans="1:6" x14ac:dyDescent="0.2">
      <c r="A38" s="9" t="s">
        <v>218</v>
      </c>
      <c r="B38" s="9" t="s">
        <v>1163</v>
      </c>
      <c r="C38" s="9" t="s">
        <v>149</v>
      </c>
      <c r="D38" s="9">
        <v>500000</v>
      </c>
      <c r="E38" s="10">
        <v>496.952</v>
      </c>
      <c r="F38" s="10">
        <v>1.6323750625704001</v>
      </c>
    </row>
    <row r="39" spans="1:6" x14ac:dyDescent="0.2">
      <c r="A39" s="9" t="s">
        <v>219</v>
      </c>
      <c r="B39" s="9" t="s">
        <v>1329</v>
      </c>
      <c r="C39" s="9" t="s">
        <v>149</v>
      </c>
      <c r="D39" s="9">
        <v>300000</v>
      </c>
      <c r="E39" s="10">
        <v>297.48239999999998</v>
      </c>
      <c r="F39" s="10">
        <v>0.977162485136578</v>
      </c>
    </row>
    <row r="40" spans="1:6" x14ac:dyDescent="0.2">
      <c r="A40" s="8" t="s">
        <v>131</v>
      </c>
      <c r="B40" s="9"/>
      <c r="C40" s="9"/>
      <c r="D40" s="9"/>
      <c r="E40" s="12">
        <f>SUM(E37:E39)</f>
        <v>7247.2638999999999</v>
      </c>
      <c r="F40" s="12">
        <f>SUM(F37:F39)</f>
        <v>23.805624813315379</v>
      </c>
    </row>
    <row r="41" spans="1:6" x14ac:dyDescent="0.2">
      <c r="A41" s="9"/>
      <c r="B41" s="9"/>
      <c r="C41" s="9"/>
      <c r="D41" s="9"/>
      <c r="E41" s="10"/>
      <c r="F41" s="10"/>
    </row>
    <row r="42" spans="1:6" x14ac:dyDescent="0.2">
      <c r="A42" s="8" t="s">
        <v>131</v>
      </c>
      <c r="B42" s="9"/>
      <c r="C42" s="9"/>
      <c r="D42" s="9"/>
      <c r="E42" s="12">
        <v>29404.010350000004</v>
      </c>
      <c r="F42" s="12">
        <v>96.585531872096198</v>
      </c>
    </row>
    <row r="43" spans="1:6" x14ac:dyDescent="0.2">
      <c r="A43" s="9"/>
      <c r="B43" s="9"/>
      <c r="C43" s="9"/>
      <c r="D43" s="9"/>
      <c r="E43" s="10"/>
      <c r="F43" s="10"/>
    </row>
    <row r="44" spans="1:6" x14ac:dyDescent="0.2">
      <c r="A44" s="8" t="s">
        <v>158</v>
      </c>
      <c r="B44" s="9"/>
      <c r="C44" s="9"/>
      <c r="D44" s="9"/>
      <c r="E44" s="12">
        <v>1039.4837408000001</v>
      </c>
      <c r="F44" s="12">
        <v>3.41</v>
      </c>
    </row>
    <row r="45" spans="1:6" x14ac:dyDescent="0.2">
      <c r="A45" s="9"/>
      <c r="B45" s="9"/>
      <c r="C45" s="9"/>
      <c r="D45" s="9"/>
      <c r="E45" s="10"/>
      <c r="F45" s="10"/>
    </row>
    <row r="46" spans="1:6" x14ac:dyDescent="0.2">
      <c r="A46" s="13" t="s">
        <v>159</v>
      </c>
      <c r="B46" s="6"/>
      <c r="C46" s="6"/>
      <c r="D46" s="6"/>
      <c r="E46" s="14">
        <v>30443.493740800001</v>
      </c>
      <c r="F46" s="14">
        <f xml:space="preserve"> ROUND(SUM(F42:F45),2)</f>
        <v>100</v>
      </c>
    </row>
    <row r="47" spans="1:6" x14ac:dyDescent="0.2">
      <c r="A47" s="1" t="s">
        <v>196</v>
      </c>
    </row>
    <row r="49" spans="1:4" x14ac:dyDescent="0.2">
      <c r="A49" s="1" t="s">
        <v>162</v>
      </c>
    </row>
    <row r="50" spans="1:4" x14ac:dyDescent="0.2">
      <c r="A50" s="1" t="s">
        <v>163</v>
      </c>
    </row>
    <row r="51" spans="1:4" x14ac:dyDescent="0.2">
      <c r="A51" s="1" t="s">
        <v>164</v>
      </c>
    </row>
    <row r="52" spans="1:4" x14ac:dyDescent="0.2">
      <c r="A52" s="3" t="s">
        <v>569</v>
      </c>
      <c r="D52" s="16">
        <v>10</v>
      </c>
    </row>
    <row r="53" spans="1:4" x14ac:dyDescent="0.2">
      <c r="A53" s="3" t="s">
        <v>542</v>
      </c>
      <c r="D53" s="16">
        <v>11.3537</v>
      </c>
    </row>
    <row r="54" spans="1:4" x14ac:dyDescent="0.2">
      <c r="A54" s="3" t="s">
        <v>516</v>
      </c>
      <c r="D54" s="16">
        <v>10.0562</v>
      </c>
    </row>
    <row r="55" spans="1:4" x14ac:dyDescent="0.2">
      <c r="A55" s="3" t="s">
        <v>541</v>
      </c>
      <c r="D55" s="16">
        <v>10.404299999999999</v>
      </c>
    </row>
    <row r="56" spans="1:4" x14ac:dyDescent="0.2">
      <c r="A56" s="3" t="s">
        <v>524</v>
      </c>
      <c r="D56" s="16">
        <v>28.2561</v>
      </c>
    </row>
    <row r="57" spans="1:4" x14ac:dyDescent="0.2">
      <c r="A57" s="3" t="s">
        <v>570</v>
      </c>
      <c r="D57" s="16">
        <v>10.3811</v>
      </c>
    </row>
    <row r="58" spans="1:4" x14ac:dyDescent="0.2">
      <c r="A58" s="3" t="s">
        <v>544</v>
      </c>
      <c r="D58" s="16">
        <v>28.773399999999999</v>
      </c>
    </row>
    <row r="59" spans="1:4" x14ac:dyDescent="0.2">
      <c r="A59" s="3" t="s">
        <v>545</v>
      </c>
      <c r="D59" s="16">
        <v>10.220499999999999</v>
      </c>
    </row>
    <row r="60" spans="1:4" x14ac:dyDescent="0.2">
      <c r="A60" s="3" t="s">
        <v>539</v>
      </c>
      <c r="D60" s="16">
        <v>11.1394</v>
      </c>
    </row>
    <row r="62" spans="1:4" x14ac:dyDescent="0.2">
      <c r="A62" s="1" t="s">
        <v>165</v>
      </c>
    </row>
    <row r="63" spans="1:4" x14ac:dyDescent="0.2">
      <c r="A63" s="3" t="s">
        <v>541</v>
      </c>
      <c r="D63" s="16">
        <v>10.3932</v>
      </c>
    </row>
    <row r="64" spans="1:4" x14ac:dyDescent="0.2">
      <c r="A64" s="3" t="s">
        <v>569</v>
      </c>
      <c r="D64" s="16">
        <v>10</v>
      </c>
    </row>
    <row r="65" spans="1:4" x14ac:dyDescent="0.2">
      <c r="A65" s="3" t="s">
        <v>516</v>
      </c>
      <c r="D65" s="16">
        <v>10.0426</v>
      </c>
    </row>
    <row r="66" spans="1:4" x14ac:dyDescent="0.2">
      <c r="A66" s="3" t="s">
        <v>542</v>
      </c>
      <c r="D66" s="16">
        <v>11.3598</v>
      </c>
    </row>
    <row r="67" spans="1:4" x14ac:dyDescent="0.2">
      <c r="A67" s="3" t="s">
        <v>524</v>
      </c>
      <c r="D67" s="16">
        <v>29.364799999999999</v>
      </c>
    </row>
    <row r="68" spans="1:4" x14ac:dyDescent="0.2">
      <c r="A68" s="3" t="s">
        <v>570</v>
      </c>
      <c r="D68" s="16">
        <v>10.3666</v>
      </c>
    </row>
    <row r="69" spans="1:4" x14ac:dyDescent="0.2">
      <c r="A69" s="3" t="s">
        <v>544</v>
      </c>
      <c r="D69" s="16">
        <v>29.9253</v>
      </c>
    </row>
    <row r="70" spans="1:4" x14ac:dyDescent="0.2">
      <c r="A70" s="3" t="s">
        <v>545</v>
      </c>
      <c r="D70" s="16">
        <v>10.194100000000001</v>
      </c>
    </row>
    <row r="71" spans="1:4" x14ac:dyDescent="0.2">
      <c r="A71" s="3" t="s">
        <v>539</v>
      </c>
      <c r="D71" s="16">
        <v>11.1282</v>
      </c>
    </row>
    <row r="73" spans="1:4" x14ac:dyDescent="0.2">
      <c r="A73" s="1" t="s">
        <v>166</v>
      </c>
      <c r="D73" s="17"/>
    </row>
    <row r="74" spans="1:4" x14ac:dyDescent="0.2">
      <c r="A74" s="19" t="s">
        <v>512</v>
      </c>
      <c r="B74" s="20"/>
      <c r="C74" s="56" t="s">
        <v>513</v>
      </c>
      <c r="D74" s="57"/>
    </row>
    <row r="75" spans="1:4" x14ac:dyDescent="0.2">
      <c r="A75" s="58"/>
      <c r="B75" s="59"/>
      <c r="C75" s="21" t="s">
        <v>514</v>
      </c>
      <c r="D75" s="21" t="s">
        <v>515</v>
      </c>
    </row>
    <row r="76" spans="1:4" x14ac:dyDescent="0.2">
      <c r="A76" s="22" t="s">
        <v>539</v>
      </c>
      <c r="B76" s="23"/>
      <c r="C76" s="24">
        <v>0.31779660879999999</v>
      </c>
      <c r="D76" s="24">
        <v>0.29443254720000001</v>
      </c>
    </row>
    <row r="77" spans="1:4" x14ac:dyDescent="0.2">
      <c r="A77" s="22" t="s">
        <v>570</v>
      </c>
      <c r="B77" s="23"/>
      <c r="C77" s="24">
        <v>0.26521571550000006</v>
      </c>
      <c r="D77" s="24">
        <v>0.24571734400000006</v>
      </c>
    </row>
    <row r="78" spans="1:4" x14ac:dyDescent="0.2">
      <c r="A78" s="22" t="s">
        <v>542</v>
      </c>
      <c r="B78" s="23"/>
      <c r="C78" s="24">
        <v>0.31779660879999999</v>
      </c>
      <c r="D78" s="24">
        <v>0.29443254720000001</v>
      </c>
    </row>
    <row r="79" spans="1:4" x14ac:dyDescent="0.2">
      <c r="A79" s="22" t="s">
        <v>516</v>
      </c>
      <c r="B79" s="23"/>
      <c r="C79" s="24">
        <v>0.28926037900000012</v>
      </c>
      <c r="D79" s="24">
        <v>0.26799426990000008</v>
      </c>
    </row>
    <row r="80" spans="1:4" x14ac:dyDescent="0.2">
      <c r="A80" s="22" t="s">
        <v>569</v>
      </c>
      <c r="B80" s="23"/>
      <c r="C80" s="24">
        <v>0.28357844500000023</v>
      </c>
      <c r="D80" s="24">
        <v>0.26273006570000002</v>
      </c>
    </row>
    <row r="81" spans="1:5" x14ac:dyDescent="0.2">
      <c r="A81" s="22" t="s">
        <v>545</v>
      </c>
      <c r="B81" s="23"/>
      <c r="C81" s="24">
        <v>0.30335130839999996</v>
      </c>
      <c r="D81" s="24">
        <v>0.2810492496</v>
      </c>
    </row>
    <row r="82" spans="1:5" x14ac:dyDescent="0.2">
      <c r="A82" s="22" t="s">
        <v>541</v>
      </c>
      <c r="B82" s="23"/>
      <c r="C82" s="24">
        <v>0.30335130839999996</v>
      </c>
      <c r="D82" s="24">
        <v>0.2810492496</v>
      </c>
    </row>
    <row r="83" spans="1:5" x14ac:dyDescent="0.2">
      <c r="A83" s="25"/>
      <c r="B83" s="25"/>
      <c r="C83" s="26"/>
      <c r="D83" s="26"/>
    </row>
    <row r="84" spans="1:5" x14ac:dyDescent="0.2">
      <c r="A84" s="1" t="s">
        <v>168</v>
      </c>
      <c r="D84" s="18">
        <v>0.73541049671927083</v>
      </c>
      <c r="E84" s="2" t="s">
        <v>169</v>
      </c>
    </row>
  </sheetData>
  <sortState ref="A22:F23">
    <sortCondition descending="1" ref="F22:F23"/>
  </sortState>
  <mergeCells count="3">
    <mergeCell ref="B1:E1"/>
    <mergeCell ref="C74:D74"/>
    <mergeCell ref="A75:B7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showGridLines="0" workbookViewId="0"/>
  </sheetViews>
  <sheetFormatPr defaultRowHeight="11.25" x14ac:dyDescent="0.2"/>
  <cols>
    <col min="1" max="1" width="38" style="3" customWidth="1"/>
    <col min="2" max="2" width="33.425781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7" x14ac:dyDescent="0.2">
      <c r="A1" s="1"/>
      <c r="B1" s="55" t="s">
        <v>197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171</v>
      </c>
      <c r="B8" s="9" t="s">
        <v>1313</v>
      </c>
      <c r="C8" s="9" t="s">
        <v>172</v>
      </c>
      <c r="D8" s="9">
        <v>200</v>
      </c>
      <c r="E8" s="10">
        <v>2055.172</v>
      </c>
      <c r="F8" s="10">
        <v>8.7041791982892498</v>
      </c>
      <c r="G8" s="29"/>
    </row>
    <row r="9" spans="1:7" x14ac:dyDescent="0.2">
      <c r="A9" s="9" t="s">
        <v>173</v>
      </c>
      <c r="B9" s="9" t="s">
        <v>1311</v>
      </c>
      <c r="C9" s="9" t="s">
        <v>172</v>
      </c>
      <c r="D9" s="9">
        <v>170</v>
      </c>
      <c r="E9" s="10">
        <v>1831.8486</v>
      </c>
      <c r="F9" s="10">
        <v>7.7583474660686704</v>
      </c>
      <c r="G9" s="29"/>
    </row>
    <row r="10" spans="1:7" x14ac:dyDescent="0.2">
      <c r="A10" s="9" t="s">
        <v>174</v>
      </c>
      <c r="B10" s="9" t="s">
        <v>1330</v>
      </c>
      <c r="C10" s="9" t="s">
        <v>175</v>
      </c>
      <c r="D10" s="9">
        <v>150</v>
      </c>
      <c r="E10" s="10">
        <v>1538.6865</v>
      </c>
      <c r="F10" s="10">
        <v>6.5167309723899001</v>
      </c>
      <c r="G10" s="29"/>
    </row>
    <row r="11" spans="1:7" x14ac:dyDescent="0.2">
      <c r="A11" s="9" t="s">
        <v>176</v>
      </c>
      <c r="B11" s="9" t="s">
        <v>1331</v>
      </c>
      <c r="C11" s="9" t="s">
        <v>177</v>
      </c>
      <c r="D11" s="9">
        <v>150</v>
      </c>
      <c r="E11" s="10">
        <v>1537.2825</v>
      </c>
      <c r="F11" s="10">
        <v>6.5107846732020898</v>
      </c>
      <c r="G11" s="29"/>
    </row>
    <row r="12" spans="1:7" x14ac:dyDescent="0.2">
      <c r="A12" s="9" t="s">
        <v>178</v>
      </c>
      <c r="B12" s="9" t="s">
        <v>1332</v>
      </c>
      <c r="C12" s="9" t="s">
        <v>172</v>
      </c>
      <c r="D12" s="9">
        <v>150</v>
      </c>
      <c r="E12" s="10">
        <v>1522.752</v>
      </c>
      <c r="F12" s="10">
        <v>6.4492442883385701</v>
      </c>
      <c r="G12" s="29"/>
    </row>
    <row r="13" spans="1:7" x14ac:dyDescent="0.2">
      <c r="A13" s="9" t="s">
        <v>179</v>
      </c>
      <c r="B13" s="9" t="s">
        <v>1333</v>
      </c>
      <c r="C13" s="9" t="s">
        <v>172</v>
      </c>
      <c r="D13" s="9">
        <v>150</v>
      </c>
      <c r="E13" s="10">
        <v>1501.0139999999999</v>
      </c>
      <c r="F13" s="10">
        <v>6.3571782970675601</v>
      </c>
      <c r="G13" s="29"/>
    </row>
    <row r="14" spans="1:7" x14ac:dyDescent="0.2">
      <c r="A14" s="9" t="s">
        <v>180</v>
      </c>
      <c r="B14" s="9" t="s">
        <v>1334</v>
      </c>
      <c r="C14" s="9" t="s">
        <v>175</v>
      </c>
      <c r="D14" s="9">
        <v>1000</v>
      </c>
      <c r="E14" s="10">
        <v>1038.587</v>
      </c>
      <c r="F14" s="10">
        <v>4.3986816485499203</v>
      </c>
      <c r="G14" s="29"/>
    </row>
    <row r="15" spans="1:7" x14ac:dyDescent="0.2">
      <c r="A15" s="9" t="s">
        <v>181</v>
      </c>
      <c r="B15" s="9" t="s">
        <v>1335</v>
      </c>
      <c r="C15" s="9" t="s">
        <v>172</v>
      </c>
      <c r="D15" s="9">
        <v>100</v>
      </c>
      <c r="E15" s="10">
        <v>1035.287</v>
      </c>
      <c r="F15" s="10">
        <v>4.3847053043050801</v>
      </c>
      <c r="G15" s="29"/>
    </row>
    <row r="16" spans="1:7" x14ac:dyDescent="0.2">
      <c r="A16" s="9" t="s">
        <v>182</v>
      </c>
      <c r="B16" s="9" t="s">
        <v>1096</v>
      </c>
      <c r="C16" s="9" t="s">
        <v>177</v>
      </c>
      <c r="D16" s="9">
        <v>100</v>
      </c>
      <c r="E16" s="10">
        <v>1010.12</v>
      </c>
      <c r="F16" s="10">
        <v>4.2781166207869399</v>
      </c>
      <c r="G16" s="29"/>
    </row>
    <row r="17" spans="1:7" x14ac:dyDescent="0.2">
      <c r="A17" s="9" t="s">
        <v>183</v>
      </c>
      <c r="B17" s="9" t="s">
        <v>1336</v>
      </c>
      <c r="C17" s="9" t="s">
        <v>172</v>
      </c>
      <c r="D17" s="9">
        <v>50</v>
      </c>
      <c r="E17" s="10">
        <v>525.61350000000004</v>
      </c>
      <c r="F17" s="10">
        <v>2.22610764113174</v>
      </c>
      <c r="G17" s="29"/>
    </row>
    <row r="18" spans="1:7" x14ac:dyDescent="0.2">
      <c r="A18" s="9" t="s">
        <v>184</v>
      </c>
      <c r="B18" s="9" t="s">
        <v>1337</v>
      </c>
      <c r="C18" s="9" t="s">
        <v>177</v>
      </c>
      <c r="D18" s="9">
        <v>500</v>
      </c>
      <c r="E18" s="10">
        <v>515.26599999999996</v>
      </c>
      <c r="F18" s="10">
        <v>2.1822833314125099</v>
      </c>
      <c r="G18" s="29"/>
    </row>
    <row r="19" spans="1:7" x14ac:dyDescent="0.2">
      <c r="A19" s="9" t="s">
        <v>185</v>
      </c>
      <c r="B19" s="9" t="s">
        <v>1328</v>
      </c>
      <c r="C19" s="9" t="s">
        <v>172</v>
      </c>
      <c r="D19" s="9">
        <v>40</v>
      </c>
      <c r="E19" s="10">
        <v>407.83760000000001</v>
      </c>
      <c r="F19" s="10">
        <v>1.72729657381485</v>
      </c>
      <c r="G19" s="29"/>
    </row>
    <row r="20" spans="1:7" x14ac:dyDescent="0.2">
      <c r="A20" s="8" t="s">
        <v>131</v>
      </c>
      <c r="B20" s="9"/>
      <c r="C20" s="9"/>
      <c r="D20" s="9"/>
      <c r="E20" s="12">
        <f>SUM(E8:E19)</f>
        <v>14519.466699999999</v>
      </c>
      <c r="F20" s="12">
        <f>SUM(F8:F19)</f>
        <v>61.493656015357082</v>
      </c>
    </row>
    <row r="21" spans="1:7" x14ac:dyDescent="0.2">
      <c r="A21" s="9"/>
      <c r="B21" s="9"/>
      <c r="C21" s="9"/>
      <c r="D21" s="9"/>
      <c r="E21" s="10"/>
      <c r="F21" s="10"/>
    </row>
    <row r="22" spans="1:7" x14ac:dyDescent="0.2">
      <c r="A22" s="8" t="s">
        <v>186</v>
      </c>
      <c r="B22" s="9"/>
      <c r="C22" s="9"/>
      <c r="D22" s="9"/>
      <c r="E22" s="10"/>
      <c r="F22" s="10"/>
    </row>
    <row r="23" spans="1:7" x14ac:dyDescent="0.2">
      <c r="A23" s="8" t="s">
        <v>187</v>
      </c>
      <c r="B23" s="9"/>
      <c r="C23" s="9"/>
      <c r="D23" s="9"/>
      <c r="E23" s="10"/>
      <c r="F23" s="10"/>
    </row>
    <row r="24" spans="1:7" x14ac:dyDescent="0.2">
      <c r="A24" s="9" t="s">
        <v>188</v>
      </c>
      <c r="B24" s="9" t="s">
        <v>1140</v>
      </c>
      <c r="C24" s="9" t="s">
        <v>189</v>
      </c>
      <c r="D24" s="9">
        <v>2300</v>
      </c>
      <c r="E24" s="10">
        <v>2299.2203</v>
      </c>
      <c r="F24" s="10">
        <v>9.7377861840976596</v>
      </c>
    </row>
    <row r="25" spans="1:7" x14ac:dyDescent="0.2">
      <c r="A25" s="9" t="s">
        <v>190</v>
      </c>
      <c r="B25" s="9" t="s">
        <v>1129</v>
      </c>
      <c r="C25" s="9" t="s">
        <v>191</v>
      </c>
      <c r="D25" s="9">
        <v>1800</v>
      </c>
      <c r="E25" s="10">
        <v>1764.72</v>
      </c>
      <c r="F25" s="10">
        <v>7.4740406714401502</v>
      </c>
    </row>
    <row r="26" spans="1:7" x14ac:dyDescent="0.2">
      <c r="A26" s="9" t="s">
        <v>192</v>
      </c>
      <c r="B26" s="9" t="s">
        <v>1113</v>
      </c>
      <c r="C26" s="9" t="s">
        <v>191</v>
      </c>
      <c r="D26" s="9">
        <v>500</v>
      </c>
      <c r="E26" s="10">
        <v>479.69349999999997</v>
      </c>
      <c r="F26" s="10">
        <v>2.03162469333689</v>
      </c>
    </row>
    <row r="27" spans="1:7" x14ac:dyDescent="0.2">
      <c r="A27" s="8" t="s">
        <v>131</v>
      </c>
      <c r="B27" s="9"/>
      <c r="C27" s="9"/>
      <c r="D27" s="9"/>
      <c r="E27" s="12">
        <f>SUM(E24:E26)</f>
        <v>4543.6338000000005</v>
      </c>
      <c r="F27" s="12">
        <f>SUM(F24:F26)</f>
        <v>19.243451548874699</v>
      </c>
    </row>
    <row r="28" spans="1:7" x14ac:dyDescent="0.2">
      <c r="A28" s="9"/>
      <c r="B28" s="9"/>
      <c r="C28" s="9"/>
      <c r="D28" s="9"/>
      <c r="E28" s="10"/>
      <c r="F28" s="10"/>
    </row>
    <row r="29" spans="1:7" x14ac:dyDescent="0.2">
      <c r="A29" s="8" t="s">
        <v>193</v>
      </c>
      <c r="B29" s="9"/>
      <c r="C29" s="9"/>
      <c r="D29" s="9"/>
      <c r="E29" s="10"/>
      <c r="F29" s="10"/>
    </row>
    <row r="30" spans="1:7" x14ac:dyDescent="0.2">
      <c r="A30" s="9" t="s">
        <v>194</v>
      </c>
      <c r="B30" s="9" t="s">
        <v>1148</v>
      </c>
      <c r="C30" s="9" t="s">
        <v>195</v>
      </c>
      <c r="D30" s="9">
        <v>100</v>
      </c>
      <c r="E30" s="10">
        <v>494.79950000000002</v>
      </c>
      <c r="F30" s="10">
        <v>2.0956024679316001</v>
      </c>
    </row>
    <row r="31" spans="1:7" x14ac:dyDescent="0.2">
      <c r="A31" s="8" t="s">
        <v>131</v>
      </c>
      <c r="B31" s="9"/>
      <c r="C31" s="9"/>
      <c r="D31" s="9"/>
      <c r="E31" s="12">
        <f>SUM(E30:E30)</f>
        <v>494.79950000000002</v>
      </c>
      <c r="F31" s="12">
        <f>SUM(F30:F30)</f>
        <v>2.0956024679316001</v>
      </c>
    </row>
    <row r="32" spans="1:7" x14ac:dyDescent="0.2">
      <c r="A32" s="9"/>
      <c r="B32" s="9"/>
      <c r="C32" s="9"/>
      <c r="D32" s="9"/>
      <c r="E32" s="10"/>
      <c r="F32" s="10"/>
    </row>
    <row r="33" spans="1:6" x14ac:dyDescent="0.2">
      <c r="A33" s="8" t="s">
        <v>131</v>
      </c>
      <c r="B33" s="9"/>
      <c r="C33" s="9"/>
      <c r="D33" s="9"/>
      <c r="E33" s="12">
        <v>19557.899999999998</v>
      </c>
      <c r="F33" s="12">
        <v>82.832710032163391</v>
      </c>
    </row>
    <row r="34" spans="1:6" x14ac:dyDescent="0.2">
      <c r="A34" s="9"/>
      <c r="B34" s="9"/>
      <c r="C34" s="9"/>
      <c r="D34" s="9"/>
      <c r="E34" s="10"/>
      <c r="F34" s="10"/>
    </row>
    <row r="35" spans="1:6" x14ac:dyDescent="0.2">
      <c r="A35" s="8" t="s">
        <v>158</v>
      </c>
      <c r="B35" s="9"/>
      <c r="C35" s="9"/>
      <c r="D35" s="9"/>
      <c r="E35" s="12">
        <v>4053.4245509000002</v>
      </c>
      <c r="F35" s="12">
        <v>17.170000000000002</v>
      </c>
    </row>
    <row r="36" spans="1:6" x14ac:dyDescent="0.2">
      <c r="A36" s="9"/>
      <c r="B36" s="9"/>
      <c r="C36" s="9"/>
      <c r="D36" s="9"/>
      <c r="E36" s="10"/>
      <c r="F36" s="10"/>
    </row>
    <row r="37" spans="1:6" x14ac:dyDescent="0.2">
      <c r="A37" s="13" t="s">
        <v>159</v>
      </c>
      <c r="B37" s="6"/>
      <c r="C37" s="6"/>
      <c r="D37" s="6"/>
      <c r="E37" s="65">
        <v>23611.324550900001</v>
      </c>
      <c r="F37" s="65">
        <f xml:space="preserve"> ROUND(SUM(F33:F36),2)</f>
        <v>100</v>
      </c>
    </row>
    <row r="38" spans="1:6" x14ac:dyDescent="0.2">
      <c r="A38" s="1" t="s">
        <v>196</v>
      </c>
    </row>
    <row r="40" spans="1:6" x14ac:dyDescent="0.2">
      <c r="A40" s="1" t="s">
        <v>162</v>
      </c>
    </row>
    <row r="41" spans="1:6" x14ac:dyDescent="0.2">
      <c r="A41" s="1" t="s">
        <v>163</v>
      </c>
    </row>
    <row r="42" spans="1:6" x14ac:dyDescent="0.2">
      <c r="A42" s="1" t="s">
        <v>164</v>
      </c>
    </row>
    <row r="43" spans="1:6" x14ac:dyDescent="0.2">
      <c r="A43" s="3" t="s">
        <v>535</v>
      </c>
      <c r="D43" s="16">
        <v>10.6214</v>
      </c>
    </row>
    <row r="44" spans="1:6" x14ac:dyDescent="0.2">
      <c r="A44" s="3" t="s">
        <v>537</v>
      </c>
      <c r="D44" s="16">
        <v>12.2362</v>
      </c>
    </row>
    <row r="45" spans="1:6" x14ac:dyDescent="0.2">
      <c r="A45" s="3" t="s">
        <v>536</v>
      </c>
      <c r="D45" s="16">
        <v>10.7545</v>
      </c>
    </row>
    <row r="46" spans="1:6" x14ac:dyDescent="0.2">
      <c r="A46" s="3" t="s">
        <v>538</v>
      </c>
      <c r="D46" s="16">
        <v>12.393599999999999</v>
      </c>
    </row>
    <row r="48" spans="1:6" x14ac:dyDescent="0.2">
      <c r="A48" s="1" t="s">
        <v>165</v>
      </c>
    </row>
    <row r="49" spans="1:5" x14ac:dyDescent="0.2">
      <c r="A49" s="3" t="s">
        <v>535</v>
      </c>
      <c r="D49" s="16">
        <v>10.692500000000001</v>
      </c>
    </row>
    <row r="50" spans="1:5" x14ac:dyDescent="0.2">
      <c r="A50" s="3" t="s">
        <v>537</v>
      </c>
      <c r="D50" s="16">
        <v>12.7896</v>
      </c>
    </row>
    <row r="51" spans="1:5" x14ac:dyDescent="0.2">
      <c r="A51" s="3" t="s">
        <v>536</v>
      </c>
      <c r="D51" s="16">
        <v>10.8527</v>
      </c>
    </row>
    <row r="52" spans="1:5" x14ac:dyDescent="0.2">
      <c r="A52" s="3" t="s">
        <v>538</v>
      </c>
      <c r="D52" s="16">
        <v>12.9786</v>
      </c>
    </row>
    <row r="54" spans="1:5" x14ac:dyDescent="0.2">
      <c r="A54" s="1" t="s">
        <v>166</v>
      </c>
      <c r="D54" s="17"/>
    </row>
    <row r="55" spans="1:5" x14ac:dyDescent="0.2">
      <c r="A55" s="19" t="s">
        <v>512</v>
      </c>
      <c r="B55" s="20"/>
      <c r="C55" s="56" t="s">
        <v>513</v>
      </c>
      <c r="D55" s="57"/>
    </row>
    <row r="56" spans="1:5" x14ac:dyDescent="0.2">
      <c r="A56" s="58"/>
      <c r="B56" s="59"/>
      <c r="C56" s="21" t="s">
        <v>514</v>
      </c>
      <c r="D56" s="21" t="s">
        <v>515</v>
      </c>
    </row>
    <row r="57" spans="1:5" x14ac:dyDescent="0.2">
      <c r="A57" s="22" t="s">
        <v>571</v>
      </c>
      <c r="B57" s="23"/>
      <c r="C57" s="24">
        <v>0.28890600799999999</v>
      </c>
      <c r="D57" s="24">
        <v>0.26766595199999998</v>
      </c>
    </row>
    <row r="58" spans="1:5" x14ac:dyDescent="0.2">
      <c r="A58" s="22" t="s">
        <v>572</v>
      </c>
      <c r="B58" s="23"/>
      <c r="C58" s="24">
        <v>0.28890600799999999</v>
      </c>
      <c r="D58" s="24">
        <v>0.26766595199999998</v>
      </c>
    </row>
    <row r="60" spans="1:5" x14ac:dyDescent="0.2">
      <c r="A60" s="1" t="s">
        <v>168</v>
      </c>
      <c r="D60" s="18">
        <v>3.116186338061095</v>
      </c>
      <c r="E60" s="2" t="s">
        <v>169</v>
      </c>
    </row>
  </sheetData>
  <mergeCells count="3">
    <mergeCell ref="B1:E1"/>
    <mergeCell ref="C55:D55"/>
    <mergeCell ref="A56:B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showGridLines="0" workbookViewId="0"/>
  </sheetViews>
  <sheetFormatPr defaultRowHeight="11.25" x14ac:dyDescent="0.2"/>
  <cols>
    <col min="1" max="1" width="38" style="3" customWidth="1"/>
    <col min="2" max="2" width="42.5703125" style="3" bestFit="1" customWidth="1"/>
    <col min="3" max="3" width="18" style="3" bestFit="1" customWidth="1"/>
    <col min="4" max="4" width="7.8554687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55" t="s">
        <v>0</v>
      </c>
      <c r="C1" s="55"/>
      <c r="D1" s="55"/>
      <c r="E1" s="55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930393</v>
      </c>
      <c r="E7" s="10">
        <v>11970.901529999999</v>
      </c>
      <c r="F7" s="10">
        <v>6.8002516086547597</v>
      </c>
    </row>
    <row r="8" spans="1:6" x14ac:dyDescent="0.2">
      <c r="A8" s="9" t="s">
        <v>12</v>
      </c>
      <c r="B8" s="9" t="s">
        <v>13</v>
      </c>
      <c r="C8" s="9" t="s">
        <v>11</v>
      </c>
      <c r="D8" s="9">
        <v>1746603</v>
      </c>
      <c r="E8" s="10">
        <v>8139.1699799999997</v>
      </c>
      <c r="F8" s="10">
        <v>4.6235785676544197</v>
      </c>
    </row>
    <row r="9" spans="1:6" x14ac:dyDescent="0.2">
      <c r="A9" s="9" t="s">
        <v>14</v>
      </c>
      <c r="B9" s="9" t="s">
        <v>15</v>
      </c>
      <c r="C9" s="9" t="s">
        <v>11</v>
      </c>
      <c r="D9" s="9">
        <v>2467023</v>
      </c>
      <c r="E9" s="10">
        <v>6422.8943810000001</v>
      </c>
      <c r="F9" s="10">
        <v>3.6486222643429298</v>
      </c>
    </row>
    <row r="10" spans="1:6" x14ac:dyDescent="0.2">
      <c r="A10" s="9" t="s">
        <v>16</v>
      </c>
      <c r="B10" s="9" t="s">
        <v>17</v>
      </c>
      <c r="C10" s="9" t="s">
        <v>18</v>
      </c>
      <c r="D10" s="9">
        <v>466125</v>
      </c>
      <c r="E10" s="10">
        <v>5780.4161249999997</v>
      </c>
      <c r="F10" s="10">
        <v>3.28365277704571</v>
      </c>
    </row>
    <row r="11" spans="1:6" x14ac:dyDescent="0.2">
      <c r="A11" s="9" t="s">
        <v>19</v>
      </c>
      <c r="B11" s="9" t="s">
        <v>20</v>
      </c>
      <c r="C11" s="9" t="s">
        <v>21</v>
      </c>
      <c r="D11" s="9">
        <v>542000</v>
      </c>
      <c r="E11" s="10">
        <v>5033.0119999999997</v>
      </c>
      <c r="F11" s="10">
        <v>2.8590785634320302</v>
      </c>
    </row>
    <row r="12" spans="1:6" x14ac:dyDescent="0.2">
      <c r="A12" s="9" t="s">
        <v>22</v>
      </c>
      <c r="B12" s="9" t="s">
        <v>23</v>
      </c>
      <c r="C12" s="9" t="s">
        <v>21</v>
      </c>
      <c r="D12" s="9">
        <v>1074497</v>
      </c>
      <c r="E12" s="10">
        <v>4858.8754339999996</v>
      </c>
      <c r="F12" s="10">
        <v>2.7601576542507602</v>
      </c>
    </row>
    <row r="13" spans="1:6" x14ac:dyDescent="0.2">
      <c r="A13" s="9" t="s">
        <v>24</v>
      </c>
      <c r="B13" s="9" t="s">
        <v>25</v>
      </c>
      <c r="C13" s="9" t="s">
        <v>26</v>
      </c>
      <c r="D13" s="9">
        <v>560413</v>
      </c>
      <c r="E13" s="10">
        <v>4793.7728020000004</v>
      </c>
      <c r="F13" s="10">
        <v>2.7231751198212302</v>
      </c>
    </row>
    <row r="14" spans="1:6" x14ac:dyDescent="0.2">
      <c r="A14" s="9" t="s">
        <v>27</v>
      </c>
      <c r="B14" s="9" t="s">
        <v>28</v>
      </c>
      <c r="C14" s="9" t="s">
        <v>29</v>
      </c>
      <c r="D14" s="9">
        <v>154688</v>
      </c>
      <c r="E14" s="10">
        <v>4669.7213439999996</v>
      </c>
      <c r="F14" s="10">
        <v>2.6527058135032102</v>
      </c>
    </row>
    <row r="15" spans="1:6" x14ac:dyDescent="0.2">
      <c r="A15" s="9" t="s">
        <v>30</v>
      </c>
      <c r="B15" s="9" t="s">
        <v>31</v>
      </c>
      <c r="C15" s="9" t="s">
        <v>11</v>
      </c>
      <c r="D15" s="9">
        <v>332797</v>
      </c>
      <c r="E15" s="10">
        <v>4166.7848389999999</v>
      </c>
      <c r="F15" s="10">
        <v>2.3670051276687798</v>
      </c>
    </row>
    <row r="16" spans="1:6" x14ac:dyDescent="0.2">
      <c r="A16" s="9" t="s">
        <v>32</v>
      </c>
      <c r="B16" s="9" t="s">
        <v>33</v>
      </c>
      <c r="C16" s="9" t="s">
        <v>34</v>
      </c>
      <c r="D16" s="9">
        <v>2112270</v>
      </c>
      <c r="E16" s="10">
        <v>3640.4973450000002</v>
      </c>
      <c r="F16" s="10">
        <v>2.0680395594766598</v>
      </c>
    </row>
    <row r="17" spans="1:6" x14ac:dyDescent="0.2">
      <c r="A17" s="9" t="s">
        <v>35</v>
      </c>
      <c r="B17" s="9" t="s">
        <v>36</v>
      </c>
      <c r="C17" s="9" t="s">
        <v>37</v>
      </c>
      <c r="D17" s="9">
        <v>1032457</v>
      </c>
      <c r="E17" s="10">
        <v>3595.0152739999999</v>
      </c>
      <c r="F17" s="10">
        <v>2.04220278137706</v>
      </c>
    </row>
    <row r="18" spans="1:6" x14ac:dyDescent="0.2">
      <c r="A18" s="9" t="s">
        <v>38</v>
      </c>
      <c r="B18" s="9" t="s">
        <v>39</v>
      </c>
      <c r="C18" s="9" t="s">
        <v>18</v>
      </c>
      <c r="D18" s="9">
        <v>686336</v>
      </c>
      <c r="E18" s="10">
        <v>3593.312128</v>
      </c>
      <c r="F18" s="10">
        <v>2.0412352835409799</v>
      </c>
    </row>
    <row r="19" spans="1:6" x14ac:dyDescent="0.2">
      <c r="A19" s="9" t="s">
        <v>40</v>
      </c>
      <c r="B19" s="9" t="s">
        <v>41</v>
      </c>
      <c r="C19" s="9" t="s">
        <v>11</v>
      </c>
      <c r="D19" s="9">
        <v>255000</v>
      </c>
      <c r="E19" s="10">
        <v>3559.8</v>
      </c>
      <c r="F19" s="10">
        <v>2.0221982125425799</v>
      </c>
    </row>
    <row r="20" spans="1:6" x14ac:dyDescent="0.2">
      <c r="A20" s="9" t="s">
        <v>42</v>
      </c>
      <c r="B20" s="9" t="s">
        <v>43</v>
      </c>
      <c r="C20" s="9" t="s">
        <v>34</v>
      </c>
      <c r="D20" s="9">
        <v>1271671</v>
      </c>
      <c r="E20" s="10">
        <v>2634.9023120000002</v>
      </c>
      <c r="F20" s="10">
        <v>1.4967960968455301</v>
      </c>
    </row>
    <row r="21" spans="1:6" x14ac:dyDescent="0.2">
      <c r="A21" s="9" t="s">
        <v>44</v>
      </c>
      <c r="B21" s="9" t="s">
        <v>45</v>
      </c>
      <c r="C21" s="9" t="s">
        <v>18</v>
      </c>
      <c r="D21" s="9">
        <v>89221</v>
      </c>
      <c r="E21" s="10">
        <v>2528.0324249999999</v>
      </c>
      <c r="F21" s="10">
        <v>1.4360870417115199</v>
      </c>
    </row>
    <row r="22" spans="1:6" x14ac:dyDescent="0.2">
      <c r="A22" s="9" t="s">
        <v>46</v>
      </c>
      <c r="B22" s="9" t="s">
        <v>47</v>
      </c>
      <c r="C22" s="9" t="s">
        <v>48</v>
      </c>
      <c r="D22" s="9">
        <v>359628</v>
      </c>
      <c r="E22" s="10">
        <v>2451.404262</v>
      </c>
      <c r="F22" s="10">
        <v>1.39255725513671</v>
      </c>
    </row>
    <row r="23" spans="1:6" x14ac:dyDescent="0.2">
      <c r="A23" s="9" t="s">
        <v>49</v>
      </c>
      <c r="B23" s="9" t="s">
        <v>50</v>
      </c>
      <c r="C23" s="9" t="s">
        <v>51</v>
      </c>
      <c r="D23" s="9">
        <v>1516102</v>
      </c>
      <c r="E23" s="10">
        <v>2308.2652950000002</v>
      </c>
      <c r="F23" s="10">
        <v>1.3112450007368599</v>
      </c>
    </row>
    <row r="24" spans="1:6" x14ac:dyDescent="0.2">
      <c r="A24" s="9" t="s">
        <v>52</v>
      </c>
      <c r="B24" s="9" t="s">
        <v>53</v>
      </c>
      <c r="C24" s="9" t="s">
        <v>18</v>
      </c>
      <c r="D24" s="9">
        <v>72371</v>
      </c>
      <c r="E24" s="10">
        <v>2295.8614189999998</v>
      </c>
      <c r="F24" s="10">
        <v>1.30419879143414</v>
      </c>
    </row>
    <row r="25" spans="1:6" x14ac:dyDescent="0.2">
      <c r="A25" s="9" t="s">
        <v>54</v>
      </c>
      <c r="B25" s="9" t="s">
        <v>55</v>
      </c>
      <c r="C25" s="9" t="s">
        <v>11</v>
      </c>
      <c r="D25" s="9">
        <v>278188</v>
      </c>
      <c r="E25" s="10">
        <v>2153.5924020000002</v>
      </c>
      <c r="F25" s="10">
        <v>1.2233807252850399</v>
      </c>
    </row>
    <row r="26" spans="1:6" x14ac:dyDescent="0.2">
      <c r="A26" s="9" t="s">
        <v>56</v>
      </c>
      <c r="B26" s="9" t="s">
        <v>57</v>
      </c>
      <c r="C26" s="9" t="s">
        <v>58</v>
      </c>
      <c r="D26" s="9">
        <v>56000</v>
      </c>
      <c r="E26" s="10">
        <v>2068.8919999999998</v>
      </c>
      <c r="F26" s="10">
        <v>1.1752653812977201</v>
      </c>
    </row>
    <row r="27" spans="1:6" x14ac:dyDescent="0.2">
      <c r="A27" s="9" t="s">
        <v>59</v>
      </c>
      <c r="B27" s="9" t="s">
        <v>60</v>
      </c>
      <c r="C27" s="9" t="s">
        <v>18</v>
      </c>
      <c r="D27" s="9">
        <v>34846</v>
      </c>
      <c r="E27" s="10">
        <v>2053.910355</v>
      </c>
      <c r="F27" s="10">
        <v>1.1667548313398799</v>
      </c>
    </row>
    <row r="28" spans="1:6" x14ac:dyDescent="0.2">
      <c r="A28" s="9" t="s">
        <v>61</v>
      </c>
      <c r="B28" s="9" t="s">
        <v>62</v>
      </c>
      <c r="C28" s="9" t="s">
        <v>11</v>
      </c>
      <c r="D28" s="9">
        <v>666703</v>
      </c>
      <c r="E28" s="10">
        <v>1793.0977190000001</v>
      </c>
      <c r="F28" s="10">
        <v>1.01859627009269</v>
      </c>
    </row>
    <row r="29" spans="1:6" x14ac:dyDescent="0.2">
      <c r="A29" s="9" t="s">
        <v>63</v>
      </c>
      <c r="B29" s="9" t="s">
        <v>64</v>
      </c>
      <c r="C29" s="9" t="s">
        <v>65</v>
      </c>
      <c r="D29" s="9">
        <v>1203020</v>
      </c>
      <c r="E29" s="10">
        <v>1683.6264900000001</v>
      </c>
      <c r="F29" s="10">
        <v>0.95640948330449405</v>
      </c>
    </row>
    <row r="30" spans="1:6" x14ac:dyDescent="0.2">
      <c r="A30" s="9" t="s">
        <v>66</v>
      </c>
      <c r="B30" s="9" t="s">
        <v>67</v>
      </c>
      <c r="C30" s="9" t="s">
        <v>21</v>
      </c>
      <c r="D30" s="9">
        <v>185000</v>
      </c>
      <c r="E30" s="10">
        <v>1500.6275000000001</v>
      </c>
      <c r="F30" s="10">
        <v>0.85245414017423404</v>
      </c>
    </row>
    <row r="31" spans="1:6" x14ac:dyDescent="0.2">
      <c r="A31" s="9" t="s">
        <v>68</v>
      </c>
      <c r="B31" s="9" t="s">
        <v>69</v>
      </c>
      <c r="C31" s="9" t="s">
        <v>29</v>
      </c>
      <c r="D31" s="9">
        <v>374001</v>
      </c>
      <c r="E31" s="10">
        <v>1311.060506</v>
      </c>
      <c r="F31" s="10">
        <v>0.74476774306656801</v>
      </c>
    </row>
    <row r="32" spans="1:6" x14ac:dyDescent="0.2">
      <c r="A32" s="9" t="s">
        <v>70</v>
      </c>
      <c r="B32" s="9" t="s">
        <v>71</v>
      </c>
      <c r="C32" s="9" t="s">
        <v>26</v>
      </c>
      <c r="D32" s="9">
        <v>135000</v>
      </c>
      <c r="E32" s="10">
        <v>1310.4449999999999</v>
      </c>
      <c r="F32" s="10">
        <v>0.74441809557710004</v>
      </c>
    </row>
    <row r="33" spans="1:6" x14ac:dyDescent="0.2">
      <c r="A33" s="9" t="s">
        <v>72</v>
      </c>
      <c r="B33" s="9" t="s">
        <v>73</v>
      </c>
      <c r="C33" s="9" t="s">
        <v>18</v>
      </c>
      <c r="D33" s="9">
        <v>334924</v>
      </c>
      <c r="E33" s="10">
        <v>1293.476488</v>
      </c>
      <c r="F33" s="10">
        <v>0.73477887577938406</v>
      </c>
    </row>
    <row r="34" spans="1:6" x14ac:dyDescent="0.2">
      <c r="A34" s="9" t="s">
        <v>74</v>
      </c>
      <c r="B34" s="9" t="s">
        <v>75</v>
      </c>
      <c r="C34" s="9" t="s">
        <v>29</v>
      </c>
      <c r="D34" s="9">
        <v>82674</v>
      </c>
      <c r="E34" s="10">
        <v>1215.886518</v>
      </c>
      <c r="F34" s="10">
        <v>0.69070272019613999</v>
      </c>
    </row>
    <row r="35" spans="1:6" x14ac:dyDescent="0.2">
      <c r="A35" s="9" t="s">
        <v>76</v>
      </c>
      <c r="B35" s="9" t="s">
        <v>77</v>
      </c>
      <c r="C35" s="9" t="s">
        <v>78</v>
      </c>
      <c r="D35" s="9">
        <v>765853</v>
      </c>
      <c r="E35" s="10">
        <v>1149.162427</v>
      </c>
      <c r="F35" s="10">
        <v>0.65279909146595105</v>
      </c>
    </row>
    <row r="36" spans="1:6" x14ac:dyDescent="0.2">
      <c r="A36" s="9" t="s">
        <v>79</v>
      </c>
      <c r="B36" s="9" t="s">
        <v>80</v>
      </c>
      <c r="C36" s="9" t="s">
        <v>58</v>
      </c>
      <c r="D36" s="9">
        <v>125000</v>
      </c>
      <c r="E36" s="10">
        <v>1138.1875</v>
      </c>
      <c r="F36" s="10">
        <v>0.64656461824774003</v>
      </c>
    </row>
    <row r="37" spans="1:6" x14ac:dyDescent="0.2">
      <c r="A37" s="9" t="s">
        <v>81</v>
      </c>
      <c r="B37" s="9" t="s">
        <v>82</v>
      </c>
      <c r="C37" s="9" t="s">
        <v>83</v>
      </c>
      <c r="D37" s="9">
        <v>308882</v>
      </c>
      <c r="E37" s="10">
        <v>1118.3072810000001</v>
      </c>
      <c r="F37" s="10">
        <v>0.635271359265001</v>
      </c>
    </row>
    <row r="38" spans="1:6" x14ac:dyDescent="0.2">
      <c r="A38" s="9" t="s">
        <v>84</v>
      </c>
      <c r="B38" s="9" t="s">
        <v>85</v>
      </c>
      <c r="C38" s="9" t="s">
        <v>86</v>
      </c>
      <c r="D38" s="9">
        <v>305289</v>
      </c>
      <c r="E38" s="10">
        <v>1109.7255150000001</v>
      </c>
      <c r="F38" s="10">
        <v>0.63039635733633703</v>
      </c>
    </row>
    <row r="39" spans="1:6" x14ac:dyDescent="0.2">
      <c r="A39" s="9" t="s">
        <v>87</v>
      </c>
      <c r="B39" s="9" t="s">
        <v>88</v>
      </c>
      <c r="C39" s="9" t="s">
        <v>89</v>
      </c>
      <c r="D39" s="9">
        <v>120000</v>
      </c>
      <c r="E39" s="10">
        <v>1077.54</v>
      </c>
      <c r="F39" s="10">
        <v>0.61211288891036897</v>
      </c>
    </row>
    <row r="40" spans="1:6" x14ac:dyDescent="0.2">
      <c r="A40" s="9" t="s">
        <v>90</v>
      </c>
      <c r="B40" s="9" t="s">
        <v>91</v>
      </c>
      <c r="C40" s="9" t="s">
        <v>92</v>
      </c>
      <c r="D40" s="9">
        <v>324626</v>
      </c>
      <c r="E40" s="10">
        <v>1061.364707</v>
      </c>
      <c r="F40" s="10">
        <v>0.602924269158711</v>
      </c>
    </row>
    <row r="41" spans="1:6" x14ac:dyDescent="0.2">
      <c r="A41" s="9" t="s">
        <v>93</v>
      </c>
      <c r="B41" s="9" t="s">
        <v>94</v>
      </c>
      <c r="C41" s="9" t="s">
        <v>29</v>
      </c>
      <c r="D41" s="9">
        <v>166554</v>
      </c>
      <c r="E41" s="10">
        <v>1051.7885100000001</v>
      </c>
      <c r="F41" s="10">
        <v>0.59748436566515595</v>
      </c>
    </row>
    <row r="42" spans="1:6" x14ac:dyDescent="0.2">
      <c r="A42" s="9" t="s">
        <v>95</v>
      </c>
      <c r="B42" s="9" t="s">
        <v>96</v>
      </c>
      <c r="C42" s="9" t="s">
        <v>89</v>
      </c>
      <c r="D42" s="9">
        <v>90000</v>
      </c>
      <c r="E42" s="10">
        <v>1009.62</v>
      </c>
      <c r="F42" s="10">
        <v>0.57352990599113396</v>
      </c>
    </row>
    <row r="43" spans="1:6" x14ac:dyDescent="0.2">
      <c r="A43" s="9" t="s">
        <v>97</v>
      </c>
      <c r="B43" s="9" t="s">
        <v>98</v>
      </c>
      <c r="C43" s="9" t="s">
        <v>99</v>
      </c>
      <c r="D43" s="9">
        <v>111267</v>
      </c>
      <c r="E43" s="10">
        <v>933.47449649999999</v>
      </c>
      <c r="F43" s="10">
        <v>0.53027430144288601</v>
      </c>
    </row>
    <row r="44" spans="1:6" x14ac:dyDescent="0.2">
      <c r="A44" s="9" t="s">
        <v>100</v>
      </c>
      <c r="B44" s="9" t="s">
        <v>101</v>
      </c>
      <c r="C44" s="9" t="s">
        <v>102</v>
      </c>
      <c r="D44" s="9">
        <v>220000</v>
      </c>
      <c r="E44" s="10">
        <v>810.04</v>
      </c>
      <c r="F44" s="10">
        <v>0.46015546943311197</v>
      </c>
    </row>
    <row r="45" spans="1:6" x14ac:dyDescent="0.2">
      <c r="A45" s="9" t="s">
        <v>103</v>
      </c>
      <c r="B45" s="9" t="s">
        <v>104</v>
      </c>
      <c r="C45" s="9" t="s">
        <v>105</v>
      </c>
      <c r="D45" s="9">
        <v>115550</v>
      </c>
      <c r="E45" s="10">
        <v>778.22924999999998</v>
      </c>
      <c r="F45" s="10">
        <v>0.442084891931668</v>
      </c>
    </row>
    <row r="46" spans="1:6" x14ac:dyDescent="0.2">
      <c r="A46" s="9" t="s">
        <v>106</v>
      </c>
      <c r="B46" s="9" t="s">
        <v>107</v>
      </c>
      <c r="C46" s="9" t="s">
        <v>108</v>
      </c>
      <c r="D46" s="9">
        <v>420000</v>
      </c>
      <c r="E46" s="10">
        <v>766.29</v>
      </c>
      <c r="F46" s="10">
        <v>0.43530262045318602</v>
      </c>
    </row>
    <row r="47" spans="1:6" x14ac:dyDescent="0.2">
      <c r="A47" s="9" t="s">
        <v>109</v>
      </c>
      <c r="B47" s="9" t="s">
        <v>110</v>
      </c>
      <c r="C47" s="9" t="s">
        <v>26</v>
      </c>
      <c r="D47" s="9">
        <v>85000</v>
      </c>
      <c r="E47" s="10">
        <v>679.66</v>
      </c>
      <c r="F47" s="10">
        <v>0.386091139147337</v>
      </c>
    </row>
    <row r="48" spans="1:6" x14ac:dyDescent="0.2">
      <c r="A48" s="9" t="s">
        <v>111</v>
      </c>
      <c r="B48" s="9" t="s">
        <v>112</v>
      </c>
      <c r="C48" s="9" t="s">
        <v>11</v>
      </c>
      <c r="D48" s="9">
        <v>800000</v>
      </c>
      <c r="E48" s="10">
        <v>668</v>
      </c>
      <c r="F48" s="10">
        <v>0.37946749985348699</v>
      </c>
    </row>
    <row r="49" spans="1:7" x14ac:dyDescent="0.2">
      <c r="A49" s="9" t="s">
        <v>113</v>
      </c>
      <c r="B49" s="9" t="s">
        <v>114</v>
      </c>
      <c r="C49" s="9" t="s">
        <v>51</v>
      </c>
      <c r="D49" s="9">
        <v>175000</v>
      </c>
      <c r="E49" s="10">
        <v>654.41250000000002</v>
      </c>
      <c r="F49" s="10">
        <v>0.37174891504172197</v>
      </c>
    </row>
    <row r="50" spans="1:7" x14ac:dyDescent="0.2">
      <c r="A50" s="9" t="s">
        <v>115</v>
      </c>
      <c r="B50" s="9" t="s">
        <v>116</v>
      </c>
      <c r="C50" s="9" t="s">
        <v>65</v>
      </c>
      <c r="D50" s="9">
        <v>245000</v>
      </c>
      <c r="E50" s="10">
        <v>588.73500000000001</v>
      </c>
      <c r="F50" s="10">
        <v>0.33443981815305801</v>
      </c>
    </row>
    <row r="51" spans="1:7" x14ac:dyDescent="0.2">
      <c r="A51" s="9" t="s">
        <v>117</v>
      </c>
      <c r="B51" s="9" t="s">
        <v>118</v>
      </c>
      <c r="C51" s="9" t="s">
        <v>26</v>
      </c>
      <c r="D51" s="9">
        <v>224810</v>
      </c>
      <c r="E51" s="10">
        <v>578.32372499999997</v>
      </c>
      <c r="F51" s="10">
        <v>0.32852553597560702</v>
      </c>
    </row>
    <row r="52" spans="1:7" x14ac:dyDescent="0.2">
      <c r="A52" s="9" t="s">
        <v>119</v>
      </c>
      <c r="B52" s="9" t="s">
        <v>120</v>
      </c>
      <c r="C52" s="9" t="s">
        <v>65</v>
      </c>
      <c r="D52" s="9">
        <v>115863</v>
      </c>
      <c r="E52" s="10">
        <v>450.30154950000002</v>
      </c>
      <c r="F52" s="10">
        <v>0.25580060354628198</v>
      </c>
    </row>
    <row r="53" spans="1:7" x14ac:dyDescent="0.2">
      <c r="A53" s="9" t="s">
        <v>121</v>
      </c>
      <c r="B53" s="9" t="s">
        <v>122</v>
      </c>
      <c r="C53" s="9" t="s">
        <v>29</v>
      </c>
      <c r="D53" s="9">
        <v>24854</v>
      </c>
      <c r="E53" s="10">
        <v>323.08957299999997</v>
      </c>
      <c r="F53" s="10">
        <v>0.18353591690874299</v>
      </c>
    </row>
    <row r="54" spans="1:7" x14ac:dyDescent="0.2">
      <c r="A54" s="9" t="s">
        <v>123</v>
      </c>
      <c r="B54" s="9" t="s">
        <v>124</v>
      </c>
      <c r="C54" s="9" t="s">
        <v>125</v>
      </c>
      <c r="D54" s="9">
        <v>3033</v>
      </c>
      <c r="E54" s="10">
        <v>9.3780359999999998</v>
      </c>
      <c r="F54" s="11" t="s">
        <v>160</v>
      </c>
    </row>
    <row r="55" spans="1:7" x14ac:dyDescent="0.2">
      <c r="A55" s="9" t="s">
        <v>126</v>
      </c>
      <c r="B55" s="9" t="s">
        <v>127</v>
      </c>
      <c r="C55" s="9" t="s">
        <v>128</v>
      </c>
      <c r="D55" s="9">
        <v>270000</v>
      </c>
      <c r="E55" s="10">
        <v>2.7E-2</v>
      </c>
      <c r="F55" s="11" t="s">
        <v>160</v>
      </c>
    </row>
    <row r="56" spans="1:7" x14ac:dyDescent="0.2">
      <c r="A56" s="9" t="s">
        <v>129</v>
      </c>
      <c r="B56" s="9" t="s">
        <v>130</v>
      </c>
      <c r="C56" s="9" t="s">
        <v>128</v>
      </c>
      <c r="D56" s="9">
        <v>27500</v>
      </c>
      <c r="E56" s="10">
        <v>2.7499999999999998E-3</v>
      </c>
      <c r="F56" s="11" t="s">
        <v>160</v>
      </c>
    </row>
    <row r="57" spans="1:7" x14ac:dyDescent="0.2">
      <c r="A57" s="8" t="s">
        <v>131</v>
      </c>
      <c r="B57" s="9"/>
      <c r="C57" s="9"/>
      <c r="D57" s="9"/>
      <c r="E57" s="12">
        <f>SUM(E7:E56)</f>
        <v>114782.91369299997</v>
      </c>
      <c r="F57" s="12">
        <f>SUM(F7:F56)</f>
        <v>65.198825353216591</v>
      </c>
    </row>
    <row r="58" spans="1:7" x14ac:dyDescent="0.2">
      <c r="A58" s="9"/>
      <c r="B58" s="9"/>
      <c r="C58" s="9"/>
      <c r="D58" s="9"/>
      <c r="E58" s="10"/>
      <c r="F58" s="10"/>
    </row>
    <row r="59" spans="1:7" x14ac:dyDescent="0.2">
      <c r="A59" s="8" t="s">
        <v>132</v>
      </c>
      <c r="B59" s="9"/>
      <c r="C59" s="9"/>
      <c r="D59" s="9"/>
      <c r="E59" s="10"/>
      <c r="F59" s="10"/>
    </row>
    <row r="60" spans="1:7" x14ac:dyDescent="0.2">
      <c r="A60" s="8" t="s">
        <v>8</v>
      </c>
      <c r="B60" s="9"/>
      <c r="C60" s="9"/>
      <c r="D60" s="9"/>
      <c r="E60" s="10"/>
      <c r="F60" s="10"/>
    </row>
    <row r="61" spans="1:7" x14ac:dyDescent="0.2">
      <c r="A61" s="8"/>
      <c r="B61" s="9"/>
      <c r="C61" s="9"/>
      <c r="D61" s="9"/>
      <c r="E61" s="10"/>
      <c r="F61" s="10"/>
    </row>
    <row r="62" spans="1:7" x14ac:dyDescent="0.2">
      <c r="A62" s="9" t="s">
        <v>133</v>
      </c>
      <c r="B62" s="9" t="s">
        <v>1070</v>
      </c>
      <c r="C62" s="9" t="s">
        <v>134</v>
      </c>
      <c r="D62" s="9">
        <v>500</v>
      </c>
      <c r="E62" s="10">
        <v>5060.9250000000002</v>
      </c>
      <c r="F62" s="10">
        <v>2.8749349651137899</v>
      </c>
      <c r="G62" s="29"/>
    </row>
    <row r="63" spans="1:7" x14ac:dyDescent="0.2">
      <c r="A63" s="9" t="s">
        <v>135</v>
      </c>
      <c r="B63" s="9" t="s">
        <v>1263</v>
      </c>
      <c r="C63" s="9" t="s">
        <v>136</v>
      </c>
      <c r="D63" s="9">
        <v>200</v>
      </c>
      <c r="E63" s="10">
        <v>2073.6660000000002</v>
      </c>
      <c r="F63" s="10">
        <v>1.1779773241784099</v>
      </c>
      <c r="G63" s="29"/>
    </row>
    <row r="64" spans="1:7" x14ac:dyDescent="0.2">
      <c r="A64" s="9" t="s">
        <v>137</v>
      </c>
      <c r="B64" s="9" t="s">
        <v>1312</v>
      </c>
      <c r="C64" s="9" t="s">
        <v>138</v>
      </c>
      <c r="D64" s="9">
        <v>180</v>
      </c>
      <c r="E64" s="10">
        <v>1918.8306</v>
      </c>
      <c r="F64" s="10">
        <v>1.09002073416821</v>
      </c>
      <c r="G64" s="29"/>
    </row>
    <row r="65" spans="1:7" x14ac:dyDescent="0.2">
      <c r="A65" s="9" t="s">
        <v>1130</v>
      </c>
      <c r="B65" s="9" t="s">
        <v>1131</v>
      </c>
      <c r="C65" s="9" t="s">
        <v>139</v>
      </c>
      <c r="D65" s="9">
        <v>120</v>
      </c>
      <c r="E65" s="10">
        <v>1188.9363499999999</v>
      </c>
      <c r="F65" s="10">
        <v>0.67539326978956604</v>
      </c>
      <c r="G65" s="29"/>
    </row>
    <row r="66" spans="1:7" x14ac:dyDescent="0.2">
      <c r="A66" s="9" t="s">
        <v>140</v>
      </c>
      <c r="B66" s="9" t="s">
        <v>1093</v>
      </c>
      <c r="C66" s="9" t="s">
        <v>141</v>
      </c>
      <c r="D66" s="9">
        <v>110</v>
      </c>
      <c r="E66" s="10">
        <v>1128.3921</v>
      </c>
      <c r="F66" s="10">
        <v>0.64100019317578705</v>
      </c>
      <c r="G66" s="29"/>
    </row>
    <row r="67" spans="1:7" x14ac:dyDescent="0.2">
      <c r="A67" s="9" t="s">
        <v>142</v>
      </c>
      <c r="B67" s="9" t="s">
        <v>1216</v>
      </c>
      <c r="C67" s="9" t="s">
        <v>136</v>
      </c>
      <c r="D67" s="9">
        <v>90</v>
      </c>
      <c r="E67" s="10">
        <v>933.44849999999997</v>
      </c>
      <c r="F67" s="10">
        <v>0.53025953373800505</v>
      </c>
      <c r="G67" s="29"/>
    </row>
    <row r="68" spans="1:7" x14ac:dyDescent="0.2">
      <c r="A68" s="8" t="s">
        <v>131</v>
      </c>
      <c r="B68" s="9"/>
      <c r="C68" s="9"/>
      <c r="D68" s="9"/>
      <c r="E68" s="12">
        <f>SUM(E62:E67)</f>
        <v>12304.198549999999</v>
      </c>
      <c r="F68" s="12">
        <f>SUM(F62:F67)</f>
        <v>6.9895860201637685</v>
      </c>
    </row>
    <row r="69" spans="1:7" x14ac:dyDescent="0.2">
      <c r="A69" s="9"/>
      <c r="B69" s="9"/>
      <c r="C69" s="9"/>
      <c r="D69" s="9"/>
      <c r="E69" s="10"/>
      <c r="F69" s="10"/>
    </row>
    <row r="70" spans="1:7" x14ac:dyDescent="0.2">
      <c r="A70" s="8" t="s">
        <v>143</v>
      </c>
      <c r="B70" s="9"/>
      <c r="C70" s="9"/>
      <c r="D70" s="9"/>
      <c r="E70" s="10"/>
      <c r="F70" s="10"/>
    </row>
    <row r="71" spans="1:7" x14ac:dyDescent="0.2">
      <c r="A71" s="9" t="s">
        <v>144</v>
      </c>
      <c r="B71" s="9" t="s">
        <v>1293</v>
      </c>
      <c r="C71" s="9" t="s">
        <v>145</v>
      </c>
      <c r="D71" s="9">
        <v>200</v>
      </c>
      <c r="E71" s="10">
        <v>2019.2539999999999</v>
      </c>
      <c r="F71" s="10">
        <v>1.14706776489394</v>
      </c>
      <c r="G71" s="29"/>
    </row>
    <row r="72" spans="1:7" x14ac:dyDescent="0.2">
      <c r="A72" s="8" t="s">
        <v>131</v>
      </c>
      <c r="B72" s="9"/>
      <c r="C72" s="9"/>
      <c r="D72" s="9"/>
      <c r="E72" s="12">
        <f>SUM(E71:E71)</f>
        <v>2019.2539999999999</v>
      </c>
      <c r="F72" s="12">
        <f>SUM(F71:F71)</f>
        <v>1.14706776489394</v>
      </c>
    </row>
    <row r="73" spans="1:7" x14ac:dyDescent="0.2">
      <c r="A73" s="9"/>
      <c r="B73" s="9"/>
      <c r="C73" s="9"/>
      <c r="D73" s="9"/>
      <c r="E73" s="10"/>
      <c r="F73" s="10"/>
    </row>
    <row r="74" spans="1:7" x14ac:dyDescent="0.2">
      <c r="A74" s="8" t="s">
        <v>146</v>
      </c>
      <c r="B74" s="9"/>
      <c r="C74" s="9"/>
      <c r="D74" s="9"/>
      <c r="E74" s="10"/>
      <c r="F74" s="10"/>
    </row>
    <row r="75" spans="1:7" x14ac:dyDescent="0.2">
      <c r="A75" s="9" t="s">
        <v>147</v>
      </c>
      <c r="B75" s="9" t="s">
        <v>148</v>
      </c>
      <c r="C75" s="9" t="s">
        <v>149</v>
      </c>
      <c r="D75" s="9">
        <v>12825000</v>
      </c>
      <c r="E75" s="10">
        <v>13575.262500000001</v>
      </c>
      <c r="F75" s="10">
        <v>7.7116331148649699</v>
      </c>
    </row>
    <row r="76" spans="1:7" x14ac:dyDescent="0.2">
      <c r="A76" s="9" t="s">
        <v>150</v>
      </c>
      <c r="B76" s="9" t="s">
        <v>151</v>
      </c>
      <c r="C76" s="9" t="s">
        <v>149</v>
      </c>
      <c r="D76" s="9">
        <v>11900000</v>
      </c>
      <c r="E76" s="10">
        <v>12735.38</v>
      </c>
      <c r="F76" s="10">
        <v>7.2345251621019502</v>
      </c>
    </row>
    <row r="77" spans="1:7" x14ac:dyDescent="0.2">
      <c r="A77" s="9" t="s">
        <v>546</v>
      </c>
      <c r="B77" s="9" t="s">
        <v>152</v>
      </c>
      <c r="C77" s="9" t="s">
        <v>149</v>
      </c>
      <c r="D77" s="9">
        <v>5000000</v>
      </c>
      <c r="E77" s="10">
        <v>5384.875</v>
      </c>
      <c r="F77" s="10">
        <v>3.05895966058914</v>
      </c>
    </row>
    <row r="78" spans="1:7" x14ac:dyDescent="0.2">
      <c r="A78" s="9" t="s">
        <v>547</v>
      </c>
      <c r="B78" s="9" t="s">
        <v>153</v>
      </c>
      <c r="C78" s="9" t="s">
        <v>149</v>
      </c>
      <c r="D78" s="9">
        <v>3300000</v>
      </c>
      <c r="E78" s="10">
        <v>3314.85</v>
      </c>
      <c r="F78" s="10">
        <v>1.8830506615109699</v>
      </c>
    </row>
    <row r="79" spans="1:7" x14ac:dyDescent="0.2">
      <c r="A79" s="9" t="s">
        <v>548</v>
      </c>
      <c r="B79" s="9" t="s">
        <v>154</v>
      </c>
      <c r="C79" s="9" t="s">
        <v>149</v>
      </c>
      <c r="D79" s="9">
        <v>2500000</v>
      </c>
      <c r="E79" s="10">
        <v>2785</v>
      </c>
      <c r="F79" s="10">
        <v>1.5820613579220999</v>
      </c>
    </row>
    <row r="80" spans="1:7" x14ac:dyDescent="0.2">
      <c r="A80" s="9" t="s">
        <v>1307</v>
      </c>
      <c r="B80" s="9" t="s">
        <v>155</v>
      </c>
      <c r="C80" s="9" t="s">
        <v>149</v>
      </c>
      <c r="D80" s="9">
        <v>2300000</v>
      </c>
      <c r="E80" s="10">
        <v>2438.23</v>
      </c>
      <c r="F80" s="10">
        <v>1.3850734164188101</v>
      </c>
    </row>
    <row r="81" spans="1:6" x14ac:dyDescent="0.2">
      <c r="A81" s="9" t="s">
        <v>1308</v>
      </c>
      <c r="B81" s="9" t="s">
        <v>156</v>
      </c>
      <c r="C81" s="9" t="s">
        <v>149</v>
      </c>
      <c r="D81" s="9">
        <v>1100000</v>
      </c>
      <c r="E81" s="10">
        <v>1143.78</v>
      </c>
      <c r="F81" s="10">
        <v>0.64974152242877403</v>
      </c>
    </row>
    <row r="82" spans="1:6" x14ac:dyDescent="0.2">
      <c r="A82" s="9" t="s">
        <v>549</v>
      </c>
      <c r="B82" s="9" t="s">
        <v>157</v>
      </c>
      <c r="C82" s="9" t="s">
        <v>149</v>
      </c>
      <c r="D82" s="9">
        <v>350000</v>
      </c>
      <c r="E82" s="10">
        <v>390.97485</v>
      </c>
      <c r="F82" s="10">
        <v>0.22209917490283199</v>
      </c>
    </row>
    <row r="83" spans="1:6" x14ac:dyDescent="0.2">
      <c r="A83" s="8" t="s">
        <v>131</v>
      </c>
      <c r="B83" s="9"/>
      <c r="C83" s="9"/>
      <c r="D83" s="9"/>
      <c r="E83" s="12">
        <f>SUM(E75:E82)</f>
        <v>41768.352350000001</v>
      </c>
      <c r="F83" s="12">
        <f>SUM(F75:F82)</f>
        <v>23.727144070739545</v>
      </c>
    </row>
    <row r="84" spans="1:6" x14ac:dyDescent="0.2">
      <c r="A84" s="9"/>
      <c r="B84" s="9"/>
      <c r="C84" s="9"/>
      <c r="D84" s="9"/>
      <c r="E84" s="10"/>
      <c r="F84" s="10"/>
    </row>
    <row r="85" spans="1:6" x14ac:dyDescent="0.2">
      <c r="A85" s="8" t="s">
        <v>131</v>
      </c>
      <c r="B85" s="9"/>
      <c r="C85" s="9"/>
      <c r="D85" s="9"/>
      <c r="E85" s="12">
        <v>170874.71859299997</v>
      </c>
      <c r="F85" s="12">
        <v>97.067967444092531</v>
      </c>
    </row>
    <row r="86" spans="1:6" x14ac:dyDescent="0.2">
      <c r="A86" s="9"/>
      <c r="B86" s="9"/>
      <c r="C86" s="9"/>
      <c r="D86" s="9"/>
      <c r="E86" s="10"/>
      <c r="F86" s="10"/>
    </row>
    <row r="87" spans="1:6" x14ac:dyDescent="0.2">
      <c r="A87" s="8" t="s">
        <v>158</v>
      </c>
      <c r="B87" s="9"/>
      <c r="C87" s="9"/>
      <c r="D87" s="9"/>
      <c r="E87" s="12">
        <v>5161.4359969999996</v>
      </c>
      <c r="F87" s="12">
        <v>2.93</v>
      </c>
    </row>
    <row r="88" spans="1:6" x14ac:dyDescent="0.2">
      <c r="A88" s="9"/>
      <c r="B88" s="9"/>
      <c r="C88" s="9"/>
      <c r="D88" s="9"/>
      <c r="E88" s="10"/>
      <c r="F88" s="10"/>
    </row>
    <row r="89" spans="1:6" x14ac:dyDescent="0.2">
      <c r="A89" s="13" t="s">
        <v>159</v>
      </c>
      <c r="B89" s="6"/>
      <c r="C89" s="6"/>
      <c r="D89" s="6"/>
      <c r="E89" s="65">
        <v>176036.15599699999</v>
      </c>
      <c r="F89" s="14">
        <f xml:space="preserve"> ROUND(SUM(F85:F88),2)</f>
        <v>100</v>
      </c>
    </row>
    <row r="90" spans="1:6" x14ac:dyDescent="0.2">
      <c r="F90" s="15" t="s">
        <v>161</v>
      </c>
    </row>
    <row r="91" spans="1:6" x14ac:dyDescent="0.2">
      <c r="A91" s="1" t="s">
        <v>162</v>
      </c>
    </row>
    <row r="92" spans="1:6" x14ac:dyDescent="0.2">
      <c r="A92" s="1" t="s">
        <v>163</v>
      </c>
    </row>
    <row r="93" spans="1:6" x14ac:dyDescent="0.2">
      <c r="A93" s="1" t="s">
        <v>164</v>
      </c>
    </row>
    <row r="94" spans="1:6" x14ac:dyDescent="0.2">
      <c r="A94" s="3" t="s">
        <v>536</v>
      </c>
      <c r="D94" s="16">
        <v>22.594799999999999</v>
      </c>
    </row>
    <row r="95" spans="1:6" x14ac:dyDescent="0.2">
      <c r="A95" s="3" t="s">
        <v>538</v>
      </c>
      <c r="D95" s="16">
        <v>102.31270000000001</v>
      </c>
    </row>
    <row r="96" spans="1:6" x14ac:dyDescent="0.2">
      <c r="A96" s="3" t="s">
        <v>535</v>
      </c>
      <c r="D96" s="16">
        <v>21.795200000000001</v>
      </c>
    </row>
    <row r="97" spans="1:5" x14ac:dyDescent="0.2">
      <c r="A97" s="3" t="s">
        <v>537</v>
      </c>
      <c r="D97" s="16">
        <v>99.180300000000003</v>
      </c>
    </row>
    <row r="99" spans="1:5" x14ac:dyDescent="0.2">
      <c r="A99" s="1" t="s">
        <v>165</v>
      </c>
    </row>
    <row r="100" spans="1:5" x14ac:dyDescent="0.2">
      <c r="A100" s="3" t="s">
        <v>537</v>
      </c>
      <c r="D100" s="16">
        <v>100.3351</v>
      </c>
    </row>
    <row r="101" spans="1:5" x14ac:dyDescent="0.2">
      <c r="A101" s="3" t="s">
        <v>535</v>
      </c>
      <c r="D101" s="16">
        <v>22.049099999999999</v>
      </c>
    </row>
    <row r="102" spans="1:5" x14ac:dyDescent="0.2">
      <c r="A102" s="3" t="s">
        <v>538</v>
      </c>
      <c r="D102" s="16">
        <v>104.3805</v>
      </c>
    </row>
    <row r="103" spans="1:5" x14ac:dyDescent="0.2">
      <c r="A103" s="3" t="s">
        <v>536</v>
      </c>
      <c r="D103" s="16">
        <v>23.051100000000002</v>
      </c>
    </row>
    <row r="105" spans="1:5" x14ac:dyDescent="0.2">
      <c r="A105" s="1" t="s">
        <v>166</v>
      </c>
      <c r="D105" s="17" t="s">
        <v>167</v>
      </c>
    </row>
    <row r="106" spans="1:5" x14ac:dyDescent="0.2">
      <c r="A106" s="1"/>
      <c r="D106" s="17"/>
    </row>
    <row r="107" spans="1:5" x14ac:dyDescent="0.2">
      <c r="A107" s="1" t="s">
        <v>168</v>
      </c>
      <c r="D107" s="18">
        <v>9.9766965289757703</v>
      </c>
      <c r="E107" s="2" t="s">
        <v>169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28.85546875" style="28" bestFit="1" customWidth="1"/>
    <col min="3" max="3" width="20" style="28" bestFit="1" customWidth="1"/>
    <col min="4" max="4" width="10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4" x14ac:dyDescent="0.2">
      <c r="A1" s="60" t="s">
        <v>573</v>
      </c>
      <c r="B1" s="60"/>
      <c r="C1" s="60"/>
      <c r="D1" s="60"/>
      <c r="E1" s="60"/>
    </row>
    <row r="3" spans="1:14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4" x14ac:dyDescent="0.2">
      <c r="A4" s="32"/>
      <c r="B4" s="32"/>
      <c r="C4" s="32"/>
      <c r="D4" s="32"/>
      <c r="E4" s="32"/>
      <c r="F4" s="32"/>
    </row>
    <row r="5" spans="1:14" x14ac:dyDescent="0.2">
      <c r="A5" s="33" t="s">
        <v>7</v>
      </c>
      <c r="B5" s="34"/>
      <c r="C5" s="34"/>
      <c r="D5" s="34"/>
      <c r="E5" s="34"/>
      <c r="F5" s="34"/>
    </row>
    <row r="6" spans="1:14" x14ac:dyDescent="0.2">
      <c r="A6" s="33" t="s">
        <v>8</v>
      </c>
      <c r="B6" s="34"/>
      <c r="C6" s="34"/>
      <c r="D6" s="34"/>
      <c r="E6" s="34"/>
      <c r="F6" s="34"/>
    </row>
    <row r="7" spans="1:14" x14ac:dyDescent="0.2">
      <c r="A7" s="34" t="s">
        <v>9</v>
      </c>
      <c r="B7" s="34" t="s">
        <v>10</v>
      </c>
      <c r="C7" s="34" t="s">
        <v>11</v>
      </c>
      <c r="D7" s="34">
        <v>1755495</v>
      </c>
      <c r="E7" s="34">
        <v>22587.076420000001</v>
      </c>
      <c r="F7" s="34">
        <v>9.0519895924594689</v>
      </c>
      <c r="N7" s="28"/>
    </row>
    <row r="8" spans="1:14" x14ac:dyDescent="0.2">
      <c r="A8" s="34" t="s">
        <v>12</v>
      </c>
      <c r="B8" s="34" t="s">
        <v>13</v>
      </c>
      <c r="C8" s="34" t="s">
        <v>11</v>
      </c>
      <c r="D8" s="34">
        <v>3372851</v>
      </c>
      <c r="E8" s="34">
        <v>15717.48566</v>
      </c>
      <c r="F8" s="34">
        <v>6.2989345751702617</v>
      </c>
      <c r="G8" s="28"/>
      <c r="N8" s="28"/>
    </row>
    <row r="9" spans="1:14" x14ac:dyDescent="0.2">
      <c r="A9" s="34" t="s">
        <v>19</v>
      </c>
      <c r="B9" s="34" t="s">
        <v>20</v>
      </c>
      <c r="C9" s="34" t="s">
        <v>21</v>
      </c>
      <c r="D9" s="34">
        <v>1350000</v>
      </c>
      <c r="E9" s="34">
        <v>12536.1</v>
      </c>
      <c r="F9" s="34">
        <v>5.0239634656547167</v>
      </c>
      <c r="G9" s="28"/>
      <c r="N9" s="28"/>
    </row>
    <row r="10" spans="1:14" x14ac:dyDescent="0.2">
      <c r="A10" s="34" t="s">
        <v>16</v>
      </c>
      <c r="B10" s="34" t="s">
        <v>17</v>
      </c>
      <c r="C10" s="34" t="s">
        <v>18</v>
      </c>
      <c r="D10" s="34">
        <v>912033</v>
      </c>
      <c r="E10" s="34">
        <v>11310.121230000001</v>
      </c>
      <c r="F10" s="34">
        <v>4.5326406020728767</v>
      </c>
      <c r="G10" s="28"/>
      <c r="N10" s="28"/>
    </row>
    <row r="11" spans="1:14" x14ac:dyDescent="0.2">
      <c r="A11" s="34" t="s">
        <v>30</v>
      </c>
      <c r="B11" s="34" t="s">
        <v>31</v>
      </c>
      <c r="C11" s="34" t="s">
        <v>11</v>
      </c>
      <c r="D11" s="34">
        <v>872282</v>
      </c>
      <c r="E11" s="34">
        <v>10921.406779999999</v>
      </c>
      <c r="F11" s="34">
        <v>4.3768595222017783</v>
      </c>
      <c r="G11" s="28"/>
      <c r="N11" s="28"/>
    </row>
    <row r="12" spans="1:14" x14ac:dyDescent="0.2">
      <c r="A12" s="34" t="s">
        <v>14</v>
      </c>
      <c r="B12" s="34" t="s">
        <v>15</v>
      </c>
      <c r="C12" s="34" t="s">
        <v>11</v>
      </c>
      <c r="D12" s="34">
        <v>4051888</v>
      </c>
      <c r="E12" s="34">
        <v>10549.090410000001</v>
      </c>
      <c r="F12" s="34">
        <v>4.2276501316779971</v>
      </c>
      <c r="G12" s="28"/>
      <c r="N12" s="28"/>
    </row>
    <row r="13" spans="1:14" x14ac:dyDescent="0.2">
      <c r="A13" s="34" t="s">
        <v>40</v>
      </c>
      <c r="B13" s="34" t="s">
        <v>41</v>
      </c>
      <c r="C13" s="34" t="s">
        <v>11</v>
      </c>
      <c r="D13" s="34">
        <v>670197</v>
      </c>
      <c r="E13" s="34">
        <v>9355.9501199999995</v>
      </c>
      <c r="F13" s="34">
        <v>3.7494876069405847</v>
      </c>
      <c r="G13" s="28"/>
      <c r="N13" s="28"/>
    </row>
    <row r="14" spans="1:14" x14ac:dyDescent="0.2">
      <c r="A14" s="34" t="s">
        <v>35</v>
      </c>
      <c r="B14" s="34" t="s">
        <v>36</v>
      </c>
      <c r="C14" s="34" t="s">
        <v>37</v>
      </c>
      <c r="D14" s="34">
        <v>2190000</v>
      </c>
      <c r="E14" s="34">
        <v>7625.58</v>
      </c>
      <c r="F14" s="34">
        <v>3.0560250256800194</v>
      </c>
      <c r="G14" s="28"/>
      <c r="N14" s="28"/>
    </row>
    <row r="15" spans="1:14" x14ac:dyDescent="0.2">
      <c r="A15" s="34" t="s">
        <v>38</v>
      </c>
      <c r="B15" s="34" t="s">
        <v>39</v>
      </c>
      <c r="C15" s="34" t="s">
        <v>18</v>
      </c>
      <c r="D15" s="34">
        <v>1446634</v>
      </c>
      <c r="E15" s="34">
        <v>7573.8523070000001</v>
      </c>
      <c r="F15" s="34">
        <v>3.0352946518161703</v>
      </c>
      <c r="G15" s="28"/>
      <c r="N15" s="28"/>
    </row>
    <row r="16" spans="1:14" x14ac:dyDescent="0.2">
      <c r="A16" s="34" t="s">
        <v>27</v>
      </c>
      <c r="B16" s="34" t="s">
        <v>28</v>
      </c>
      <c r="C16" s="34" t="s">
        <v>29</v>
      </c>
      <c r="D16" s="34">
        <v>198858</v>
      </c>
      <c r="E16" s="34">
        <v>6003.1253040000001</v>
      </c>
      <c r="F16" s="34">
        <v>2.4058105955634823</v>
      </c>
      <c r="G16" s="28"/>
      <c r="N16" s="28"/>
    </row>
    <row r="17" spans="1:14" x14ac:dyDescent="0.2">
      <c r="A17" s="34" t="s">
        <v>24</v>
      </c>
      <c r="B17" s="34" t="s">
        <v>25</v>
      </c>
      <c r="C17" s="34" t="s">
        <v>26</v>
      </c>
      <c r="D17" s="34">
        <v>684597</v>
      </c>
      <c r="E17" s="34">
        <v>5856.0427380000001</v>
      </c>
      <c r="F17" s="34">
        <v>2.3468658329962762</v>
      </c>
      <c r="G17" s="28"/>
      <c r="N17" s="28"/>
    </row>
    <row r="18" spans="1:14" x14ac:dyDescent="0.2">
      <c r="A18" s="34" t="s">
        <v>46</v>
      </c>
      <c r="B18" s="34" t="s">
        <v>47</v>
      </c>
      <c r="C18" s="34" t="s">
        <v>48</v>
      </c>
      <c r="D18" s="34">
        <v>840000</v>
      </c>
      <c r="E18" s="34">
        <v>5725.86</v>
      </c>
      <c r="F18" s="34">
        <v>2.2946938401459556</v>
      </c>
      <c r="G18" s="28"/>
      <c r="N18" s="28"/>
    </row>
    <row r="19" spans="1:14" x14ac:dyDescent="0.2">
      <c r="A19" s="34" t="s">
        <v>32</v>
      </c>
      <c r="B19" s="34" t="s">
        <v>33</v>
      </c>
      <c r="C19" s="34" t="s">
        <v>34</v>
      </c>
      <c r="D19" s="34">
        <v>3129114</v>
      </c>
      <c r="E19" s="34">
        <v>5393.0279790000004</v>
      </c>
      <c r="F19" s="34">
        <v>2.1613081848222091</v>
      </c>
      <c r="G19" s="28"/>
      <c r="N19" s="28"/>
    </row>
    <row r="20" spans="1:14" x14ac:dyDescent="0.2">
      <c r="A20" s="34" t="s">
        <v>22</v>
      </c>
      <c r="B20" s="34" t="s">
        <v>23</v>
      </c>
      <c r="C20" s="34" t="s">
        <v>21</v>
      </c>
      <c r="D20" s="34">
        <v>1181649</v>
      </c>
      <c r="E20" s="34">
        <v>5343.4167779999998</v>
      </c>
      <c r="F20" s="34">
        <v>2.1414260156219589</v>
      </c>
      <c r="G20" s="28"/>
      <c r="N20" s="28"/>
    </row>
    <row r="21" spans="1:14" x14ac:dyDescent="0.2">
      <c r="A21" s="34" t="s">
        <v>79</v>
      </c>
      <c r="B21" s="34" t="s">
        <v>80</v>
      </c>
      <c r="C21" s="34" t="s">
        <v>58</v>
      </c>
      <c r="D21" s="34">
        <v>553426</v>
      </c>
      <c r="E21" s="34">
        <v>5039.2204430000002</v>
      </c>
      <c r="F21" s="34">
        <v>2.0195163887502794</v>
      </c>
      <c r="G21" s="28"/>
      <c r="N21" s="28"/>
    </row>
    <row r="22" spans="1:14" x14ac:dyDescent="0.2">
      <c r="A22" s="34" t="s">
        <v>49</v>
      </c>
      <c r="B22" s="34" t="s">
        <v>50</v>
      </c>
      <c r="C22" s="34" t="s">
        <v>51</v>
      </c>
      <c r="D22" s="34">
        <v>2968883</v>
      </c>
      <c r="E22" s="34">
        <v>4520.1243679999998</v>
      </c>
      <c r="F22" s="34">
        <v>1.8114836101377314</v>
      </c>
      <c r="G22" s="28"/>
      <c r="N22" s="28"/>
    </row>
    <row r="23" spans="1:14" x14ac:dyDescent="0.2">
      <c r="A23" s="34" t="s">
        <v>44</v>
      </c>
      <c r="B23" s="34" t="s">
        <v>45</v>
      </c>
      <c r="C23" s="34" t="s">
        <v>18</v>
      </c>
      <c r="D23" s="34">
        <v>151515</v>
      </c>
      <c r="E23" s="34">
        <v>4293.1017680000004</v>
      </c>
      <c r="F23" s="34">
        <v>1.7205021048627305</v>
      </c>
      <c r="G23" s="28"/>
      <c r="N23" s="28"/>
    </row>
    <row r="24" spans="1:14" x14ac:dyDescent="0.2">
      <c r="A24" s="34" t="s">
        <v>52</v>
      </c>
      <c r="B24" s="34" t="s">
        <v>53</v>
      </c>
      <c r="C24" s="34" t="s">
        <v>18</v>
      </c>
      <c r="D24" s="34">
        <v>133473</v>
      </c>
      <c r="E24" s="34">
        <v>4234.230716</v>
      </c>
      <c r="F24" s="34">
        <v>1.6969089607084351</v>
      </c>
      <c r="G24" s="28"/>
      <c r="N24" s="28"/>
    </row>
    <row r="25" spans="1:14" x14ac:dyDescent="0.2">
      <c r="A25" s="34" t="s">
        <v>61</v>
      </c>
      <c r="B25" s="34" t="s">
        <v>62</v>
      </c>
      <c r="C25" s="34" t="s">
        <v>11</v>
      </c>
      <c r="D25" s="34">
        <v>1431785</v>
      </c>
      <c r="E25" s="34">
        <v>3850.785758</v>
      </c>
      <c r="F25" s="34">
        <v>1.543239680782341</v>
      </c>
      <c r="G25" s="28"/>
      <c r="N25" s="28"/>
    </row>
    <row r="26" spans="1:14" x14ac:dyDescent="0.2">
      <c r="A26" s="34" t="s">
        <v>68</v>
      </c>
      <c r="B26" s="34" t="s">
        <v>69</v>
      </c>
      <c r="C26" s="34" t="s">
        <v>29</v>
      </c>
      <c r="D26" s="34">
        <v>1077150</v>
      </c>
      <c r="E26" s="34">
        <v>3775.949325</v>
      </c>
      <c r="F26" s="34">
        <v>1.5132482555949289</v>
      </c>
      <c r="G26" s="28"/>
      <c r="N26" s="28"/>
    </row>
    <row r="27" spans="1:14" x14ac:dyDescent="0.2">
      <c r="A27" s="34" t="s">
        <v>113</v>
      </c>
      <c r="B27" s="34" t="s">
        <v>114</v>
      </c>
      <c r="C27" s="34" t="s">
        <v>51</v>
      </c>
      <c r="D27" s="34">
        <v>982466</v>
      </c>
      <c r="E27" s="34">
        <v>3673.931607</v>
      </c>
      <c r="F27" s="34">
        <v>1.4723636672395819</v>
      </c>
      <c r="G27" s="28"/>
      <c r="N27" s="28"/>
    </row>
    <row r="28" spans="1:14" x14ac:dyDescent="0.2">
      <c r="A28" s="34" t="s">
        <v>54</v>
      </c>
      <c r="B28" s="34" t="s">
        <v>55</v>
      </c>
      <c r="C28" s="34" t="s">
        <v>11</v>
      </c>
      <c r="D28" s="34">
        <v>470597</v>
      </c>
      <c r="E28" s="34">
        <v>3643.1266759999999</v>
      </c>
      <c r="F28" s="34">
        <v>1.4600182928483427</v>
      </c>
      <c r="G28" s="28"/>
      <c r="N28" s="28"/>
    </row>
    <row r="29" spans="1:14" x14ac:dyDescent="0.2">
      <c r="A29" s="34" t="s">
        <v>42</v>
      </c>
      <c r="B29" s="34" t="s">
        <v>43</v>
      </c>
      <c r="C29" s="34" t="s">
        <v>34</v>
      </c>
      <c r="D29" s="34">
        <v>1746405</v>
      </c>
      <c r="E29" s="34">
        <v>3618.55116</v>
      </c>
      <c r="F29" s="34">
        <v>1.4501694168395669</v>
      </c>
      <c r="G29" s="28"/>
      <c r="N29" s="28"/>
    </row>
    <row r="30" spans="1:14" x14ac:dyDescent="0.2">
      <c r="A30" s="34" t="s">
        <v>95</v>
      </c>
      <c r="B30" s="34" t="s">
        <v>96</v>
      </c>
      <c r="C30" s="34" t="s">
        <v>89</v>
      </c>
      <c r="D30" s="34">
        <v>280000</v>
      </c>
      <c r="E30" s="34">
        <v>3141.04</v>
      </c>
      <c r="F30" s="34">
        <v>1.2588021955919377</v>
      </c>
      <c r="G30" s="28"/>
      <c r="N30" s="28"/>
    </row>
    <row r="31" spans="1:14" x14ac:dyDescent="0.2">
      <c r="A31" s="34" t="s">
        <v>63</v>
      </c>
      <c r="B31" s="34" t="s">
        <v>64</v>
      </c>
      <c r="C31" s="34" t="s">
        <v>65</v>
      </c>
      <c r="D31" s="34">
        <v>2190335</v>
      </c>
      <c r="E31" s="34">
        <v>3065.3738330000001</v>
      </c>
      <c r="F31" s="34">
        <v>1.2284782464694732</v>
      </c>
      <c r="G31" s="28"/>
      <c r="N31" s="28"/>
    </row>
    <row r="32" spans="1:14" x14ac:dyDescent="0.2">
      <c r="A32" s="34" t="s">
        <v>575</v>
      </c>
      <c r="B32" s="34" t="s">
        <v>576</v>
      </c>
      <c r="C32" s="34" t="s">
        <v>89</v>
      </c>
      <c r="D32" s="34">
        <v>1500000</v>
      </c>
      <c r="E32" s="34">
        <v>2959.5</v>
      </c>
      <c r="F32" s="34">
        <v>1.1860482826880079</v>
      </c>
      <c r="G32" s="28"/>
      <c r="N32" s="28"/>
    </row>
    <row r="33" spans="1:14" x14ac:dyDescent="0.2">
      <c r="A33" s="34" t="s">
        <v>103</v>
      </c>
      <c r="B33" s="34" t="s">
        <v>104</v>
      </c>
      <c r="C33" s="34" t="s">
        <v>105</v>
      </c>
      <c r="D33" s="34">
        <v>438801</v>
      </c>
      <c r="E33" s="34">
        <v>2955.3247350000001</v>
      </c>
      <c r="F33" s="34">
        <v>1.1843750048089683</v>
      </c>
      <c r="G33" s="28"/>
      <c r="N33" s="28"/>
    </row>
    <row r="34" spans="1:14" x14ac:dyDescent="0.2">
      <c r="A34" s="34" t="s">
        <v>106</v>
      </c>
      <c r="B34" s="34" t="s">
        <v>107</v>
      </c>
      <c r="C34" s="34" t="s">
        <v>108</v>
      </c>
      <c r="D34" s="34">
        <v>1600000</v>
      </c>
      <c r="E34" s="34">
        <v>2919.2</v>
      </c>
      <c r="F34" s="34">
        <v>1.1698976674515398</v>
      </c>
      <c r="G34" s="28"/>
      <c r="N34" s="28"/>
    </row>
    <row r="35" spans="1:14" x14ac:dyDescent="0.2">
      <c r="A35" s="34" t="s">
        <v>66</v>
      </c>
      <c r="B35" s="34" t="s">
        <v>67</v>
      </c>
      <c r="C35" s="34" t="s">
        <v>21</v>
      </c>
      <c r="D35" s="34">
        <v>356943</v>
      </c>
      <c r="E35" s="34">
        <v>2895.3431449999998</v>
      </c>
      <c r="F35" s="34">
        <v>1.1603368017975149</v>
      </c>
      <c r="G35" s="28"/>
      <c r="N35" s="28"/>
    </row>
    <row r="36" spans="1:14" x14ac:dyDescent="0.2">
      <c r="A36" s="34" t="s">
        <v>109</v>
      </c>
      <c r="B36" s="34" t="s">
        <v>110</v>
      </c>
      <c r="C36" s="34" t="s">
        <v>26</v>
      </c>
      <c r="D36" s="34">
        <v>350000</v>
      </c>
      <c r="E36" s="34">
        <v>2798.6</v>
      </c>
      <c r="F36" s="34">
        <v>1.1215660496471223</v>
      </c>
      <c r="G36" s="28"/>
      <c r="N36" s="28"/>
    </row>
    <row r="37" spans="1:14" x14ac:dyDescent="0.2">
      <c r="A37" s="34" t="s">
        <v>100</v>
      </c>
      <c r="B37" s="34" t="s">
        <v>101</v>
      </c>
      <c r="C37" s="34" t="s">
        <v>102</v>
      </c>
      <c r="D37" s="34">
        <v>750000</v>
      </c>
      <c r="E37" s="34">
        <v>2761.5</v>
      </c>
      <c r="F37" s="34">
        <v>1.1066978653971731</v>
      </c>
      <c r="G37" s="28"/>
      <c r="N37" s="28"/>
    </row>
    <row r="38" spans="1:14" x14ac:dyDescent="0.2">
      <c r="A38" s="34" t="s">
        <v>76</v>
      </c>
      <c r="B38" s="34" t="s">
        <v>77</v>
      </c>
      <c r="C38" s="34" t="s">
        <v>78</v>
      </c>
      <c r="D38" s="34">
        <v>1759386</v>
      </c>
      <c r="E38" s="34">
        <v>2639.958693</v>
      </c>
      <c r="F38" s="34">
        <v>1.0579890096975595</v>
      </c>
      <c r="G38" s="28"/>
      <c r="N38" s="28"/>
    </row>
    <row r="39" spans="1:14" x14ac:dyDescent="0.2">
      <c r="A39" s="34" t="s">
        <v>111</v>
      </c>
      <c r="B39" s="34" t="s">
        <v>112</v>
      </c>
      <c r="C39" s="34" t="s">
        <v>11</v>
      </c>
      <c r="D39" s="34">
        <v>3075000</v>
      </c>
      <c r="E39" s="34">
        <v>2567.625</v>
      </c>
      <c r="F39" s="34">
        <v>1.0290005817998973</v>
      </c>
      <c r="G39" s="28"/>
      <c r="N39" s="28"/>
    </row>
    <row r="40" spans="1:14" x14ac:dyDescent="0.2">
      <c r="A40" s="34" t="s">
        <v>90</v>
      </c>
      <c r="B40" s="34" t="s">
        <v>91</v>
      </c>
      <c r="C40" s="34" t="s">
        <v>92</v>
      </c>
      <c r="D40" s="34">
        <v>750000</v>
      </c>
      <c r="E40" s="34">
        <v>2452.125</v>
      </c>
      <c r="F40" s="34">
        <v>0.9827128383802437</v>
      </c>
      <c r="G40" s="28"/>
      <c r="N40" s="28"/>
    </row>
    <row r="41" spans="1:14" x14ac:dyDescent="0.2">
      <c r="A41" s="34" t="s">
        <v>72</v>
      </c>
      <c r="B41" s="34" t="s">
        <v>73</v>
      </c>
      <c r="C41" s="34" t="s">
        <v>18</v>
      </c>
      <c r="D41" s="34">
        <v>613644</v>
      </c>
      <c r="E41" s="34">
        <v>2369.8931280000002</v>
      </c>
      <c r="F41" s="34">
        <v>0.94975761940142289</v>
      </c>
      <c r="G41" s="28"/>
      <c r="N41" s="28"/>
    </row>
    <row r="42" spans="1:14" x14ac:dyDescent="0.2">
      <c r="A42" s="34" t="s">
        <v>81</v>
      </c>
      <c r="B42" s="34" t="s">
        <v>82</v>
      </c>
      <c r="C42" s="34" t="s">
        <v>83</v>
      </c>
      <c r="D42" s="34">
        <v>649808</v>
      </c>
      <c r="E42" s="34">
        <v>2352.629864</v>
      </c>
      <c r="F42" s="34">
        <v>0.94283919918828218</v>
      </c>
      <c r="G42" s="28"/>
      <c r="N42" s="28"/>
    </row>
    <row r="43" spans="1:14" x14ac:dyDescent="0.2">
      <c r="A43" s="34" t="s">
        <v>577</v>
      </c>
      <c r="B43" s="34" t="s">
        <v>578</v>
      </c>
      <c r="C43" s="34" t="s">
        <v>86</v>
      </c>
      <c r="D43" s="34">
        <v>160000</v>
      </c>
      <c r="E43" s="34">
        <v>2225.1999999999998</v>
      </c>
      <c r="F43" s="34">
        <v>0.89177044725033106</v>
      </c>
      <c r="G43" s="28"/>
      <c r="N43" s="28"/>
    </row>
    <row r="44" spans="1:14" x14ac:dyDescent="0.2">
      <c r="A44" s="34" t="s">
        <v>93</v>
      </c>
      <c r="B44" s="34" t="s">
        <v>94</v>
      </c>
      <c r="C44" s="34" t="s">
        <v>29</v>
      </c>
      <c r="D44" s="34">
        <v>349064</v>
      </c>
      <c r="E44" s="34">
        <v>2204.33916</v>
      </c>
      <c r="F44" s="34">
        <v>0.88341026361882946</v>
      </c>
      <c r="G44" s="28"/>
      <c r="N44" s="28"/>
    </row>
    <row r="45" spans="1:14" x14ac:dyDescent="0.2">
      <c r="A45" s="34" t="s">
        <v>579</v>
      </c>
      <c r="B45" s="34" t="s">
        <v>580</v>
      </c>
      <c r="C45" s="34" t="s">
        <v>99</v>
      </c>
      <c r="D45" s="34">
        <v>163295</v>
      </c>
      <c r="E45" s="34">
        <v>2095.9729729999999</v>
      </c>
      <c r="F45" s="34">
        <v>0.83998146483768477</v>
      </c>
      <c r="G45" s="28"/>
      <c r="N45" s="28"/>
    </row>
    <row r="46" spans="1:14" x14ac:dyDescent="0.2">
      <c r="A46" s="34" t="s">
        <v>87</v>
      </c>
      <c r="B46" s="34" t="s">
        <v>88</v>
      </c>
      <c r="C46" s="34" t="s">
        <v>89</v>
      </c>
      <c r="D46" s="34">
        <v>219044</v>
      </c>
      <c r="E46" s="34">
        <v>1966.9055980000001</v>
      </c>
      <c r="F46" s="34">
        <v>0.78825646450999454</v>
      </c>
      <c r="G46" s="28"/>
      <c r="N46" s="28"/>
    </row>
    <row r="47" spans="1:14" x14ac:dyDescent="0.2">
      <c r="A47" s="34" t="s">
        <v>70</v>
      </c>
      <c r="B47" s="34" t="s">
        <v>71</v>
      </c>
      <c r="C47" s="34" t="s">
        <v>26</v>
      </c>
      <c r="D47" s="34">
        <v>200000</v>
      </c>
      <c r="E47" s="34">
        <v>1941.4</v>
      </c>
      <c r="F47" s="34">
        <v>0.77803484913346799</v>
      </c>
      <c r="G47" s="28"/>
      <c r="N47" s="28"/>
    </row>
    <row r="48" spans="1:14" x14ac:dyDescent="0.2">
      <c r="A48" s="34" t="s">
        <v>329</v>
      </c>
      <c r="B48" s="34" t="s">
        <v>330</v>
      </c>
      <c r="C48" s="34" t="s">
        <v>26</v>
      </c>
      <c r="D48" s="34">
        <v>513020</v>
      </c>
      <c r="E48" s="34">
        <v>1767.8669199999999</v>
      </c>
      <c r="F48" s="34">
        <v>0.70848978695284259</v>
      </c>
      <c r="G48" s="28"/>
      <c r="N48" s="28"/>
    </row>
    <row r="49" spans="1:14" x14ac:dyDescent="0.2">
      <c r="A49" s="34" t="s">
        <v>117</v>
      </c>
      <c r="B49" s="34" t="s">
        <v>118</v>
      </c>
      <c r="C49" s="34" t="s">
        <v>26</v>
      </c>
      <c r="D49" s="34">
        <v>648889</v>
      </c>
      <c r="E49" s="34">
        <v>1669.2669530000001</v>
      </c>
      <c r="F49" s="34">
        <v>0.66897489540580957</v>
      </c>
      <c r="G49" s="28"/>
      <c r="N49" s="28"/>
    </row>
    <row r="50" spans="1:14" x14ac:dyDescent="0.2">
      <c r="A50" s="34" t="s">
        <v>84</v>
      </c>
      <c r="B50" s="34" t="s">
        <v>85</v>
      </c>
      <c r="C50" s="34" t="s">
        <v>86</v>
      </c>
      <c r="D50" s="34">
        <v>451168</v>
      </c>
      <c r="E50" s="34">
        <v>1639.99568</v>
      </c>
      <c r="F50" s="34">
        <v>0.65724414930892094</v>
      </c>
      <c r="G50" s="28"/>
      <c r="N50" s="28"/>
    </row>
    <row r="51" spans="1:14" x14ac:dyDescent="0.2">
      <c r="A51" s="34" t="s">
        <v>581</v>
      </c>
      <c r="B51" s="34" t="s">
        <v>582</v>
      </c>
      <c r="C51" s="34" t="s">
        <v>86</v>
      </c>
      <c r="D51" s="34">
        <v>213921</v>
      </c>
      <c r="E51" s="34">
        <v>1412.627324</v>
      </c>
      <c r="F51" s="34">
        <v>0.56612407896886496</v>
      </c>
      <c r="G51" s="28"/>
      <c r="N51" s="28"/>
    </row>
    <row r="52" spans="1:14" x14ac:dyDescent="0.2">
      <c r="A52" s="34" t="s">
        <v>583</v>
      </c>
      <c r="B52" s="34" t="s">
        <v>584</v>
      </c>
      <c r="C52" s="34" t="s">
        <v>18</v>
      </c>
      <c r="D52" s="34">
        <v>359639</v>
      </c>
      <c r="E52" s="34">
        <v>1197.4180510000001</v>
      </c>
      <c r="F52" s="34">
        <v>0.47987687888094999</v>
      </c>
      <c r="G52" s="28"/>
      <c r="N52" s="28"/>
    </row>
    <row r="53" spans="1:14" x14ac:dyDescent="0.2">
      <c r="A53" s="34" t="s">
        <v>74</v>
      </c>
      <c r="B53" s="34" t="s">
        <v>75</v>
      </c>
      <c r="C53" s="34" t="s">
        <v>29</v>
      </c>
      <c r="D53" s="34">
        <v>74503</v>
      </c>
      <c r="E53" s="34">
        <v>1095.7156210000001</v>
      </c>
      <c r="F53" s="34">
        <v>0.43911864524462713</v>
      </c>
      <c r="G53" s="28"/>
      <c r="N53" s="28"/>
    </row>
    <row r="54" spans="1:14" x14ac:dyDescent="0.2">
      <c r="A54" s="34" t="s">
        <v>56</v>
      </c>
      <c r="B54" s="34" t="s">
        <v>57</v>
      </c>
      <c r="C54" s="34" t="s">
        <v>58</v>
      </c>
      <c r="D54" s="34">
        <v>29359</v>
      </c>
      <c r="E54" s="34">
        <v>1084.6535759999999</v>
      </c>
      <c r="F54" s="34">
        <v>0.43468542359392009</v>
      </c>
      <c r="G54" s="28"/>
      <c r="N54" s="28"/>
    </row>
    <row r="55" spans="1:14" x14ac:dyDescent="0.2">
      <c r="A55" s="34" t="s">
        <v>59</v>
      </c>
      <c r="B55" s="34" t="s">
        <v>60</v>
      </c>
      <c r="C55" s="34" t="s">
        <v>18</v>
      </c>
      <c r="D55" s="34">
        <v>17625</v>
      </c>
      <c r="E55" s="34">
        <v>1038.8615629999999</v>
      </c>
      <c r="F55" s="34">
        <v>0.41633383096696386</v>
      </c>
      <c r="G55" s="28"/>
      <c r="N55" s="28"/>
    </row>
    <row r="56" spans="1:14" x14ac:dyDescent="0.2">
      <c r="A56" s="34" t="s">
        <v>121</v>
      </c>
      <c r="B56" s="34" t="s">
        <v>122</v>
      </c>
      <c r="C56" s="34" t="s">
        <v>29</v>
      </c>
      <c r="D56" s="34">
        <v>71276</v>
      </c>
      <c r="E56" s="34">
        <v>926.55236200000002</v>
      </c>
      <c r="F56" s="34">
        <v>0.3713248311439829</v>
      </c>
      <c r="G56" s="28"/>
      <c r="N56" s="28"/>
    </row>
    <row r="57" spans="1:14" x14ac:dyDescent="0.2">
      <c r="A57" s="34" t="s">
        <v>119</v>
      </c>
      <c r="B57" s="34" t="s">
        <v>120</v>
      </c>
      <c r="C57" s="34" t="s">
        <v>65</v>
      </c>
      <c r="D57" s="34">
        <v>46665</v>
      </c>
      <c r="E57" s="34">
        <v>181.36352249999999</v>
      </c>
      <c r="F57" s="34">
        <v>7.268318783692275E-2</v>
      </c>
      <c r="G57" s="28"/>
      <c r="N57" s="28"/>
    </row>
    <row r="58" spans="1:14" x14ac:dyDescent="0.2">
      <c r="A58" s="33" t="s">
        <v>131</v>
      </c>
      <c r="B58" s="34"/>
      <c r="C58" s="34"/>
      <c r="D58" s="34"/>
      <c r="E58" s="33">
        <f xml:space="preserve"> SUM(E7:E57)</f>
        <v>231473.41024850003</v>
      </c>
      <c r="F58" s="33">
        <f>SUM(F7:F57)</f>
        <v>92.765210580560989</v>
      </c>
    </row>
    <row r="59" spans="1:14" x14ac:dyDescent="0.2">
      <c r="A59" s="34"/>
      <c r="B59" s="34"/>
      <c r="C59" s="34"/>
      <c r="D59" s="34"/>
      <c r="E59" s="34"/>
      <c r="F59" s="34"/>
    </row>
    <row r="60" spans="1:14" x14ac:dyDescent="0.2">
      <c r="A60" s="33" t="s">
        <v>585</v>
      </c>
      <c r="B60" s="34"/>
      <c r="C60" s="34"/>
      <c r="D60" s="34"/>
      <c r="E60" s="34"/>
      <c r="F60" s="34"/>
    </row>
    <row r="61" spans="1:14" x14ac:dyDescent="0.2">
      <c r="A61" s="34" t="s">
        <v>586</v>
      </c>
      <c r="B61" s="34" t="s">
        <v>587</v>
      </c>
      <c r="C61" s="34" t="s">
        <v>128</v>
      </c>
      <c r="D61" s="34">
        <v>3500</v>
      </c>
      <c r="E61" s="34">
        <v>5.5300000000000002E-2</v>
      </c>
      <c r="F61" s="34">
        <v>2.2162010485773554E-5</v>
      </c>
      <c r="N61" s="28"/>
    </row>
    <row r="62" spans="1:14" x14ac:dyDescent="0.2">
      <c r="A62" s="34" t="s">
        <v>126</v>
      </c>
      <c r="B62" s="34" t="s">
        <v>127</v>
      </c>
      <c r="C62" s="34" t="s">
        <v>128</v>
      </c>
      <c r="D62" s="34">
        <v>30000</v>
      </c>
      <c r="E62" s="34">
        <v>3.0000000000000001E-3</v>
      </c>
      <c r="F62" s="34">
        <v>1.2022790498611331E-6</v>
      </c>
      <c r="N62" s="28"/>
    </row>
    <row r="63" spans="1:14" x14ac:dyDescent="0.2">
      <c r="A63" s="34" t="s">
        <v>588</v>
      </c>
      <c r="B63" s="34" t="s">
        <v>130</v>
      </c>
      <c r="C63" s="34" t="s">
        <v>128</v>
      </c>
      <c r="D63" s="34">
        <v>2900</v>
      </c>
      <c r="E63" s="34">
        <v>2.9E-4</v>
      </c>
      <c r="F63" s="34">
        <v>1.1622030815324287E-7</v>
      </c>
      <c r="N63" s="28"/>
    </row>
    <row r="64" spans="1:14" x14ac:dyDescent="0.2">
      <c r="A64" s="33" t="s">
        <v>131</v>
      </c>
      <c r="B64" s="34"/>
      <c r="C64" s="34"/>
      <c r="D64" s="34"/>
      <c r="E64" s="33">
        <f>SUM(E61:E63)</f>
        <v>5.8590000000000003E-2</v>
      </c>
      <c r="F64" s="33">
        <f>SUM(F61:F63)</f>
        <v>2.3480509843787928E-5</v>
      </c>
    </row>
    <row r="65" spans="1:6" x14ac:dyDescent="0.2">
      <c r="A65" s="34"/>
      <c r="B65" s="34"/>
      <c r="C65" s="34"/>
      <c r="D65" s="34"/>
      <c r="E65" s="34"/>
      <c r="F65" s="34"/>
    </row>
    <row r="66" spans="1:6" x14ac:dyDescent="0.2">
      <c r="A66" s="33" t="s">
        <v>131</v>
      </c>
      <c r="B66" s="34"/>
      <c r="C66" s="34"/>
      <c r="D66" s="34"/>
      <c r="E66" s="35">
        <v>231473.46883850003</v>
      </c>
      <c r="F66" s="35">
        <v>92.765234061070828</v>
      </c>
    </row>
    <row r="67" spans="1:6" x14ac:dyDescent="0.2">
      <c r="A67" s="34"/>
      <c r="B67" s="34"/>
      <c r="C67" s="34"/>
      <c r="D67" s="34"/>
      <c r="E67" s="36"/>
      <c r="F67" s="36"/>
    </row>
    <row r="68" spans="1:6" x14ac:dyDescent="0.2">
      <c r="A68" s="33" t="s">
        <v>158</v>
      </c>
      <c r="B68" s="34"/>
      <c r="C68" s="34"/>
      <c r="D68" s="34"/>
      <c r="E68" s="35">
        <v>18052.629145700001</v>
      </c>
      <c r="F68" s="35">
        <v>7.23</v>
      </c>
    </row>
    <row r="69" spans="1:6" x14ac:dyDescent="0.2">
      <c r="A69" s="34"/>
      <c r="B69" s="34"/>
      <c r="C69" s="34"/>
      <c r="D69" s="34"/>
      <c r="E69" s="36"/>
      <c r="F69" s="36"/>
    </row>
    <row r="70" spans="1:6" x14ac:dyDescent="0.2">
      <c r="A70" s="37" t="s">
        <v>159</v>
      </c>
      <c r="B70" s="32"/>
      <c r="C70" s="32"/>
      <c r="D70" s="32"/>
      <c r="E70" s="38">
        <v>249526.09798420002</v>
      </c>
      <c r="F70" s="38">
        <f xml:space="preserve"> ROUND(SUM(F66:F69),2)</f>
        <v>100</v>
      </c>
    </row>
    <row r="72" spans="1:6" x14ac:dyDescent="0.2">
      <c r="A72" s="39" t="s">
        <v>162</v>
      </c>
    </row>
    <row r="73" spans="1:6" x14ac:dyDescent="0.2">
      <c r="A73" s="39" t="s">
        <v>163</v>
      </c>
    </row>
    <row r="74" spans="1:6" x14ac:dyDescent="0.2">
      <c r="A74" s="39" t="s">
        <v>164</v>
      </c>
    </row>
    <row r="75" spans="1:6" x14ac:dyDescent="0.2">
      <c r="A75" s="28" t="s">
        <v>589</v>
      </c>
      <c r="B75" s="40">
        <v>44.695860500000002</v>
      </c>
    </row>
    <row r="76" spans="1:6" x14ac:dyDescent="0.2">
      <c r="A76" s="28" t="s">
        <v>590</v>
      </c>
      <c r="B76" s="40">
        <v>469.80504389999999</v>
      </c>
    </row>
    <row r="77" spans="1:6" x14ac:dyDescent="0.2">
      <c r="A77" s="28" t="s">
        <v>591</v>
      </c>
      <c r="B77" s="40">
        <v>43.2980442</v>
      </c>
    </row>
    <row r="78" spans="1:6" x14ac:dyDescent="0.2">
      <c r="A78" s="28" t="s">
        <v>592</v>
      </c>
      <c r="B78" s="40">
        <v>456.89563140000001</v>
      </c>
    </row>
    <row r="80" spans="1:6" x14ac:dyDescent="0.2">
      <c r="A80" s="39" t="s">
        <v>165</v>
      </c>
    </row>
    <row r="81" spans="1:2" x14ac:dyDescent="0.2">
      <c r="A81" s="28" t="s">
        <v>589</v>
      </c>
      <c r="B81" s="40">
        <v>41.559736899999997</v>
      </c>
    </row>
    <row r="82" spans="1:2" x14ac:dyDescent="0.2">
      <c r="A82" s="28" t="s">
        <v>590</v>
      </c>
      <c r="B82" s="40">
        <v>474.23242729999998</v>
      </c>
    </row>
    <row r="83" spans="1:2" x14ac:dyDescent="0.2">
      <c r="A83" s="28" t="s">
        <v>591</v>
      </c>
      <c r="B83" s="40">
        <v>39.923531400000002</v>
      </c>
    </row>
    <row r="84" spans="1:2" x14ac:dyDescent="0.2">
      <c r="A84" s="28" t="s">
        <v>592</v>
      </c>
      <c r="B84" s="40">
        <v>458.80660820000003</v>
      </c>
    </row>
    <row r="86" spans="1:2" x14ac:dyDescent="0.2">
      <c r="A86" s="39" t="s">
        <v>166</v>
      </c>
      <c r="B86" s="41"/>
    </row>
    <row r="87" spans="1:2" x14ac:dyDescent="0.2">
      <c r="A87" s="42" t="s">
        <v>512</v>
      </c>
      <c r="B87" s="43" t="s">
        <v>593</v>
      </c>
    </row>
    <row r="88" spans="1:2" x14ac:dyDescent="0.2">
      <c r="A88" s="44" t="s">
        <v>535</v>
      </c>
      <c r="B88" s="45">
        <v>3.5</v>
      </c>
    </row>
    <row r="89" spans="1:2" x14ac:dyDescent="0.2">
      <c r="A89" s="44" t="s">
        <v>536</v>
      </c>
      <c r="B89" s="45">
        <v>3.5</v>
      </c>
    </row>
    <row r="91" spans="1:2" x14ac:dyDescent="0.2">
      <c r="A91" s="39" t="s">
        <v>594</v>
      </c>
      <c r="B91" s="46">
        <v>0.19224160371839713</v>
      </c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27.140625" style="28" bestFit="1" customWidth="1"/>
    <col min="3" max="3" width="20" style="28" bestFit="1" customWidth="1"/>
    <col min="4" max="4" width="10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3" x14ac:dyDescent="0.2">
      <c r="A1" s="60" t="s">
        <v>595</v>
      </c>
      <c r="B1" s="60"/>
      <c r="C1" s="60"/>
      <c r="D1" s="60"/>
      <c r="E1" s="60"/>
    </row>
    <row r="3" spans="1:13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3" x14ac:dyDescent="0.2">
      <c r="A4" s="32"/>
      <c r="B4" s="32"/>
      <c r="C4" s="32"/>
      <c r="D4" s="32"/>
      <c r="E4" s="32"/>
      <c r="F4" s="32"/>
    </row>
    <row r="5" spans="1:13" x14ac:dyDescent="0.2">
      <c r="A5" s="33" t="s">
        <v>7</v>
      </c>
      <c r="B5" s="34"/>
      <c r="C5" s="34"/>
      <c r="D5" s="34"/>
      <c r="E5" s="34"/>
      <c r="F5" s="34"/>
    </row>
    <row r="6" spans="1:13" x14ac:dyDescent="0.2">
      <c r="A6" s="33" t="s">
        <v>8</v>
      </c>
      <c r="B6" s="34"/>
      <c r="C6" s="34"/>
      <c r="D6" s="34"/>
      <c r="E6" s="34"/>
      <c r="F6" s="34"/>
    </row>
    <row r="7" spans="1:13" x14ac:dyDescent="0.2">
      <c r="A7" s="34" t="s">
        <v>596</v>
      </c>
      <c r="B7" s="34" t="s">
        <v>597</v>
      </c>
      <c r="C7" s="34" t="s">
        <v>86</v>
      </c>
      <c r="D7" s="34">
        <v>234593</v>
      </c>
      <c r="E7" s="34">
        <v>4690.5697389999996</v>
      </c>
      <c r="F7" s="34">
        <v>9.3620088489720068</v>
      </c>
      <c r="I7" s="28"/>
      <c r="J7" s="28"/>
      <c r="M7" s="28"/>
    </row>
    <row r="8" spans="1:13" x14ac:dyDescent="0.2">
      <c r="A8" s="34" t="s">
        <v>598</v>
      </c>
      <c r="B8" s="34" t="s">
        <v>599</v>
      </c>
      <c r="C8" s="34" t="s">
        <v>105</v>
      </c>
      <c r="D8" s="34">
        <v>852141</v>
      </c>
      <c r="E8" s="34">
        <v>4640.3338160000003</v>
      </c>
      <c r="F8" s="34">
        <v>9.2617418916870822</v>
      </c>
      <c r="I8" s="28"/>
      <c r="J8" s="28"/>
      <c r="M8" s="28"/>
    </row>
    <row r="9" spans="1:13" x14ac:dyDescent="0.2">
      <c r="A9" s="34" t="s">
        <v>9</v>
      </c>
      <c r="B9" s="34" t="s">
        <v>10</v>
      </c>
      <c r="C9" s="34" t="s">
        <v>11</v>
      </c>
      <c r="D9" s="34">
        <v>350000</v>
      </c>
      <c r="E9" s="34">
        <v>4503.2749999999996</v>
      </c>
      <c r="F9" s="34">
        <v>8.9881832581691015</v>
      </c>
      <c r="I9" s="28"/>
      <c r="J9" s="28"/>
      <c r="M9" s="28"/>
    </row>
    <row r="10" spans="1:13" x14ac:dyDescent="0.2">
      <c r="A10" s="34" t="s">
        <v>61</v>
      </c>
      <c r="B10" s="34" t="s">
        <v>62</v>
      </c>
      <c r="C10" s="34" t="s">
        <v>11</v>
      </c>
      <c r="D10" s="34">
        <v>1600000</v>
      </c>
      <c r="E10" s="34">
        <v>4303.2</v>
      </c>
      <c r="F10" s="34">
        <v>8.5888492700430845</v>
      </c>
      <c r="I10" s="28"/>
      <c r="J10" s="28"/>
      <c r="M10" s="28"/>
    </row>
    <row r="11" spans="1:13" x14ac:dyDescent="0.2">
      <c r="A11" s="34" t="s">
        <v>19</v>
      </c>
      <c r="B11" s="34" t="s">
        <v>20</v>
      </c>
      <c r="C11" s="34" t="s">
        <v>21</v>
      </c>
      <c r="D11" s="34">
        <v>385100</v>
      </c>
      <c r="E11" s="34">
        <v>3576.0385999999999</v>
      </c>
      <c r="F11" s="34">
        <v>7.1374922195705279</v>
      </c>
      <c r="I11" s="28"/>
      <c r="J11" s="28"/>
      <c r="M11" s="28"/>
    </row>
    <row r="12" spans="1:13" x14ac:dyDescent="0.2">
      <c r="A12" s="34" t="s">
        <v>583</v>
      </c>
      <c r="B12" s="34" t="s">
        <v>584</v>
      </c>
      <c r="C12" s="34" t="s">
        <v>18</v>
      </c>
      <c r="D12" s="34">
        <v>812148</v>
      </c>
      <c r="E12" s="34">
        <v>2704.0467659999999</v>
      </c>
      <c r="F12" s="34">
        <v>5.3970649963565407</v>
      </c>
      <c r="I12" s="28"/>
      <c r="J12" s="28"/>
      <c r="M12" s="28"/>
    </row>
    <row r="13" spans="1:13" x14ac:dyDescent="0.2">
      <c r="A13" s="34" t="s">
        <v>600</v>
      </c>
      <c r="B13" s="34" t="s">
        <v>601</v>
      </c>
      <c r="C13" s="34" t="s">
        <v>11</v>
      </c>
      <c r="D13" s="34">
        <v>3447450</v>
      </c>
      <c r="E13" s="34">
        <v>2621.7857250000002</v>
      </c>
      <c r="F13" s="34">
        <v>5.232878418473609</v>
      </c>
      <c r="I13" s="28"/>
      <c r="J13" s="28"/>
      <c r="M13" s="28"/>
    </row>
    <row r="14" spans="1:13" x14ac:dyDescent="0.2">
      <c r="A14" s="34" t="s">
        <v>602</v>
      </c>
      <c r="B14" s="34" t="s">
        <v>603</v>
      </c>
      <c r="C14" s="34" t="s">
        <v>48</v>
      </c>
      <c r="D14" s="34">
        <v>238900</v>
      </c>
      <c r="E14" s="34">
        <v>2496.9828000000002</v>
      </c>
      <c r="F14" s="34">
        <v>4.9837815809374746</v>
      </c>
      <c r="I14" s="28"/>
      <c r="J14" s="28"/>
      <c r="M14" s="28"/>
    </row>
    <row r="15" spans="1:13" x14ac:dyDescent="0.2">
      <c r="A15" s="34" t="s">
        <v>604</v>
      </c>
      <c r="B15" s="34" t="s">
        <v>605</v>
      </c>
      <c r="C15" s="34" t="s">
        <v>58</v>
      </c>
      <c r="D15" s="34">
        <v>251563</v>
      </c>
      <c r="E15" s="34">
        <v>1818.548927</v>
      </c>
      <c r="F15" s="34">
        <v>3.6296808477880615</v>
      </c>
      <c r="I15" s="28"/>
      <c r="J15" s="28"/>
      <c r="M15" s="28"/>
    </row>
    <row r="16" spans="1:13" x14ac:dyDescent="0.2">
      <c r="A16" s="34" t="s">
        <v>606</v>
      </c>
      <c r="B16" s="34" t="s">
        <v>607</v>
      </c>
      <c r="C16" s="34" t="s">
        <v>86</v>
      </c>
      <c r="D16" s="34">
        <v>259985</v>
      </c>
      <c r="E16" s="34">
        <v>1510.3828579999999</v>
      </c>
      <c r="F16" s="34">
        <v>3.0146055743211773</v>
      </c>
      <c r="I16" s="28"/>
      <c r="J16" s="28"/>
      <c r="M16" s="28"/>
    </row>
    <row r="17" spans="1:13" x14ac:dyDescent="0.2">
      <c r="A17" s="34" t="s">
        <v>95</v>
      </c>
      <c r="B17" s="34" t="s">
        <v>96</v>
      </c>
      <c r="C17" s="34" t="s">
        <v>89</v>
      </c>
      <c r="D17" s="34">
        <v>132400</v>
      </c>
      <c r="E17" s="34">
        <v>1485.2632000000001</v>
      </c>
      <c r="F17" s="34">
        <v>2.964468709597941</v>
      </c>
      <c r="I17" s="28"/>
      <c r="J17" s="28"/>
      <c r="M17" s="28"/>
    </row>
    <row r="18" spans="1:13" x14ac:dyDescent="0.2">
      <c r="A18" s="34" t="s">
        <v>608</v>
      </c>
      <c r="B18" s="34" t="s">
        <v>609</v>
      </c>
      <c r="C18" s="34" t="s">
        <v>86</v>
      </c>
      <c r="D18" s="34">
        <v>899161</v>
      </c>
      <c r="E18" s="34">
        <v>1477.7711039999999</v>
      </c>
      <c r="F18" s="34">
        <v>2.9495150743356491</v>
      </c>
      <c r="I18" s="28"/>
      <c r="J18" s="28"/>
      <c r="M18" s="28"/>
    </row>
    <row r="19" spans="1:13" x14ac:dyDescent="0.2">
      <c r="A19" s="34" t="s">
        <v>610</v>
      </c>
      <c r="B19" s="34" t="s">
        <v>611</v>
      </c>
      <c r="C19" s="34" t="s">
        <v>89</v>
      </c>
      <c r="D19" s="34">
        <v>763800</v>
      </c>
      <c r="E19" s="34">
        <v>1377.8951999999999</v>
      </c>
      <c r="F19" s="34">
        <v>2.7501706131985202</v>
      </c>
      <c r="I19" s="28"/>
      <c r="J19" s="28"/>
      <c r="M19" s="28"/>
    </row>
    <row r="20" spans="1:13" x14ac:dyDescent="0.2">
      <c r="A20" s="34" t="s">
        <v>612</v>
      </c>
      <c r="B20" s="34" t="s">
        <v>613</v>
      </c>
      <c r="C20" s="34" t="s">
        <v>29</v>
      </c>
      <c r="D20" s="34">
        <v>130500</v>
      </c>
      <c r="E20" s="34">
        <v>1319.2897499999999</v>
      </c>
      <c r="F20" s="34">
        <v>2.6331987372798906</v>
      </c>
      <c r="I20" s="28"/>
      <c r="J20" s="28"/>
      <c r="M20" s="28"/>
    </row>
    <row r="21" spans="1:13" x14ac:dyDescent="0.2">
      <c r="A21" s="34" t="s">
        <v>123</v>
      </c>
      <c r="B21" s="34" t="s">
        <v>124</v>
      </c>
      <c r="C21" s="34" t="s">
        <v>125</v>
      </c>
      <c r="D21" s="34">
        <v>399300</v>
      </c>
      <c r="E21" s="34">
        <v>1234.6356000000001</v>
      </c>
      <c r="F21" s="34">
        <v>2.4642357017636196</v>
      </c>
      <c r="I21" s="28"/>
      <c r="J21" s="28"/>
      <c r="M21" s="28"/>
    </row>
    <row r="22" spans="1:13" x14ac:dyDescent="0.2">
      <c r="A22" s="34" t="s">
        <v>614</v>
      </c>
      <c r="B22" s="34" t="s">
        <v>615</v>
      </c>
      <c r="C22" s="34" t="s">
        <v>26</v>
      </c>
      <c r="D22" s="34">
        <v>484054</v>
      </c>
      <c r="E22" s="34">
        <v>1178.4294629999999</v>
      </c>
      <c r="F22" s="34">
        <v>2.3520526661751289</v>
      </c>
      <c r="I22" s="28"/>
      <c r="J22" s="28"/>
      <c r="M22" s="28"/>
    </row>
    <row r="23" spans="1:13" x14ac:dyDescent="0.2">
      <c r="A23" s="34" t="s">
        <v>616</v>
      </c>
      <c r="B23" s="34" t="s">
        <v>617</v>
      </c>
      <c r="C23" s="34" t="s">
        <v>618</v>
      </c>
      <c r="D23" s="34">
        <v>72933</v>
      </c>
      <c r="E23" s="34">
        <v>921.65432099999998</v>
      </c>
      <c r="F23" s="34">
        <v>1.839549647274797</v>
      </c>
      <c r="I23" s="28"/>
      <c r="J23" s="28"/>
      <c r="M23" s="28"/>
    </row>
    <row r="24" spans="1:13" x14ac:dyDescent="0.2">
      <c r="A24" s="34" t="s">
        <v>619</v>
      </c>
      <c r="B24" s="34" t="s">
        <v>620</v>
      </c>
      <c r="C24" s="34" t="s">
        <v>621</v>
      </c>
      <c r="D24" s="34">
        <v>425242</v>
      </c>
      <c r="E24" s="34">
        <v>861.32767100000001</v>
      </c>
      <c r="F24" s="34">
        <v>1.719142391321868</v>
      </c>
      <c r="I24" s="28"/>
      <c r="J24" s="28"/>
      <c r="M24" s="28"/>
    </row>
    <row r="25" spans="1:13" x14ac:dyDescent="0.2">
      <c r="A25" s="34" t="s">
        <v>622</v>
      </c>
      <c r="B25" s="34" t="s">
        <v>623</v>
      </c>
      <c r="C25" s="34" t="s">
        <v>51</v>
      </c>
      <c r="D25" s="34">
        <v>99916</v>
      </c>
      <c r="E25" s="34">
        <v>853.63234599999998</v>
      </c>
      <c r="F25" s="34">
        <v>1.7037831269351336</v>
      </c>
      <c r="I25" s="28"/>
      <c r="J25" s="28"/>
      <c r="M25" s="28"/>
    </row>
    <row r="26" spans="1:13" x14ac:dyDescent="0.2">
      <c r="A26" s="34" t="s">
        <v>624</v>
      </c>
      <c r="B26" s="34" t="s">
        <v>625</v>
      </c>
      <c r="C26" s="34" t="s">
        <v>621</v>
      </c>
      <c r="D26" s="34">
        <v>295000</v>
      </c>
      <c r="E26" s="34">
        <v>815.67499999999995</v>
      </c>
      <c r="F26" s="34">
        <v>1.628023245106524</v>
      </c>
      <c r="I26" s="28"/>
      <c r="J26" s="28"/>
      <c r="M26" s="28"/>
    </row>
    <row r="27" spans="1:13" x14ac:dyDescent="0.2">
      <c r="A27" s="34" t="s">
        <v>27</v>
      </c>
      <c r="B27" s="34" t="s">
        <v>28</v>
      </c>
      <c r="C27" s="34" t="s">
        <v>29</v>
      </c>
      <c r="D27" s="34">
        <v>23200</v>
      </c>
      <c r="E27" s="34">
        <v>700.36159999999995</v>
      </c>
      <c r="F27" s="34">
        <v>1.3978667542587393</v>
      </c>
      <c r="I27" s="28"/>
      <c r="J27" s="28"/>
      <c r="M27" s="28"/>
    </row>
    <row r="28" spans="1:13" x14ac:dyDescent="0.2">
      <c r="A28" s="34" t="s">
        <v>626</v>
      </c>
      <c r="B28" s="34" t="s">
        <v>627</v>
      </c>
      <c r="C28" s="34" t="s">
        <v>628</v>
      </c>
      <c r="D28" s="34">
        <v>625863</v>
      </c>
      <c r="E28" s="34">
        <v>640.57078049999996</v>
      </c>
      <c r="F28" s="34">
        <v>1.2785289739050834</v>
      </c>
      <c r="I28" s="28"/>
      <c r="J28" s="28"/>
      <c r="M28" s="28"/>
    </row>
    <row r="29" spans="1:13" x14ac:dyDescent="0.2">
      <c r="A29" s="34" t="s">
        <v>119</v>
      </c>
      <c r="B29" s="34" t="s">
        <v>120</v>
      </c>
      <c r="C29" s="34" t="s">
        <v>65</v>
      </c>
      <c r="D29" s="34">
        <v>154809</v>
      </c>
      <c r="E29" s="34">
        <v>601.66517850000002</v>
      </c>
      <c r="F29" s="34">
        <v>1.2008764475669427</v>
      </c>
      <c r="I29" s="28"/>
      <c r="J29" s="28"/>
      <c r="M29" s="28"/>
    </row>
    <row r="30" spans="1:13" x14ac:dyDescent="0.2">
      <c r="A30" s="34" t="s">
        <v>79</v>
      </c>
      <c r="B30" s="34" t="s">
        <v>80</v>
      </c>
      <c r="C30" s="34" t="s">
        <v>58</v>
      </c>
      <c r="D30" s="34">
        <v>30000</v>
      </c>
      <c r="E30" s="34">
        <v>273.16500000000002</v>
      </c>
      <c r="F30" s="34">
        <v>0.54521588837407498</v>
      </c>
      <c r="I30" s="28"/>
      <c r="J30" s="28"/>
      <c r="M30" s="28"/>
    </row>
    <row r="31" spans="1:13" x14ac:dyDescent="0.2">
      <c r="A31" s="34" t="s">
        <v>629</v>
      </c>
      <c r="B31" s="34" t="s">
        <v>630</v>
      </c>
      <c r="C31" s="34" t="s">
        <v>29</v>
      </c>
      <c r="D31" s="34">
        <v>14084</v>
      </c>
      <c r="E31" s="34">
        <v>234.97041400000001</v>
      </c>
      <c r="F31" s="34">
        <v>0.46898249413590387</v>
      </c>
      <c r="I31" s="28"/>
      <c r="J31" s="28"/>
      <c r="M31" s="28"/>
    </row>
    <row r="32" spans="1:13" x14ac:dyDescent="0.2">
      <c r="A32" s="33" t="s">
        <v>131</v>
      </c>
      <c r="B32" s="34"/>
      <c r="C32" s="34"/>
      <c r="D32" s="34"/>
      <c r="E32" s="33">
        <f xml:space="preserve"> SUM(E7:E31)</f>
        <v>46841.470859000001</v>
      </c>
      <c r="F32" s="33">
        <f>SUM(F7:F31)</f>
        <v>93.491897377548469</v>
      </c>
    </row>
    <row r="33" spans="1:6" x14ac:dyDescent="0.2">
      <c r="A33" s="34"/>
      <c r="B33" s="34"/>
      <c r="C33" s="34"/>
      <c r="D33" s="34"/>
      <c r="E33" s="34"/>
      <c r="F33" s="34"/>
    </row>
    <row r="34" spans="1:6" x14ac:dyDescent="0.2">
      <c r="A34" s="33" t="s">
        <v>131</v>
      </c>
      <c r="B34" s="34"/>
      <c r="C34" s="34"/>
      <c r="D34" s="34"/>
      <c r="E34" s="33">
        <v>46841.470859000001</v>
      </c>
      <c r="F34" s="33">
        <v>93.491897377548469</v>
      </c>
    </row>
    <row r="35" spans="1:6" x14ac:dyDescent="0.2">
      <c r="A35" s="34"/>
      <c r="B35" s="34"/>
      <c r="C35" s="34"/>
      <c r="D35" s="34"/>
      <c r="E35" s="34"/>
      <c r="F35" s="34"/>
    </row>
    <row r="36" spans="1:6" x14ac:dyDescent="0.2">
      <c r="A36" s="33" t="s">
        <v>158</v>
      </c>
      <c r="B36" s="34"/>
      <c r="C36" s="34"/>
      <c r="D36" s="34"/>
      <c r="E36" s="33">
        <v>3260.7007440000002</v>
      </c>
      <c r="F36" s="33">
        <v>6.51</v>
      </c>
    </row>
    <row r="37" spans="1:6" x14ac:dyDescent="0.2">
      <c r="A37" s="34"/>
      <c r="B37" s="34"/>
      <c r="C37" s="34"/>
      <c r="D37" s="34"/>
      <c r="E37" s="34"/>
      <c r="F37" s="34"/>
    </row>
    <row r="38" spans="1:6" x14ac:dyDescent="0.2">
      <c r="A38" s="37" t="s">
        <v>159</v>
      </c>
      <c r="B38" s="32"/>
      <c r="C38" s="32"/>
      <c r="D38" s="32"/>
      <c r="E38" s="38">
        <v>50102.171603000003</v>
      </c>
      <c r="F38" s="37">
        <f xml:space="preserve"> ROUND(SUM(F34:F37),2)</f>
        <v>100</v>
      </c>
    </row>
    <row r="40" spans="1:6" x14ac:dyDescent="0.2">
      <c r="A40" s="39" t="s">
        <v>162</v>
      </c>
    </row>
    <row r="41" spans="1:6" x14ac:dyDescent="0.2">
      <c r="A41" s="39" t="s">
        <v>163</v>
      </c>
    </row>
    <row r="42" spans="1:6" x14ac:dyDescent="0.2">
      <c r="A42" s="39" t="s">
        <v>164</v>
      </c>
    </row>
    <row r="43" spans="1:6" x14ac:dyDescent="0.2">
      <c r="A43" s="28" t="s">
        <v>589</v>
      </c>
      <c r="B43" s="40">
        <v>64.148209800000004</v>
      </c>
    </row>
    <row r="44" spans="1:6" x14ac:dyDescent="0.2">
      <c r="A44" s="28" t="s">
        <v>590</v>
      </c>
      <c r="B44" s="40">
        <v>203.5292499</v>
      </c>
    </row>
    <row r="45" spans="1:6" x14ac:dyDescent="0.2">
      <c r="A45" s="28" t="s">
        <v>591</v>
      </c>
      <c r="B45" s="40">
        <v>62.510983199999998</v>
      </c>
    </row>
    <row r="46" spans="1:6" x14ac:dyDescent="0.2">
      <c r="A46" s="28" t="s">
        <v>592</v>
      </c>
      <c r="B46" s="40">
        <v>198.91887550000001</v>
      </c>
    </row>
    <row r="48" spans="1:6" x14ac:dyDescent="0.2">
      <c r="A48" s="39" t="s">
        <v>165</v>
      </c>
    </row>
    <row r="49" spans="1:2" x14ac:dyDescent="0.2">
      <c r="A49" s="28" t="s">
        <v>589</v>
      </c>
      <c r="B49" s="40">
        <v>63.545338899999997</v>
      </c>
    </row>
    <row r="50" spans="1:2" x14ac:dyDescent="0.2">
      <c r="A50" s="28" t="s">
        <v>590</v>
      </c>
      <c r="B50" s="40">
        <v>218.02759929999999</v>
      </c>
    </row>
    <row r="51" spans="1:2" x14ac:dyDescent="0.2">
      <c r="A51" s="28" t="s">
        <v>591</v>
      </c>
      <c r="B51" s="40">
        <v>61.560248799999997</v>
      </c>
    </row>
    <row r="52" spans="1:2" x14ac:dyDescent="0.2">
      <c r="A52" s="28" t="s">
        <v>592</v>
      </c>
      <c r="B52" s="40">
        <v>212.28209319999999</v>
      </c>
    </row>
    <row r="54" spans="1:2" x14ac:dyDescent="0.2">
      <c r="A54" s="39" t="s">
        <v>166</v>
      </c>
      <c r="B54" s="41"/>
    </row>
    <row r="55" spans="1:2" x14ac:dyDescent="0.2">
      <c r="A55" s="42" t="s">
        <v>512</v>
      </c>
      <c r="B55" s="43" t="s">
        <v>593</v>
      </c>
    </row>
    <row r="56" spans="1:2" x14ac:dyDescent="0.2">
      <c r="A56" s="44" t="s">
        <v>535</v>
      </c>
      <c r="B56" s="45">
        <v>5</v>
      </c>
    </row>
    <row r="57" spans="1:2" x14ac:dyDescent="0.2">
      <c r="A57" s="44" t="s">
        <v>536</v>
      </c>
      <c r="B57" s="45">
        <v>5</v>
      </c>
    </row>
    <row r="59" spans="1:2" x14ac:dyDescent="0.2">
      <c r="A59" s="39" t="s">
        <v>594</v>
      </c>
      <c r="B59" s="46">
        <v>0.12848781665530359</v>
      </c>
    </row>
  </sheetData>
  <mergeCells count="1">
    <mergeCell ref="A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42.7109375" style="28" bestFit="1" customWidth="1"/>
    <col min="3" max="3" width="20" style="28" bestFit="1" customWidth="1"/>
    <col min="4" max="4" width="10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3" x14ac:dyDescent="0.2">
      <c r="A1" s="60" t="s">
        <v>631</v>
      </c>
      <c r="B1" s="60"/>
      <c r="C1" s="60"/>
      <c r="D1" s="60"/>
      <c r="E1" s="60"/>
    </row>
    <row r="3" spans="1:13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3" x14ac:dyDescent="0.2">
      <c r="A4" s="32"/>
      <c r="B4" s="32"/>
      <c r="C4" s="32"/>
      <c r="D4" s="32"/>
      <c r="E4" s="32"/>
      <c r="F4" s="32"/>
    </row>
    <row r="5" spans="1:13" x14ac:dyDescent="0.2">
      <c r="A5" s="33" t="s">
        <v>7</v>
      </c>
      <c r="B5" s="34"/>
      <c r="C5" s="34"/>
      <c r="D5" s="34"/>
      <c r="E5" s="34"/>
      <c r="F5" s="34"/>
    </row>
    <row r="6" spans="1:13" x14ac:dyDescent="0.2">
      <c r="A6" s="33" t="s">
        <v>8</v>
      </c>
      <c r="B6" s="34"/>
      <c r="C6" s="34"/>
      <c r="D6" s="34"/>
      <c r="E6" s="34"/>
      <c r="F6" s="34"/>
    </row>
    <row r="7" spans="1:13" x14ac:dyDescent="0.2">
      <c r="A7" s="34" t="s">
        <v>632</v>
      </c>
      <c r="B7" s="34" t="s">
        <v>633</v>
      </c>
      <c r="C7" s="34" t="s">
        <v>99</v>
      </c>
      <c r="D7" s="34">
        <v>4036657</v>
      </c>
      <c r="E7" s="34">
        <v>17769.364109999999</v>
      </c>
      <c r="F7" s="34">
        <v>3.9125684720764262</v>
      </c>
      <c r="H7" s="28"/>
      <c r="J7" s="28"/>
      <c r="M7" s="28"/>
    </row>
    <row r="8" spans="1:13" x14ac:dyDescent="0.2">
      <c r="A8" s="34" t="s">
        <v>608</v>
      </c>
      <c r="B8" s="34" t="s">
        <v>609</v>
      </c>
      <c r="C8" s="34" t="s">
        <v>86</v>
      </c>
      <c r="D8" s="34">
        <v>8887515</v>
      </c>
      <c r="E8" s="34">
        <v>14606.6309</v>
      </c>
      <c r="F8" s="34">
        <v>3.2161783161635782</v>
      </c>
      <c r="H8" s="28"/>
      <c r="J8" s="28"/>
      <c r="M8" s="28"/>
    </row>
    <row r="9" spans="1:13" x14ac:dyDescent="0.2">
      <c r="A9" s="34" t="s">
        <v>40</v>
      </c>
      <c r="B9" s="34" t="s">
        <v>41</v>
      </c>
      <c r="C9" s="34" t="s">
        <v>11</v>
      </c>
      <c r="D9" s="34">
        <v>848884</v>
      </c>
      <c r="E9" s="34">
        <v>11850.42064</v>
      </c>
      <c r="F9" s="34">
        <v>2.6092988972416165</v>
      </c>
      <c r="H9" s="28"/>
      <c r="J9" s="28"/>
      <c r="M9" s="28"/>
    </row>
    <row r="10" spans="1:13" x14ac:dyDescent="0.2">
      <c r="A10" s="34" t="s">
        <v>581</v>
      </c>
      <c r="B10" s="34" t="s">
        <v>582</v>
      </c>
      <c r="C10" s="34" t="s">
        <v>86</v>
      </c>
      <c r="D10" s="34">
        <v>1686036</v>
      </c>
      <c r="E10" s="34">
        <v>11133.738729999999</v>
      </c>
      <c r="F10" s="34">
        <v>2.4514954424744597</v>
      </c>
      <c r="H10" s="28"/>
      <c r="J10" s="28"/>
      <c r="M10" s="28"/>
    </row>
    <row r="11" spans="1:13" x14ac:dyDescent="0.2">
      <c r="A11" s="34" t="s">
        <v>634</v>
      </c>
      <c r="B11" s="34" t="s">
        <v>635</v>
      </c>
      <c r="C11" s="34" t="s">
        <v>125</v>
      </c>
      <c r="D11" s="34">
        <v>9328098</v>
      </c>
      <c r="E11" s="34">
        <v>10895.21846</v>
      </c>
      <c r="F11" s="34">
        <v>2.3989765744622966</v>
      </c>
      <c r="H11" s="28"/>
      <c r="J11" s="28"/>
      <c r="M11" s="28"/>
    </row>
    <row r="12" spans="1:13" x14ac:dyDescent="0.2">
      <c r="A12" s="34" t="s">
        <v>9</v>
      </c>
      <c r="B12" s="34" t="s">
        <v>10</v>
      </c>
      <c r="C12" s="34" t="s">
        <v>11</v>
      </c>
      <c r="D12" s="34">
        <v>706619</v>
      </c>
      <c r="E12" s="34">
        <v>9091.7133639999993</v>
      </c>
      <c r="F12" s="34">
        <v>2.0018696698957061</v>
      </c>
      <c r="H12" s="28"/>
      <c r="J12" s="28"/>
      <c r="M12" s="28"/>
    </row>
    <row r="13" spans="1:13" x14ac:dyDescent="0.2">
      <c r="A13" s="34" t="s">
        <v>622</v>
      </c>
      <c r="B13" s="34" t="s">
        <v>623</v>
      </c>
      <c r="C13" s="34" t="s">
        <v>51</v>
      </c>
      <c r="D13" s="34">
        <v>1031121</v>
      </c>
      <c r="E13" s="34">
        <v>8809.3822639999999</v>
      </c>
      <c r="F13" s="34">
        <v>1.9397042624163803</v>
      </c>
      <c r="H13" s="28"/>
      <c r="J13" s="28"/>
      <c r="M13" s="28"/>
    </row>
    <row r="14" spans="1:13" x14ac:dyDescent="0.2">
      <c r="A14" s="34" t="s">
        <v>636</v>
      </c>
      <c r="B14" s="34" t="s">
        <v>637</v>
      </c>
      <c r="C14" s="34" t="s">
        <v>99</v>
      </c>
      <c r="D14" s="34">
        <v>218136</v>
      </c>
      <c r="E14" s="34">
        <v>8651.3828279999998</v>
      </c>
      <c r="F14" s="34">
        <v>1.9049149695597178</v>
      </c>
      <c r="H14" s="28"/>
      <c r="J14" s="28"/>
      <c r="M14" s="28"/>
    </row>
    <row r="15" spans="1:13" x14ac:dyDescent="0.2">
      <c r="A15" s="34" t="s">
        <v>90</v>
      </c>
      <c r="B15" s="34" t="s">
        <v>91</v>
      </c>
      <c r="C15" s="34" t="s">
        <v>92</v>
      </c>
      <c r="D15" s="34">
        <v>2621141</v>
      </c>
      <c r="E15" s="34">
        <v>8569.8204999999998</v>
      </c>
      <c r="F15" s="34">
        <v>1.8869560718148986</v>
      </c>
      <c r="H15" s="28"/>
      <c r="J15" s="28"/>
      <c r="M15" s="28"/>
    </row>
    <row r="16" spans="1:13" x14ac:dyDescent="0.2">
      <c r="A16" s="34" t="s">
        <v>638</v>
      </c>
      <c r="B16" s="34" t="s">
        <v>639</v>
      </c>
      <c r="C16" s="34" t="s">
        <v>21</v>
      </c>
      <c r="D16" s="34">
        <v>565897</v>
      </c>
      <c r="E16" s="34">
        <v>8553.5331549999992</v>
      </c>
      <c r="F16" s="34">
        <v>1.8833698234749834</v>
      </c>
      <c r="H16" s="28"/>
      <c r="J16" s="28"/>
      <c r="M16" s="28"/>
    </row>
    <row r="17" spans="1:13" x14ac:dyDescent="0.2">
      <c r="A17" s="34" t="s">
        <v>583</v>
      </c>
      <c r="B17" s="34" t="s">
        <v>584</v>
      </c>
      <c r="C17" s="34" t="s">
        <v>18</v>
      </c>
      <c r="D17" s="34">
        <v>2507798</v>
      </c>
      <c r="E17" s="34">
        <v>8349.7134409999999</v>
      </c>
      <c r="F17" s="34">
        <v>1.8384915384644775</v>
      </c>
      <c r="H17" s="28"/>
      <c r="J17" s="28"/>
      <c r="M17" s="28"/>
    </row>
    <row r="18" spans="1:13" x14ac:dyDescent="0.2">
      <c r="A18" s="34" t="s">
        <v>640</v>
      </c>
      <c r="B18" s="34" t="s">
        <v>641</v>
      </c>
      <c r="C18" s="34" t="s">
        <v>642</v>
      </c>
      <c r="D18" s="34">
        <v>3389717</v>
      </c>
      <c r="E18" s="34">
        <v>8245.4866029999994</v>
      </c>
      <c r="F18" s="34">
        <v>1.8155422287548788</v>
      </c>
      <c r="H18" s="28"/>
      <c r="J18" s="28"/>
      <c r="M18" s="28"/>
    </row>
    <row r="19" spans="1:13" x14ac:dyDescent="0.2">
      <c r="A19" s="34" t="s">
        <v>643</v>
      </c>
      <c r="B19" s="34" t="s">
        <v>644</v>
      </c>
      <c r="C19" s="34" t="s">
        <v>99</v>
      </c>
      <c r="D19" s="34">
        <v>1637266</v>
      </c>
      <c r="E19" s="34">
        <v>8106.9225990000004</v>
      </c>
      <c r="F19" s="34">
        <v>1.7850323495009572</v>
      </c>
      <c r="H19" s="28"/>
      <c r="J19" s="28"/>
      <c r="M19" s="28"/>
    </row>
    <row r="20" spans="1:13" x14ac:dyDescent="0.2">
      <c r="A20" s="34" t="s">
        <v>645</v>
      </c>
      <c r="B20" s="34" t="s">
        <v>646</v>
      </c>
      <c r="C20" s="34" t="s">
        <v>58</v>
      </c>
      <c r="D20" s="34">
        <v>1143745</v>
      </c>
      <c r="E20" s="34">
        <v>8037.6679880000002</v>
      </c>
      <c r="F20" s="34">
        <v>1.769783440993757</v>
      </c>
      <c r="H20" s="28"/>
      <c r="J20" s="28"/>
      <c r="M20" s="28"/>
    </row>
    <row r="21" spans="1:13" x14ac:dyDescent="0.2">
      <c r="A21" s="34" t="s">
        <v>647</v>
      </c>
      <c r="B21" s="34" t="s">
        <v>648</v>
      </c>
      <c r="C21" s="34" t="s">
        <v>649</v>
      </c>
      <c r="D21" s="34">
        <v>373719</v>
      </c>
      <c r="E21" s="34">
        <v>7810.3533809999999</v>
      </c>
      <c r="F21" s="34">
        <v>1.7197319051546027</v>
      </c>
      <c r="H21" s="28"/>
      <c r="J21" s="28"/>
      <c r="M21" s="28"/>
    </row>
    <row r="22" spans="1:13" x14ac:dyDescent="0.2">
      <c r="A22" s="34" t="s">
        <v>650</v>
      </c>
      <c r="B22" s="34" t="s">
        <v>651</v>
      </c>
      <c r="C22" s="34" t="s">
        <v>105</v>
      </c>
      <c r="D22" s="34">
        <v>7199495</v>
      </c>
      <c r="E22" s="34">
        <v>7717.8586400000004</v>
      </c>
      <c r="F22" s="34">
        <v>1.6993658411114998</v>
      </c>
      <c r="H22" s="28"/>
      <c r="J22" s="28"/>
      <c r="M22" s="28"/>
    </row>
    <row r="23" spans="1:13" x14ac:dyDescent="0.2">
      <c r="A23" s="34" t="s">
        <v>652</v>
      </c>
      <c r="B23" s="34" t="s">
        <v>653</v>
      </c>
      <c r="C23" s="34" t="s">
        <v>654</v>
      </c>
      <c r="D23" s="34">
        <v>6165846</v>
      </c>
      <c r="E23" s="34">
        <v>7414.4298150000004</v>
      </c>
      <c r="F23" s="34">
        <v>1.6325550060773928</v>
      </c>
      <c r="H23" s="28"/>
      <c r="J23" s="28"/>
      <c r="M23" s="28"/>
    </row>
    <row r="24" spans="1:13" x14ac:dyDescent="0.2">
      <c r="A24" s="34" t="s">
        <v>35</v>
      </c>
      <c r="B24" s="34" t="s">
        <v>36</v>
      </c>
      <c r="C24" s="34" t="s">
        <v>37</v>
      </c>
      <c r="D24" s="34">
        <v>2102889</v>
      </c>
      <c r="E24" s="34">
        <v>7322.2594980000003</v>
      </c>
      <c r="F24" s="34">
        <v>1.6122603757167855</v>
      </c>
      <c r="H24" s="28"/>
      <c r="J24" s="28"/>
      <c r="M24" s="28"/>
    </row>
    <row r="25" spans="1:13" x14ac:dyDescent="0.2">
      <c r="A25" s="34" t="s">
        <v>655</v>
      </c>
      <c r="B25" s="34" t="s">
        <v>656</v>
      </c>
      <c r="C25" s="34" t="s">
        <v>105</v>
      </c>
      <c r="D25" s="34">
        <v>320642</v>
      </c>
      <c r="E25" s="34">
        <v>7277.932116</v>
      </c>
      <c r="F25" s="34">
        <v>1.6025000986360043</v>
      </c>
      <c r="H25" s="28"/>
      <c r="J25" s="28"/>
      <c r="M25" s="28"/>
    </row>
    <row r="26" spans="1:13" x14ac:dyDescent="0.2">
      <c r="A26" s="34" t="s">
        <v>63</v>
      </c>
      <c r="B26" s="34" t="s">
        <v>64</v>
      </c>
      <c r="C26" s="34" t="s">
        <v>65</v>
      </c>
      <c r="D26" s="34">
        <v>4810565</v>
      </c>
      <c r="E26" s="34">
        <v>6732.3857180000005</v>
      </c>
      <c r="F26" s="34">
        <v>1.4823783191701629</v>
      </c>
      <c r="H26" s="28"/>
      <c r="J26" s="28"/>
      <c r="M26" s="28"/>
    </row>
    <row r="27" spans="1:13" x14ac:dyDescent="0.2">
      <c r="A27" s="34" t="s">
        <v>657</v>
      </c>
      <c r="B27" s="34" t="s">
        <v>658</v>
      </c>
      <c r="C27" s="34" t="s">
        <v>58</v>
      </c>
      <c r="D27" s="34">
        <v>1784687</v>
      </c>
      <c r="E27" s="34">
        <v>6644.3897010000001</v>
      </c>
      <c r="F27" s="34">
        <v>1.4630028119966256</v>
      </c>
      <c r="H27" s="28"/>
      <c r="J27" s="28"/>
      <c r="M27" s="28"/>
    </row>
    <row r="28" spans="1:13" x14ac:dyDescent="0.2">
      <c r="A28" s="34" t="s">
        <v>659</v>
      </c>
      <c r="B28" s="34" t="s">
        <v>660</v>
      </c>
      <c r="C28" s="34" t="s">
        <v>661</v>
      </c>
      <c r="D28" s="34">
        <v>3616785</v>
      </c>
      <c r="E28" s="34">
        <v>6627.7585129999998</v>
      </c>
      <c r="F28" s="34">
        <v>1.4593408541787114</v>
      </c>
      <c r="H28" s="28"/>
      <c r="J28" s="28"/>
      <c r="M28" s="28"/>
    </row>
    <row r="29" spans="1:13" x14ac:dyDescent="0.2">
      <c r="A29" s="34" t="s">
        <v>662</v>
      </c>
      <c r="B29" s="34" t="s">
        <v>663</v>
      </c>
      <c r="C29" s="34" t="s">
        <v>654</v>
      </c>
      <c r="D29" s="34">
        <v>173060</v>
      </c>
      <c r="E29" s="34">
        <v>6617.0356300000003</v>
      </c>
      <c r="F29" s="34">
        <v>1.4569798234915214</v>
      </c>
      <c r="H29" s="28"/>
      <c r="J29" s="28"/>
      <c r="M29" s="28"/>
    </row>
    <row r="30" spans="1:13" x14ac:dyDescent="0.2">
      <c r="A30" s="34" t="s">
        <v>664</v>
      </c>
      <c r="B30" s="34" t="s">
        <v>665</v>
      </c>
      <c r="C30" s="34" t="s">
        <v>102</v>
      </c>
      <c r="D30" s="34">
        <v>1966231</v>
      </c>
      <c r="E30" s="34">
        <v>6586.8738499999999</v>
      </c>
      <c r="F30" s="34">
        <v>1.4503386162564638</v>
      </c>
      <c r="H30" s="28"/>
      <c r="J30" s="28"/>
      <c r="M30" s="28"/>
    </row>
    <row r="31" spans="1:13" x14ac:dyDescent="0.2">
      <c r="A31" s="34" t="s">
        <v>666</v>
      </c>
      <c r="B31" s="34" t="s">
        <v>667</v>
      </c>
      <c r="C31" s="34" t="s">
        <v>26</v>
      </c>
      <c r="D31" s="34">
        <v>3028963</v>
      </c>
      <c r="E31" s="34">
        <v>6406.2567449999997</v>
      </c>
      <c r="F31" s="34">
        <v>1.410569225176058</v>
      </c>
      <c r="H31" s="28"/>
      <c r="J31" s="28"/>
      <c r="M31" s="28"/>
    </row>
    <row r="32" spans="1:13" x14ac:dyDescent="0.2">
      <c r="A32" s="34" t="s">
        <v>12</v>
      </c>
      <c r="B32" s="34" t="s">
        <v>13</v>
      </c>
      <c r="C32" s="34" t="s">
        <v>11</v>
      </c>
      <c r="D32" s="34">
        <v>1362061</v>
      </c>
      <c r="E32" s="34">
        <v>6347.2042600000004</v>
      </c>
      <c r="F32" s="34">
        <v>1.3975666838595266</v>
      </c>
      <c r="H32" s="28"/>
      <c r="J32" s="28"/>
      <c r="M32" s="28"/>
    </row>
    <row r="33" spans="1:13" x14ac:dyDescent="0.2">
      <c r="A33" s="34" t="s">
        <v>30</v>
      </c>
      <c r="B33" s="34" t="s">
        <v>31</v>
      </c>
      <c r="C33" s="34" t="s">
        <v>11</v>
      </c>
      <c r="D33" s="34">
        <v>506427</v>
      </c>
      <c r="E33" s="34">
        <v>6340.7192539999996</v>
      </c>
      <c r="F33" s="34">
        <v>1.396138775136414</v>
      </c>
      <c r="H33" s="28"/>
      <c r="J33" s="28"/>
      <c r="M33" s="28"/>
    </row>
    <row r="34" spans="1:13" x14ac:dyDescent="0.2">
      <c r="A34" s="34" t="s">
        <v>668</v>
      </c>
      <c r="B34" s="34" t="s">
        <v>669</v>
      </c>
      <c r="C34" s="34" t="s">
        <v>99</v>
      </c>
      <c r="D34" s="34">
        <v>4600653</v>
      </c>
      <c r="E34" s="34">
        <v>6206.2808969999996</v>
      </c>
      <c r="F34" s="34">
        <v>1.3665373063511614</v>
      </c>
      <c r="H34" s="28"/>
      <c r="J34" s="28"/>
      <c r="M34" s="28"/>
    </row>
    <row r="35" spans="1:13" x14ac:dyDescent="0.2">
      <c r="A35" s="34" t="s">
        <v>670</v>
      </c>
      <c r="B35" s="34" t="s">
        <v>671</v>
      </c>
      <c r="C35" s="34" t="s">
        <v>29</v>
      </c>
      <c r="D35" s="34">
        <v>1823014</v>
      </c>
      <c r="E35" s="34">
        <v>6150.849236</v>
      </c>
      <c r="F35" s="34">
        <v>1.3543320204534306</v>
      </c>
      <c r="H35" s="28"/>
      <c r="J35" s="28"/>
      <c r="M35" s="28"/>
    </row>
    <row r="36" spans="1:13" x14ac:dyDescent="0.2">
      <c r="A36" s="34" t="s">
        <v>672</v>
      </c>
      <c r="B36" s="34" t="s">
        <v>673</v>
      </c>
      <c r="C36" s="34" t="s">
        <v>11</v>
      </c>
      <c r="D36" s="34">
        <v>4076000</v>
      </c>
      <c r="E36" s="34">
        <v>6116.0379999999996</v>
      </c>
      <c r="F36" s="34">
        <v>1.3466670672449494</v>
      </c>
      <c r="H36" s="28"/>
      <c r="J36" s="28"/>
      <c r="M36" s="28"/>
    </row>
    <row r="37" spans="1:13" x14ac:dyDescent="0.2">
      <c r="A37" s="34" t="s">
        <v>674</v>
      </c>
      <c r="B37" s="34" t="s">
        <v>675</v>
      </c>
      <c r="C37" s="34" t="s">
        <v>48</v>
      </c>
      <c r="D37" s="34">
        <v>936105</v>
      </c>
      <c r="E37" s="34">
        <v>6084.6824999999999</v>
      </c>
      <c r="F37" s="34">
        <v>1.3397630193585566</v>
      </c>
      <c r="H37" s="28"/>
      <c r="J37" s="28"/>
      <c r="M37" s="28"/>
    </row>
    <row r="38" spans="1:13" x14ac:dyDescent="0.2">
      <c r="A38" s="34" t="s">
        <v>676</v>
      </c>
      <c r="B38" s="34" t="s">
        <v>677</v>
      </c>
      <c r="C38" s="34" t="s">
        <v>21</v>
      </c>
      <c r="D38" s="34">
        <v>1219264</v>
      </c>
      <c r="E38" s="34">
        <v>5492.7843199999998</v>
      </c>
      <c r="F38" s="34">
        <v>1.2094352179014329</v>
      </c>
      <c r="H38" s="28"/>
      <c r="J38" s="28"/>
      <c r="M38" s="28"/>
    </row>
    <row r="39" spans="1:13" x14ac:dyDescent="0.2">
      <c r="A39" s="34" t="s">
        <v>678</v>
      </c>
      <c r="B39" s="34" t="s">
        <v>679</v>
      </c>
      <c r="C39" s="34" t="s">
        <v>26</v>
      </c>
      <c r="D39" s="34">
        <v>1573810</v>
      </c>
      <c r="E39" s="34">
        <v>5487.088565</v>
      </c>
      <c r="F39" s="34">
        <v>1.2081810913440774</v>
      </c>
      <c r="H39" s="28"/>
      <c r="J39" s="28"/>
      <c r="M39" s="28"/>
    </row>
    <row r="40" spans="1:13" x14ac:dyDescent="0.2">
      <c r="A40" s="34" t="s">
        <v>680</v>
      </c>
      <c r="B40" s="34" t="s">
        <v>681</v>
      </c>
      <c r="C40" s="34" t="s">
        <v>661</v>
      </c>
      <c r="D40" s="34">
        <v>1997779</v>
      </c>
      <c r="E40" s="34">
        <v>5481.9055760000001</v>
      </c>
      <c r="F40" s="34">
        <v>1.2070398687754484</v>
      </c>
      <c r="H40" s="28"/>
      <c r="J40" s="28"/>
      <c r="M40" s="28"/>
    </row>
    <row r="41" spans="1:13" x14ac:dyDescent="0.2">
      <c r="A41" s="34" t="s">
        <v>682</v>
      </c>
      <c r="B41" s="34" t="s">
        <v>683</v>
      </c>
      <c r="C41" s="34" t="s">
        <v>92</v>
      </c>
      <c r="D41" s="34">
        <v>1546891</v>
      </c>
      <c r="E41" s="34">
        <v>5475.220695</v>
      </c>
      <c r="F41" s="34">
        <v>1.2055679503388477</v>
      </c>
      <c r="H41" s="28"/>
      <c r="J41" s="28"/>
      <c r="M41" s="28"/>
    </row>
    <row r="42" spans="1:13" x14ac:dyDescent="0.2">
      <c r="A42" s="34" t="s">
        <v>579</v>
      </c>
      <c r="B42" s="34" t="s">
        <v>580</v>
      </c>
      <c r="C42" s="34" t="s">
        <v>99</v>
      </c>
      <c r="D42" s="34">
        <v>408682</v>
      </c>
      <c r="E42" s="34">
        <v>5245.6378109999996</v>
      </c>
      <c r="F42" s="34">
        <v>1.1550169712432439</v>
      </c>
      <c r="H42" s="28"/>
      <c r="J42" s="28"/>
      <c r="M42" s="28"/>
    </row>
    <row r="43" spans="1:13" x14ac:dyDescent="0.2">
      <c r="A43" s="34" t="s">
        <v>684</v>
      </c>
      <c r="B43" s="34" t="s">
        <v>685</v>
      </c>
      <c r="C43" s="34" t="s">
        <v>108</v>
      </c>
      <c r="D43" s="34">
        <v>1912350</v>
      </c>
      <c r="E43" s="34">
        <v>5209.2413999999999</v>
      </c>
      <c r="F43" s="34">
        <v>1.1470029844008449</v>
      </c>
      <c r="H43" s="28"/>
      <c r="J43" s="28"/>
      <c r="M43" s="28"/>
    </row>
    <row r="44" spans="1:13" x14ac:dyDescent="0.2">
      <c r="A44" s="34" t="s">
        <v>686</v>
      </c>
      <c r="B44" s="34" t="s">
        <v>687</v>
      </c>
      <c r="C44" s="34" t="s">
        <v>105</v>
      </c>
      <c r="D44" s="34">
        <v>1864446</v>
      </c>
      <c r="E44" s="34">
        <v>5165.4476430000004</v>
      </c>
      <c r="F44" s="34">
        <v>1.1373602041723985</v>
      </c>
      <c r="H44" s="28"/>
      <c r="J44" s="28"/>
      <c r="M44" s="28"/>
    </row>
    <row r="45" spans="1:13" x14ac:dyDescent="0.2">
      <c r="A45" s="34" t="s">
        <v>688</v>
      </c>
      <c r="B45" s="34" t="s">
        <v>689</v>
      </c>
      <c r="C45" s="34" t="s">
        <v>83</v>
      </c>
      <c r="D45" s="34">
        <v>975646</v>
      </c>
      <c r="E45" s="34">
        <v>5160.1916940000001</v>
      </c>
      <c r="F45" s="34">
        <v>1.1362029168197987</v>
      </c>
      <c r="H45" s="28"/>
      <c r="J45" s="28"/>
      <c r="M45" s="28"/>
    </row>
    <row r="46" spans="1:13" x14ac:dyDescent="0.2">
      <c r="A46" s="34" t="s">
        <v>111</v>
      </c>
      <c r="B46" s="34" t="s">
        <v>112</v>
      </c>
      <c r="C46" s="34" t="s">
        <v>11</v>
      </c>
      <c r="D46" s="34">
        <v>6126265</v>
      </c>
      <c r="E46" s="34">
        <v>5115.4312749999999</v>
      </c>
      <c r="F46" s="34">
        <v>1.1263472909745398</v>
      </c>
      <c r="H46" s="28"/>
      <c r="J46" s="28"/>
      <c r="M46" s="28"/>
    </row>
    <row r="47" spans="1:13" x14ac:dyDescent="0.2">
      <c r="A47" s="34" t="s">
        <v>690</v>
      </c>
      <c r="B47" s="34" t="s">
        <v>691</v>
      </c>
      <c r="C47" s="34" t="s">
        <v>65</v>
      </c>
      <c r="D47" s="34">
        <v>1754879</v>
      </c>
      <c r="E47" s="34">
        <v>5030.3606540000001</v>
      </c>
      <c r="F47" s="34">
        <v>1.1076159155823699</v>
      </c>
      <c r="H47" s="28"/>
      <c r="J47" s="28"/>
      <c r="M47" s="28"/>
    </row>
    <row r="48" spans="1:13" x14ac:dyDescent="0.2">
      <c r="A48" s="34" t="s">
        <v>692</v>
      </c>
      <c r="B48" s="34" t="s">
        <v>693</v>
      </c>
      <c r="C48" s="34" t="s">
        <v>108</v>
      </c>
      <c r="D48" s="34">
        <v>3864911</v>
      </c>
      <c r="E48" s="34">
        <v>4794.4220960000002</v>
      </c>
      <c r="F48" s="34">
        <v>1.0556655048831785</v>
      </c>
      <c r="H48" s="28"/>
      <c r="J48" s="28"/>
      <c r="M48" s="28"/>
    </row>
    <row r="49" spans="1:13" x14ac:dyDescent="0.2">
      <c r="A49" s="34" t="s">
        <v>694</v>
      </c>
      <c r="B49" s="34" t="s">
        <v>695</v>
      </c>
      <c r="C49" s="34" t="s">
        <v>21</v>
      </c>
      <c r="D49" s="34">
        <v>1034906</v>
      </c>
      <c r="E49" s="34">
        <v>4770.3992070000004</v>
      </c>
      <c r="F49" s="34">
        <v>1.0503759966302242</v>
      </c>
      <c r="H49" s="28"/>
      <c r="J49" s="28"/>
      <c r="M49" s="28"/>
    </row>
    <row r="50" spans="1:13" x14ac:dyDescent="0.2">
      <c r="A50" s="34" t="s">
        <v>696</v>
      </c>
      <c r="B50" s="34" t="s">
        <v>697</v>
      </c>
      <c r="C50" s="34" t="s">
        <v>83</v>
      </c>
      <c r="D50" s="34">
        <v>3622736</v>
      </c>
      <c r="E50" s="34">
        <v>4704.1226960000004</v>
      </c>
      <c r="F50" s="34">
        <v>1.0357828245970229</v>
      </c>
      <c r="H50" s="28"/>
      <c r="J50" s="28"/>
      <c r="M50" s="28"/>
    </row>
    <row r="51" spans="1:13" x14ac:dyDescent="0.2">
      <c r="A51" s="34" t="s">
        <v>698</v>
      </c>
      <c r="B51" s="34" t="s">
        <v>699</v>
      </c>
      <c r="C51" s="34" t="s">
        <v>661</v>
      </c>
      <c r="D51" s="34">
        <v>2477112</v>
      </c>
      <c r="E51" s="34">
        <v>4655.7320040000004</v>
      </c>
      <c r="F51" s="34">
        <v>1.0251278627937126</v>
      </c>
      <c r="H51" s="28"/>
      <c r="J51" s="28"/>
      <c r="M51" s="28"/>
    </row>
    <row r="52" spans="1:13" x14ac:dyDescent="0.2">
      <c r="A52" s="34" t="s">
        <v>700</v>
      </c>
      <c r="B52" s="34" t="s">
        <v>701</v>
      </c>
      <c r="C52" s="34" t="s">
        <v>99</v>
      </c>
      <c r="D52" s="34">
        <v>1774305</v>
      </c>
      <c r="E52" s="34">
        <v>4523.5905979999998</v>
      </c>
      <c r="F52" s="34">
        <v>0.9960321508835438</v>
      </c>
      <c r="H52" s="28"/>
      <c r="J52" s="28"/>
      <c r="M52" s="28"/>
    </row>
    <row r="53" spans="1:13" x14ac:dyDescent="0.2">
      <c r="A53" s="34" t="s">
        <v>702</v>
      </c>
      <c r="B53" s="34" t="s">
        <v>703</v>
      </c>
      <c r="C53" s="34" t="s">
        <v>108</v>
      </c>
      <c r="D53" s="34">
        <v>5586927</v>
      </c>
      <c r="E53" s="34">
        <v>4455.5742829999999</v>
      </c>
      <c r="F53" s="34">
        <v>0.98105589804700843</v>
      </c>
      <c r="H53" s="28"/>
      <c r="J53" s="28"/>
      <c r="M53" s="28"/>
    </row>
    <row r="54" spans="1:13" x14ac:dyDescent="0.2">
      <c r="A54" s="34" t="s">
        <v>704</v>
      </c>
      <c r="B54" s="34" t="s">
        <v>705</v>
      </c>
      <c r="C54" s="34" t="s">
        <v>89</v>
      </c>
      <c r="D54" s="34">
        <v>2171188</v>
      </c>
      <c r="E54" s="34">
        <v>4412.9396100000004</v>
      </c>
      <c r="F54" s="34">
        <v>0.97166833210123493</v>
      </c>
      <c r="H54" s="28"/>
      <c r="J54" s="28"/>
      <c r="M54" s="28"/>
    </row>
    <row r="55" spans="1:13" x14ac:dyDescent="0.2">
      <c r="A55" s="34" t="s">
        <v>706</v>
      </c>
      <c r="B55" s="34" t="s">
        <v>707</v>
      </c>
      <c r="C55" s="34" t="s">
        <v>661</v>
      </c>
      <c r="D55" s="34">
        <v>1673470</v>
      </c>
      <c r="E55" s="34">
        <v>4356.8791449999999</v>
      </c>
      <c r="F55" s="34">
        <v>0.95932459225038058</v>
      </c>
      <c r="H55" s="28"/>
      <c r="J55" s="28"/>
      <c r="M55" s="28"/>
    </row>
    <row r="56" spans="1:13" x14ac:dyDescent="0.2">
      <c r="A56" s="34" t="s">
        <v>61</v>
      </c>
      <c r="B56" s="34" t="s">
        <v>62</v>
      </c>
      <c r="C56" s="34" t="s">
        <v>11</v>
      </c>
      <c r="D56" s="34">
        <v>1593272</v>
      </c>
      <c r="E56" s="34">
        <v>4285.1050439999999</v>
      </c>
      <c r="F56" s="34">
        <v>0.94352092685493794</v>
      </c>
      <c r="H56" s="28"/>
      <c r="J56" s="28"/>
      <c r="M56" s="28"/>
    </row>
    <row r="57" spans="1:13" x14ac:dyDescent="0.2">
      <c r="A57" s="34" t="s">
        <v>708</v>
      </c>
      <c r="B57" s="34" t="s">
        <v>709</v>
      </c>
      <c r="C57" s="34" t="s">
        <v>661</v>
      </c>
      <c r="D57" s="34">
        <v>194989</v>
      </c>
      <c r="E57" s="34">
        <v>4198.9906209999999</v>
      </c>
      <c r="F57" s="34">
        <v>0.9245597206837366</v>
      </c>
      <c r="H57" s="28"/>
      <c r="J57" s="28"/>
      <c r="M57" s="28"/>
    </row>
    <row r="58" spans="1:13" x14ac:dyDescent="0.2">
      <c r="A58" s="34" t="s">
        <v>710</v>
      </c>
      <c r="B58" s="34" t="s">
        <v>711</v>
      </c>
      <c r="C58" s="34" t="s">
        <v>99</v>
      </c>
      <c r="D58" s="34">
        <v>789341</v>
      </c>
      <c r="E58" s="34">
        <v>3964.8598430000002</v>
      </c>
      <c r="F58" s="34">
        <v>0.87300735816390962</v>
      </c>
      <c r="H58" s="28"/>
      <c r="J58" s="28"/>
      <c r="M58" s="28"/>
    </row>
    <row r="59" spans="1:13" x14ac:dyDescent="0.2">
      <c r="A59" s="34" t="s">
        <v>87</v>
      </c>
      <c r="B59" s="34" t="s">
        <v>88</v>
      </c>
      <c r="C59" s="34" t="s">
        <v>89</v>
      </c>
      <c r="D59" s="34">
        <v>437741</v>
      </c>
      <c r="E59" s="34">
        <v>3930.6953100000001</v>
      </c>
      <c r="F59" s="34">
        <v>0.86548480002105588</v>
      </c>
      <c r="H59" s="28"/>
      <c r="J59" s="28"/>
      <c r="M59" s="28"/>
    </row>
    <row r="60" spans="1:13" x14ac:dyDescent="0.2">
      <c r="A60" s="34" t="s">
        <v>712</v>
      </c>
      <c r="B60" s="34" t="s">
        <v>713</v>
      </c>
      <c r="C60" s="34" t="s">
        <v>21</v>
      </c>
      <c r="D60" s="34">
        <v>957917</v>
      </c>
      <c r="E60" s="34">
        <v>3928.4176170000001</v>
      </c>
      <c r="F60" s="34">
        <v>0.86498328349149944</v>
      </c>
      <c r="H60" s="28"/>
      <c r="J60" s="28"/>
      <c r="M60" s="28"/>
    </row>
    <row r="61" spans="1:13" x14ac:dyDescent="0.2">
      <c r="A61" s="34" t="s">
        <v>714</v>
      </c>
      <c r="B61" s="34" t="s">
        <v>715</v>
      </c>
      <c r="C61" s="34" t="s">
        <v>83</v>
      </c>
      <c r="D61" s="34">
        <v>810092</v>
      </c>
      <c r="E61" s="34">
        <v>3883.9860939999999</v>
      </c>
      <c r="F61" s="34">
        <v>0.8552000760013504</v>
      </c>
      <c r="H61" s="28"/>
      <c r="J61" s="28"/>
      <c r="M61" s="28"/>
    </row>
    <row r="62" spans="1:13" x14ac:dyDescent="0.2">
      <c r="A62" s="34" t="s">
        <v>716</v>
      </c>
      <c r="B62" s="34" t="s">
        <v>717</v>
      </c>
      <c r="C62" s="34" t="s">
        <v>661</v>
      </c>
      <c r="D62" s="34">
        <v>2461471</v>
      </c>
      <c r="E62" s="34">
        <v>3873.1246190000002</v>
      </c>
      <c r="F62" s="34">
        <v>0.85280852927057416</v>
      </c>
      <c r="H62" s="28"/>
      <c r="J62" s="28"/>
      <c r="M62" s="28"/>
    </row>
    <row r="63" spans="1:13" x14ac:dyDescent="0.2">
      <c r="A63" s="34" t="s">
        <v>718</v>
      </c>
      <c r="B63" s="34" t="s">
        <v>719</v>
      </c>
      <c r="C63" s="34" t="s">
        <v>720</v>
      </c>
      <c r="D63" s="34">
        <v>439761</v>
      </c>
      <c r="E63" s="34">
        <v>3829.2189079999998</v>
      </c>
      <c r="F63" s="34">
        <v>0.84314109831810524</v>
      </c>
      <c r="H63" s="28"/>
      <c r="J63" s="28"/>
      <c r="M63" s="28"/>
    </row>
    <row r="64" spans="1:13" x14ac:dyDescent="0.2">
      <c r="A64" s="34" t="s">
        <v>721</v>
      </c>
      <c r="B64" s="34" t="s">
        <v>722</v>
      </c>
      <c r="C64" s="34" t="s">
        <v>83</v>
      </c>
      <c r="D64" s="34">
        <v>253419</v>
      </c>
      <c r="E64" s="34">
        <v>3590.567102</v>
      </c>
      <c r="F64" s="34">
        <v>0.79059326789606887</v>
      </c>
      <c r="H64" s="28"/>
      <c r="J64" s="28"/>
      <c r="M64" s="28"/>
    </row>
    <row r="65" spans="1:13" x14ac:dyDescent="0.2">
      <c r="A65" s="34" t="s">
        <v>723</v>
      </c>
      <c r="B65" s="34" t="s">
        <v>724</v>
      </c>
      <c r="C65" s="34" t="s">
        <v>99</v>
      </c>
      <c r="D65" s="34">
        <v>1327528</v>
      </c>
      <c r="E65" s="34">
        <v>3194.696132</v>
      </c>
      <c r="F65" s="34">
        <v>0.70342794973138234</v>
      </c>
      <c r="H65" s="28"/>
      <c r="J65" s="28"/>
      <c r="M65" s="28"/>
    </row>
    <row r="66" spans="1:13" x14ac:dyDescent="0.2">
      <c r="A66" s="34" t="s">
        <v>725</v>
      </c>
      <c r="B66" s="34" t="s">
        <v>726</v>
      </c>
      <c r="C66" s="34" t="s">
        <v>108</v>
      </c>
      <c r="D66" s="34">
        <v>384563</v>
      </c>
      <c r="E66" s="34">
        <v>3023.049743</v>
      </c>
      <c r="F66" s="34">
        <v>0.66563378637304227</v>
      </c>
      <c r="H66" s="28"/>
      <c r="J66" s="28"/>
      <c r="M66" s="28"/>
    </row>
    <row r="67" spans="1:13" x14ac:dyDescent="0.2">
      <c r="A67" s="34" t="s">
        <v>106</v>
      </c>
      <c r="B67" s="34" t="s">
        <v>107</v>
      </c>
      <c r="C67" s="34" t="s">
        <v>108</v>
      </c>
      <c r="D67" s="34">
        <v>1387581</v>
      </c>
      <c r="E67" s="34">
        <v>2531.6415350000002</v>
      </c>
      <c r="F67" s="34">
        <v>0.55743248836157533</v>
      </c>
      <c r="H67" s="28"/>
      <c r="J67" s="28"/>
      <c r="M67" s="28"/>
    </row>
    <row r="68" spans="1:13" x14ac:dyDescent="0.2">
      <c r="A68" s="34" t="s">
        <v>727</v>
      </c>
      <c r="B68" s="34" t="s">
        <v>728</v>
      </c>
      <c r="C68" s="34" t="s">
        <v>89</v>
      </c>
      <c r="D68" s="34">
        <v>434906</v>
      </c>
      <c r="E68" s="34">
        <v>2472.0057040000002</v>
      </c>
      <c r="F68" s="34">
        <v>0.54430150231546426</v>
      </c>
      <c r="H68" s="28"/>
      <c r="J68" s="28"/>
      <c r="M68" s="28"/>
    </row>
    <row r="69" spans="1:13" x14ac:dyDescent="0.2">
      <c r="A69" s="34" t="s">
        <v>76</v>
      </c>
      <c r="B69" s="34" t="s">
        <v>77</v>
      </c>
      <c r="C69" s="34" t="s">
        <v>78</v>
      </c>
      <c r="D69" s="34">
        <v>1591955</v>
      </c>
      <c r="E69" s="34">
        <v>2388.728478</v>
      </c>
      <c r="F69" s="34">
        <v>0.52596500772440469</v>
      </c>
      <c r="H69" s="28"/>
      <c r="J69" s="28"/>
      <c r="M69" s="28"/>
    </row>
    <row r="70" spans="1:13" x14ac:dyDescent="0.2">
      <c r="A70" s="34" t="s">
        <v>729</v>
      </c>
      <c r="B70" s="34" t="s">
        <v>730</v>
      </c>
      <c r="C70" s="34" t="s">
        <v>731</v>
      </c>
      <c r="D70" s="34">
        <v>5389354</v>
      </c>
      <c r="E70" s="34">
        <v>2314.727543</v>
      </c>
      <c r="F70" s="34">
        <v>0.50967102424852784</v>
      </c>
      <c r="H70" s="28"/>
      <c r="J70" s="28"/>
      <c r="M70" s="28"/>
    </row>
    <row r="71" spans="1:13" x14ac:dyDescent="0.2">
      <c r="A71" s="34" t="s">
        <v>732</v>
      </c>
      <c r="B71" s="34" t="s">
        <v>733</v>
      </c>
      <c r="C71" s="34" t="s">
        <v>99</v>
      </c>
      <c r="D71" s="34">
        <v>153551</v>
      </c>
      <c r="E71" s="34">
        <v>2170.2898340000002</v>
      </c>
      <c r="F71" s="34">
        <v>0.4778678363058419</v>
      </c>
      <c r="H71" s="28"/>
      <c r="J71" s="28"/>
      <c r="M71" s="28"/>
    </row>
    <row r="72" spans="1:13" x14ac:dyDescent="0.2">
      <c r="A72" s="34" t="s">
        <v>734</v>
      </c>
      <c r="B72" s="34" t="s">
        <v>735</v>
      </c>
      <c r="C72" s="34" t="s">
        <v>86</v>
      </c>
      <c r="D72" s="34">
        <v>4933494</v>
      </c>
      <c r="E72" s="34">
        <v>1921.5959130000001</v>
      </c>
      <c r="F72" s="34">
        <v>0.42310887090459398</v>
      </c>
      <c r="H72" s="28"/>
      <c r="J72" s="28"/>
      <c r="M72" s="28"/>
    </row>
    <row r="73" spans="1:13" x14ac:dyDescent="0.2">
      <c r="A73" s="34" t="s">
        <v>736</v>
      </c>
      <c r="B73" s="34" t="s">
        <v>737</v>
      </c>
      <c r="C73" s="34" t="s">
        <v>58</v>
      </c>
      <c r="D73" s="34">
        <v>1560499</v>
      </c>
      <c r="E73" s="34">
        <v>1832.0258260000001</v>
      </c>
      <c r="F73" s="34">
        <v>0.40338677526471001</v>
      </c>
      <c r="H73" s="28"/>
      <c r="J73" s="28"/>
      <c r="M73" s="28"/>
    </row>
    <row r="74" spans="1:13" x14ac:dyDescent="0.2">
      <c r="A74" s="34" t="s">
        <v>738</v>
      </c>
      <c r="B74" s="34" t="s">
        <v>739</v>
      </c>
      <c r="C74" s="34" t="s">
        <v>99</v>
      </c>
      <c r="D74" s="34">
        <v>532914</v>
      </c>
      <c r="E74" s="34">
        <v>1685.3405250000001</v>
      </c>
      <c r="F74" s="34">
        <v>0.37108869861678651</v>
      </c>
      <c r="H74" s="28"/>
      <c r="J74" s="28"/>
      <c r="M74" s="28"/>
    </row>
    <row r="75" spans="1:13" x14ac:dyDescent="0.2">
      <c r="A75" s="34" t="s">
        <v>740</v>
      </c>
      <c r="B75" s="34" t="s">
        <v>741</v>
      </c>
      <c r="C75" s="34" t="s">
        <v>65</v>
      </c>
      <c r="D75" s="34">
        <v>985653</v>
      </c>
      <c r="E75" s="34">
        <v>1651.954428</v>
      </c>
      <c r="F75" s="34">
        <v>0.36373754132611152</v>
      </c>
      <c r="H75" s="28"/>
      <c r="J75" s="28"/>
      <c r="M75" s="28"/>
    </row>
    <row r="76" spans="1:13" x14ac:dyDescent="0.2">
      <c r="A76" s="34" t="s">
        <v>742</v>
      </c>
      <c r="B76" s="34" t="s">
        <v>743</v>
      </c>
      <c r="C76" s="34" t="s">
        <v>29</v>
      </c>
      <c r="D76" s="34">
        <v>270034</v>
      </c>
      <c r="E76" s="34">
        <v>1444.141832</v>
      </c>
      <c r="F76" s="34">
        <v>0.31798007886562979</v>
      </c>
      <c r="H76" s="28"/>
      <c r="J76" s="28"/>
      <c r="M76" s="28"/>
    </row>
    <row r="77" spans="1:13" x14ac:dyDescent="0.2">
      <c r="A77" s="34" t="s">
        <v>744</v>
      </c>
      <c r="B77" s="34" t="s">
        <v>745</v>
      </c>
      <c r="C77" s="34" t="s">
        <v>26</v>
      </c>
      <c r="D77" s="34">
        <v>296845</v>
      </c>
      <c r="E77" s="34">
        <v>1362.2217049999999</v>
      </c>
      <c r="F77" s="34">
        <v>0.2999423987244299</v>
      </c>
      <c r="H77" s="28"/>
      <c r="J77" s="28"/>
      <c r="M77" s="28"/>
    </row>
    <row r="78" spans="1:13" x14ac:dyDescent="0.2">
      <c r="A78" s="34" t="s">
        <v>746</v>
      </c>
      <c r="B78" s="34" t="s">
        <v>747</v>
      </c>
      <c r="C78" s="34" t="s">
        <v>99</v>
      </c>
      <c r="D78" s="34">
        <v>158557</v>
      </c>
      <c r="E78" s="34">
        <v>1023.723271</v>
      </c>
      <c r="F78" s="34">
        <v>0.22540972031697262</v>
      </c>
      <c r="H78" s="28"/>
      <c r="J78" s="28"/>
      <c r="M78" s="28"/>
    </row>
    <row r="79" spans="1:13" x14ac:dyDescent="0.2">
      <c r="A79" s="34" t="s">
        <v>748</v>
      </c>
      <c r="B79" s="34" t="s">
        <v>749</v>
      </c>
      <c r="C79" s="34" t="s">
        <v>29</v>
      </c>
      <c r="D79" s="34">
        <v>237056</v>
      </c>
      <c r="E79" s="34">
        <v>505.64044799999999</v>
      </c>
      <c r="F79" s="34">
        <v>0.11133504062410704</v>
      </c>
      <c r="H79" s="28"/>
      <c r="J79" s="28"/>
      <c r="M79" s="28"/>
    </row>
    <row r="80" spans="1:13" x14ac:dyDescent="0.2">
      <c r="A80" s="34" t="s">
        <v>750</v>
      </c>
      <c r="B80" s="34" t="s">
        <v>751</v>
      </c>
      <c r="C80" s="34" t="s">
        <v>661</v>
      </c>
      <c r="D80" s="34">
        <v>2334565</v>
      </c>
      <c r="E80" s="34">
        <v>88.713470000000001</v>
      </c>
      <c r="F80" s="34">
        <v>1.953348041166893E-2</v>
      </c>
      <c r="H80" s="28"/>
      <c r="J80" s="28"/>
      <c r="M80" s="28"/>
    </row>
    <row r="81" spans="1:6" x14ac:dyDescent="0.2">
      <c r="A81" s="33" t="s">
        <v>131</v>
      </c>
      <c r="B81" s="34"/>
      <c r="C81" s="34"/>
      <c r="D81" s="34"/>
      <c r="E81" s="33">
        <f xml:space="preserve"> SUM(E7:E80)</f>
        <v>411706.734153</v>
      </c>
      <c r="F81" s="33">
        <f>SUM(F7:F80)</f>
        <v>90.652134641219774</v>
      </c>
    </row>
    <row r="82" spans="1:6" x14ac:dyDescent="0.2">
      <c r="A82" s="34"/>
      <c r="B82" s="34"/>
      <c r="C82" s="34"/>
      <c r="D82" s="34"/>
      <c r="E82" s="34"/>
      <c r="F82" s="34"/>
    </row>
    <row r="83" spans="1:6" x14ac:dyDescent="0.2">
      <c r="A83" s="33" t="s">
        <v>131</v>
      </c>
      <c r="B83" s="34"/>
      <c r="C83" s="34"/>
      <c r="D83" s="34"/>
      <c r="E83" s="33">
        <v>411706.734153</v>
      </c>
      <c r="F83" s="33">
        <v>90.652134641219774</v>
      </c>
    </row>
    <row r="84" spans="1:6" x14ac:dyDescent="0.2">
      <c r="A84" s="34"/>
      <c r="B84" s="34"/>
      <c r="C84" s="34"/>
      <c r="D84" s="34"/>
      <c r="E84" s="34"/>
      <c r="F84" s="34"/>
    </row>
    <row r="85" spans="1:6" x14ac:dyDescent="0.2">
      <c r="A85" s="33" t="s">
        <v>158</v>
      </c>
      <c r="B85" s="34"/>
      <c r="C85" s="34"/>
      <c r="D85" s="34"/>
      <c r="E85" s="33">
        <v>42454.368376400002</v>
      </c>
      <c r="F85" s="33">
        <v>9.35</v>
      </c>
    </row>
    <row r="86" spans="1:6" x14ac:dyDescent="0.2">
      <c r="A86" s="34"/>
      <c r="B86" s="34"/>
      <c r="C86" s="34"/>
      <c r="D86" s="34"/>
      <c r="E86" s="34"/>
      <c r="F86" s="34"/>
    </row>
    <row r="87" spans="1:6" x14ac:dyDescent="0.2">
      <c r="A87" s="37" t="s">
        <v>159</v>
      </c>
      <c r="B87" s="32"/>
      <c r="C87" s="32"/>
      <c r="D87" s="32"/>
      <c r="E87" s="38">
        <v>454161.10252940003</v>
      </c>
      <c r="F87" s="37">
        <f xml:space="preserve"> ROUND(SUM(F83:F86),2)</f>
        <v>100</v>
      </c>
    </row>
    <row r="89" spans="1:6" x14ac:dyDescent="0.2">
      <c r="A89" s="39" t="s">
        <v>162</v>
      </c>
    </row>
    <row r="90" spans="1:6" x14ac:dyDescent="0.2">
      <c r="A90" s="39" t="s">
        <v>163</v>
      </c>
    </row>
    <row r="91" spans="1:6" x14ac:dyDescent="0.2">
      <c r="A91" s="39" t="s">
        <v>164</v>
      </c>
    </row>
    <row r="92" spans="1:6" x14ac:dyDescent="0.2">
      <c r="A92" s="28" t="s">
        <v>589</v>
      </c>
      <c r="B92" s="40">
        <v>27.933368900000001</v>
      </c>
    </row>
    <row r="93" spans="1:6" x14ac:dyDescent="0.2">
      <c r="A93" s="28" t="s">
        <v>590</v>
      </c>
      <c r="B93" s="40">
        <v>47.469044099999998</v>
      </c>
    </row>
    <row r="94" spans="1:6" x14ac:dyDescent="0.2">
      <c r="A94" s="28" t="s">
        <v>591</v>
      </c>
      <c r="B94" s="40">
        <v>26.7697042</v>
      </c>
    </row>
    <row r="95" spans="1:6" x14ac:dyDescent="0.2">
      <c r="A95" s="28" t="s">
        <v>592</v>
      </c>
      <c r="B95" s="40">
        <v>45.741873300000002</v>
      </c>
    </row>
    <row r="97" spans="1:2" x14ac:dyDescent="0.2">
      <c r="A97" s="39" t="s">
        <v>165</v>
      </c>
    </row>
    <row r="98" spans="1:2" x14ac:dyDescent="0.2">
      <c r="A98" s="28" t="s">
        <v>589</v>
      </c>
      <c r="B98" s="40">
        <v>29.037864800000001</v>
      </c>
    </row>
    <row r="99" spans="1:2" x14ac:dyDescent="0.2">
      <c r="A99" s="28" t="s">
        <v>590</v>
      </c>
      <c r="B99" s="40">
        <v>49.3459097</v>
      </c>
    </row>
    <row r="100" spans="1:2" x14ac:dyDescent="0.2">
      <c r="A100" s="28" t="s">
        <v>591</v>
      </c>
      <c r="B100" s="40">
        <v>27.6505844</v>
      </c>
    </row>
    <row r="101" spans="1:2" x14ac:dyDescent="0.2">
      <c r="A101" s="28" t="s">
        <v>592</v>
      </c>
      <c r="B101" s="40">
        <v>47.2465014</v>
      </c>
    </row>
    <row r="103" spans="1:2" x14ac:dyDescent="0.2">
      <c r="A103" s="39" t="s">
        <v>166</v>
      </c>
      <c r="B103" s="41" t="s">
        <v>167</v>
      </c>
    </row>
    <row r="105" spans="1:2" x14ac:dyDescent="0.2">
      <c r="A105" s="39" t="s">
        <v>594</v>
      </c>
      <c r="B105" s="46">
        <v>5.6427072419019689E-2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showGridLines="0" workbookViewId="0"/>
  </sheetViews>
  <sheetFormatPr defaultRowHeight="11.25" x14ac:dyDescent="0.2"/>
  <cols>
    <col min="1" max="1" width="38" style="3" customWidth="1"/>
    <col min="2" max="2" width="57.5703125" style="3" bestFit="1" customWidth="1"/>
    <col min="3" max="3" width="11.710937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7" x14ac:dyDescent="0.2">
      <c r="A1" s="1"/>
      <c r="B1" s="55" t="s">
        <v>486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266</v>
      </c>
      <c r="B8" s="9" t="s">
        <v>1067</v>
      </c>
      <c r="C8" s="9" t="s">
        <v>229</v>
      </c>
      <c r="D8" s="9">
        <v>1300</v>
      </c>
      <c r="E8" s="10">
        <v>13010.86123</v>
      </c>
      <c r="F8" s="10">
        <v>4.3534081343466902</v>
      </c>
      <c r="G8" s="29"/>
    </row>
    <row r="9" spans="1:7" x14ac:dyDescent="0.2">
      <c r="A9" s="9" t="s">
        <v>263</v>
      </c>
      <c r="B9" s="9" t="s">
        <v>1133</v>
      </c>
      <c r="C9" s="9" t="s">
        <v>189</v>
      </c>
      <c r="D9" s="9">
        <v>1250</v>
      </c>
      <c r="E9" s="10">
        <v>12747.57978</v>
      </c>
      <c r="F9" s="10">
        <v>4.2653146879720696</v>
      </c>
      <c r="G9" s="29"/>
    </row>
    <row r="10" spans="1:7" x14ac:dyDescent="0.2">
      <c r="A10" s="9" t="s">
        <v>199</v>
      </c>
      <c r="B10" s="9" t="s">
        <v>1072</v>
      </c>
      <c r="C10" s="9" t="s">
        <v>175</v>
      </c>
      <c r="D10" s="9">
        <v>1060</v>
      </c>
      <c r="E10" s="10">
        <v>10613.68036</v>
      </c>
      <c r="F10" s="10">
        <v>3.55131621172319</v>
      </c>
      <c r="G10" s="29"/>
    </row>
    <row r="11" spans="1:7" x14ac:dyDescent="0.2">
      <c r="A11" s="9" t="s">
        <v>465</v>
      </c>
      <c r="B11" s="9" t="s">
        <v>1134</v>
      </c>
      <c r="C11" s="9" t="s">
        <v>134</v>
      </c>
      <c r="D11" s="9">
        <v>650</v>
      </c>
      <c r="E11" s="10">
        <v>7335.38</v>
      </c>
      <c r="F11" s="10">
        <v>2.4544034707627098</v>
      </c>
      <c r="G11" s="29"/>
    </row>
    <row r="12" spans="1:7" x14ac:dyDescent="0.2">
      <c r="A12" s="9" t="s">
        <v>269</v>
      </c>
      <c r="B12" s="9" t="s">
        <v>1083</v>
      </c>
      <c r="C12" s="9" t="s">
        <v>229</v>
      </c>
      <c r="D12" s="9">
        <v>670</v>
      </c>
      <c r="E12" s="10">
        <v>6713.762917</v>
      </c>
      <c r="F12" s="10">
        <v>2.2464116385739801</v>
      </c>
      <c r="G12" s="29"/>
    </row>
    <row r="13" spans="1:7" x14ac:dyDescent="0.2">
      <c r="A13" s="9" t="s">
        <v>264</v>
      </c>
      <c r="B13" s="9" t="s">
        <v>1049</v>
      </c>
      <c r="C13" s="9" t="s">
        <v>265</v>
      </c>
      <c r="D13" s="9">
        <v>610</v>
      </c>
      <c r="E13" s="10">
        <v>6106.1275480000004</v>
      </c>
      <c r="F13" s="10">
        <v>2.0430980599138699</v>
      </c>
      <c r="G13" s="29"/>
    </row>
    <row r="14" spans="1:7" x14ac:dyDescent="0.2">
      <c r="A14" s="9" t="s">
        <v>466</v>
      </c>
      <c r="B14" s="9" t="s">
        <v>1059</v>
      </c>
      <c r="C14" s="9" t="s">
        <v>189</v>
      </c>
      <c r="D14" s="9">
        <v>500</v>
      </c>
      <c r="E14" s="10">
        <v>5082.432667</v>
      </c>
      <c r="F14" s="10">
        <v>1.70057180102498</v>
      </c>
      <c r="G14" s="29"/>
    </row>
    <row r="15" spans="1:7" x14ac:dyDescent="0.2">
      <c r="A15" s="9" t="s">
        <v>369</v>
      </c>
      <c r="B15" s="9" t="s">
        <v>1089</v>
      </c>
      <c r="C15" s="9" t="s">
        <v>229</v>
      </c>
      <c r="D15" s="9">
        <v>450</v>
      </c>
      <c r="E15" s="10">
        <v>4500.4319999999998</v>
      </c>
      <c r="F15" s="10">
        <v>1.50583554236203</v>
      </c>
      <c r="G15" s="29"/>
    </row>
    <row r="16" spans="1:7" x14ac:dyDescent="0.2">
      <c r="A16" s="8" t="s">
        <v>131</v>
      </c>
      <c r="B16" s="9"/>
      <c r="C16" s="9"/>
      <c r="D16" s="9"/>
      <c r="E16" s="12">
        <f>SUM(E8:E15)</f>
        <v>66110.256502000004</v>
      </c>
      <c r="F16" s="12">
        <f>SUM(F8:F15)</f>
        <v>22.12035954667952</v>
      </c>
    </row>
    <row r="17" spans="1:7" x14ac:dyDescent="0.2">
      <c r="A17" s="9"/>
      <c r="B17" s="9"/>
      <c r="C17" s="9"/>
      <c r="D17" s="9"/>
      <c r="E17" s="10"/>
      <c r="F17" s="10"/>
    </row>
    <row r="18" spans="1:7" x14ac:dyDescent="0.2">
      <c r="A18" s="8" t="s">
        <v>143</v>
      </c>
      <c r="B18" s="9"/>
      <c r="C18" s="9"/>
      <c r="D18" s="9"/>
      <c r="E18" s="10"/>
      <c r="F18" s="10"/>
    </row>
    <row r="19" spans="1:7" x14ac:dyDescent="0.2">
      <c r="A19" s="9" t="s">
        <v>270</v>
      </c>
      <c r="B19" s="9" t="s">
        <v>1135</v>
      </c>
      <c r="C19" s="9" t="s">
        <v>202</v>
      </c>
      <c r="D19" s="9">
        <v>220</v>
      </c>
      <c r="E19" s="10">
        <v>3673.6564320000002</v>
      </c>
      <c r="F19" s="10">
        <v>1.2291980915904199</v>
      </c>
      <c r="G19" s="29"/>
    </row>
    <row r="20" spans="1:7" x14ac:dyDescent="0.2">
      <c r="A20" s="8" t="s">
        <v>131</v>
      </c>
      <c r="B20" s="9"/>
      <c r="C20" s="9"/>
      <c r="D20" s="9"/>
      <c r="E20" s="12">
        <f>SUM(E19:E19)</f>
        <v>3673.6564320000002</v>
      </c>
      <c r="F20" s="12">
        <f>SUM(F19:F19)</f>
        <v>1.2291980915904199</v>
      </c>
    </row>
    <row r="21" spans="1:7" x14ac:dyDescent="0.2">
      <c r="A21" s="9"/>
      <c r="B21" s="9"/>
      <c r="C21" s="9"/>
      <c r="D21" s="9"/>
      <c r="E21" s="10"/>
      <c r="F21" s="10"/>
    </row>
    <row r="22" spans="1:7" x14ac:dyDescent="0.2">
      <c r="A22" s="8" t="s">
        <v>186</v>
      </c>
      <c r="B22" s="9"/>
      <c r="C22" s="9"/>
      <c r="D22" s="9"/>
      <c r="E22" s="10"/>
      <c r="F22" s="10"/>
    </row>
    <row r="23" spans="1:7" x14ac:dyDescent="0.2">
      <c r="A23" s="8" t="s">
        <v>187</v>
      </c>
      <c r="B23" s="9"/>
      <c r="C23" s="9"/>
      <c r="D23" s="9"/>
      <c r="E23" s="10"/>
      <c r="F23" s="10"/>
    </row>
    <row r="24" spans="1:7" x14ac:dyDescent="0.2">
      <c r="A24" s="9" t="s">
        <v>271</v>
      </c>
      <c r="B24" s="9" t="s">
        <v>1136</v>
      </c>
      <c r="C24" s="9" t="s">
        <v>191</v>
      </c>
      <c r="D24" s="9">
        <v>19200</v>
      </c>
      <c r="E24" s="10">
        <v>19183.718400000002</v>
      </c>
      <c r="F24" s="10">
        <v>6.4188337922635901</v>
      </c>
    </row>
    <row r="25" spans="1:7" x14ac:dyDescent="0.2">
      <c r="A25" s="9" t="s">
        <v>467</v>
      </c>
      <c r="B25" s="9" t="s">
        <v>1137</v>
      </c>
      <c r="C25" s="9" t="s">
        <v>273</v>
      </c>
      <c r="D25" s="9">
        <v>10000</v>
      </c>
      <c r="E25" s="10">
        <v>9984.39</v>
      </c>
      <c r="F25" s="10">
        <v>3.34075691640358</v>
      </c>
    </row>
    <row r="26" spans="1:7" x14ac:dyDescent="0.2">
      <c r="A26" s="9" t="s">
        <v>468</v>
      </c>
      <c r="B26" s="9" t="s">
        <v>1138</v>
      </c>
      <c r="C26" s="9" t="s">
        <v>273</v>
      </c>
      <c r="D26" s="9">
        <v>10000</v>
      </c>
      <c r="E26" s="10">
        <v>9974.56</v>
      </c>
      <c r="F26" s="10">
        <v>3.3374678180722599</v>
      </c>
    </row>
    <row r="27" spans="1:7" x14ac:dyDescent="0.2">
      <c r="A27" s="9" t="s">
        <v>469</v>
      </c>
      <c r="B27" s="9" t="s">
        <v>1139</v>
      </c>
      <c r="C27" s="9" t="s">
        <v>191</v>
      </c>
      <c r="D27" s="9">
        <v>5000</v>
      </c>
      <c r="E27" s="10">
        <v>5000</v>
      </c>
      <c r="F27" s="10">
        <v>1.6729899955848999</v>
      </c>
    </row>
    <row r="28" spans="1:7" x14ac:dyDescent="0.2">
      <c r="A28" s="9" t="s">
        <v>188</v>
      </c>
      <c r="B28" s="9" t="s">
        <v>1140</v>
      </c>
      <c r="C28" s="9" t="s">
        <v>189</v>
      </c>
      <c r="D28" s="9">
        <v>2700</v>
      </c>
      <c r="E28" s="10">
        <v>2699.0846999999999</v>
      </c>
      <c r="F28" s="10">
        <v>0.90310834006725405</v>
      </c>
    </row>
    <row r="29" spans="1:7" x14ac:dyDescent="0.2">
      <c r="A29" s="9" t="s">
        <v>470</v>
      </c>
      <c r="B29" s="9" t="s">
        <v>1141</v>
      </c>
      <c r="C29" s="9" t="s">
        <v>191</v>
      </c>
      <c r="D29" s="9">
        <v>2500</v>
      </c>
      <c r="E29" s="10">
        <v>2494.4899999999998</v>
      </c>
      <c r="F29" s="10">
        <v>0.834651362817315</v>
      </c>
    </row>
    <row r="30" spans="1:7" x14ac:dyDescent="0.2">
      <c r="A30" s="8" t="s">
        <v>131</v>
      </c>
      <c r="B30" s="9"/>
      <c r="C30" s="9"/>
      <c r="D30" s="9"/>
      <c r="E30" s="12">
        <f>SUM(E24:E29)</f>
        <v>49336.2431</v>
      </c>
      <c r="F30" s="12">
        <f>SUM(F24:F29)</f>
        <v>16.507808225208901</v>
      </c>
    </row>
    <row r="31" spans="1:7" x14ac:dyDescent="0.2">
      <c r="A31" s="9"/>
      <c r="B31" s="9"/>
      <c r="C31" s="9"/>
      <c r="D31" s="9"/>
      <c r="E31" s="10"/>
      <c r="F31" s="10"/>
    </row>
    <row r="32" spans="1:7" x14ac:dyDescent="0.2">
      <c r="A32" s="8" t="s">
        <v>193</v>
      </c>
      <c r="B32" s="9"/>
      <c r="C32" s="9"/>
      <c r="D32" s="9"/>
      <c r="E32" s="10"/>
      <c r="F32" s="10"/>
    </row>
    <row r="33" spans="1:6" x14ac:dyDescent="0.2">
      <c r="A33" s="9" t="s">
        <v>275</v>
      </c>
      <c r="B33" s="9" t="s">
        <v>1125</v>
      </c>
      <c r="C33" s="9" t="s">
        <v>191</v>
      </c>
      <c r="D33" s="9">
        <v>3500</v>
      </c>
      <c r="E33" s="10">
        <v>17396.924999999999</v>
      </c>
      <c r="F33" s="10">
        <v>5.8209762957881601</v>
      </c>
    </row>
    <row r="34" spans="1:6" x14ac:dyDescent="0.2">
      <c r="A34" s="9" t="s">
        <v>471</v>
      </c>
      <c r="B34" s="9" t="s">
        <v>1142</v>
      </c>
      <c r="C34" s="9" t="s">
        <v>191</v>
      </c>
      <c r="D34" s="9">
        <v>2500</v>
      </c>
      <c r="E34" s="10">
        <v>12485.5</v>
      </c>
      <c r="F34" s="10">
        <v>4.1776233179750504</v>
      </c>
    </row>
    <row r="35" spans="1:6" x14ac:dyDescent="0.2">
      <c r="A35" s="9" t="s">
        <v>472</v>
      </c>
      <c r="B35" s="9" t="s">
        <v>1143</v>
      </c>
      <c r="C35" s="9" t="s">
        <v>191</v>
      </c>
      <c r="D35" s="9">
        <v>2500</v>
      </c>
      <c r="E35" s="10">
        <v>12453.7</v>
      </c>
      <c r="F35" s="10">
        <v>4.1669831016031296</v>
      </c>
    </row>
    <row r="36" spans="1:6" x14ac:dyDescent="0.2">
      <c r="A36" s="9" t="s">
        <v>473</v>
      </c>
      <c r="B36" s="9" t="s">
        <v>1144</v>
      </c>
      <c r="C36" s="9" t="s">
        <v>191</v>
      </c>
      <c r="D36" s="9">
        <v>2000</v>
      </c>
      <c r="E36" s="10">
        <v>9974.18</v>
      </c>
      <c r="F36" s="10">
        <v>3.3373406708325999</v>
      </c>
    </row>
    <row r="37" spans="1:6" x14ac:dyDescent="0.2">
      <c r="A37" s="9" t="s">
        <v>474</v>
      </c>
      <c r="B37" s="9" t="s">
        <v>1145</v>
      </c>
      <c r="C37" s="9" t="s">
        <v>191</v>
      </c>
      <c r="D37" s="9">
        <v>2000</v>
      </c>
      <c r="E37" s="10">
        <v>9955.0400000000009</v>
      </c>
      <c r="F37" s="10">
        <v>3.3309364651295001</v>
      </c>
    </row>
    <row r="38" spans="1:6" x14ac:dyDescent="0.2">
      <c r="A38" s="9" t="s">
        <v>475</v>
      </c>
      <c r="B38" s="9" t="s">
        <v>1146</v>
      </c>
      <c r="C38" s="9" t="s">
        <v>273</v>
      </c>
      <c r="D38" s="9">
        <v>2000</v>
      </c>
      <c r="E38" s="10">
        <v>9863.6200000000008</v>
      </c>
      <c r="F38" s="10">
        <v>3.3003475160502198</v>
      </c>
    </row>
    <row r="39" spans="1:6" x14ac:dyDescent="0.2">
      <c r="A39" s="9" t="s">
        <v>278</v>
      </c>
      <c r="B39" s="9" t="s">
        <v>1147</v>
      </c>
      <c r="C39" s="9" t="s">
        <v>273</v>
      </c>
      <c r="D39" s="9">
        <v>1800</v>
      </c>
      <c r="E39" s="10">
        <v>8946.4410000000007</v>
      </c>
      <c r="F39" s="10">
        <v>2.9934612578181099</v>
      </c>
    </row>
    <row r="40" spans="1:6" x14ac:dyDescent="0.2">
      <c r="A40" s="9" t="s">
        <v>194</v>
      </c>
      <c r="B40" s="9" t="s">
        <v>1148</v>
      </c>
      <c r="C40" s="9" t="s">
        <v>195</v>
      </c>
      <c r="D40" s="9">
        <v>1400</v>
      </c>
      <c r="E40" s="10">
        <v>6927.1930000000002</v>
      </c>
      <c r="F40" s="10">
        <v>2.3178249172971501</v>
      </c>
    </row>
    <row r="41" spans="1:6" x14ac:dyDescent="0.2">
      <c r="A41" s="9" t="s">
        <v>274</v>
      </c>
      <c r="B41" s="9" t="s">
        <v>1149</v>
      </c>
      <c r="C41" s="9" t="s">
        <v>273</v>
      </c>
      <c r="D41" s="9">
        <v>1340</v>
      </c>
      <c r="E41" s="10">
        <v>6672.6103999999996</v>
      </c>
      <c r="F41" s="10">
        <v>2.2326420887271499</v>
      </c>
    </row>
    <row r="42" spans="1:6" x14ac:dyDescent="0.2">
      <c r="A42" s="9" t="s">
        <v>215</v>
      </c>
      <c r="B42" s="9" t="s">
        <v>1150</v>
      </c>
      <c r="C42" s="9" t="s">
        <v>216</v>
      </c>
      <c r="D42" s="9">
        <v>1300</v>
      </c>
      <c r="E42" s="10">
        <v>6466.7849999999999</v>
      </c>
      <c r="F42" s="10">
        <v>2.1637733217197002</v>
      </c>
    </row>
    <row r="43" spans="1:6" x14ac:dyDescent="0.2">
      <c r="A43" s="9" t="s">
        <v>476</v>
      </c>
      <c r="B43" s="9" t="s">
        <v>1151</v>
      </c>
      <c r="C43" s="9" t="s">
        <v>195</v>
      </c>
      <c r="D43" s="9">
        <v>1200</v>
      </c>
      <c r="E43" s="10">
        <v>5936.5140000000001</v>
      </c>
      <c r="F43" s="10">
        <v>1.9863457061299401</v>
      </c>
    </row>
    <row r="44" spans="1:6" x14ac:dyDescent="0.2">
      <c r="A44" s="9" t="s">
        <v>279</v>
      </c>
      <c r="B44" s="9" t="s">
        <v>1126</v>
      </c>
      <c r="C44" s="9" t="s">
        <v>216</v>
      </c>
      <c r="D44" s="9">
        <v>1100</v>
      </c>
      <c r="E44" s="10">
        <v>5448.0744999999997</v>
      </c>
      <c r="F44" s="10">
        <v>1.82291482674024</v>
      </c>
    </row>
    <row r="45" spans="1:6" x14ac:dyDescent="0.2">
      <c r="A45" s="9" t="s">
        <v>477</v>
      </c>
      <c r="B45" s="9" t="s">
        <v>1152</v>
      </c>
      <c r="C45" s="9" t="s">
        <v>191</v>
      </c>
      <c r="D45" s="9">
        <v>1000</v>
      </c>
      <c r="E45" s="10">
        <v>4977.62</v>
      </c>
      <c r="F45" s="10">
        <v>1.6655016923646599</v>
      </c>
    </row>
    <row r="46" spans="1:6" x14ac:dyDescent="0.2">
      <c r="A46" s="9" t="s">
        <v>478</v>
      </c>
      <c r="B46" s="9" t="s">
        <v>1153</v>
      </c>
      <c r="C46" s="9" t="s">
        <v>216</v>
      </c>
      <c r="D46" s="9">
        <v>1000</v>
      </c>
      <c r="E46" s="10">
        <v>4953.8850000000002</v>
      </c>
      <c r="F46" s="10">
        <v>1.6575600088556199</v>
      </c>
    </row>
    <row r="47" spans="1:6" x14ac:dyDescent="0.2">
      <c r="A47" s="9" t="s">
        <v>479</v>
      </c>
      <c r="B47" s="9" t="s">
        <v>1154</v>
      </c>
      <c r="C47" s="9" t="s">
        <v>195</v>
      </c>
      <c r="D47" s="9">
        <v>1000</v>
      </c>
      <c r="E47" s="10">
        <v>4950.7049999999999</v>
      </c>
      <c r="F47" s="10">
        <v>1.6564959872184299</v>
      </c>
    </row>
    <row r="48" spans="1:6" x14ac:dyDescent="0.2">
      <c r="A48" s="9" t="s">
        <v>280</v>
      </c>
      <c r="B48" s="9" t="s">
        <v>1155</v>
      </c>
      <c r="C48" s="9" t="s">
        <v>191</v>
      </c>
      <c r="D48" s="9">
        <v>900</v>
      </c>
      <c r="E48" s="10">
        <v>4412.9520000000002</v>
      </c>
      <c r="F48" s="10">
        <v>1.4765649093992701</v>
      </c>
    </row>
    <row r="49" spans="1:6" x14ac:dyDescent="0.2">
      <c r="A49" s="9" t="s">
        <v>480</v>
      </c>
      <c r="B49" s="9" t="s">
        <v>1156</v>
      </c>
      <c r="C49" s="9" t="s">
        <v>191</v>
      </c>
      <c r="D49" s="9">
        <v>800</v>
      </c>
      <c r="E49" s="10">
        <v>3963.76</v>
      </c>
      <c r="F49" s="10">
        <v>1.3262661649799199</v>
      </c>
    </row>
    <row r="50" spans="1:6" x14ac:dyDescent="0.2">
      <c r="A50" s="9" t="s">
        <v>481</v>
      </c>
      <c r="B50" s="9" t="s">
        <v>1157</v>
      </c>
      <c r="C50" s="9" t="s">
        <v>273</v>
      </c>
      <c r="D50" s="9">
        <v>600</v>
      </c>
      <c r="E50" s="10">
        <v>2971.665</v>
      </c>
      <c r="F50" s="10">
        <v>0.99431316304595996</v>
      </c>
    </row>
    <row r="51" spans="1:6" x14ac:dyDescent="0.2">
      <c r="A51" s="9" t="s">
        <v>328</v>
      </c>
      <c r="B51" s="9" t="s">
        <v>1158</v>
      </c>
      <c r="C51" s="9" t="s">
        <v>191</v>
      </c>
      <c r="D51" s="9">
        <v>500</v>
      </c>
      <c r="E51" s="10">
        <v>2499.1374999999998</v>
      </c>
      <c r="F51" s="10">
        <v>0.83620640701821103</v>
      </c>
    </row>
    <row r="52" spans="1:6" x14ac:dyDescent="0.2">
      <c r="A52" s="9" t="s">
        <v>482</v>
      </c>
      <c r="B52" s="9" t="s">
        <v>1159</v>
      </c>
      <c r="C52" s="9" t="s">
        <v>273</v>
      </c>
      <c r="D52" s="9">
        <v>500</v>
      </c>
      <c r="E52" s="10">
        <v>2497.7424999999998</v>
      </c>
      <c r="F52" s="10">
        <v>0.83573964280944302</v>
      </c>
    </row>
    <row r="53" spans="1:6" x14ac:dyDescent="0.2">
      <c r="A53" s="9" t="s">
        <v>483</v>
      </c>
      <c r="B53" s="9" t="s">
        <v>1160</v>
      </c>
      <c r="C53" s="9" t="s">
        <v>273</v>
      </c>
      <c r="D53" s="9">
        <v>500</v>
      </c>
      <c r="E53" s="10">
        <v>2497.2624999999998</v>
      </c>
      <c r="F53" s="10">
        <v>0.83557903576986703</v>
      </c>
    </row>
    <row r="54" spans="1:6" x14ac:dyDescent="0.2">
      <c r="A54" s="9" t="s">
        <v>484</v>
      </c>
      <c r="B54" s="9" t="s">
        <v>1161</v>
      </c>
      <c r="C54" s="9" t="s">
        <v>195</v>
      </c>
      <c r="D54" s="9">
        <v>500</v>
      </c>
      <c r="E54" s="10">
        <v>2487.835</v>
      </c>
      <c r="F54" s="10">
        <v>0.83242461313319105</v>
      </c>
    </row>
    <row r="55" spans="1:6" x14ac:dyDescent="0.2">
      <c r="A55" s="9" t="s">
        <v>485</v>
      </c>
      <c r="B55" s="9" t="s">
        <v>1123</v>
      </c>
      <c r="C55" s="9" t="s">
        <v>191</v>
      </c>
      <c r="D55" s="9">
        <v>260</v>
      </c>
      <c r="E55" s="10">
        <v>1277.0771</v>
      </c>
      <c r="F55" s="10">
        <v>0.42730744237811502</v>
      </c>
    </row>
    <row r="56" spans="1:6" x14ac:dyDescent="0.2">
      <c r="A56" s="8" t="s">
        <v>131</v>
      </c>
      <c r="B56" s="9"/>
      <c r="C56" s="9"/>
      <c r="D56" s="9"/>
      <c r="E56" s="12">
        <f>SUM(E33:E55)</f>
        <v>150016.22450000001</v>
      </c>
      <c r="F56" s="12">
        <f>SUM(F33:F55)</f>
        <v>50.195128552783629</v>
      </c>
    </row>
    <row r="57" spans="1:6" x14ac:dyDescent="0.2">
      <c r="A57" s="9"/>
      <c r="B57" s="9"/>
      <c r="C57" s="9"/>
      <c r="D57" s="9"/>
      <c r="E57" s="10"/>
      <c r="F57" s="10"/>
    </row>
    <row r="58" spans="1:6" x14ac:dyDescent="0.2">
      <c r="A58" s="8" t="s">
        <v>146</v>
      </c>
      <c r="B58" s="9"/>
      <c r="C58" s="9"/>
      <c r="D58" s="9"/>
      <c r="E58" s="10"/>
      <c r="F58" s="10"/>
    </row>
    <row r="59" spans="1:6" x14ac:dyDescent="0.2">
      <c r="A59" s="9" t="s">
        <v>217</v>
      </c>
      <c r="B59" s="9" t="s">
        <v>1162</v>
      </c>
      <c r="C59" s="9" t="s">
        <v>149</v>
      </c>
      <c r="D59" s="9">
        <v>3500000</v>
      </c>
      <c r="E59" s="10">
        <v>3474.6005</v>
      </c>
      <c r="F59" s="10">
        <v>1.16259437503086</v>
      </c>
    </row>
    <row r="60" spans="1:6" x14ac:dyDescent="0.2">
      <c r="A60" s="9" t="s">
        <v>218</v>
      </c>
      <c r="B60" s="9" t="s">
        <v>1163</v>
      </c>
      <c r="C60" s="9" t="s">
        <v>149</v>
      </c>
      <c r="D60" s="9">
        <v>2000000</v>
      </c>
      <c r="E60" s="10">
        <v>1987.808</v>
      </c>
      <c r="F60" s="10">
        <v>0.66511657942872504</v>
      </c>
    </row>
    <row r="61" spans="1:6" x14ac:dyDescent="0.2">
      <c r="A61" s="8" t="s">
        <v>131</v>
      </c>
      <c r="B61" s="9"/>
      <c r="C61" s="9"/>
      <c r="D61" s="9"/>
      <c r="E61" s="12">
        <f>SUM(E59:E60)</f>
        <v>5462.4084999999995</v>
      </c>
      <c r="F61" s="12">
        <f>SUM(F59:F60)</f>
        <v>1.8277109544595851</v>
      </c>
    </row>
    <row r="62" spans="1:6" x14ac:dyDescent="0.2">
      <c r="A62" s="9"/>
      <c r="B62" s="9"/>
      <c r="C62" s="9"/>
      <c r="D62" s="9"/>
      <c r="E62" s="10"/>
      <c r="F62" s="10"/>
    </row>
    <row r="63" spans="1:6" x14ac:dyDescent="0.2">
      <c r="A63" s="8" t="s">
        <v>131</v>
      </c>
      <c r="B63" s="9"/>
      <c r="C63" s="9"/>
      <c r="D63" s="9"/>
      <c r="E63" s="12">
        <v>274598.78903400002</v>
      </c>
      <c r="F63" s="12">
        <v>91.880205370722052</v>
      </c>
    </row>
    <row r="64" spans="1:6" x14ac:dyDescent="0.2">
      <c r="A64" s="9"/>
      <c r="B64" s="9"/>
      <c r="C64" s="9"/>
      <c r="D64" s="9"/>
      <c r="E64" s="10"/>
      <c r="F64" s="10"/>
    </row>
    <row r="65" spans="1:6" x14ac:dyDescent="0.2">
      <c r="A65" s="8" t="s">
        <v>158</v>
      </c>
      <c r="B65" s="9"/>
      <c r="C65" s="9"/>
      <c r="D65" s="9"/>
      <c r="E65" s="12">
        <v>24267.3127977</v>
      </c>
      <c r="F65" s="12">
        <v>8.1199999999999992</v>
      </c>
    </row>
    <row r="66" spans="1:6" x14ac:dyDescent="0.2">
      <c r="A66" s="9"/>
      <c r="B66" s="9"/>
      <c r="C66" s="9"/>
      <c r="D66" s="9"/>
      <c r="E66" s="10"/>
      <c r="F66" s="10"/>
    </row>
    <row r="67" spans="1:6" x14ac:dyDescent="0.2">
      <c r="A67" s="13" t="s">
        <v>159</v>
      </c>
      <c r="B67" s="6"/>
      <c r="C67" s="6"/>
      <c r="D67" s="6"/>
      <c r="E67" s="65">
        <v>298866.10279769998</v>
      </c>
      <c r="F67" s="65">
        <f xml:space="preserve"> ROUND(SUM(F63:F66),2)</f>
        <v>100</v>
      </c>
    </row>
    <row r="68" spans="1:6" x14ac:dyDescent="0.2">
      <c r="A68" s="1" t="s">
        <v>196</v>
      </c>
    </row>
    <row r="70" spans="1:6" x14ac:dyDescent="0.2">
      <c r="A70" s="1" t="s">
        <v>162</v>
      </c>
    </row>
    <row r="71" spans="1:6" x14ac:dyDescent="0.2">
      <c r="A71" s="1" t="s">
        <v>163</v>
      </c>
    </row>
    <row r="72" spans="1:6" x14ac:dyDescent="0.2">
      <c r="A72" s="1" t="s">
        <v>164</v>
      </c>
    </row>
    <row r="73" spans="1:6" x14ac:dyDescent="0.2">
      <c r="A73" s="3" t="s">
        <v>527</v>
      </c>
      <c r="D73" s="16">
        <v>1055.6722</v>
      </c>
    </row>
    <row r="74" spans="1:6" x14ac:dyDescent="0.2">
      <c r="A74" s="3" t="s">
        <v>523</v>
      </c>
      <c r="D74" s="16">
        <v>2319.8335000000002</v>
      </c>
    </row>
    <row r="75" spans="1:6" x14ac:dyDescent="0.2">
      <c r="A75" s="3" t="s">
        <v>518</v>
      </c>
      <c r="D75" s="16">
        <v>1000.7164</v>
      </c>
    </row>
    <row r="76" spans="1:6" x14ac:dyDescent="0.2">
      <c r="A76" s="3" t="s">
        <v>520</v>
      </c>
      <c r="D76" s="16">
        <v>1022.1024</v>
      </c>
    </row>
    <row r="77" spans="1:6" x14ac:dyDescent="0.2">
      <c r="A77" s="3" t="s">
        <v>521</v>
      </c>
      <c r="D77" s="16">
        <v>1001.8518</v>
      </c>
    </row>
    <row r="78" spans="1:6" x14ac:dyDescent="0.2">
      <c r="A78" s="3" t="s">
        <v>522</v>
      </c>
      <c r="D78" s="16">
        <v>1022.3759</v>
      </c>
    </row>
    <row r="79" spans="1:6" x14ac:dyDescent="0.2">
      <c r="A79" s="3" t="s">
        <v>528</v>
      </c>
      <c r="D79" s="16">
        <v>1245.4032</v>
      </c>
    </row>
    <row r="80" spans="1:6" x14ac:dyDescent="0.2">
      <c r="A80" s="3" t="s">
        <v>517</v>
      </c>
      <c r="D80" s="16">
        <v>1000.673</v>
      </c>
    </row>
    <row r="81" spans="1:4" x14ac:dyDescent="0.2">
      <c r="A81" s="3" t="s">
        <v>526</v>
      </c>
      <c r="D81" s="16">
        <v>2324.7453</v>
      </c>
    </row>
    <row r="82" spans="1:4" x14ac:dyDescent="0.2">
      <c r="A82" s="3" t="s">
        <v>529</v>
      </c>
      <c r="D82" s="16">
        <v>1512.34</v>
      </c>
    </row>
    <row r="83" spans="1:4" x14ac:dyDescent="0.2">
      <c r="A83" s="3" t="s">
        <v>525</v>
      </c>
      <c r="D83" s="16">
        <v>2385.4693000000002</v>
      </c>
    </row>
    <row r="84" spans="1:4" x14ac:dyDescent="0.2">
      <c r="A84" s="3" t="s">
        <v>530</v>
      </c>
      <c r="D84" s="16">
        <v>3703.7568999999999</v>
      </c>
    </row>
    <row r="86" spans="1:4" x14ac:dyDescent="0.2">
      <c r="A86" s="1" t="s">
        <v>165</v>
      </c>
    </row>
    <row r="87" spans="1:4" x14ac:dyDescent="0.2">
      <c r="A87" s="3" t="s">
        <v>526</v>
      </c>
      <c r="D87" s="16">
        <v>2406.0135</v>
      </c>
    </row>
    <row r="88" spans="1:4" x14ac:dyDescent="0.2">
      <c r="A88" s="3" t="s">
        <v>528</v>
      </c>
      <c r="D88" s="16">
        <v>1244.7307000000001</v>
      </c>
    </row>
    <row r="89" spans="1:4" x14ac:dyDescent="0.2">
      <c r="A89" s="3" t="s">
        <v>527</v>
      </c>
      <c r="D89" s="16">
        <v>1055.0771999999999</v>
      </c>
    </row>
    <row r="90" spans="1:4" x14ac:dyDescent="0.2">
      <c r="A90" s="3" t="s">
        <v>523</v>
      </c>
      <c r="D90" s="16">
        <v>2400.1815999999999</v>
      </c>
    </row>
    <row r="91" spans="1:4" x14ac:dyDescent="0.2">
      <c r="A91" s="3" t="s">
        <v>518</v>
      </c>
      <c r="D91" s="16">
        <v>1000.7051</v>
      </c>
    </row>
    <row r="92" spans="1:4" x14ac:dyDescent="0.2">
      <c r="A92" s="3" t="s">
        <v>520</v>
      </c>
      <c r="D92" s="16">
        <v>1021.4951</v>
      </c>
    </row>
    <row r="93" spans="1:4" x14ac:dyDescent="0.2">
      <c r="A93" s="3" t="s">
        <v>521</v>
      </c>
      <c r="D93" s="16">
        <v>1001.8422</v>
      </c>
    </row>
    <row r="94" spans="1:4" x14ac:dyDescent="0.2">
      <c r="A94" s="3" t="s">
        <v>522</v>
      </c>
      <c r="D94" s="16">
        <v>1021.7634</v>
      </c>
    </row>
    <row r="95" spans="1:4" x14ac:dyDescent="0.2">
      <c r="A95" s="3" t="s">
        <v>517</v>
      </c>
      <c r="D95" s="16">
        <v>1000.6505</v>
      </c>
    </row>
    <row r="96" spans="1:4" x14ac:dyDescent="0.2">
      <c r="A96" s="3" t="s">
        <v>529</v>
      </c>
      <c r="D96" s="16">
        <v>1512.2955999999999</v>
      </c>
    </row>
    <row r="97" spans="1:4" x14ac:dyDescent="0.2">
      <c r="A97" s="3" t="s">
        <v>525</v>
      </c>
      <c r="D97" s="16">
        <v>2462.8002999999999</v>
      </c>
    </row>
    <row r="98" spans="1:4" x14ac:dyDescent="0.2">
      <c r="A98" s="3" t="s">
        <v>531</v>
      </c>
      <c r="D98" s="16">
        <v>10.257300000000001</v>
      </c>
    </row>
    <row r="99" spans="1:4" x14ac:dyDescent="0.2">
      <c r="A99" s="3" t="s">
        <v>532</v>
      </c>
      <c r="D99" s="3">
        <v>10.257300000000001</v>
      </c>
    </row>
    <row r="100" spans="1:4" x14ac:dyDescent="0.2">
      <c r="A100" s="3" t="s">
        <v>530</v>
      </c>
      <c r="D100" s="3">
        <v>3818.9546</v>
      </c>
    </row>
    <row r="103" spans="1:4" x14ac:dyDescent="0.2">
      <c r="A103" s="1" t="s">
        <v>166</v>
      </c>
      <c r="D103" s="17"/>
    </row>
    <row r="104" spans="1:4" x14ac:dyDescent="0.2">
      <c r="A104" s="19" t="s">
        <v>512</v>
      </c>
      <c r="B104" s="20"/>
      <c r="C104" s="56" t="s">
        <v>513</v>
      </c>
      <c r="D104" s="57"/>
    </row>
    <row r="105" spans="1:4" x14ac:dyDescent="0.2">
      <c r="A105" s="58"/>
      <c r="B105" s="59"/>
      <c r="C105" s="21" t="s">
        <v>514</v>
      </c>
      <c r="D105" s="21" t="s">
        <v>515</v>
      </c>
    </row>
    <row r="106" spans="1:4" x14ac:dyDescent="0.2">
      <c r="A106" s="22" t="s">
        <v>528</v>
      </c>
      <c r="B106" s="23"/>
      <c r="C106" s="24">
        <v>26.932907136000001</v>
      </c>
      <c r="D106" s="24">
        <v>24.952829047000002</v>
      </c>
    </row>
    <row r="107" spans="1:4" x14ac:dyDescent="0.2">
      <c r="A107" s="22" t="s">
        <v>533</v>
      </c>
      <c r="B107" s="23"/>
      <c r="C107" s="24">
        <v>33.100857272999988</v>
      </c>
      <c r="D107" s="24">
        <v>30.667318196000021</v>
      </c>
    </row>
    <row r="108" spans="1:4" x14ac:dyDescent="0.2">
      <c r="A108" s="22" t="s">
        <v>527</v>
      </c>
      <c r="B108" s="23"/>
      <c r="C108" s="24">
        <v>23.819295097000001</v>
      </c>
      <c r="D108" s="24">
        <v>22.068126389</v>
      </c>
    </row>
    <row r="109" spans="1:4" x14ac:dyDescent="0.2">
      <c r="A109" s="22" t="s">
        <v>517</v>
      </c>
      <c r="B109" s="23"/>
      <c r="C109" s="24">
        <v>22.812159994999995</v>
      </c>
      <c r="D109" s="24">
        <v>21.135034763999997</v>
      </c>
    </row>
    <row r="110" spans="1:4" x14ac:dyDescent="0.2">
      <c r="A110" s="22" t="s">
        <v>518</v>
      </c>
      <c r="B110" s="23"/>
      <c r="C110" s="24">
        <v>24.340622991000004</v>
      </c>
      <c r="D110" s="24">
        <v>22.551126810999996</v>
      </c>
    </row>
    <row r="111" spans="1:4" x14ac:dyDescent="0.2">
      <c r="A111" s="22" t="s">
        <v>520</v>
      </c>
      <c r="B111" s="23"/>
      <c r="C111" s="24">
        <v>24.576255129999993</v>
      </c>
      <c r="D111" s="24">
        <v>22.769435539</v>
      </c>
    </row>
    <row r="112" spans="1:4" x14ac:dyDescent="0.2">
      <c r="A112" s="22" t="s">
        <v>534</v>
      </c>
      <c r="B112" s="23"/>
      <c r="C112" s="24">
        <v>24.587495370000003</v>
      </c>
      <c r="D112" s="24">
        <v>22.779849405999993</v>
      </c>
    </row>
    <row r="113" spans="1:5" x14ac:dyDescent="0.2">
      <c r="A113" s="22" t="s">
        <v>522</v>
      </c>
      <c r="B113" s="23"/>
      <c r="C113" s="24">
        <v>24.806065821000001</v>
      </c>
      <c r="D113" s="24">
        <v>22.982350796999999</v>
      </c>
    </row>
    <row r="114" spans="1:5" x14ac:dyDescent="0.2">
      <c r="A114" s="1"/>
      <c r="D114" s="17"/>
    </row>
    <row r="117" spans="1:5" x14ac:dyDescent="0.2">
      <c r="A117" s="1" t="s">
        <v>168</v>
      </c>
      <c r="D117" s="18">
        <v>8.3843179337295404E-2</v>
      </c>
      <c r="E117" s="2" t="s">
        <v>169</v>
      </c>
    </row>
  </sheetData>
  <mergeCells count="3">
    <mergeCell ref="B1:E1"/>
    <mergeCell ref="C104:D104"/>
    <mergeCell ref="A105:B10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35.85546875" style="28" bestFit="1" customWidth="1"/>
    <col min="3" max="3" width="20" style="28" bestFit="1" customWidth="1"/>
    <col min="4" max="4" width="11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3" x14ac:dyDescent="0.2">
      <c r="A1" s="60" t="s">
        <v>752</v>
      </c>
      <c r="B1" s="60"/>
      <c r="C1" s="60"/>
      <c r="D1" s="60"/>
      <c r="E1" s="60"/>
    </row>
    <row r="3" spans="1:13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3" x14ac:dyDescent="0.2">
      <c r="A4" s="32"/>
      <c r="B4" s="32"/>
      <c r="C4" s="32"/>
      <c r="D4" s="32"/>
      <c r="E4" s="32"/>
      <c r="F4" s="32"/>
    </row>
    <row r="5" spans="1:13" x14ac:dyDescent="0.2">
      <c r="A5" s="33" t="s">
        <v>7</v>
      </c>
      <c r="B5" s="34"/>
      <c r="C5" s="34"/>
      <c r="D5" s="34"/>
      <c r="E5" s="34"/>
      <c r="F5" s="34"/>
    </row>
    <row r="6" spans="1:13" x14ac:dyDescent="0.2">
      <c r="A6" s="33" t="s">
        <v>8</v>
      </c>
      <c r="B6" s="34"/>
      <c r="C6" s="34"/>
      <c r="D6" s="34"/>
      <c r="E6" s="34"/>
      <c r="F6" s="34"/>
    </row>
    <row r="7" spans="1:13" x14ac:dyDescent="0.2">
      <c r="A7" s="34" t="s">
        <v>40</v>
      </c>
      <c r="B7" s="34" t="s">
        <v>41</v>
      </c>
      <c r="C7" s="34" t="s">
        <v>11</v>
      </c>
      <c r="D7" s="34">
        <v>1430336</v>
      </c>
      <c r="E7" s="34">
        <v>19967.490559999998</v>
      </c>
      <c r="F7" s="34">
        <v>4.1496854617832613</v>
      </c>
      <c r="H7" s="28"/>
      <c r="J7" s="28"/>
      <c r="M7" s="28"/>
    </row>
    <row r="8" spans="1:13" x14ac:dyDescent="0.2">
      <c r="A8" s="34" t="s">
        <v>608</v>
      </c>
      <c r="B8" s="34" t="s">
        <v>609</v>
      </c>
      <c r="C8" s="34" t="s">
        <v>86</v>
      </c>
      <c r="D8" s="34">
        <v>11253507</v>
      </c>
      <c r="E8" s="34">
        <v>18495.138749999998</v>
      </c>
      <c r="F8" s="34">
        <v>3.8436982430975659</v>
      </c>
      <c r="H8" s="28"/>
      <c r="J8" s="28"/>
      <c r="M8" s="28"/>
    </row>
    <row r="9" spans="1:13" x14ac:dyDescent="0.2">
      <c r="A9" s="34" t="s">
        <v>632</v>
      </c>
      <c r="B9" s="34" t="s">
        <v>633</v>
      </c>
      <c r="C9" s="34" t="s">
        <v>99</v>
      </c>
      <c r="D9" s="34">
        <v>3980052</v>
      </c>
      <c r="E9" s="34">
        <v>17520.188900000001</v>
      </c>
      <c r="F9" s="34">
        <v>3.6410821353620544</v>
      </c>
      <c r="H9" s="28"/>
      <c r="J9" s="28"/>
      <c r="M9" s="28"/>
    </row>
    <row r="10" spans="1:13" x14ac:dyDescent="0.2">
      <c r="A10" s="34" t="s">
        <v>9</v>
      </c>
      <c r="B10" s="34" t="s">
        <v>10</v>
      </c>
      <c r="C10" s="34" t="s">
        <v>11</v>
      </c>
      <c r="D10" s="34">
        <v>934200</v>
      </c>
      <c r="E10" s="34">
        <v>12019.8843</v>
      </c>
      <c r="F10" s="34">
        <v>2.497997381400884</v>
      </c>
      <c r="H10" s="28"/>
      <c r="J10" s="28"/>
      <c r="M10" s="28"/>
    </row>
    <row r="11" spans="1:13" x14ac:dyDescent="0.2">
      <c r="A11" s="34" t="s">
        <v>583</v>
      </c>
      <c r="B11" s="34" t="s">
        <v>584</v>
      </c>
      <c r="C11" s="34" t="s">
        <v>18</v>
      </c>
      <c r="D11" s="34">
        <v>3500000</v>
      </c>
      <c r="E11" s="34">
        <v>11653.25</v>
      </c>
      <c r="F11" s="34">
        <v>2.4218026778186084</v>
      </c>
      <c r="H11" s="28"/>
      <c r="J11" s="28"/>
      <c r="M11" s="28"/>
    </row>
    <row r="12" spans="1:13" x14ac:dyDescent="0.2">
      <c r="A12" s="34" t="s">
        <v>616</v>
      </c>
      <c r="B12" s="34" t="s">
        <v>617</v>
      </c>
      <c r="C12" s="34" t="s">
        <v>618</v>
      </c>
      <c r="D12" s="34">
        <v>909858</v>
      </c>
      <c r="E12" s="34">
        <v>11497.875550000001</v>
      </c>
      <c r="F12" s="34">
        <v>2.389512436119976</v>
      </c>
      <c r="H12" s="28"/>
      <c r="J12" s="28"/>
      <c r="M12" s="28"/>
    </row>
    <row r="13" spans="1:13" x14ac:dyDescent="0.2">
      <c r="A13" s="34" t="s">
        <v>636</v>
      </c>
      <c r="B13" s="34" t="s">
        <v>637</v>
      </c>
      <c r="C13" s="34" t="s">
        <v>99</v>
      </c>
      <c r="D13" s="34">
        <v>275740</v>
      </c>
      <c r="E13" s="34">
        <v>10935.986269999999</v>
      </c>
      <c r="F13" s="34">
        <v>2.2727394360606299</v>
      </c>
      <c r="H13" s="28"/>
      <c r="J13" s="28"/>
      <c r="M13" s="28"/>
    </row>
    <row r="14" spans="1:13" x14ac:dyDescent="0.2">
      <c r="A14" s="34" t="s">
        <v>581</v>
      </c>
      <c r="B14" s="34" t="s">
        <v>582</v>
      </c>
      <c r="C14" s="34" t="s">
        <v>86</v>
      </c>
      <c r="D14" s="34">
        <v>1623986</v>
      </c>
      <c r="E14" s="34">
        <v>10723.991550000001</v>
      </c>
      <c r="F14" s="34">
        <v>2.2286822519635408</v>
      </c>
      <c r="H14" s="28"/>
      <c r="J14" s="28"/>
      <c r="M14" s="28"/>
    </row>
    <row r="15" spans="1:13" x14ac:dyDescent="0.2">
      <c r="A15" s="34" t="s">
        <v>753</v>
      </c>
      <c r="B15" s="34" t="s">
        <v>754</v>
      </c>
      <c r="C15" s="34" t="s">
        <v>34</v>
      </c>
      <c r="D15" s="34">
        <v>1393268</v>
      </c>
      <c r="E15" s="34">
        <v>10284.407740000001</v>
      </c>
      <c r="F15" s="34">
        <v>2.1373270293274773</v>
      </c>
      <c r="H15" s="28"/>
      <c r="J15" s="28"/>
      <c r="M15" s="28"/>
    </row>
    <row r="16" spans="1:13" x14ac:dyDescent="0.2">
      <c r="A16" s="34" t="s">
        <v>49</v>
      </c>
      <c r="B16" s="34" t="s">
        <v>50</v>
      </c>
      <c r="C16" s="34" t="s">
        <v>51</v>
      </c>
      <c r="D16" s="34">
        <v>6522254</v>
      </c>
      <c r="E16" s="34">
        <v>9930.1317149999995</v>
      </c>
      <c r="F16" s="34">
        <v>2.0637006481864275</v>
      </c>
      <c r="H16" s="28"/>
      <c r="J16" s="28"/>
      <c r="M16" s="28"/>
    </row>
    <row r="17" spans="1:13" x14ac:dyDescent="0.2">
      <c r="A17" s="34" t="s">
        <v>12</v>
      </c>
      <c r="B17" s="34" t="s">
        <v>13</v>
      </c>
      <c r="C17" s="34" t="s">
        <v>11</v>
      </c>
      <c r="D17" s="34">
        <v>2077788</v>
      </c>
      <c r="E17" s="34">
        <v>9682.49208</v>
      </c>
      <c r="F17" s="34">
        <v>2.0122356636390251</v>
      </c>
      <c r="H17" s="28"/>
      <c r="J17" s="28"/>
      <c r="M17" s="28"/>
    </row>
    <row r="18" spans="1:13" x14ac:dyDescent="0.2">
      <c r="A18" s="34" t="s">
        <v>755</v>
      </c>
      <c r="B18" s="34" t="s">
        <v>756</v>
      </c>
      <c r="C18" s="34" t="s">
        <v>21</v>
      </c>
      <c r="D18" s="34">
        <v>290618</v>
      </c>
      <c r="E18" s="34">
        <v>9647.0645100000002</v>
      </c>
      <c r="F18" s="34">
        <v>2.0048730322791379</v>
      </c>
      <c r="H18" s="28"/>
      <c r="J18" s="28"/>
      <c r="M18" s="28"/>
    </row>
    <row r="19" spans="1:13" x14ac:dyDescent="0.2">
      <c r="A19" s="34" t="s">
        <v>604</v>
      </c>
      <c r="B19" s="34" t="s">
        <v>605</v>
      </c>
      <c r="C19" s="34" t="s">
        <v>58</v>
      </c>
      <c r="D19" s="34">
        <v>1333493</v>
      </c>
      <c r="E19" s="34">
        <v>9639.8208969999996</v>
      </c>
      <c r="F19" s="34">
        <v>2.003367649543808</v>
      </c>
      <c r="H19" s="28"/>
      <c r="J19" s="28"/>
      <c r="M19" s="28"/>
    </row>
    <row r="20" spans="1:13" x14ac:dyDescent="0.2">
      <c r="A20" s="34" t="s">
        <v>575</v>
      </c>
      <c r="B20" s="34" t="s">
        <v>576</v>
      </c>
      <c r="C20" s="34" t="s">
        <v>89</v>
      </c>
      <c r="D20" s="34">
        <v>4730952</v>
      </c>
      <c r="E20" s="34">
        <v>9334.1682959999998</v>
      </c>
      <c r="F20" s="34">
        <v>1.9398462896155457</v>
      </c>
      <c r="H20" s="28"/>
      <c r="J20" s="28"/>
      <c r="M20" s="28"/>
    </row>
    <row r="21" spans="1:13" x14ac:dyDescent="0.2">
      <c r="A21" s="34" t="s">
        <v>121</v>
      </c>
      <c r="B21" s="34" t="s">
        <v>122</v>
      </c>
      <c r="C21" s="34" t="s">
        <v>29</v>
      </c>
      <c r="D21" s="34">
        <v>709461</v>
      </c>
      <c r="E21" s="34">
        <v>9222.6382699999995</v>
      </c>
      <c r="F21" s="34">
        <v>1.9166678873995133</v>
      </c>
      <c r="H21" s="28"/>
      <c r="J21" s="28"/>
      <c r="M21" s="28"/>
    </row>
    <row r="22" spans="1:13" x14ac:dyDescent="0.2">
      <c r="A22" s="34" t="s">
        <v>113</v>
      </c>
      <c r="B22" s="34" t="s">
        <v>114</v>
      </c>
      <c r="C22" s="34" t="s">
        <v>51</v>
      </c>
      <c r="D22" s="34">
        <v>2433753</v>
      </c>
      <c r="E22" s="34">
        <v>9101.0193440000003</v>
      </c>
      <c r="F22" s="34">
        <v>1.8913927889797404</v>
      </c>
      <c r="H22" s="28"/>
      <c r="J22" s="28"/>
      <c r="M22" s="28"/>
    </row>
    <row r="23" spans="1:13" x14ac:dyDescent="0.2">
      <c r="A23" s="34" t="s">
        <v>68</v>
      </c>
      <c r="B23" s="34" t="s">
        <v>69</v>
      </c>
      <c r="C23" s="34" t="s">
        <v>29</v>
      </c>
      <c r="D23" s="34">
        <v>2546690</v>
      </c>
      <c r="E23" s="34">
        <v>8927.4217950000002</v>
      </c>
      <c r="F23" s="34">
        <v>1.855315384905259</v>
      </c>
      <c r="H23" s="28"/>
      <c r="J23" s="28"/>
      <c r="M23" s="28"/>
    </row>
    <row r="24" spans="1:13" x14ac:dyDescent="0.2">
      <c r="A24" s="34" t="s">
        <v>90</v>
      </c>
      <c r="B24" s="34" t="s">
        <v>91</v>
      </c>
      <c r="C24" s="34" t="s">
        <v>92</v>
      </c>
      <c r="D24" s="34">
        <v>2699938</v>
      </c>
      <c r="E24" s="34">
        <v>8827.4472910000004</v>
      </c>
      <c r="F24" s="34">
        <v>1.8345384753306093</v>
      </c>
      <c r="H24" s="28"/>
      <c r="J24" s="28"/>
      <c r="M24" s="28"/>
    </row>
    <row r="25" spans="1:13" x14ac:dyDescent="0.2">
      <c r="A25" s="34" t="s">
        <v>46</v>
      </c>
      <c r="B25" s="34" t="s">
        <v>47</v>
      </c>
      <c r="C25" s="34" t="s">
        <v>48</v>
      </c>
      <c r="D25" s="34">
        <v>1290888</v>
      </c>
      <c r="E25" s="34">
        <v>8799.3380519999992</v>
      </c>
      <c r="F25" s="34">
        <v>1.8286967547563795</v>
      </c>
      <c r="H25" s="28"/>
      <c r="J25" s="28"/>
      <c r="M25" s="28"/>
    </row>
    <row r="26" spans="1:13" x14ac:dyDescent="0.2">
      <c r="A26" s="34" t="s">
        <v>638</v>
      </c>
      <c r="B26" s="34" t="s">
        <v>639</v>
      </c>
      <c r="C26" s="34" t="s">
        <v>21</v>
      </c>
      <c r="D26" s="34">
        <v>581542</v>
      </c>
      <c r="E26" s="34">
        <v>8790.0073300000004</v>
      </c>
      <c r="F26" s="34">
        <v>1.826757624683174</v>
      </c>
      <c r="H26" s="28"/>
      <c r="J26" s="28"/>
      <c r="M26" s="28"/>
    </row>
    <row r="27" spans="1:13" x14ac:dyDescent="0.2">
      <c r="A27" s="34" t="s">
        <v>610</v>
      </c>
      <c r="B27" s="34" t="s">
        <v>611</v>
      </c>
      <c r="C27" s="34" t="s">
        <v>89</v>
      </c>
      <c r="D27" s="34">
        <v>4643261</v>
      </c>
      <c r="E27" s="34">
        <v>8376.4428439999992</v>
      </c>
      <c r="F27" s="34">
        <v>1.7408097921347023</v>
      </c>
      <c r="H27" s="28"/>
      <c r="J27" s="28"/>
      <c r="M27" s="28"/>
    </row>
    <row r="28" spans="1:13" x14ac:dyDescent="0.2">
      <c r="A28" s="34" t="s">
        <v>757</v>
      </c>
      <c r="B28" s="34" t="s">
        <v>758</v>
      </c>
      <c r="C28" s="34" t="s">
        <v>83</v>
      </c>
      <c r="D28" s="34">
        <v>874021</v>
      </c>
      <c r="E28" s="34">
        <v>8306.2585739999995</v>
      </c>
      <c r="F28" s="34">
        <v>1.7262239510151225</v>
      </c>
      <c r="H28" s="28"/>
      <c r="J28" s="28"/>
      <c r="M28" s="28"/>
    </row>
    <row r="29" spans="1:13" x14ac:dyDescent="0.2">
      <c r="A29" s="34" t="s">
        <v>759</v>
      </c>
      <c r="B29" s="34" t="s">
        <v>760</v>
      </c>
      <c r="C29" s="34" t="s">
        <v>83</v>
      </c>
      <c r="D29" s="34">
        <v>1893831</v>
      </c>
      <c r="E29" s="34">
        <v>7955.0371160000004</v>
      </c>
      <c r="F29" s="34">
        <v>1.6532323763478189</v>
      </c>
      <c r="H29" s="28"/>
      <c r="J29" s="28"/>
      <c r="M29" s="28"/>
    </row>
    <row r="30" spans="1:13" x14ac:dyDescent="0.2">
      <c r="A30" s="34" t="s">
        <v>76</v>
      </c>
      <c r="B30" s="34" t="s">
        <v>77</v>
      </c>
      <c r="C30" s="34" t="s">
        <v>78</v>
      </c>
      <c r="D30" s="34">
        <v>5022558</v>
      </c>
      <c r="E30" s="34">
        <v>7536.3482789999998</v>
      </c>
      <c r="F30" s="34">
        <v>1.5662195905052978</v>
      </c>
      <c r="H30" s="28"/>
      <c r="J30" s="28"/>
      <c r="M30" s="28"/>
    </row>
    <row r="31" spans="1:13" x14ac:dyDescent="0.2">
      <c r="A31" s="34" t="s">
        <v>72</v>
      </c>
      <c r="B31" s="34" t="s">
        <v>73</v>
      </c>
      <c r="C31" s="34" t="s">
        <v>18</v>
      </c>
      <c r="D31" s="34">
        <v>1905622</v>
      </c>
      <c r="E31" s="34">
        <v>7359.5121639999998</v>
      </c>
      <c r="F31" s="34">
        <v>1.5294691409017931</v>
      </c>
      <c r="H31" s="28"/>
      <c r="J31" s="28"/>
      <c r="M31" s="28"/>
    </row>
    <row r="32" spans="1:13" x14ac:dyDescent="0.2">
      <c r="A32" s="34" t="s">
        <v>111</v>
      </c>
      <c r="B32" s="34" t="s">
        <v>112</v>
      </c>
      <c r="C32" s="34" t="s">
        <v>11</v>
      </c>
      <c r="D32" s="34">
        <v>8613980</v>
      </c>
      <c r="E32" s="34">
        <v>7192.6733000000004</v>
      </c>
      <c r="F32" s="34">
        <v>1.4947963408160305</v>
      </c>
      <c r="H32" s="28"/>
      <c r="J32" s="28"/>
      <c r="M32" s="28"/>
    </row>
    <row r="33" spans="1:13" x14ac:dyDescent="0.2">
      <c r="A33" s="34" t="s">
        <v>672</v>
      </c>
      <c r="B33" s="34" t="s">
        <v>673</v>
      </c>
      <c r="C33" s="34" t="s">
        <v>11</v>
      </c>
      <c r="D33" s="34">
        <v>4724717</v>
      </c>
      <c r="E33" s="34">
        <v>7089.4378589999997</v>
      </c>
      <c r="F33" s="34">
        <v>1.4733417365245594</v>
      </c>
      <c r="H33" s="28"/>
      <c r="J33" s="28"/>
      <c r="M33" s="28"/>
    </row>
    <row r="34" spans="1:13" x14ac:dyDescent="0.2">
      <c r="A34" s="34" t="s">
        <v>100</v>
      </c>
      <c r="B34" s="34" t="s">
        <v>101</v>
      </c>
      <c r="C34" s="34" t="s">
        <v>102</v>
      </c>
      <c r="D34" s="34">
        <v>1920649</v>
      </c>
      <c r="E34" s="34">
        <v>7071.8296179999998</v>
      </c>
      <c r="F34" s="34">
        <v>1.4696823552184453</v>
      </c>
      <c r="H34" s="28"/>
      <c r="J34" s="28"/>
      <c r="M34" s="28"/>
    </row>
    <row r="35" spans="1:13" x14ac:dyDescent="0.2">
      <c r="A35" s="34" t="s">
        <v>761</v>
      </c>
      <c r="B35" s="34" t="s">
        <v>762</v>
      </c>
      <c r="C35" s="34" t="s">
        <v>83</v>
      </c>
      <c r="D35" s="34">
        <v>3638567</v>
      </c>
      <c r="E35" s="34">
        <v>6962.3979550000004</v>
      </c>
      <c r="F35" s="34">
        <v>1.4469400391700002</v>
      </c>
      <c r="H35" s="28"/>
      <c r="J35" s="28"/>
      <c r="M35" s="28"/>
    </row>
    <row r="36" spans="1:13" x14ac:dyDescent="0.2">
      <c r="A36" s="34" t="s">
        <v>54</v>
      </c>
      <c r="B36" s="34" t="s">
        <v>55</v>
      </c>
      <c r="C36" s="34" t="s">
        <v>11</v>
      </c>
      <c r="D36" s="34">
        <v>893576</v>
      </c>
      <c r="E36" s="34">
        <v>6917.6186040000002</v>
      </c>
      <c r="F36" s="34">
        <v>1.4376339012116812</v>
      </c>
      <c r="H36" s="28"/>
      <c r="J36" s="28"/>
      <c r="M36" s="28"/>
    </row>
    <row r="37" spans="1:13" x14ac:dyDescent="0.2">
      <c r="A37" s="34" t="s">
        <v>676</v>
      </c>
      <c r="B37" s="34" t="s">
        <v>677</v>
      </c>
      <c r="C37" s="34" t="s">
        <v>21</v>
      </c>
      <c r="D37" s="34">
        <v>1518672</v>
      </c>
      <c r="E37" s="34">
        <v>6841.6173600000002</v>
      </c>
      <c r="F37" s="34">
        <v>1.4218391644441062</v>
      </c>
      <c r="H37" s="28"/>
      <c r="J37" s="28"/>
      <c r="M37" s="28"/>
    </row>
    <row r="38" spans="1:13" x14ac:dyDescent="0.2">
      <c r="A38" s="34" t="s">
        <v>763</v>
      </c>
      <c r="B38" s="34" t="s">
        <v>764</v>
      </c>
      <c r="C38" s="34" t="s">
        <v>21</v>
      </c>
      <c r="D38" s="34">
        <v>816000</v>
      </c>
      <c r="E38" s="34">
        <v>6723.84</v>
      </c>
      <c r="F38" s="34">
        <v>1.3973624282688411</v>
      </c>
      <c r="H38" s="28"/>
      <c r="J38" s="28"/>
      <c r="M38" s="28"/>
    </row>
    <row r="39" spans="1:13" x14ac:dyDescent="0.2">
      <c r="A39" s="34" t="s">
        <v>714</v>
      </c>
      <c r="B39" s="34" t="s">
        <v>715</v>
      </c>
      <c r="C39" s="34" t="s">
        <v>83</v>
      </c>
      <c r="D39" s="34">
        <v>1387522</v>
      </c>
      <c r="E39" s="34">
        <v>6652.4742290000004</v>
      </c>
      <c r="F39" s="34">
        <v>1.3825310451514801</v>
      </c>
      <c r="H39" s="28"/>
      <c r="J39" s="28"/>
      <c r="M39" s="28"/>
    </row>
    <row r="40" spans="1:13" x14ac:dyDescent="0.2">
      <c r="A40" s="34" t="s">
        <v>765</v>
      </c>
      <c r="B40" s="34" t="s">
        <v>766</v>
      </c>
      <c r="C40" s="34" t="s">
        <v>767</v>
      </c>
      <c r="D40" s="34">
        <v>2089316</v>
      </c>
      <c r="E40" s="34">
        <v>6552.0949760000003</v>
      </c>
      <c r="F40" s="34">
        <v>1.3616700197969367</v>
      </c>
      <c r="H40" s="28"/>
      <c r="J40" s="28"/>
      <c r="M40" s="28"/>
    </row>
    <row r="41" spans="1:13" x14ac:dyDescent="0.2">
      <c r="A41" s="34" t="s">
        <v>768</v>
      </c>
      <c r="B41" s="34" t="s">
        <v>769</v>
      </c>
      <c r="C41" s="34" t="s">
        <v>720</v>
      </c>
      <c r="D41" s="34">
        <v>156813</v>
      </c>
      <c r="E41" s="34">
        <v>6411.1426920000004</v>
      </c>
      <c r="F41" s="34">
        <v>1.3323770226643044</v>
      </c>
      <c r="H41" s="28"/>
      <c r="J41" s="28"/>
      <c r="M41" s="28"/>
    </row>
    <row r="42" spans="1:13" x14ac:dyDescent="0.2">
      <c r="A42" s="34" t="s">
        <v>770</v>
      </c>
      <c r="B42" s="34" t="s">
        <v>771</v>
      </c>
      <c r="C42" s="34" t="s">
        <v>37</v>
      </c>
      <c r="D42" s="34">
        <v>5727408</v>
      </c>
      <c r="E42" s="34">
        <v>6305.8762079999997</v>
      </c>
      <c r="F42" s="34">
        <v>1.3105003227878105</v>
      </c>
      <c r="H42" s="28"/>
      <c r="J42" s="28"/>
      <c r="M42" s="28"/>
    </row>
    <row r="43" spans="1:13" x14ac:dyDescent="0.2">
      <c r="A43" s="34" t="s">
        <v>577</v>
      </c>
      <c r="B43" s="34" t="s">
        <v>578</v>
      </c>
      <c r="C43" s="34" t="s">
        <v>86</v>
      </c>
      <c r="D43" s="34">
        <v>446833</v>
      </c>
      <c r="E43" s="34">
        <v>6214.3299479999996</v>
      </c>
      <c r="F43" s="34">
        <v>1.2914749884293886</v>
      </c>
      <c r="H43" s="28"/>
      <c r="J43" s="28"/>
      <c r="M43" s="28"/>
    </row>
    <row r="44" spans="1:13" x14ac:dyDescent="0.2">
      <c r="A44" s="34" t="s">
        <v>772</v>
      </c>
      <c r="B44" s="34" t="s">
        <v>773</v>
      </c>
      <c r="C44" s="34" t="s">
        <v>11</v>
      </c>
      <c r="D44" s="34">
        <v>4559668</v>
      </c>
      <c r="E44" s="34">
        <v>6180.6299740000004</v>
      </c>
      <c r="F44" s="34">
        <v>1.284471389667188</v>
      </c>
      <c r="H44" s="28"/>
      <c r="J44" s="28"/>
      <c r="M44" s="28"/>
    </row>
    <row r="45" spans="1:13" x14ac:dyDescent="0.2">
      <c r="A45" s="34" t="s">
        <v>97</v>
      </c>
      <c r="B45" s="34" t="s">
        <v>98</v>
      </c>
      <c r="C45" s="34" t="s">
        <v>99</v>
      </c>
      <c r="D45" s="34">
        <v>720000</v>
      </c>
      <c r="E45" s="34">
        <v>6040.44</v>
      </c>
      <c r="F45" s="34">
        <v>1.2553368173859338</v>
      </c>
      <c r="H45" s="28"/>
      <c r="J45" s="28"/>
      <c r="M45" s="28"/>
    </row>
    <row r="46" spans="1:13" x14ac:dyDescent="0.2">
      <c r="A46" s="34" t="s">
        <v>579</v>
      </c>
      <c r="B46" s="34" t="s">
        <v>580</v>
      </c>
      <c r="C46" s="34" t="s">
        <v>99</v>
      </c>
      <c r="D46" s="34">
        <v>461841</v>
      </c>
      <c r="E46" s="34">
        <v>5927.9601560000001</v>
      </c>
      <c r="F46" s="34">
        <v>1.2319610220155592</v>
      </c>
      <c r="H46" s="28"/>
      <c r="J46" s="28"/>
      <c r="M46" s="28"/>
    </row>
    <row r="47" spans="1:13" x14ac:dyDescent="0.2">
      <c r="A47" s="34" t="s">
        <v>109</v>
      </c>
      <c r="B47" s="34" t="s">
        <v>110</v>
      </c>
      <c r="C47" s="34" t="s">
        <v>26</v>
      </c>
      <c r="D47" s="34">
        <v>725000</v>
      </c>
      <c r="E47" s="34">
        <v>5797.1</v>
      </c>
      <c r="F47" s="34">
        <v>1.2047653919363488</v>
      </c>
      <c r="H47" s="28"/>
      <c r="J47" s="28"/>
      <c r="M47" s="28"/>
    </row>
    <row r="48" spans="1:13" x14ac:dyDescent="0.2">
      <c r="A48" s="34" t="s">
        <v>718</v>
      </c>
      <c r="B48" s="34" t="s">
        <v>719</v>
      </c>
      <c r="C48" s="34" t="s">
        <v>720</v>
      </c>
      <c r="D48" s="34">
        <v>656061</v>
      </c>
      <c r="E48" s="34">
        <v>5712.6511579999997</v>
      </c>
      <c r="F48" s="34">
        <v>1.1872150577639693</v>
      </c>
      <c r="H48" s="28"/>
      <c r="J48" s="28"/>
      <c r="M48" s="28"/>
    </row>
    <row r="49" spans="1:13" x14ac:dyDescent="0.2">
      <c r="A49" s="34" t="s">
        <v>774</v>
      </c>
      <c r="B49" s="34" t="s">
        <v>775</v>
      </c>
      <c r="C49" s="34" t="s">
        <v>89</v>
      </c>
      <c r="D49" s="34">
        <v>103038</v>
      </c>
      <c r="E49" s="34">
        <v>5701.3501349999997</v>
      </c>
      <c r="F49" s="34">
        <v>1.18486645563465</v>
      </c>
      <c r="H49" s="28"/>
      <c r="J49" s="28"/>
      <c r="M49" s="28"/>
    </row>
    <row r="50" spans="1:13" x14ac:dyDescent="0.2">
      <c r="A50" s="34" t="s">
        <v>63</v>
      </c>
      <c r="B50" s="34" t="s">
        <v>64</v>
      </c>
      <c r="C50" s="34" t="s">
        <v>65</v>
      </c>
      <c r="D50" s="34">
        <v>3902553</v>
      </c>
      <c r="E50" s="34">
        <v>5461.6229240000002</v>
      </c>
      <c r="F50" s="34">
        <v>1.1350458475171046</v>
      </c>
      <c r="H50" s="28"/>
      <c r="J50" s="28"/>
      <c r="M50" s="28"/>
    </row>
    <row r="51" spans="1:13" x14ac:dyDescent="0.2">
      <c r="A51" s="34" t="s">
        <v>598</v>
      </c>
      <c r="B51" s="34" t="s">
        <v>599</v>
      </c>
      <c r="C51" s="34" t="s">
        <v>105</v>
      </c>
      <c r="D51" s="34">
        <v>969295</v>
      </c>
      <c r="E51" s="34">
        <v>5278.2959229999997</v>
      </c>
      <c r="F51" s="34">
        <v>1.0969464484706364</v>
      </c>
      <c r="H51" s="28"/>
      <c r="J51" s="28"/>
      <c r="M51" s="28"/>
    </row>
    <row r="52" spans="1:13" x14ac:dyDescent="0.2">
      <c r="A52" s="34" t="s">
        <v>95</v>
      </c>
      <c r="B52" s="34" t="s">
        <v>96</v>
      </c>
      <c r="C52" s="34" t="s">
        <v>89</v>
      </c>
      <c r="D52" s="34">
        <v>438418</v>
      </c>
      <c r="E52" s="34">
        <v>4918.1731239999999</v>
      </c>
      <c r="F52" s="34">
        <v>1.0221049785835463</v>
      </c>
      <c r="H52" s="28"/>
      <c r="J52" s="28"/>
      <c r="M52" s="28"/>
    </row>
    <row r="53" spans="1:13" x14ac:dyDescent="0.2">
      <c r="A53" s="34" t="s">
        <v>776</v>
      </c>
      <c r="B53" s="34" t="s">
        <v>777</v>
      </c>
      <c r="C53" s="34" t="s">
        <v>86</v>
      </c>
      <c r="D53" s="34">
        <v>356431</v>
      </c>
      <c r="E53" s="34">
        <v>4901.995543</v>
      </c>
      <c r="F53" s="34">
        <v>1.0187429200173586</v>
      </c>
      <c r="H53" s="28"/>
      <c r="J53" s="28"/>
      <c r="M53" s="28"/>
    </row>
    <row r="54" spans="1:13" x14ac:dyDescent="0.2">
      <c r="A54" s="34" t="s">
        <v>778</v>
      </c>
      <c r="B54" s="34" t="s">
        <v>779</v>
      </c>
      <c r="C54" s="34" t="s">
        <v>86</v>
      </c>
      <c r="D54" s="34">
        <v>537163</v>
      </c>
      <c r="E54" s="34">
        <v>4859.7136609999998</v>
      </c>
      <c r="F54" s="34">
        <v>1.0099558112665112</v>
      </c>
      <c r="H54" s="28"/>
      <c r="J54" s="28"/>
      <c r="M54" s="28"/>
    </row>
    <row r="55" spans="1:13" x14ac:dyDescent="0.2">
      <c r="A55" s="34" t="s">
        <v>30</v>
      </c>
      <c r="B55" s="34" t="s">
        <v>31</v>
      </c>
      <c r="C55" s="34" t="s">
        <v>11</v>
      </c>
      <c r="D55" s="34">
        <v>381943</v>
      </c>
      <c r="E55" s="34">
        <v>4782.1173319999998</v>
      </c>
      <c r="F55" s="34">
        <v>0.99382958061316629</v>
      </c>
      <c r="H55" s="28"/>
      <c r="J55" s="28"/>
      <c r="M55" s="28"/>
    </row>
    <row r="56" spans="1:13" x14ac:dyDescent="0.2">
      <c r="A56" s="34" t="s">
        <v>780</v>
      </c>
      <c r="B56" s="34" t="s">
        <v>781</v>
      </c>
      <c r="C56" s="34" t="s">
        <v>92</v>
      </c>
      <c r="D56" s="34">
        <v>330000</v>
      </c>
      <c r="E56" s="34">
        <v>4772.625</v>
      </c>
      <c r="F56" s="34">
        <v>0.99185686441327847</v>
      </c>
      <c r="H56" s="28"/>
      <c r="J56" s="28"/>
      <c r="M56" s="28"/>
    </row>
    <row r="57" spans="1:13" x14ac:dyDescent="0.2">
      <c r="A57" s="34" t="s">
        <v>694</v>
      </c>
      <c r="B57" s="34" t="s">
        <v>695</v>
      </c>
      <c r="C57" s="34" t="s">
        <v>21</v>
      </c>
      <c r="D57" s="34">
        <v>1009206</v>
      </c>
      <c r="E57" s="34">
        <v>4651.9350569999997</v>
      </c>
      <c r="F57" s="34">
        <v>0.96677482917476765</v>
      </c>
      <c r="H57" s="28"/>
      <c r="J57" s="28"/>
      <c r="M57" s="28"/>
    </row>
    <row r="58" spans="1:13" x14ac:dyDescent="0.2">
      <c r="A58" s="34" t="s">
        <v>706</v>
      </c>
      <c r="B58" s="34" t="s">
        <v>707</v>
      </c>
      <c r="C58" s="34" t="s">
        <v>661</v>
      </c>
      <c r="D58" s="34">
        <v>1674909</v>
      </c>
      <c r="E58" s="34">
        <v>4360.6255819999997</v>
      </c>
      <c r="F58" s="34">
        <v>0.90623428755513924</v>
      </c>
      <c r="H58" s="28"/>
      <c r="J58" s="28"/>
      <c r="M58" s="28"/>
    </row>
    <row r="59" spans="1:13" x14ac:dyDescent="0.2">
      <c r="A59" s="34" t="s">
        <v>600</v>
      </c>
      <c r="B59" s="34" t="s">
        <v>601</v>
      </c>
      <c r="C59" s="34" t="s">
        <v>11</v>
      </c>
      <c r="D59" s="34">
        <v>5667347</v>
      </c>
      <c r="E59" s="34">
        <v>4310.0173940000004</v>
      </c>
      <c r="F59" s="34">
        <v>0.89571678855546577</v>
      </c>
      <c r="H59" s="28"/>
      <c r="J59" s="28"/>
      <c r="M59" s="28"/>
    </row>
    <row r="60" spans="1:13" x14ac:dyDescent="0.2">
      <c r="A60" s="34" t="s">
        <v>782</v>
      </c>
      <c r="B60" s="34" t="s">
        <v>783</v>
      </c>
      <c r="C60" s="34" t="s">
        <v>29</v>
      </c>
      <c r="D60" s="34">
        <v>100000</v>
      </c>
      <c r="E60" s="34">
        <v>4111.8999999999996</v>
      </c>
      <c r="F60" s="34">
        <v>0.85454361924118472</v>
      </c>
      <c r="H60" s="28"/>
      <c r="J60" s="28"/>
      <c r="M60" s="28"/>
    </row>
    <row r="61" spans="1:13" x14ac:dyDescent="0.2">
      <c r="A61" s="34" t="s">
        <v>87</v>
      </c>
      <c r="B61" s="34" t="s">
        <v>88</v>
      </c>
      <c r="C61" s="34" t="s">
        <v>89</v>
      </c>
      <c r="D61" s="34">
        <v>381260</v>
      </c>
      <c r="E61" s="34">
        <v>3423.5241700000001</v>
      </c>
      <c r="F61" s="34">
        <v>0.71148392100767854</v>
      </c>
      <c r="H61" s="28"/>
      <c r="J61" s="28"/>
      <c r="M61" s="28"/>
    </row>
    <row r="62" spans="1:13" x14ac:dyDescent="0.2">
      <c r="A62" s="34" t="s">
        <v>329</v>
      </c>
      <c r="B62" s="34" t="s">
        <v>330</v>
      </c>
      <c r="C62" s="34" t="s">
        <v>26</v>
      </c>
      <c r="D62" s="34">
        <v>780536</v>
      </c>
      <c r="E62" s="34">
        <v>2689.7270560000002</v>
      </c>
      <c r="F62" s="34">
        <v>0.55898467696324738</v>
      </c>
      <c r="H62" s="28"/>
      <c r="J62" s="28"/>
      <c r="M62" s="28"/>
    </row>
    <row r="63" spans="1:13" x14ac:dyDescent="0.2">
      <c r="A63" s="34" t="s">
        <v>115</v>
      </c>
      <c r="B63" s="34" t="s">
        <v>116</v>
      </c>
      <c r="C63" s="34" t="s">
        <v>65</v>
      </c>
      <c r="D63" s="34">
        <v>1030375</v>
      </c>
      <c r="E63" s="34">
        <v>2475.991125</v>
      </c>
      <c r="F63" s="34">
        <v>0.5145656307708244</v>
      </c>
      <c r="H63" s="28"/>
      <c r="J63" s="28"/>
      <c r="M63" s="28"/>
    </row>
    <row r="64" spans="1:13" x14ac:dyDescent="0.2">
      <c r="A64" s="34" t="s">
        <v>668</v>
      </c>
      <c r="B64" s="34" t="s">
        <v>669</v>
      </c>
      <c r="C64" s="34" t="s">
        <v>99</v>
      </c>
      <c r="D64" s="34">
        <v>876959</v>
      </c>
      <c r="E64" s="34">
        <v>1183.017691</v>
      </c>
      <c r="F64" s="34">
        <v>0.24585719966280539</v>
      </c>
      <c r="H64" s="28"/>
      <c r="J64" s="28"/>
      <c r="M64" s="28"/>
    </row>
    <row r="65" spans="1:6" x14ac:dyDescent="0.2">
      <c r="A65" s="33" t="s">
        <v>131</v>
      </c>
      <c r="B65" s="34"/>
      <c r="C65" s="34"/>
      <c r="D65" s="34"/>
      <c r="E65" s="33">
        <f xml:space="preserve"> SUM(E7:E64)</f>
        <v>443010.10793100018</v>
      </c>
      <c r="F65" s="33">
        <f>SUM(F7:F64)</f>
        <v>92.067283005857291</v>
      </c>
    </row>
    <row r="66" spans="1:6" x14ac:dyDescent="0.2">
      <c r="A66" s="34"/>
      <c r="B66" s="34"/>
      <c r="C66" s="34"/>
      <c r="D66" s="34"/>
      <c r="E66" s="34"/>
      <c r="F66" s="34"/>
    </row>
    <row r="67" spans="1:6" x14ac:dyDescent="0.2">
      <c r="A67" s="33" t="s">
        <v>585</v>
      </c>
      <c r="B67" s="34"/>
      <c r="C67" s="34"/>
      <c r="D67" s="34"/>
      <c r="E67" s="34"/>
      <c r="F67" s="34"/>
    </row>
    <row r="68" spans="1:6" x14ac:dyDescent="0.2">
      <c r="A68" s="34" t="s">
        <v>784</v>
      </c>
      <c r="B68" s="34" t="s">
        <v>785</v>
      </c>
      <c r="C68" s="34" t="s">
        <v>128</v>
      </c>
      <c r="D68" s="34">
        <v>170000</v>
      </c>
      <c r="E68" s="34">
        <v>1.7000000000000001E-2</v>
      </c>
      <c r="F68" s="34">
        <v>3.5329753950971912E-6</v>
      </c>
    </row>
    <row r="69" spans="1:6" x14ac:dyDescent="0.2">
      <c r="A69" s="34" t="s">
        <v>588</v>
      </c>
      <c r="B69" s="34" t="s">
        <v>130</v>
      </c>
      <c r="C69" s="34" t="s">
        <v>128</v>
      </c>
      <c r="D69" s="34">
        <v>8100</v>
      </c>
      <c r="E69" s="34">
        <v>8.0999999999999996E-4</v>
      </c>
      <c r="F69" s="34">
        <v>1.6833588647227793E-7</v>
      </c>
    </row>
    <row r="70" spans="1:6" x14ac:dyDescent="0.2">
      <c r="A70" s="33" t="s">
        <v>131</v>
      </c>
      <c r="B70" s="34"/>
      <c r="C70" s="34"/>
      <c r="D70" s="34"/>
      <c r="E70" s="33">
        <f>SUM(E68:E69)</f>
        <v>1.7809999999999999E-2</v>
      </c>
      <c r="F70" s="33">
        <f>SUM(F68:F69)</f>
        <v>3.7013112815694689E-6</v>
      </c>
    </row>
    <row r="71" spans="1:6" x14ac:dyDescent="0.2">
      <c r="A71" s="34"/>
      <c r="B71" s="34"/>
      <c r="C71" s="34"/>
      <c r="D71" s="34"/>
      <c r="E71" s="34"/>
      <c r="F71" s="34"/>
    </row>
    <row r="72" spans="1:6" x14ac:dyDescent="0.2">
      <c r="A72" s="33" t="s">
        <v>131</v>
      </c>
      <c r="B72" s="34"/>
      <c r="C72" s="34"/>
      <c r="D72" s="34"/>
      <c r="E72" s="33">
        <v>443010.12574100017</v>
      </c>
      <c r="F72" s="33">
        <v>92.067286707168577</v>
      </c>
    </row>
    <row r="73" spans="1:6" x14ac:dyDescent="0.2">
      <c r="A73" s="34"/>
      <c r="B73" s="34"/>
      <c r="C73" s="34"/>
      <c r="D73" s="34"/>
      <c r="E73" s="34"/>
      <c r="F73" s="34"/>
    </row>
    <row r="74" spans="1:6" x14ac:dyDescent="0.2">
      <c r="A74" s="33" t="s">
        <v>158</v>
      </c>
      <c r="B74" s="34"/>
      <c r="C74" s="34"/>
      <c r="D74" s="34"/>
      <c r="E74" s="33">
        <v>38170.694923399999</v>
      </c>
      <c r="F74" s="33">
        <v>7.93</v>
      </c>
    </row>
    <row r="75" spans="1:6" x14ac:dyDescent="0.2">
      <c r="A75" s="34"/>
      <c r="B75" s="34"/>
      <c r="C75" s="34"/>
      <c r="D75" s="34"/>
      <c r="E75" s="34"/>
      <c r="F75" s="34"/>
    </row>
    <row r="76" spans="1:6" x14ac:dyDescent="0.2">
      <c r="A76" s="37" t="s">
        <v>159</v>
      </c>
      <c r="B76" s="32"/>
      <c r="C76" s="32"/>
      <c r="D76" s="32"/>
      <c r="E76" s="38">
        <v>481180.82066440018</v>
      </c>
      <c r="F76" s="37">
        <f xml:space="preserve"> ROUND(SUM(F72:F75),2)</f>
        <v>100</v>
      </c>
    </row>
    <row r="78" spans="1:6" x14ac:dyDescent="0.2">
      <c r="A78" s="39" t="s">
        <v>162</v>
      </c>
    </row>
    <row r="79" spans="1:6" x14ac:dyDescent="0.2">
      <c r="A79" s="39" t="s">
        <v>163</v>
      </c>
    </row>
    <row r="80" spans="1:6" x14ac:dyDescent="0.2">
      <c r="A80" s="39" t="s">
        <v>164</v>
      </c>
    </row>
    <row r="81" spans="1:2" x14ac:dyDescent="0.2">
      <c r="A81" s="28" t="s">
        <v>589</v>
      </c>
      <c r="B81" s="40">
        <v>61.436785200000003</v>
      </c>
    </row>
    <row r="82" spans="1:2" x14ac:dyDescent="0.2">
      <c r="A82" s="28" t="s">
        <v>590</v>
      </c>
      <c r="B82" s="40">
        <v>792.3435958</v>
      </c>
    </row>
    <row r="83" spans="1:2" x14ac:dyDescent="0.2">
      <c r="A83" s="28" t="s">
        <v>591</v>
      </c>
      <c r="B83" s="40">
        <v>58.688014699999997</v>
      </c>
    </row>
    <row r="84" spans="1:2" x14ac:dyDescent="0.2">
      <c r="A84" s="28" t="s">
        <v>592</v>
      </c>
      <c r="B84" s="40">
        <v>763.06493820000003</v>
      </c>
    </row>
    <row r="86" spans="1:2" x14ac:dyDescent="0.2">
      <c r="A86" s="39" t="s">
        <v>165</v>
      </c>
    </row>
    <row r="87" spans="1:2" x14ac:dyDescent="0.2">
      <c r="A87" s="28" t="s">
        <v>589</v>
      </c>
      <c r="B87" s="40">
        <v>63.225423999999997</v>
      </c>
    </row>
    <row r="88" spans="1:2" x14ac:dyDescent="0.2">
      <c r="A88" s="28" t="s">
        <v>590</v>
      </c>
      <c r="B88" s="40">
        <v>815.42232179999996</v>
      </c>
    </row>
    <row r="89" spans="1:2" x14ac:dyDescent="0.2">
      <c r="A89" s="28" t="s">
        <v>591</v>
      </c>
      <c r="B89" s="40">
        <v>60.092082499999997</v>
      </c>
    </row>
    <row r="90" spans="1:2" x14ac:dyDescent="0.2">
      <c r="A90" s="28" t="s">
        <v>592</v>
      </c>
      <c r="B90" s="40">
        <v>781.31838960000005</v>
      </c>
    </row>
    <row r="92" spans="1:2" x14ac:dyDescent="0.2">
      <c r="A92" s="39" t="s">
        <v>166</v>
      </c>
      <c r="B92" s="41" t="s">
        <v>167</v>
      </c>
    </row>
    <row r="94" spans="1:2" x14ac:dyDescent="0.2">
      <c r="A94" s="39" t="s">
        <v>594</v>
      </c>
      <c r="B94" s="46">
        <v>0.1075715362611411</v>
      </c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31.42578125" style="28" bestFit="1" customWidth="1"/>
    <col min="3" max="3" width="19.140625" style="28" bestFit="1" customWidth="1"/>
    <col min="4" max="4" width="9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1" x14ac:dyDescent="0.2">
      <c r="A1" s="60" t="s">
        <v>786</v>
      </c>
      <c r="B1" s="60"/>
      <c r="C1" s="60"/>
      <c r="D1" s="60"/>
      <c r="E1" s="60"/>
    </row>
    <row r="3" spans="1:11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1" x14ac:dyDescent="0.2">
      <c r="A4" s="32"/>
      <c r="B4" s="32"/>
      <c r="C4" s="32"/>
      <c r="D4" s="32"/>
      <c r="E4" s="32"/>
      <c r="F4" s="32"/>
    </row>
    <row r="5" spans="1:11" x14ac:dyDescent="0.2">
      <c r="A5" s="33" t="s">
        <v>7</v>
      </c>
      <c r="B5" s="34"/>
      <c r="C5" s="34"/>
      <c r="D5" s="34"/>
      <c r="E5" s="34"/>
      <c r="F5" s="34"/>
    </row>
    <row r="6" spans="1:11" x14ac:dyDescent="0.2">
      <c r="A6" s="33" t="s">
        <v>8</v>
      </c>
      <c r="B6" s="34"/>
      <c r="C6" s="34"/>
      <c r="D6" s="34"/>
      <c r="E6" s="34"/>
      <c r="F6" s="34"/>
    </row>
    <row r="7" spans="1:11" x14ac:dyDescent="0.2">
      <c r="A7" s="34" t="s">
        <v>19</v>
      </c>
      <c r="B7" s="34" t="s">
        <v>20</v>
      </c>
      <c r="C7" s="34" t="s">
        <v>21</v>
      </c>
      <c r="D7" s="34">
        <v>261000</v>
      </c>
      <c r="E7" s="34">
        <v>2423.6460000000002</v>
      </c>
      <c r="F7" s="34">
        <v>17.147402877190402</v>
      </c>
      <c r="I7" s="28"/>
      <c r="K7" s="28"/>
    </row>
    <row r="8" spans="1:11" x14ac:dyDescent="0.2">
      <c r="A8" s="34" t="s">
        <v>787</v>
      </c>
      <c r="B8" s="34" t="s">
        <v>788</v>
      </c>
      <c r="C8" s="34" t="s">
        <v>21</v>
      </c>
      <c r="D8" s="34">
        <v>84000</v>
      </c>
      <c r="E8" s="34">
        <v>1873.0319999999999</v>
      </c>
      <c r="F8" s="34">
        <v>13.251784421433529</v>
      </c>
      <c r="I8" s="28"/>
      <c r="K8" s="28"/>
    </row>
    <row r="9" spans="1:11" x14ac:dyDescent="0.2">
      <c r="A9" s="34" t="s">
        <v>789</v>
      </c>
      <c r="B9" s="34" t="s">
        <v>790</v>
      </c>
      <c r="C9" s="34" t="s">
        <v>21</v>
      </c>
      <c r="D9" s="34">
        <v>262196</v>
      </c>
      <c r="E9" s="34">
        <v>1200.8576800000001</v>
      </c>
      <c r="F9" s="34">
        <v>8.496121313561547</v>
      </c>
      <c r="I9" s="28"/>
      <c r="K9" s="28"/>
    </row>
    <row r="10" spans="1:11" x14ac:dyDescent="0.2">
      <c r="A10" s="34" t="s">
        <v>22</v>
      </c>
      <c r="B10" s="34" t="s">
        <v>23</v>
      </c>
      <c r="C10" s="34" t="s">
        <v>21</v>
      </c>
      <c r="D10" s="34">
        <v>204000</v>
      </c>
      <c r="E10" s="34">
        <v>922.48800000000006</v>
      </c>
      <c r="F10" s="34">
        <v>6.5266434889309819</v>
      </c>
      <c r="I10" s="28"/>
      <c r="K10" s="28"/>
    </row>
    <row r="11" spans="1:11" x14ac:dyDescent="0.2">
      <c r="A11" s="34" t="s">
        <v>694</v>
      </c>
      <c r="B11" s="34" t="s">
        <v>695</v>
      </c>
      <c r="C11" s="34" t="s">
        <v>21</v>
      </c>
      <c r="D11" s="34">
        <v>200000</v>
      </c>
      <c r="E11" s="34">
        <v>921.9</v>
      </c>
      <c r="F11" s="34">
        <v>6.5224833628681029</v>
      </c>
      <c r="I11" s="28"/>
      <c r="K11" s="28"/>
    </row>
    <row r="12" spans="1:11" x14ac:dyDescent="0.2">
      <c r="A12" s="34" t="s">
        <v>66</v>
      </c>
      <c r="B12" s="34" t="s">
        <v>67</v>
      </c>
      <c r="C12" s="34" t="s">
        <v>21</v>
      </c>
      <c r="D12" s="34">
        <v>105000</v>
      </c>
      <c r="E12" s="34">
        <v>851.70749999999998</v>
      </c>
      <c r="F12" s="34">
        <v>6.0258683141121443</v>
      </c>
      <c r="I12" s="28"/>
      <c r="K12" s="28"/>
    </row>
    <row r="13" spans="1:11" x14ac:dyDescent="0.2">
      <c r="A13" s="34" t="s">
        <v>638</v>
      </c>
      <c r="B13" s="34" t="s">
        <v>639</v>
      </c>
      <c r="C13" s="34" t="s">
        <v>21</v>
      </c>
      <c r="D13" s="34">
        <v>38731</v>
      </c>
      <c r="E13" s="34">
        <v>585.41906500000005</v>
      </c>
      <c r="F13" s="34">
        <v>4.1418658333531848</v>
      </c>
      <c r="I13" s="28"/>
      <c r="K13" s="28"/>
    </row>
    <row r="14" spans="1:11" x14ac:dyDescent="0.2">
      <c r="A14" s="34" t="s">
        <v>755</v>
      </c>
      <c r="B14" s="34" t="s">
        <v>756</v>
      </c>
      <c r="C14" s="34" t="s">
        <v>21</v>
      </c>
      <c r="D14" s="34">
        <v>15000</v>
      </c>
      <c r="E14" s="34">
        <v>497.92500000000001</v>
      </c>
      <c r="F14" s="34">
        <v>3.5228414453369141</v>
      </c>
      <c r="I14" s="28"/>
      <c r="K14" s="28"/>
    </row>
    <row r="15" spans="1:11" x14ac:dyDescent="0.2">
      <c r="A15" s="34" t="s">
        <v>712</v>
      </c>
      <c r="B15" s="34" t="s">
        <v>713</v>
      </c>
      <c r="C15" s="34" t="s">
        <v>21</v>
      </c>
      <c r="D15" s="34">
        <v>120000</v>
      </c>
      <c r="E15" s="34">
        <v>492.12</v>
      </c>
      <c r="F15" s="34">
        <v>3.4817708130324885</v>
      </c>
      <c r="I15" s="28"/>
      <c r="K15" s="28"/>
    </row>
    <row r="16" spans="1:11" x14ac:dyDescent="0.2">
      <c r="A16" s="34" t="s">
        <v>791</v>
      </c>
      <c r="B16" s="34" t="s">
        <v>792</v>
      </c>
      <c r="C16" s="34" t="s">
        <v>21</v>
      </c>
      <c r="D16" s="34">
        <v>50000</v>
      </c>
      <c r="E16" s="34">
        <v>97.275000000000006</v>
      </c>
      <c r="F16" s="34">
        <v>0.68822493667750828</v>
      </c>
      <c r="I16" s="28"/>
      <c r="K16" s="28"/>
    </row>
    <row r="17" spans="1:11" x14ac:dyDescent="0.2">
      <c r="A17" s="34" t="s">
        <v>763</v>
      </c>
      <c r="B17" s="34" t="s">
        <v>764</v>
      </c>
      <c r="C17" s="34" t="s">
        <v>21</v>
      </c>
      <c r="D17" s="34">
        <v>10000</v>
      </c>
      <c r="E17" s="34">
        <v>82.4</v>
      </c>
      <c r="F17" s="34">
        <v>0.58298365234877081</v>
      </c>
      <c r="I17" s="28"/>
      <c r="K17" s="28"/>
    </row>
    <row r="18" spans="1:11" x14ac:dyDescent="0.2">
      <c r="A18" s="33" t="s">
        <v>131</v>
      </c>
      <c r="B18" s="34"/>
      <c r="C18" s="34"/>
      <c r="D18" s="34"/>
      <c r="E18" s="33">
        <f xml:space="preserve"> SUM(E7:E17)</f>
        <v>9948.7702449999997</v>
      </c>
      <c r="F18" s="33">
        <f>SUM(F7:F17)</f>
        <v>70.387990458845564</v>
      </c>
    </row>
    <row r="19" spans="1:11" x14ac:dyDescent="0.2">
      <c r="A19" s="34"/>
      <c r="B19" s="34"/>
      <c r="C19" s="34"/>
      <c r="D19" s="34"/>
      <c r="E19" s="34"/>
      <c r="F19" s="34"/>
    </row>
    <row r="20" spans="1:11" x14ac:dyDescent="0.2">
      <c r="A20" s="33" t="s">
        <v>585</v>
      </c>
      <c r="B20" s="34"/>
      <c r="C20" s="34"/>
      <c r="D20" s="34"/>
      <c r="E20" s="34"/>
      <c r="F20" s="34"/>
    </row>
    <row r="21" spans="1:11" x14ac:dyDescent="0.2">
      <c r="A21" s="34" t="s">
        <v>129</v>
      </c>
      <c r="B21" s="34" t="s">
        <v>793</v>
      </c>
      <c r="C21" s="34" t="s">
        <v>128</v>
      </c>
      <c r="D21" s="34">
        <v>970000</v>
      </c>
      <c r="E21" s="34">
        <v>9.7000000000000003E-2</v>
      </c>
      <c r="F21" s="34">
        <v>6.8627929948823752E-4</v>
      </c>
    </row>
    <row r="22" spans="1:11" x14ac:dyDescent="0.2">
      <c r="A22" s="33" t="s">
        <v>131</v>
      </c>
      <c r="B22" s="34"/>
      <c r="C22" s="34"/>
      <c r="D22" s="34"/>
      <c r="E22" s="33">
        <f>SUM(E21:E21)</f>
        <v>9.7000000000000003E-2</v>
      </c>
      <c r="F22" s="33">
        <f>SUM(F21:F21)</f>
        <v>6.8627929948823752E-4</v>
      </c>
    </row>
    <row r="23" spans="1:11" x14ac:dyDescent="0.2">
      <c r="A23" s="34"/>
      <c r="B23" s="34"/>
      <c r="C23" s="34"/>
      <c r="D23" s="34"/>
      <c r="E23" s="34"/>
      <c r="F23" s="34"/>
    </row>
    <row r="24" spans="1:11" x14ac:dyDescent="0.2">
      <c r="A24" s="33" t="s">
        <v>794</v>
      </c>
      <c r="B24" s="34"/>
      <c r="C24" s="34"/>
      <c r="D24" s="34"/>
      <c r="E24" s="34"/>
      <c r="F24" s="34"/>
    </row>
    <row r="25" spans="1:11" x14ac:dyDescent="0.2">
      <c r="A25" s="34" t="s">
        <v>795</v>
      </c>
      <c r="B25" s="34" t="s">
        <v>796</v>
      </c>
      <c r="C25" s="34" t="s">
        <v>797</v>
      </c>
      <c r="D25" s="34">
        <v>151472.78200000001</v>
      </c>
      <c r="E25" s="34">
        <v>1848.446093</v>
      </c>
      <c r="F25" s="34">
        <v>13.077838039647519</v>
      </c>
      <c r="I25" s="28"/>
      <c r="K25" s="28"/>
    </row>
    <row r="26" spans="1:11" x14ac:dyDescent="0.2">
      <c r="A26" s="33" t="s">
        <v>131</v>
      </c>
      <c r="B26" s="34"/>
      <c r="C26" s="34"/>
      <c r="D26" s="34"/>
      <c r="E26" s="33">
        <f>SUM(E25:E25)</f>
        <v>1848.446093</v>
      </c>
      <c r="F26" s="33">
        <f>SUM(F25:F25)</f>
        <v>13.077838039647519</v>
      </c>
    </row>
    <row r="27" spans="1:11" x14ac:dyDescent="0.2">
      <c r="A27" s="34"/>
      <c r="B27" s="34"/>
      <c r="C27" s="34"/>
      <c r="D27" s="34"/>
      <c r="E27" s="34"/>
      <c r="F27" s="34"/>
    </row>
    <row r="28" spans="1:11" x14ac:dyDescent="0.2">
      <c r="A28" s="33" t="s">
        <v>798</v>
      </c>
      <c r="B28" s="34"/>
      <c r="C28" s="34"/>
      <c r="D28" s="34"/>
      <c r="E28" s="34"/>
      <c r="F28" s="34"/>
    </row>
    <row r="29" spans="1:11" x14ac:dyDescent="0.2">
      <c r="A29" s="34" t="s">
        <v>799</v>
      </c>
      <c r="B29" s="34" t="s">
        <v>800</v>
      </c>
      <c r="C29" s="34" t="s">
        <v>21</v>
      </c>
      <c r="D29" s="34">
        <v>45000</v>
      </c>
      <c r="E29" s="34">
        <v>1019.5299889999999</v>
      </c>
      <c r="F29" s="34">
        <v>7.2132198624553636</v>
      </c>
      <c r="I29" s="28"/>
      <c r="K29" s="28"/>
    </row>
    <row r="30" spans="1:11" x14ac:dyDescent="0.2">
      <c r="A30" s="34" t="s">
        <v>801</v>
      </c>
      <c r="B30" s="34" t="s">
        <v>802</v>
      </c>
      <c r="C30" s="34" t="s">
        <v>21</v>
      </c>
      <c r="D30" s="34">
        <v>25000</v>
      </c>
      <c r="E30" s="34">
        <v>891.83436660000007</v>
      </c>
      <c r="F30" s="34">
        <v>6.3097676739152995</v>
      </c>
      <c r="I30" s="28"/>
      <c r="K30" s="28"/>
    </row>
    <row r="31" spans="1:11" x14ac:dyDescent="0.2">
      <c r="A31" s="33" t="s">
        <v>131</v>
      </c>
      <c r="B31" s="34"/>
      <c r="C31" s="34"/>
      <c r="D31" s="34"/>
      <c r="E31" s="33">
        <f>SUM(E29:E30)</f>
        <v>1911.3643556</v>
      </c>
      <c r="F31" s="33">
        <f>SUM(F29:F30)</f>
        <v>13.522987536370664</v>
      </c>
    </row>
    <row r="32" spans="1:11" x14ac:dyDescent="0.2">
      <c r="A32" s="34"/>
      <c r="B32" s="34"/>
      <c r="C32" s="34"/>
      <c r="D32" s="34"/>
      <c r="E32" s="34"/>
      <c r="F32" s="34"/>
    </row>
    <row r="33" spans="1:6" x14ac:dyDescent="0.2">
      <c r="A33" s="33" t="s">
        <v>131</v>
      </c>
      <c r="B33" s="34"/>
      <c r="C33" s="34"/>
      <c r="D33" s="34"/>
      <c r="E33" s="33">
        <f>E18+E22+E26+E31</f>
        <v>13708.677693600001</v>
      </c>
      <c r="F33" s="33">
        <f>F18+F22+F26+F31</f>
        <v>96.989502314163232</v>
      </c>
    </row>
    <row r="34" spans="1:6" x14ac:dyDescent="0.2">
      <c r="A34" s="34"/>
      <c r="B34" s="34"/>
      <c r="C34" s="34"/>
      <c r="D34" s="34"/>
      <c r="E34" s="34"/>
      <c r="F34" s="34"/>
    </row>
    <row r="35" spans="1:6" x14ac:dyDescent="0.2">
      <c r="A35" s="33" t="s">
        <v>158</v>
      </c>
      <c r="B35" s="34"/>
      <c r="C35" s="34"/>
      <c r="D35" s="34"/>
      <c r="E35" s="33">
        <f>E37-E33</f>
        <v>425.50937459999841</v>
      </c>
      <c r="F35" s="33">
        <f>E35/E37*100</f>
        <v>3.0104976858367518</v>
      </c>
    </row>
    <row r="36" spans="1:6" x14ac:dyDescent="0.2">
      <c r="A36" s="34"/>
      <c r="B36" s="34"/>
      <c r="C36" s="34"/>
      <c r="D36" s="34"/>
      <c r="E36" s="34"/>
      <c r="F36" s="34"/>
    </row>
    <row r="37" spans="1:6" x14ac:dyDescent="0.2">
      <c r="A37" s="37" t="s">
        <v>159</v>
      </c>
      <c r="B37" s="32"/>
      <c r="C37" s="32"/>
      <c r="D37" s="32"/>
      <c r="E37" s="38">
        <v>14134.187068199999</v>
      </c>
      <c r="F37" s="37">
        <f xml:space="preserve"> ROUND(SUM(F33:F36),2)</f>
        <v>100</v>
      </c>
    </row>
    <row r="39" spans="1:6" x14ac:dyDescent="0.2">
      <c r="A39" s="39" t="s">
        <v>162</v>
      </c>
    </row>
    <row r="40" spans="1:6" x14ac:dyDescent="0.2">
      <c r="A40" s="39" t="s">
        <v>163</v>
      </c>
    </row>
    <row r="41" spans="1:6" x14ac:dyDescent="0.2">
      <c r="A41" s="39" t="s">
        <v>164</v>
      </c>
    </row>
    <row r="42" spans="1:6" x14ac:dyDescent="0.2">
      <c r="A42" s="28" t="s">
        <v>589</v>
      </c>
      <c r="B42" s="40">
        <v>24.4164213</v>
      </c>
    </row>
    <row r="43" spans="1:6" x14ac:dyDescent="0.2">
      <c r="A43" s="28" t="s">
        <v>590</v>
      </c>
      <c r="B43" s="40">
        <v>117.5655445</v>
      </c>
    </row>
    <row r="44" spans="1:6" x14ac:dyDescent="0.2">
      <c r="A44" s="28" t="s">
        <v>591</v>
      </c>
      <c r="B44" s="40">
        <v>23.942904800000001</v>
      </c>
    </row>
    <row r="45" spans="1:6" x14ac:dyDescent="0.2">
      <c r="A45" s="28" t="s">
        <v>592</v>
      </c>
      <c r="B45" s="40">
        <v>115.29438709999999</v>
      </c>
    </row>
    <row r="47" spans="1:6" x14ac:dyDescent="0.2">
      <c r="A47" s="39" t="s">
        <v>165</v>
      </c>
    </row>
    <row r="48" spans="1:6" x14ac:dyDescent="0.2">
      <c r="A48" s="28" t="s">
        <v>589</v>
      </c>
      <c r="B48" s="40">
        <v>21.315003300000001</v>
      </c>
    </row>
    <row r="49" spans="1:2" x14ac:dyDescent="0.2">
      <c r="A49" s="28" t="s">
        <v>590</v>
      </c>
      <c r="B49" s="40">
        <v>112.4530037</v>
      </c>
    </row>
    <row r="50" spans="1:2" x14ac:dyDescent="0.2">
      <c r="A50" s="28" t="s">
        <v>591</v>
      </c>
      <c r="B50" s="40">
        <v>20.808933700000001</v>
      </c>
    </row>
    <row r="51" spans="1:2" x14ac:dyDescent="0.2">
      <c r="A51" s="28" t="s">
        <v>592</v>
      </c>
      <c r="B51" s="40">
        <v>109.92224160000001</v>
      </c>
    </row>
    <row r="53" spans="1:2" x14ac:dyDescent="0.2">
      <c r="A53" s="39" t="s">
        <v>166</v>
      </c>
      <c r="B53" s="41"/>
    </row>
    <row r="54" spans="1:2" x14ac:dyDescent="0.2">
      <c r="A54" s="42" t="s">
        <v>512</v>
      </c>
      <c r="B54" s="43" t="s">
        <v>593</v>
      </c>
    </row>
    <row r="55" spans="1:2" x14ac:dyDescent="0.2">
      <c r="A55" s="44" t="s">
        <v>535</v>
      </c>
      <c r="B55" s="45">
        <v>2</v>
      </c>
    </row>
    <row r="56" spans="1:2" x14ac:dyDescent="0.2">
      <c r="A56" s="44" t="s">
        <v>536</v>
      </c>
      <c r="B56" s="45">
        <v>2</v>
      </c>
    </row>
    <row r="58" spans="1:2" x14ac:dyDescent="0.2">
      <c r="A58" s="39" t="s">
        <v>594</v>
      </c>
      <c r="B58" s="46">
        <v>1.9734414056618729E-2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37.5703125" style="28" bestFit="1" customWidth="1"/>
    <col min="3" max="3" width="20" style="28" bestFit="1" customWidth="1"/>
    <col min="4" max="4" width="10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3" x14ac:dyDescent="0.2">
      <c r="A1" s="60" t="s">
        <v>803</v>
      </c>
      <c r="B1" s="60"/>
      <c r="C1" s="60"/>
      <c r="D1" s="60"/>
      <c r="E1" s="60"/>
    </row>
    <row r="3" spans="1:13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3" x14ac:dyDescent="0.2">
      <c r="A4" s="32"/>
      <c r="B4" s="32"/>
      <c r="C4" s="32"/>
      <c r="D4" s="32"/>
      <c r="E4" s="32"/>
      <c r="F4" s="32"/>
    </row>
    <row r="5" spans="1:13" x14ac:dyDescent="0.2">
      <c r="A5" s="33" t="s">
        <v>7</v>
      </c>
      <c r="B5" s="34"/>
      <c r="C5" s="34"/>
      <c r="D5" s="34"/>
      <c r="E5" s="34"/>
      <c r="F5" s="34"/>
    </row>
    <row r="6" spans="1:13" x14ac:dyDescent="0.2">
      <c r="A6" s="33" t="s">
        <v>8</v>
      </c>
      <c r="B6" s="34"/>
      <c r="C6" s="34"/>
      <c r="D6" s="34"/>
      <c r="E6" s="34"/>
      <c r="F6" s="34"/>
    </row>
    <row r="7" spans="1:13" x14ac:dyDescent="0.2">
      <c r="A7" s="34" t="s">
        <v>9</v>
      </c>
      <c r="B7" s="34" t="s">
        <v>10</v>
      </c>
      <c r="C7" s="34" t="s">
        <v>11</v>
      </c>
      <c r="D7" s="34">
        <v>301393</v>
      </c>
      <c r="E7" s="34">
        <v>3877.8730350000001</v>
      </c>
      <c r="F7" s="34">
        <v>6.199147096807117</v>
      </c>
      <c r="H7" s="28"/>
      <c r="J7" s="28"/>
      <c r="M7" s="28"/>
    </row>
    <row r="8" spans="1:13" x14ac:dyDescent="0.2">
      <c r="A8" s="34" t="s">
        <v>40</v>
      </c>
      <c r="B8" s="34" t="s">
        <v>41</v>
      </c>
      <c r="C8" s="34" t="s">
        <v>11</v>
      </c>
      <c r="D8" s="34">
        <v>219033</v>
      </c>
      <c r="E8" s="34">
        <v>3057.7006799999999</v>
      </c>
      <c r="F8" s="34">
        <v>4.8880239559795564</v>
      </c>
      <c r="H8" s="28"/>
      <c r="J8" s="28"/>
      <c r="M8" s="28"/>
    </row>
    <row r="9" spans="1:13" x14ac:dyDescent="0.2">
      <c r="A9" s="34" t="s">
        <v>79</v>
      </c>
      <c r="B9" s="34" t="s">
        <v>80</v>
      </c>
      <c r="C9" s="34" t="s">
        <v>58</v>
      </c>
      <c r="D9" s="34">
        <v>315125</v>
      </c>
      <c r="E9" s="34">
        <v>2869.370688</v>
      </c>
      <c r="F9" s="34">
        <v>4.5869606378638546</v>
      </c>
      <c r="H9" s="28"/>
      <c r="J9" s="28"/>
      <c r="M9" s="28"/>
    </row>
    <row r="10" spans="1:13" x14ac:dyDescent="0.2">
      <c r="A10" s="34" t="s">
        <v>14</v>
      </c>
      <c r="B10" s="34" t="s">
        <v>15</v>
      </c>
      <c r="C10" s="34" t="s">
        <v>11</v>
      </c>
      <c r="D10" s="34">
        <v>1091907</v>
      </c>
      <c r="E10" s="34">
        <v>2842.7798750000002</v>
      </c>
      <c r="F10" s="34">
        <v>4.544452706396549</v>
      </c>
      <c r="H10" s="28"/>
      <c r="J10" s="28"/>
      <c r="M10" s="28"/>
    </row>
    <row r="11" spans="1:13" x14ac:dyDescent="0.2">
      <c r="A11" s="34" t="s">
        <v>27</v>
      </c>
      <c r="B11" s="34" t="s">
        <v>28</v>
      </c>
      <c r="C11" s="34" t="s">
        <v>29</v>
      </c>
      <c r="D11" s="34">
        <v>83948</v>
      </c>
      <c r="E11" s="34">
        <v>2534.2222240000001</v>
      </c>
      <c r="F11" s="34">
        <v>4.0511940955214065</v>
      </c>
      <c r="H11" s="28"/>
      <c r="J11" s="28"/>
      <c r="M11" s="28"/>
    </row>
    <row r="12" spans="1:13" x14ac:dyDescent="0.2">
      <c r="A12" s="34" t="s">
        <v>61</v>
      </c>
      <c r="B12" s="34" t="s">
        <v>62</v>
      </c>
      <c r="C12" s="34" t="s">
        <v>11</v>
      </c>
      <c r="D12" s="34">
        <v>828495</v>
      </c>
      <c r="E12" s="34">
        <v>2228.2373029999999</v>
      </c>
      <c r="F12" s="34">
        <v>3.5620482370665778</v>
      </c>
      <c r="H12" s="28"/>
      <c r="J12" s="28"/>
      <c r="M12" s="28"/>
    </row>
    <row r="13" spans="1:13" x14ac:dyDescent="0.2">
      <c r="A13" s="34" t="s">
        <v>38</v>
      </c>
      <c r="B13" s="34" t="s">
        <v>39</v>
      </c>
      <c r="C13" s="34" t="s">
        <v>18</v>
      </c>
      <c r="D13" s="34">
        <v>400000</v>
      </c>
      <c r="E13" s="34">
        <v>2094.1999999999998</v>
      </c>
      <c r="F13" s="34">
        <v>3.3477769212558717</v>
      </c>
      <c r="H13" s="28"/>
      <c r="J13" s="28"/>
      <c r="M13" s="28"/>
    </row>
    <row r="14" spans="1:13" x14ac:dyDescent="0.2">
      <c r="A14" s="34" t="s">
        <v>608</v>
      </c>
      <c r="B14" s="34" t="s">
        <v>609</v>
      </c>
      <c r="C14" s="34" t="s">
        <v>86</v>
      </c>
      <c r="D14" s="34">
        <v>1247117</v>
      </c>
      <c r="E14" s="34">
        <v>2049.63679</v>
      </c>
      <c r="F14" s="34">
        <v>3.2765384120518424</v>
      </c>
      <c r="H14" s="28"/>
      <c r="J14" s="28"/>
      <c r="M14" s="28"/>
    </row>
    <row r="15" spans="1:13" x14ac:dyDescent="0.2">
      <c r="A15" s="34" t="s">
        <v>12</v>
      </c>
      <c r="B15" s="34" t="s">
        <v>13</v>
      </c>
      <c r="C15" s="34" t="s">
        <v>11</v>
      </c>
      <c r="D15" s="34">
        <v>428532</v>
      </c>
      <c r="E15" s="34">
        <v>1996.95912</v>
      </c>
      <c r="F15" s="34">
        <v>3.1923281704839246</v>
      </c>
      <c r="H15" s="28"/>
      <c r="J15" s="28"/>
      <c r="M15" s="28"/>
    </row>
    <row r="16" spans="1:13" x14ac:dyDescent="0.2">
      <c r="A16" s="34" t="s">
        <v>35</v>
      </c>
      <c r="B16" s="34" t="s">
        <v>36</v>
      </c>
      <c r="C16" s="34" t="s">
        <v>37</v>
      </c>
      <c r="D16" s="34">
        <v>538725</v>
      </c>
      <c r="E16" s="34">
        <v>1875.8404499999999</v>
      </c>
      <c r="F16" s="34">
        <v>2.9987085123045696</v>
      </c>
      <c r="H16" s="28"/>
      <c r="J16" s="28"/>
      <c r="M16" s="28"/>
    </row>
    <row r="17" spans="1:13" x14ac:dyDescent="0.2">
      <c r="A17" s="34" t="s">
        <v>16</v>
      </c>
      <c r="B17" s="34" t="s">
        <v>17</v>
      </c>
      <c r="C17" s="34" t="s">
        <v>18</v>
      </c>
      <c r="D17" s="34">
        <v>145311</v>
      </c>
      <c r="E17" s="34">
        <v>1802.0017109999999</v>
      </c>
      <c r="F17" s="34">
        <v>2.880670298992166</v>
      </c>
      <c r="H17" s="28"/>
      <c r="J17" s="28"/>
      <c r="M17" s="28"/>
    </row>
    <row r="18" spans="1:13" x14ac:dyDescent="0.2">
      <c r="A18" s="34" t="s">
        <v>780</v>
      </c>
      <c r="B18" s="34" t="s">
        <v>781</v>
      </c>
      <c r="C18" s="34" t="s">
        <v>92</v>
      </c>
      <c r="D18" s="34">
        <v>116000</v>
      </c>
      <c r="E18" s="34">
        <v>1677.65</v>
      </c>
      <c r="F18" s="34">
        <v>2.6818823187589125</v>
      </c>
      <c r="H18" s="28"/>
      <c r="J18" s="28"/>
      <c r="M18" s="28"/>
    </row>
    <row r="19" spans="1:13" x14ac:dyDescent="0.2">
      <c r="A19" s="34" t="s">
        <v>68</v>
      </c>
      <c r="B19" s="34" t="s">
        <v>69</v>
      </c>
      <c r="C19" s="34" t="s">
        <v>29</v>
      </c>
      <c r="D19" s="34">
        <v>475000</v>
      </c>
      <c r="E19" s="34">
        <v>1665.1125</v>
      </c>
      <c r="F19" s="34">
        <v>2.6618399383032507</v>
      </c>
      <c r="H19" s="28"/>
      <c r="J19" s="28"/>
      <c r="M19" s="28"/>
    </row>
    <row r="20" spans="1:13" x14ac:dyDescent="0.2">
      <c r="A20" s="34" t="s">
        <v>659</v>
      </c>
      <c r="B20" s="34" t="s">
        <v>660</v>
      </c>
      <c r="C20" s="34" t="s">
        <v>661</v>
      </c>
      <c r="D20" s="34">
        <v>902826</v>
      </c>
      <c r="E20" s="34">
        <v>1654.428645</v>
      </c>
      <c r="F20" s="34">
        <v>2.6447607848322146</v>
      </c>
      <c r="H20" s="28"/>
      <c r="J20" s="28"/>
      <c r="M20" s="28"/>
    </row>
    <row r="21" spans="1:13" x14ac:dyDescent="0.2">
      <c r="A21" s="34" t="s">
        <v>46</v>
      </c>
      <c r="B21" s="34" t="s">
        <v>47</v>
      </c>
      <c r="C21" s="34" t="s">
        <v>48</v>
      </c>
      <c r="D21" s="34">
        <v>230210</v>
      </c>
      <c r="E21" s="34">
        <v>1569.226465</v>
      </c>
      <c r="F21" s="34">
        <v>2.508557035503264</v>
      </c>
      <c r="H21" s="28"/>
      <c r="J21" s="28"/>
      <c r="M21" s="28"/>
    </row>
    <row r="22" spans="1:13" x14ac:dyDescent="0.2">
      <c r="A22" s="34" t="s">
        <v>19</v>
      </c>
      <c r="B22" s="34" t="s">
        <v>20</v>
      </c>
      <c r="C22" s="34" t="s">
        <v>21</v>
      </c>
      <c r="D22" s="34">
        <v>164724</v>
      </c>
      <c r="E22" s="34">
        <v>1529.627064</v>
      </c>
      <c r="F22" s="34">
        <v>2.445253644822643</v>
      </c>
      <c r="H22" s="28"/>
      <c r="J22" s="28"/>
      <c r="M22" s="28"/>
    </row>
    <row r="23" spans="1:13" x14ac:dyDescent="0.2">
      <c r="A23" s="34" t="s">
        <v>755</v>
      </c>
      <c r="B23" s="34" t="s">
        <v>756</v>
      </c>
      <c r="C23" s="34" t="s">
        <v>21</v>
      </c>
      <c r="D23" s="34">
        <v>46000</v>
      </c>
      <c r="E23" s="34">
        <v>1526.97</v>
      </c>
      <c r="F23" s="34">
        <v>2.441006076520905</v>
      </c>
      <c r="H23" s="28"/>
      <c r="J23" s="28"/>
      <c r="M23" s="28"/>
    </row>
    <row r="24" spans="1:13" x14ac:dyDescent="0.2">
      <c r="A24" s="34" t="s">
        <v>761</v>
      </c>
      <c r="B24" s="34" t="s">
        <v>762</v>
      </c>
      <c r="C24" s="34" t="s">
        <v>83</v>
      </c>
      <c r="D24" s="34">
        <v>679280</v>
      </c>
      <c r="E24" s="34">
        <v>1299.8022800000001</v>
      </c>
      <c r="F24" s="34">
        <v>2.0778569741093325</v>
      </c>
      <c r="H24" s="28"/>
      <c r="J24" s="28"/>
      <c r="M24" s="28"/>
    </row>
    <row r="25" spans="1:13" x14ac:dyDescent="0.2">
      <c r="A25" s="34" t="s">
        <v>44</v>
      </c>
      <c r="B25" s="34" t="s">
        <v>45</v>
      </c>
      <c r="C25" s="34" t="s">
        <v>18</v>
      </c>
      <c r="D25" s="34">
        <v>45848</v>
      </c>
      <c r="E25" s="34">
        <v>1299.080156</v>
      </c>
      <c r="F25" s="34">
        <v>2.0767025905444934</v>
      </c>
      <c r="H25" s="28"/>
      <c r="J25" s="28"/>
      <c r="M25" s="28"/>
    </row>
    <row r="26" spans="1:13" x14ac:dyDescent="0.2">
      <c r="A26" s="34" t="s">
        <v>49</v>
      </c>
      <c r="B26" s="34" t="s">
        <v>50</v>
      </c>
      <c r="C26" s="34" t="s">
        <v>51</v>
      </c>
      <c r="D26" s="34">
        <v>850000</v>
      </c>
      <c r="E26" s="34">
        <v>1294.125</v>
      </c>
      <c r="F26" s="34">
        <v>2.0687813046606127</v>
      </c>
      <c r="H26" s="28"/>
      <c r="J26" s="28"/>
      <c r="M26" s="28"/>
    </row>
    <row r="27" spans="1:13" x14ac:dyDescent="0.2">
      <c r="A27" s="34" t="s">
        <v>63</v>
      </c>
      <c r="B27" s="34" t="s">
        <v>64</v>
      </c>
      <c r="C27" s="34" t="s">
        <v>65</v>
      </c>
      <c r="D27" s="34">
        <v>918260</v>
      </c>
      <c r="E27" s="34">
        <v>1285.1048699999999</v>
      </c>
      <c r="F27" s="34">
        <v>2.0543617730777992</v>
      </c>
      <c r="H27" s="28"/>
      <c r="J27" s="28"/>
      <c r="M27" s="28"/>
    </row>
    <row r="28" spans="1:13" x14ac:dyDescent="0.2">
      <c r="A28" s="34" t="s">
        <v>604</v>
      </c>
      <c r="B28" s="34" t="s">
        <v>605</v>
      </c>
      <c r="C28" s="34" t="s">
        <v>58</v>
      </c>
      <c r="D28" s="34">
        <v>170548</v>
      </c>
      <c r="E28" s="34">
        <v>1232.891492</v>
      </c>
      <c r="F28" s="34">
        <v>1.9708937462182785</v>
      </c>
      <c r="H28" s="28"/>
      <c r="J28" s="28"/>
      <c r="M28" s="28"/>
    </row>
    <row r="29" spans="1:13" x14ac:dyDescent="0.2">
      <c r="A29" s="34" t="s">
        <v>123</v>
      </c>
      <c r="B29" s="34" t="s">
        <v>124</v>
      </c>
      <c r="C29" s="34" t="s">
        <v>125</v>
      </c>
      <c r="D29" s="34">
        <v>395918</v>
      </c>
      <c r="E29" s="34">
        <v>1224.1784560000001</v>
      </c>
      <c r="F29" s="34">
        <v>1.9569651334616787</v>
      </c>
      <c r="H29" s="28"/>
      <c r="J29" s="28"/>
      <c r="M29" s="28"/>
    </row>
    <row r="30" spans="1:13" x14ac:dyDescent="0.2">
      <c r="A30" s="34" t="s">
        <v>54</v>
      </c>
      <c r="B30" s="34" t="s">
        <v>55</v>
      </c>
      <c r="C30" s="34" t="s">
        <v>11</v>
      </c>
      <c r="D30" s="34">
        <v>152440</v>
      </c>
      <c r="E30" s="34">
        <v>1180.1142600000001</v>
      </c>
      <c r="F30" s="34">
        <v>1.8865243453695693</v>
      </c>
      <c r="H30" s="28"/>
      <c r="J30" s="28"/>
      <c r="M30" s="28"/>
    </row>
    <row r="31" spans="1:13" x14ac:dyDescent="0.2">
      <c r="A31" s="34" t="s">
        <v>109</v>
      </c>
      <c r="B31" s="34" t="s">
        <v>110</v>
      </c>
      <c r="C31" s="34" t="s">
        <v>26</v>
      </c>
      <c r="D31" s="34">
        <v>145000</v>
      </c>
      <c r="E31" s="34">
        <v>1159.42</v>
      </c>
      <c r="F31" s="34">
        <v>1.85344261199622</v>
      </c>
      <c r="H31" s="28"/>
      <c r="J31" s="28"/>
      <c r="M31" s="28"/>
    </row>
    <row r="32" spans="1:13" x14ac:dyDescent="0.2">
      <c r="A32" s="34" t="s">
        <v>70</v>
      </c>
      <c r="B32" s="34" t="s">
        <v>71</v>
      </c>
      <c r="C32" s="34" t="s">
        <v>26</v>
      </c>
      <c r="D32" s="34">
        <v>115000</v>
      </c>
      <c r="E32" s="34">
        <v>1116.3050000000001</v>
      </c>
      <c r="F32" s="34">
        <v>1.7845192035538804</v>
      </c>
      <c r="H32" s="28"/>
      <c r="J32" s="28"/>
      <c r="M32" s="28"/>
    </row>
    <row r="33" spans="1:13" x14ac:dyDescent="0.2">
      <c r="A33" s="34" t="s">
        <v>763</v>
      </c>
      <c r="B33" s="34" t="s">
        <v>764</v>
      </c>
      <c r="C33" s="34" t="s">
        <v>21</v>
      </c>
      <c r="D33" s="34">
        <v>126574</v>
      </c>
      <c r="E33" s="34">
        <v>1042.96976</v>
      </c>
      <c r="F33" s="34">
        <v>1.6672858810504134</v>
      </c>
      <c r="H33" s="28"/>
      <c r="J33" s="28"/>
      <c r="M33" s="28"/>
    </row>
    <row r="34" spans="1:13" x14ac:dyDescent="0.2">
      <c r="A34" s="34" t="s">
        <v>676</v>
      </c>
      <c r="B34" s="34" t="s">
        <v>677</v>
      </c>
      <c r="C34" s="34" t="s">
        <v>21</v>
      </c>
      <c r="D34" s="34">
        <v>217497</v>
      </c>
      <c r="E34" s="34">
        <v>979.82398499999999</v>
      </c>
      <c r="F34" s="34">
        <v>1.5663413828077355</v>
      </c>
      <c r="H34" s="28"/>
      <c r="J34" s="28"/>
      <c r="M34" s="28"/>
    </row>
    <row r="35" spans="1:13" x14ac:dyDescent="0.2">
      <c r="A35" s="34" t="s">
        <v>66</v>
      </c>
      <c r="B35" s="34" t="s">
        <v>67</v>
      </c>
      <c r="C35" s="34" t="s">
        <v>21</v>
      </c>
      <c r="D35" s="34">
        <v>120000</v>
      </c>
      <c r="E35" s="34">
        <v>973.38</v>
      </c>
      <c r="F35" s="34">
        <v>1.556040062845975</v>
      </c>
      <c r="H35" s="28"/>
      <c r="J35" s="28"/>
      <c r="M35" s="28"/>
    </row>
    <row r="36" spans="1:13" x14ac:dyDescent="0.2">
      <c r="A36" s="34" t="s">
        <v>56</v>
      </c>
      <c r="B36" s="34" t="s">
        <v>57</v>
      </c>
      <c r="C36" s="34" t="s">
        <v>58</v>
      </c>
      <c r="D36" s="34">
        <v>25000</v>
      </c>
      <c r="E36" s="34">
        <v>923.61249999999995</v>
      </c>
      <c r="F36" s="34">
        <v>1.47648200347791</v>
      </c>
      <c r="H36" s="28"/>
      <c r="J36" s="28"/>
      <c r="M36" s="28"/>
    </row>
    <row r="37" spans="1:13" x14ac:dyDescent="0.2">
      <c r="A37" s="34" t="s">
        <v>76</v>
      </c>
      <c r="B37" s="34" t="s">
        <v>77</v>
      </c>
      <c r="C37" s="34" t="s">
        <v>78</v>
      </c>
      <c r="D37" s="34">
        <v>611158</v>
      </c>
      <c r="E37" s="34">
        <v>917.04257900000005</v>
      </c>
      <c r="F37" s="34">
        <v>1.4659793628999929</v>
      </c>
      <c r="H37" s="28"/>
      <c r="J37" s="28"/>
      <c r="M37" s="28"/>
    </row>
    <row r="38" spans="1:13" x14ac:dyDescent="0.2">
      <c r="A38" s="34" t="s">
        <v>97</v>
      </c>
      <c r="B38" s="34" t="s">
        <v>98</v>
      </c>
      <c r="C38" s="34" t="s">
        <v>99</v>
      </c>
      <c r="D38" s="34">
        <v>100000</v>
      </c>
      <c r="E38" s="34">
        <v>838.95</v>
      </c>
      <c r="F38" s="34">
        <v>1.341140983711018</v>
      </c>
      <c r="H38" s="28"/>
      <c r="J38" s="28"/>
      <c r="M38" s="28"/>
    </row>
    <row r="39" spans="1:13" x14ac:dyDescent="0.2">
      <c r="A39" s="34" t="s">
        <v>81</v>
      </c>
      <c r="B39" s="34" t="s">
        <v>82</v>
      </c>
      <c r="C39" s="34" t="s">
        <v>83</v>
      </c>
      <c r="D39" s="34">
        <v>225000</v>
      </c>
      <c r="E39" s="34">
        <v>814.61249999999995</v>
      </c>
      <c r="F39" s="34">
        <v>1.3022351863559112</v>
      </c>
      <c r="H39" s="28"/>
      <c r="J39" s="28"/>
      <c r="M39" s="28"/>
    </row>
    <row r="40" spans="1:13" x14ac:dyDescent="0.2">
      <c r="A40" s="34" t="s">
        <v>90</v>
      </c>
      <c r="B40" s="34" t="s">
        <v>91</v>
      </c>
      <c r="C40" s="34" t="s">
        <v>92</v>
      </c>
      <c r="D40" s="34">
        <v>248088</v>
      </c>
      <c r="E40" s="34">
        <v>811.12371599999994</v>
      </c>
      <c r="F40" s="34">
        <v>1.2966580349097996</v>
      </c>
      <c r="H40" s="28"/>
      <c r="J40" s="28"/>
      <c r="M40" s="28"/>
    </row>
    <row r="41" spans="1:13" x14ac:dyDescent="0.2">
      <c r="A41" s="34" t="s">
        <v>714</v>
      </c>
      <c r="B41" s="34" t="s">
        <v>715</v>
      </c>
      <c r="C41" s="34" t="s">
        <v>83</v>
      </c>
      <c r="D41" s="34">
        <v>160000</v>
      </c>
      <c r="E41" s="34">
        <v>767.12</v>
      </c>
      <c r="F41" s="34">
        <v>1.2263139298222732</v>
      </c>
      <c r="H41" s="28"/>
      <c r="J41" s="28"/>
      <c r="M41" s="28"/>
    </row>
    <row r="42" spans="1:13" x14ac:dyDescent="0.2">
      <c r="A42" s="34" t="s">
        <v>804</v>
      </c>
      <c r="B42" s="34" t="s">
        <v>805</v>
      </c>
      <c r="C42" s="34" t="s">
        <v>26</v>
      </c>
      <c r="D42" s="34">
        <v>165777</v>
      </c>
      <c r="E42" s="34">
        <v>743.84139900000002</v>
      </c>
      <c r="F42" s="34">
        <v>1.1891008827460992</v>
      </c>
      <c r="H42" s="28"/>
      <c r="J42" s="28"/>
      <c r="M42" s="28"/>
    </row>
    <row r="43" spans="1:13" x14ac:dyDescent="0.2">
      <c r="A43" s="34" t="s">
        <v>706</v>
      </c>
      <c r="B43" s="34" t="s">
        <v>707</v>
      </c>
      <c r="C43" s="34" t="s">
        <v>661</v>
      </c>
      <c r="D43" s="34">
        <v>244955</v>
      </c>
      <c r="E43" s="34">
        <v>637.7403425</v>
      </c>
      <c r="F43" s="34">
        <v>1.0194883012010865</v>
      </c>
      <c r="H43" s="28"/>
      <c r="J43" s="28"/>
      <c r="M43" s="28"/>
    </row>
    <row r="44" spans="1:13" x14ac:dyDescent="0.2">
      <c r="A44" s="34" t="s">
        <v>806</v>
      </c>
      <c r="B44" s="34" t="s">
        <v>807</v>
      </c>
      <c r="C44" s="34" t="s">
        <v>29</v>
      </c>
      <c r="D44" s="34">
        <v>22075</v>
      </c>
      <c r="E44" s="34">
        <v>392.95707499999997</v>
      </c>
      <c r="F44" s="34">
        <v>0.62817907875523482</v>
      </c>
      <c r="H44" s="28"/>
      <c r="J44" s="28"/>
      <c r="M44" s="28"/>
    </row>
    <row r="45" spans="1:13" x14ac:dyDescent="0.2">
      <c r="A45" s="33" t="s">
        <v>131</v>
      </c>
      <c r="B45" s="34"/>
      <c r="C45" s="34"/>
      <c r="D45" s="34"/>
      <c r="E45" s="33">
        <f xml:space="preserve"> SUM(E7:E44)</f>
        <v>57786.03192050002</v>
      </c>
      <c r="F45" s="33">
        <f>SUM(F7:F44)</f>
        <v>92.376441617039958</v>
      </c>
    </row>
    <row r="46" spans="1:13" x14ac:dyDescent="0.2">
      <c r="A46" s="34"/>
      <c r="B46" s="34"/>
      <c r="C46" s="34"/>
      <c r="D46" s="34"/>
      <c r="E46" s="34"/>
      <c r="F46" s="34"/>
    </row>
    <row r="47" spans="1:13" x14ac:dyDescent="0.2">
      <c r="A47" s="33" t="s">
        <v>585</v>
      </c>
      <c r="B47" s="34"/>
      <c r="C47" s="34"/>
      <c r="D47" s="34"/>
      <c r="E47" s="34"/>
      <c r="F47" s="34"/>
    </row>
    <row r="48" spans="1:13" x14ac:dyDescent="0.2">
      <c r="A48" s="34" t="s">
        <v>586</v>
      </c>
      <c r="B48" s="34" t="s">
        <v>587</v>
      </c>
      <c r="C48" s="34" t="s">
        <v>128</v>
      </c>
      <c r="D48" s="34">
        <v>44170</v>
      </c>
      <c r="E48" s="34">
        <v>0.69788600000000001</v>
      </c>
      <c r="F48" s="34">
        <v>1.1156368276514065E-3</v>
      </c>
      <c r="H48" s="28"/>
      <c r="J48" s="28"/>
      <c r="M48" s="28"/>
    </row>
    <row r="49" spans="1:13" x14ac:dyDescent="0.2">
      <c r="A49" s="34" t="s">
        <v>129</v>
      </c>
      <c r="B49" s="34" t="s">
        <v>793</v>
      </c>
      <c r="C49" s="34" t="s">
        <v>128</v>
      </c>
      <c r="D49" s="34">
        <v>489000</v>
      </c>
      <c r="E49" s="34">
        <v>4.8899999999999999E-2</v>
      </c>
      <c r="F49" s="34">
        <v>7.8171278507025175E-5</v>
      </c>
      <c r="H49" s="28"/>
      <c r="J49" s="28"/>
      <c r="M49" s="28"/>
    </row>
    <row r="50" spans="1:13" x14ac:dyDescent="0.2">
      <c r="A50" s="34" t="s">
        <v>588</v>
      </c>
      <c r="B50" s="34" t="s">
        <v>130</v>
      </c>
      <c r="C50" s="34" t="s">
        <v>128</v>
      </c>
      <c r="D50" s="34">
        <v>98000</v>
      </c>
      <c r="E50" s="34">
        <v>9.7999999999999997E-3</v>
      </c>
      <c r="F50" s="34">
        <v>1.5666227594454942E-5</v>
      </c>
      <c r="H50" s="28"/>
      <c r="J50" s="28"/>
      <c r="M50" s="28"/>
    </row>
    <row r="51" spans="1:13" x14ac:dyDescent="0.2">
      <c r="A51" s="34" t="s">
        <v>808</v>
      </c>
      <c r="B51" s="34" t="s">
        <v>809</v>
      </c>
      <c r="C51" s="34" t="s">
        <v>128</v>
      </c>
      <c r="D51" s="34">
        <v>23815</v>
      </c>
      <c r="E51" s="34">
        <v>2.3814999999999999E-3</v>
      </c>
      <c r="F51" s="34">
        <v>3.8070531649178012E-6</v>
      </c>
      <c r="H51" s="28"/>
      <c r="J51" s="28"/>
      <c r="M51" s="28"/>
    </row>
    <row r="52" spans="1:13" x14ac:dyDescent="0.2">
      <c r="A52" s="33" t="s">
        <v>131</v>
      </c>
      <c r="B52" s="34"/>
      <c r="C52" s="34"/>
      <c r="D52" s="34"/>
      <c r="E52" s="33">
        <f>SUM(E48:E51)</f>
        <v>0.75896750000000002</v>
      </c>
      <c r="F52" s="33">
        <f>SUM(F48:F51)</f>
        <v>1.2132813869178043E-3</v>
      </c>
    </row>
    <row r="53" spans="1:13" x14ac:dyDescent="0.2">
      <c r="A53" s="34"/>
      <c r="B53" s="34"/>
      <c r="C53" s="34"/>
      <c r="D53" s="34"/>
      <c r="E53" s="34"/>
      <c r="F53" s="34"/>
    </row>
    <row r="54" spans="1:13" x14ac:dyDescent="0.2">
      <c r="A54" s="33" t="s">
        <v>131</v>
      </c>
      <c r="B54" s="34"/>
      <c r="C54" s="34"/>
      <c r="D54" s="34"/>
      <c r="E54" s="33">
        <v>57786.790888000018</v>
      </c>
      <c r="F54" s="33">
        <v>92.377654898426869</v>
      </c>
    </row>
    <row r="55" spans="1:13" x14ac:dyDescent="0.2">
      <c r="A55" s="34"/>
      <c r="B55" s="34"/>
      <c r="C55" s="34"/>
      <c r="D55" s="34"/>
      <c r="E55" s="34"/>
      <c r="F55" s="34"/>
    </row>
    <row r="56" spans="1:13" x14ac:dyDescent="0.2">
      <c r="A56" s="33" t="s">
        <v>158</v>
      </c>
      <c r="B56" s="34"/>
      <c r="C56" s="34"/>
      <c r="D56" s="34"/>
      <c r="E56" s="33">
        <v>4768.1537590999997</v>
      </c>
      <c r="F56" s="33">
        <v>7.62</v>
      </c>
    </row>
    <row r="57" spans="1:13" x14ac:dyDescent="0.2">
      <c r="A57" s="34"/>
      <c r="B57" s="34"/>
      <c r="C57" s="34"/>
      <c r="D57" s="34"/>
      <c r="E57" s="34"/>
      <c r="F57" s="34"/>
    </row>
    <row r="58" spans="1:13" x14ac:dyDescent="0.2">
      <c r="A58" s="37" t="s">
        <v>159</v>
      </c>
      <c r="B58" s="32"/>
      <c r="C58" s="32"/>
      <c r="D58" s="32"/>
      <c r="E58" s="38">
        <v>62554.944647100019</v>
      </c>
      <c r="F58" s="37">
        <f xml:space="preserve"> ROUND(SUM(F54:F57),2)</f>
        <v>100</v>
      </c>
    </row>
    <row r="60" spans="1:13" x14ac:dyDescent="0.2">
      <c r="A60" s="39" t="s">
        <v>162</v>
      </c>
    </row>
    <row r="61" spans="1:13" x14ac:dyDescent="0.2">
      <c r="A61" s="39" t="s">
        <v>163</v>
      </c>
    </row>
    <row r="62" spans="1:13" x14ac:dyDescent="0.2">
      <c r="A62" s="39" t="s">
        <v>164</v>
      </c>
    </row>
    <row r="63" spans="1:13" x14ac:dyDescent="0.2">
      <c r="A63" s="28" t="s">
        <v>589</v>
      </c>
      <c r="B63" s="40">
        <v>20.5661147</v>
      </c>
    </row>
    <row r="64" spans="1:13" x14ac:dyDescent="0.2">
      <c r="A64" s="28" t="s">
        <v>590</v>
      </c>
      <c r="B64" s="40">
        <v>61.8742637</v>
      </c>
    </row>
    <row r="65" spans="1:2" x14ac:dyDescent="0.2">
      <c r="A65" s="28" t="s">
        <v>591</v>
      </c>
      <c r="B65" s="40">
        <v>20.1446468</v>
      </c>
    </row>
    <row r="66" spans="1:2" x14ac:dyDescent="0.2">
      <c r="A66" s="28" t="s">
        <v>592</v>
      </c>
      <c r="B66" s="40">
        <v>60.697586800000003</v>
      </c>
    </row>
    <row r="68" spans="1:2" x14ac:dyDescent="0.2">
      <c r="A68" s="39" t="s">
        <v>165</v>
      </c>
    </row>
    <row r="69" spans="1:2" x14ac:dyDescent="0.2">
      <c r="A69" s="28" t="s">
        <v>589</v>
      </c>
      <c r="B69" s="40">
        <v>18.8592412</v>
      </c>
    </row>
    <row r="70" spans="1:2" x14ac:dyDescent="0.2">
      <c r="A70" s="28" t="s">
        <v>590</v>
      </c>
      <c r="B70" s="40">
        <v>62.003046500000004</v>
      </c>
    </row>
    <row r="71" spans="1:2" x14ac:dyDescent="0.2">
      <c r="A71" s="28" t="s">
        <v>591</v>
      </c>
      <c r="B71" s="40">
        <v>18.3483521</v>
      </c>
    </row>
    <row r="72" spans="1:2" x14ac:dyDescent="0.2">
      <c r="A72" s="28" t="s">
        <v>592</v>
      </c>
      <c r="B72" s="40">
        <v>60.542226100000001</v>
      </c>
    </row>
    <row r="74" spans="1:2" x14ac:dyDescent="0.2">
      <c r="A74" s="39" t="s">
        <v>166</v>
      </c>
      <c r="B74" s="41"/>
    </row>
    <row r="75" spans="1:2" x14ac:dyDescent="0.2">
      <c r="A75" s="42" t="s">
        <v>512</v>
      </c>
      <c r="B75" s="43" t="s">
        <v>593</v>
      </c>
    </row>
    <row r="76" spans="1:2" x14ac:dyDescent="0.2">
      <c r="A76" s="44" t="s">
        <v>535</v>
      </c>
      <c r="B76" s="45">
        <v>1.75</v>
      </c>
    </row>
    <row r="77" spans="1:2" x14ac:dyDescent="0.2">
      <c r="A77" s="44" t="s">
        <v>536</v>
      </c>
      <c r="B77" s="45">
        <v>1.75</v>
      </c>
    </row>
    <row r="79" spans="1:2" x14ac:dyDescent="0.2">
      <c r="A79" s="39" t="s">
        <v>594</v>
      </c>
      <c r="B79" s="46">
        <v>0.2031859289462738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35.7109375" style="28" bestFit="1" customWidth="1"/>
    <col min="3" max="3" width="20" style="28" bestFit="1" customWidth="1"/>
    <col min="4" max="4" width="11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3" x14ac:dyDescent="0.2">
      <c r="A1" s="60" t="s">
        <v>810</v>
      </c>
      <c r="B1" s="60"/>
      <c r="C1" s="60"/>
      <c r="D1" s="60"/>
      <c r="E1" s="60"/>
    </row>
    <row r="3" spans="1:13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3" x14ac:dyDescent="0.2">
      <c r="A4" s="32"/>
      <c r="B4" s="32"/>
      <c r="C4" s="32"/>
      <c r="D4" s="32"/>
      <c r="E4" s="32"/>
      <c r="F4" s="32"/>
    </row>
    <row r="5" spans="1:13" x14ac:dyDescent="0.2">
      <c r="A5" s="33" t="s">
        <v>7</v>
      </c>
      <c r="B5" s="34"/>
      <c r="C5" s="34"/>
      <c r="D5" s="34"/>
      <c r="E5" s="34"/>
      <c r="F5" s="34"/>
    </row>
    <row r="6" spans="1:13" x14ac:dyDescent="0.2">
      <c r="A6" s="33" t="s">
        <v>8</v>
      </c>
      <c r="B6" s="34"/>
      <c r="C6" s="34"/>
      <c r="D6" s="34"/>
      <c r="E6" s="34"/>
      <c r="F6" s="34"/>
    </row>
    <row r="7" spans="1:13" x14ac:dyDescent="0.2">
      <c r="A7" s="34" t="s">
        <v>596</v>
      </c>
      <c r="B7" s="34" t="s">
        <v>597</v>
      </c>
      <c r="C7" s="34" t="s">
        <v>86</v>
      </c>
      <c r="D7" s="34">
        <v>349312</v>
      </c>
      <c r="E7" s="34">
        <v>6984.3187840000001</v>
      </c>
      <c r="F7" s="34">
        <v>7.5152814720211705</v>
      </c>
      <c r="H7" s="28"/>
      <c r="J7" s="28"/>
      <c r="M7" s="28"/>
    </row>
    <row r="8" spans="1:13" x14ac:dyDescent="0.2">
      <c r="A8" s="34" t="s">
        <v>9</v>
      </c>
      <c r="B8" s="34" t="s">
        <v>10</v>
      </c>
      <c r="C8" s="34" t="s">
        <v>11</v>
      </c>
      <c r="D8" s="34">
        <v>478300</v>
      </c>
      <c r="E8" s="34">
        <v>6154.0469499999999</v>
      </c>
      <c r="F8" s="34">
        <v>6.6218906169107932</v>
      </c>
      <c r="H8" s="28"/>
      <c r="J8" s="28"/>
      <c r="M8" s="28"/>
    </row>
    <row r="9" spans="1:13" x14ac:dyDescent="0.2">
      <c r="A9" s="34" t="s">
        <v>598</v>
      </c>
      <c r="B9" s="34" t="s">
        <v>599</v>
      </c>
      <c r="C9" s="34" t="s">
        <v>105</v>
      </c>
      <c r="D9" s="34">
        <v>1078734</v>
      </c>
      <c r="E9" s="34">
        <v>5874.245997</v>
      </c>
      <c r="F9" s="34">
        <v>6.320818603595491</v>
      </c>
      <c r="H9" s="28"/>
      <c r="J9" s="28"/>
      <c r="M9" s="28"/>
    </row>
    <row r="10" spans="1:13" x14ac:dyDescent="0.2">
      <c r="A10" s="34" t="s">
        <v>61</v>
      </c>
      <c r="B10" s="34" t="s">
        <v>62</v>
      </c>
      <c r="C10" s="34" t="s">
        <v>11</v>
      </c>
      <c r="D10" s="34">
        <v>2145300</v>
      </c>
      <c r="E10" s="34">
        <v>5769.7843499999999</v>
      </c>
      <c r="F10" s="34">
        <v>6.2084155612208543</v>
      </c>
      <c r="H10" s="28"/>
      <c r="J10" s="28"/>
      <c r="M10" s="28"/>
    </row>
    <row r="11" spans="1:13" x14ac:dyDescent="0.2">
      <c r="A11" s="34" t="s">
        <v>583</v>
      </c>
      <c r="B11" s="34" t="s">
        <v>584</v>
      </c>
      <c r="C11" s="34" t="s">
        <v>18</v>
      </c>
      <c r="D11" s="34">
        <v>1458906</v>
      </c>
      <c r="E11" s="34">
        <v>4857.4275269999998</v>
      </c>
      <c r="F11" s="34">
        <v>5.2266994426107685</v>
      </c>
      <c r="H11" s="28"/>
      <c r="J11" s="28"/>
      <c r="M11" s="28"/>
    </row>
    <row r="12" spans="1:13" x14ac:dyDescent="0.2">
      <c r="A12" s="34" t="s">
        <v>19</v>
      </c>
      <c r="B12" s="34" t="s">
        <v>20</v>
      </c>
      <c r="C12" s="34" t="s">
        <v>21</v>
      </c>
      <c r="D12" s="34">
        <v>420000</v>
      </c>
      <c r="E12" s="34">
        <v>3900.12</v>
      </c>
      <c r="F12" s="34">
        <v>4.1966153723975284</v>
      </c>
      <c r="H12" s="28"/>
      <c r="J12" s="28"/>
      <c r="M12" s="28"/>
    </row>
    <row r="13" spans="1:13" x14ac:dyDescent="0.2">
      <c r="A13" s="34" t="s">
        <v>600</v>
      </c>
      <c r="B13" s="34" t="s">
        <v>601</v>
      </c>
      <c r="C13" s="34" t="s">
        <v>11</v>
      </c>
      <c r="D13" s="34">
        <v>5002500</v>
      </c>
      <c r="E13" s="34">
        <v>3804.4012499999999</v>
      </c>
      <c r="F13" s="34">
        <v>4.0936198805468473</v>
      </c>
      <c r="H13" s="28"/>
      <c r="J13" s="28"/>
      <c r="M13" s="28"/>
    </row>
    <row r="14" spans="1:13" x14ac:dyDescent="0.2">
      <c r="A14" s="34" t="s">
        <v>604</v>
      </c>
      <c r="B14" s="34" t="s">
        <v>605</v>
      </c>
      <c r="C14" s="34" t="s">
        <v>58</v>
      </c>
      <c r="D14" s="34">
        <v>479975</v>
      </c>
      <c r="E14" s="34">
        <v>3469.7392749999999</v>
      </c>
      <c r="F14" s="34">
        <v>3.7335161942905479</v>
      </c>
      <c r="H14" s="28"/>
      <c r="J14" s="28"/>
      <c r="M14" s="28"/>
    </row>
    <row r="15" spans="1:13" x14ac:dyDescent="0.2">
      <c r="A15" s="34" t="s">
        <v>602</v>
      </c>
      <c r="B15" s="34" t="s">
        <v>603</v>
      </c>
      <c r="C15" s="34" t="s">
        <v>48</v>
      </c>
      <c r="D15" s="34">
        <v>326400</v>
      </c>
      <c r="E15" s="34">
        <v>3411.5328</v>
      </c>
      <c r="F15" s="34">
        <v>3.6708847399357918</v>
      </c>
      <c r="H15" s="28"/>
      <c r="J15" s="28"/>
      <c r="M15" s="28"/>
    </row>
    <row r="16" spans="1:13" x14ac:dyDescent="0.2">
      <c r="A16" s="34" t="s">
        <v>610</v>
      </c>
      <c r="B16" s="34" t="s">
        <v>611</v>
      </c>
      <c r="C16" s="34" t="s">
        <v>89</v>
      </c>
      <c r="D16" s="34">
        <v>1427100</v>
      </c>
      <c r="E16" s="34">
        <v>2574.4884000000002</v>
      </c>
      <c r="F16" s="34">
        <v>2.7702064540319573</v>
      </c>
      <c r="H16" s="28"/>
      <c r="J16" s="28"/>
      <c r="M16" s="28"/>
    </row>
    <row r="17" spans="1:13" x14ac:dyDescent="0.2">
      <c r="A17" s="34" t="s">
        <v>606</v>
      </c>
      <c r="B17" s="34" t="s">
        <v>607</v>
      </c>
      <c r="C17" s="34" t="s">
        <v>86</v>
      </c>
      <c r="D17" s="34">
        <v>428163</v>
      </c>
      <c r="E17" s="34">
        <v>2487.412949</v>
      </c>
      <c r="F17" s="34">
        <v>2.6765113430545902</v>
      </c>
      <c r="H17" s="28"/>
      <c r="J17" s="28"/>
      <c r="M17" s="28"/>
    </row>
    <row r="18" spans="1:13" x14ac:dyDescent="0.2">
      <c r="A18" s="34" t="s">
        <v>612</v>
      </c>
      <c r="B18" s="34" t="s">
        <v>613</v>
      </c>
      <c r="C18" s="34" t="s">
        <v>29</v>
      </c>
      <c r="D18" s="34">
        <v>217500</v>
      </c>
      <c r="E18" s="34">
        <v>2198.8162499999999</v>
      </c>
      <c r="F18" s="34">
        <v>2.3659749125225598</v>
      </c>
      <c r="H18" s="28"/>
      <c r="J18" s="28"/>
      <c r="M18" s="28"/>
    </row>
    <row r="19" spans="1:13" x14ac:dyDescent="0.2">
      <c r="A19" s="34" t="s">
        <v>608</v>
      </c>
      <c r="B19" s="34" t="s">
        <v>609</v>
      </c>
      <c r="C19" s="34" t="s">
        <v>86</v>
      </c>
      <c r="D19" s="34">
        <v>1180201</v>
      </c>
      <c r="E19" s="34">
        <v>1939.6603439999999</v>
      </c>
      <c r="F19" s="34">
        <v>2.087117426351055</v>
      </c>
      <c r="H19" s="28"/>
      <c r="J19" s="28"/>
      <c r="M19" s="28"/>
    </row>
    <row r="20" spans="1:13" x14ac:dyDescent="0.2">
      <c r="A20" s="34" t="s">
        <v>123</v>
      </c>
      <c r="B20" s="34" t="s">
        <v>124</v>
      </c>
      <c r="C20" s="34" t="s">
        <v>125</v>
      </c>
      <c r="D20" s="34">
        <v>572000</v>
      </c>
      <c r="E20" s="34">
        <v>1768.624</v>
      </c>
      <c r="F20" s="34">
        <v>1.9030785376837649</v>
      </c>
      <c r="H20" s="28"/>
      <c r="J20" s="28"/>
      <c r="M20" s="28"/>
    </row>
    <row r="21" spans="1:13" x14ac:dyDescent="0.2">
      <c r="A21" s="34" t="s">
        <v>622</v>
      </c>
      <c r="B21" s="34" t="s">
        <v>623</v>
      </c>
      <c r="C21" s="34" t="s">
        <v>51</v>
      </c>
      <c r="D21" s="34">
        <v>187283</v>
      </c>
      <c r="E21" s="34">
        <v>1600.0523109999999</v>
      </c>
      <c r="F21" s="34">
        <v>1.7216916723031062</v>
      </c>
      <c r="H21" s="28"/>
      <c r="J21" s="28"/>
      <c r="M21" s="28"/>
    </row>
    <row r="22" spans="1:13" x14ac:dyDescent="0.2">
      <c r="A22" s="34" t="s">
        <v>619</v>
      </c>
      <c r="B22" s="34" t="s">
        <v>620</v>
      </c>
      <c r="C22" s="34" t="s">
        <v>621</v>
      </c>
      <c r="D22" s="34">
        <v>766050</v>
      </c>
      <c r="E22" s="34">
        <v>1551.6342749999999</v>
      </c>
      <c r="F22" s="34">
        <v>1.6695927947867995</v>
      </c>
      <c r="H22" s="28"/>
      <c r="J22" s="28"/>
      <c r="M22" s="28"/>
    </row>
    <row r="23" spans="1:13" x14ac:dyDescent="0.2">
      <c r="A23" s="34" t="s">
        <v>614</v>
      </c>
      <c r="B23" s="34" t="s">
        <v>615</v>
      </c>
      <c r="C23" s="34" t="s">
        <v>26</v>
      </c>
      <c r="D23" s="34">
        <v>586400</v>
      </c>
      <c r="E23" s="34">
        <v>1427.5907999999999</v>
      </c>
      <c r="F23" s="34">
        <v>1.5361192724257933</v>
      </c>
      <c r="H23" s="28"/>
      <c r="J23" s="28"/>
      <c r="M23" s="28"/>
    </row>
    <row r="24" spans="1:13" x14ac:dyDescent="0.2">
      <c r="A24" s="34" t="s">
        <v>616</v>
      </c>
      <c r="B24" s="34" t="s">
        <v>617</v>
      </c>
      <c r="C24" s="34" t="s">
        <v>618</v>
      </c>
      <c r="D24" s="34">
        <v>94444</v>
      </c>
      <c r="E24" s="34">
        <v>1193.488828</v>
      </c>
      <c r="F24" s="34">
        <v>1.2842203733140287</v>
      </c>
      <c r="H24" s="28"/>
      <c r="J24" s="28"/>
      <c r="M24" s="28"/>
    </row>
    <row r="25" spans="1:13" x14ac:dyDescent="0.2">
      <c r="A25" s="34" t="s">
        <v>626</v>
      </c>
      <c r="B25" s="34" t="s">
        <v>627</v>
      </c>
      <c r="C25" s="34" t="s">
        <v>628</v>
      </c>
      <c r="D25" s="34">
        <v>1155420</v>
      </c>
      <c r="E25" s="34">
        <v>1182.5723700000001</v>
      </c>
      <c r="F25" s="34">
        <v>1.2724740230850788</v>
      </c>
      <c r="H25" s="28"/>
      <c r="J25" s="28"/>
      <c r="M25" s="28"/>
    </row>
    <row r="26" spans="1:13" x14ac:dyDescent="0.2">
      <c r="A26" s="34" t="s">
        <v>624</v>
      </c>
      <c r="B26" s="34" t="s">
        <v>625</v>
      </c>
      <c r="C26" s="34" t="s">
        <v>621</v>
      </c>
      <c r="D26" s="34">
        <v>338718</v>
      </c>
      <c r="E26" s="34">
        <v>936.55526999999995</v>
      </c>
      <c r="F26" s="34">
        <v>1.0077541827384586</v>
      </c>
      <c r="H26" s="28"/>
      <c r="J26" s="28"/>
      <c r="M26" s="28"/>
    </row>
    <row r="27" spans="1:13" x14ac:dyDescent="0.2">
      <c r="A27" s="34" t="s">
        <v>27</v>
      </c>
      <c r="B27" s="34" t="s">
        <v>28</v>
      </c>
      <c r="C27" s="34" t="s">
        <v>29</v>
      </c>
      <c r="D27" s="34">
        <v>28700</v>
      </c>
      <c r="E27" s="34">
        <v>866.39559999999994</v>
      </c>
      <c r="F27" s="34">
        <v>0.93226082621498296</v>
      </c>
      <c r="H27" s="28"/>
      <c r="J27" s="28"/>
      <c r="M27" s="28"/>
    </row>
    <row r="28" spans="1:13" x14ac:dyDescent="0.2">
      <c r="A28" s="34" t="s">
        <v>119</v>
      </c>
      <c r="B28" s="34" t="s">
        <v>120</v>
      </c>
      <c r="C28" s="34" t="s">
        <v>65</v>
      </c>
      <c r="D28" s="34">
        <v>192709</v>
      </c>
      <c r="E28" s="34">
        <v>748.96352850000005</v>
      </c>
      <c r="F28" s="34">
        <v>0.80590132023327343</v>
      </c>
      <c r="H28" s="28"/>
      <c r="J28" s="28"/>
      <c r="M28" s="28"/>
    </row>
    <row r="29" spans="1:13" x14ac:dyDescent="0.2">
      <c r="A29" s="34" t="s">
        <v>95</v>
      </c>
      <c r="B29" s="34" t="s">
        <v>96</v>
      </c>
      <c r="C29" s="34" t="s">
        <v>89</v>
      </c>
      <c r="D29" s="34">
        <v>53700</v>
      </c>
      <c r="E29" s="34">
        <v>602.40660000000003</v>
      </c>
      <c r="F29" s="34">
        <v>0.64820282401406337</v>
      </c>
      <c r="H29" s="28"/>
      <c r="J29" s="28"/>
      <c r="M29" s="28"/>
    </row>
    <row r="30" spans="1:13" x14ac:dyDescent="0.2">
      <c r="A30" s="34" t="s">
        <v>629</v>
      </c>
      <c r="B30" s="34" t="s">
        <v>630</v>
      </c>
      <c r="C30" s="34" t="s">
        <v>29</v>
      </c>
      <c r="D30" s="34">
        <v>26048</v>
      </c>
      <c r="E30" s="34">
        <v>434.57180799999998</v>
      </c>
      <c r="F30" s="34">
        <v>0.46760887610211654</v>
      </c>
      <c r="H30" s="28"/>
      <c r="J30" s="28"/>
      <c r="M30" s="28"/>
    </row>
    <row r="31" spans="1:13" x14ac:dyDescent="0.2">
      <c r="A31" s="33" t="s">
        <v>131</v>
      </c>
      <c r="B31" s="34"/>
      <c r="C31" s="34"/>
      <c r="D31" s="34"/>
      <c r="E31" s="33">
        <f xml:space="preserve"> SUM(E7:E30)</f>
        <v>65738.850266500012</v>
      </c>
      <c r="F31" s="33">
        <f>SUM(F7:F30)</f>
        <v>70.736456722391438</v>
      </c>
    </row>
    <row r="32" spans="1:13" x14ac:dyDescent="0.2">
      <c r="A32" s="34"/>
      <c r="B32" s="34"/>
      <c r="C32" s="34"/>
      <c r="D32" s="34"/>
      <c r="E32" s="34"/>
      <c r="F32" s="34"/>
    </row>
    <row r="33" spans="1:13" x14ac:dyDescent="0.2">
      <c r="A33" s="33" t="s">
        <v>798</v>
      </c>
      <c r="B33" s="34"/>
      <c r="C33" s="34"/>
      <c r="D33" s="34"/>
      <c r="E33" s="34"/>
      <c r="F33" s="34"/>
    </row>
    <row r="34" spans="1:13" x14ac:dyDescent="0.2">
      <c r="A34" s="34"/>
      <c r="B34" s="34"/>
      <c r="C34" s="34"/>
      <c r="D34" s="34"/>
      <c r="E34" s="34"/>
      <c r="F34" s="34"/>
    </row>
    <row r="35" spans="1:13" x14ac:dyDescent="0.2">
      <c r="A35" s="34" t="s">
        <v>811</v>
      </c>
      <c r="B35" s="34" t="s">
        <v>812</v>
      </c>
      <c r="C35" s="34" t="s">
        <v>813</v>
      </c>
      <c r="D35" s="34">
        <v>11570</v>
      </c>
      <c r="E35" s="34">
        <v>2789.5525584000002</v>
      </c>
      <c r="F35" s="34">
        <v>3.0016202446828033</v>
      </c>
      <c r="H35" s="28"/>
      <c r="J35" s="28"/>
      <c r="M35" s="28"/>
    </row>
    <row r="36" spans="1:13" x14ac:dyDescent="0.2">
      <c r="A36" s="34" t="s">
        <v>814</v>
      </c>
      <c r="B36" s="34" t="s">
        <v>815</v>
      </c>
      <c r="C36" s="34" t="s">
        <v>21</v>
      </c>
      <c r="D36" s="34">
        <v>1754000</v>
      </c>
      <c r="E36" s="34">
        <v>2683.9577892000002</v>
      </c>
      <c r="F36" s="34">
        <v>2.8879979377616083</v>
      </c>
      <c r="H36" s="28"/>
      <c r="J36" s="28"/>
      <c r="M36" s="28"/>
    </row>
    <row r="37" spans="1:13" x14ac:dyDescent="0.2">
      <c r="A37" s="34" t="s">
        <v>816</v>
      </c>
      <c r="B37" s="34" t="s">
        <v>817</v>
      </c>
      <c r="C37" s="34" t="s">
        <v>818</v>
      </c>
      <c r="D37" s="34">
        <v>590000</v>
      </c>
      <c r="E37" s="34">
        <v>2657.0058128999999</v>
      </c>
      <c r="F37" s="34">
        <v>2.8589970152112576</v>
      </c>
      <c r="H37" s="28"/>
      <c r="J37" s="28"/>
      <c r="M37" s="28"/>
    </row>
    <row r="38" spans="1:13" x14ac:dyDescent="0.2">
      <c r="A38" s="34" t="s">
        <v>819</v>
      </c>
      <c r="B38" s="34" t="s">
        <v>820</v>
      </c>
      <c r="C38" s="34" t="s">
        <v>821</v>
      </c>
      <c r="D38" s="34">
        <v>1450000</v>
      </c>
      <c r="E38" s="34">
        <v>2208.1917149999999</v>
      </c>
      <c r="F38" s="34">
        <v>2.3760631202039582</v>
      </c>
      <c r="H38" s="28"/>
      <c r="J38" s="28"/>
      <c r="M38" s="28"/>
    </row>
    <row r="39" spans="1:13" x14ac:dyDescent="0.2">
      <c r="A39" s="34" t="s">
        <v>822</v>
      </c>
      <c r="B39" s="34" t="s">
        <v>823</v>
      </c>
      <c r="C39" s="34" t="s">
        <v>824</v>
      </c>
      <c r="D39" s="34">
        <v>2562198</v>
      </c>
      <c r="E39" s="34">
        <v>2072.5871774000002</v>
      </c>
      <c r="F39" s="34">
        <v>2.2301496388087658</v>
      </c>
      <c r="H39" s="28"/>
      <c r="J39" s="28"/>
      <c r="M39" s="28"/>
    </row>
    <row r="40" spans="1:13" x14ac:dyDescent="0.2">
      <c r="A40" s="34" t="s">
        <v>825</v>
      </c>
      <c r="B40" s="34" t="s">
        <v>826</v>
      </c>
      <c r="C40" s="34" t="s">
        <v>65</v>
      </c>
      <c r="D40" s="34">
        <v>2607173</v>
      </c>
      <c r="E40" s="34">
        <v>1764.4885896000001</v>
      </c>
      <c r="F40" s="34">
        <v>1.8986287446374452</v>
      </c>
      <c r="H40" s="28"/>
      <c r="J40" s="28"/>
      <c r="M40" s="28"/>
    </row>
    <row r="41" spans="1:13" x14ac:dyDescent="0.2">
      <c r="A41" s="34" t="s">
        <v>827</v>
      </c>
      <c r="B41" s="34" t="s">
        <v>828</v>
      </c>
      <c r="C41" s="34" t="s">
        <v>829</v>
      </c>
      <c r="D41" s="34">
        <v>677438</v>
      </c>
      <c r="E41" s="34">
        <v>1615.1432255</v>
      </c>
      <c r="F41" s="34">
        <v>1.7379298300454926</v>
      </c>
      <c r="H41" s="28"/>
      <c r="J41" s="28"/>
      <c r="M41" s="28"/>
    </row>
    <row r="42" spans="1:13" x14ac:dyDescent="0.2">
      <c r="A42" s="34" t="s">
        <v>830</v>
      </c>
      <c r="B42" s="34" t="s">
        <v>831</v>
      </c>
      <c r="C42" s="34" t="s">
        <v>26</v>
      </c>
      <c r="D42" s="34">
        <v>600000</v>
      </c>
      <c r="E42" s="34">
        <v>1395.535635</v>
      </c>
      <c r="F42" s="34">
        <v>1.5016272059755971</v>
      </c>
      <c r="H42" s="28"/>
      <c r="J42" s="28"/>
      <c r="M42" s="28"/>
    </row>
    <row r="43" spans="1:13" x14ac:dyDescent="0.2">
      <c r="A43" s="34" t="s">
        <v>832</v>
      </c>
      <c r="B43" s="34" t="s">
        <v>833</v>
      </c>
      <c r="C43" s="34" t="s">
        <v>654</v>
      </c>
      <c r="D43" s="34">
        <v>5842000</v>
      </c>
      <c r="E43" s="34">
        <v>1374.1111900000001</v>
      </c>
      <c r="F43" s="34">
        <v>1.4785740293471639</v>
      </c>
      <c r="H43" s="28"/>
      <c r="J43" s="28"/>
      <c r="M43" s="28"/>
    </row>
    <row r="44" spans="1:13" x14ac:dyDescent="0.2">
      <c r="A44" s="34" t="s">
        <v>834</v>
      </c>
      <c r="B44" s="34" t="s">
        <v>835</v>
      </c>
      <c r="C44" s="34" t="s">
        <v>654</v>
      </c>
      <c r="D44" s="34">
        <v>13780000</v>
      </c>
      <c r="E44" s="34">
        <v>1108.5239703</v>
      </c>
      <c r="F44" s="34">
        <v>1.1927963074039059</v>
      </c>
      <c r="H44" s="28"/>
      <c r="J44" s="28"/>
      <c r="M44" s="28"/>
    </row>
    <row r="45" spans="1:13" x14ac:dyDescent="0.2">
      <c r="A45" s="34" t="s">
        <v>836</v>
      </c>
      <c r="B45" s="34" t="s">
        <v>837</v>
      </c>
      <c r="C45" s="34" t="s">
        <v>29</v>
      </c>
      <c r="D45" s="34">
        <v>500000</v>
      </c>
      <c r="E45" s="34">
        <v>863.0564435</v>
      </c>
      <c r="F45" s="34">
        <v>0.92866781997447223</v>
      </c>
      <c r="H45" s="28"/>
      <c r="J45" s="28"/>
      <c r="M45" s="28"/>
    </row>
    <row r="46" spans="1:13" x14ac:dyDescent="0.2">
      <c r="A46" s="34" t="s">
        <v>838</v>
      </c>
      <c r="B46" s="34" t="s">
        <v>839</v>
      </c>
      <c r="C46" s="34" t="s">
        <v>26</v>
      </c>
      <c r="D46" s="34">
        <v>706969</v>
      </c>
      <c r="E46" s="34">
        <v>816.08117670000001</v>
      </c>
      <c r="F46" s="34">
        <v>0.87812139402466682</v>
      </c>
      <c r="H46" s="28"/>
      <c r="J46" s="28"/>
      <c r="M46" s="28"/>
    </row>
    <row r="47" spans="1:13" x14ac:dyDescent="0.2">
      <c r="A47" s="34" t="s">
        <v>840</v>
      </c>
      <c r="B47" s="34" t="s">
        <v>841</v>
      </c>
      <c r="C47" s="34" t="s">
        <v>842</v>
      </c>
      <c r="D47" s="34">
        <v>7700</v>
      </c>
      <c r="E47" s="34">
        <v>810.75567950000004</v>
      </c>
      <c r="F47" s="34">
        <v>0.87239104126239797</v>
      </c>
      <c r="H47" s="28"/>
      <c r="J47" s="28"/>
      <c r="M47" s="28"/>
    </row>
    <row r="48" spans="1:13" x14ac:dyDescent="0.2">
      <c r="A48" s="34" t="s">
        <v>843</v>
      </c>
      <c r="B48" s="34" t="s">
        <v>844</v>
      </c>
      <c r="C48" s="34" t="s">
        <v>21</v>
      </c>
      <c r="D48" s="34">
        <v>123000</v>
      </c>
      <c r="E48" s="34">
        <v>686.03277869999999</v>
      </c>
      <c r="F48" s="34">
        <v>0.73818644171487324</v>
      </c>
      <c r="H48" s="28"/>
      <c r="J48" s="28"/>
      <c r="M48" s="28"/>
    </row>
    <row r="49" spans="1:13" x14ac:dyDescent="0.2">
      <c r="A49" s="34" t="s">
        <v>845</v>
      </c>
      <c r="B49" s="34" t="s">
        <v>846</v>
      </c>
      <c r="C49" s="34" t="s">
        <v>26</v>
      </c>
      <c r="D49" s="34">
        <v>200000</v>
      </c>
      <c r="E49" s="34">
        <v>479.15845079999997</v>
      </c>
      <c r="F49" s="34">
        <v>0.51558508980274054</v>
      </c>
      <c r="H49" s="28"/>
      <c r="J49" s="28"/>
      <c r="M49" s="28"/>
    </row>
    <row r="50" spans="1:13" x14ac:dyDescent="0.2">
      <c r="A50" s="34" t="s">
        <v>847</v>
      </c>
      <c r="B50" s="34" t="s">
        <v>848</v>
      </c>
      <c r="C50" s="34" t="s">
        <v>849</v>
      </c>
      <c r="D50" s="34">
        <v>27103</v>
      </c>
      <c r="E50" s="34">
        <v>337.77848760000001</v>
      </c>
      <c r="F50" s="34">
        <v>0.3634571227365691</v>
      </c>
      <c r="H50" s="28"/>
      <c r="J50" s="28"/>
      <c r="M50" s="28"/>
    </row>
    <row r="51" spans="1:13" x14ac:dyDescent="0.2">
      <c r="A51" s="33" t="s">
        <v>131</v>
      </c>
      <c r="B51" s="34"/>
      <c r="C51" s="34"/>
      <c r="D51" s="34"/>
      <c r="E51" s="33">
        <f>SUM(E35:E50)</f>
        <v>23661.960680100005</v>
      </c>
      <c r="F51" s="33">
        <f>SUM(F35:F50)</f>
        <v>25.46079298359372</v>
      </c>
    </row>
    <row r="52" spans="1:13" x14ac:dyDescent="0.2">
      <c r="A52" s="34"/>
      <c r="B52" s="34"/>
      <c r="C52" s="34"/>
      <c r="D52" s="34"/>
      <c r="E52" s="34"/>
      <c r="F52" s="34"/>
    </row>
    <row r="53" spans="1:13" x14ac:dyDescent="0.2">
      <c r="A53" s="33" t="s">
        <v>131</v>
      </c>
      <c r="B53" s="34"/>
      <c r="C53" s="34"/>
      <c r="D53" s="34"/>
      <c r="E53" s="33">
        <v>89400.81094700002</v>
      </c>
      <c r="F53" s="33">
        <f>F31+F51</f>
        <v>96.197249705985158</v>
      </c>
    </row>
    <row r="54" spans="1:13" x14ac:dyDescent="0.2">
      <c r="A54" s="34"/>
      <c r="B54" s="34"/>
      <c r="C54" s="34"/>
      <c r="D54" s="34"/>
      <c r="E54" s="34"/>
      <c r="F54" s="34"/>
    </row>
    <row r="55" spans="1:13" x14ac:dyDescent="0.2">
      <c r="A55" s="33" t="s">
        <v>158</v>
      </c>
      <c r="B55" s="34"/>
      <c r="C55" s="34"/>
      <c r="D55" s="34"/>
      <c r="E55" s="33">
        <v>3534.081910999972</v>
      </c>
      <c r="F55" s="33">
        <v>3.8027502935844324</v>
      </c>
    </row>
    <row r="56" spans="1:13" x14ac:dyDescent="0.2">
      <c r="A56" s="34"/>
      <c r="B56" s="34"/>
      <c r="C56" s="34"/>
      <c r="D56" s="34"/>
      <c r="E56" s="34"/>
      <c r="F56" s="34"/>
    </row>
    <row r="57" spans="1:13" x14ac:dyDescent="0.2">
      <c r="A57" s="37" t="s">
        <v>159</v>
      </c>
      <c r="B57" s="32"/>
      <c r="C57" s="32"/>
      <c r="D57" s="32"/>
      <c r="E57" s="38">
        <v>92934.892857999992</v>
      </c>
      <c r="F57" s="38">
        <f xml:space="preserve"> ROUND(SUM(F53:F56),2)</f>
        <v>100</v>
      </c>
    </row>
    <row r="59" spans="1:13" x14ac:dyDescent="0.2">
      <c r="A59" s="39" t="s">
        <v>162</v>
      </c>
    </row>
    <row r="60" spans="1:13" x14ac:dyDescent="0.2">
      <c r="A60" s="39" t="s">
        <v>163</v>
      </c>
    </row>
    <row r="61" spans="1:13" x14ac:dyDescent="0.2">
      <c r="A61" s="39" t="s">
        <v>164</v>
      </c>
    </row>
    <row r="62" spans="1:13" x14ac:dyDescent="0.2">
      <c r="A62" s="28" t="s">
        <v>589</v>
      </c>
      <c r="B62" s="40">
        <v>15.5822859</v>
      </c>
    </row>
    <row r="63" spans="1:13" x14ac:dyDescent="0.2">
      <c r="A63" s="28" t="s">
        <v>590</v>
      </c>
      <c r="B63" s="40">
        <v>36.838194199999997</v>
      </c>
    </row>
    <row r="64" spans="1:13" x14ac:dyDescent="0.2">
      <c r="A64" s="28" t="s">
        <v>591</v>
      </c>
      <c r="B64" s="40">
        <v>15.2313901</v>
      </c>
    </row>
    <row r="65" spans="1:2" x14ac:dyDescent="0.2">
      <c r="A65" s="28" t="s">
        <v>592</v>
      </c>
      <c r="B65" s="40">
        <v>36.109113800000003</v>
      </c>
    </row>
    <row r="67" spans="1:2" x14ac:dyDescent="0.2">
      <c r="A67" s="39" t="s">
        <v>165</v>
      </c>
    </row>
    <row r="68" spans="1:2" x14ac:dyDescent="0.2">
      <c r="A68" s="28" t="s">
        <v>589</v>
      </c>
      <c r="B68" s="40">
        <v>15.647156000000001</v>
      </c>
    </row>
    <row r="69" spans="1:2" x14ac:dyDescent="0.2">
      <c r="A69" s="28" t="s">
        <v>590</v>
      </c>
      <c r="B69" s="40">
        <v>38.687828699999997</v>
      </c>
    </row>
    <row r="70" spans="1:2" x14ac:dyDescent="0.2">
      <c r="A70" s="28" t="s">
        <v>591</v>
      </c>
      <c r="B70" s="40">
        <v>15.2288376</v>
      </c>
    </row>
    <row r="71" spans="1:2" x14ac:dyDescent="0.2">
      <c r="A71" s="28" t="s">
        <v>592</v>
      </c>
      <c r="B71" s="40">
        <v>37.789234</v>
      </c>
    </row>
    <row r="73" spans="1:2" x14ac:dyDescent="0.2">
      <c r="A73" s="39" t="s">
        <v>166</v>
      </c>
      <c r="B73" s="41"/>
    </row>
    <row r="74" spans="1:2" x14ac:dyDescent="0.2">
      <c r="A74" s="42" t="s">
        <v>512</v>
      </c>
      <c r="B74" s="43" t="s">
        <v>593</v>
      </c>
    </row>
    <row r="75" spans="1:2" x14ac:dyDescent="0.2">
      <c r="A75" s="44" t="s">
        <v>535</v>
      </c>
      <c r="B75" s="45">
        <v>0.70000000000000007</v>
      </c>
    </row>
    <row r="76" spans="1:2" x14ac:dyDescent="0.2">
      <c r="A76" s="44" t="s">
        <v>536</v>
      </c>
      <c r="B76" s="45">
        <v>0.70000000000000007</v>
      </c>
    </row>
    <row r="78" spans="1:2" x14ac:dyDescent="0.2">
      <c r="A78" s="39" t="s">
        <v>594</v>
      </c>
      <c r="B78" s="46">
        <v>0.19212861963530908</v>
      </c>
    </row>
  </sheetData>
  <mergeCells count="1">
    <mergeCell ref="A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topLeftCell="A24" workbookViewId="0">
      <selection activeCell="F72" sqref="F72"/>
    </sheetView>
  </sheetViews>
  <sheetFormatPr defaultRowHeight="11.25" x14ac:dyDescent="0.2"/>
  <cols>
    <col min="1" max="1" width="59" style="28" bestFit="1" customWidth="1"/>
    <col min="2" max="2" width="33.42578125" style="28" bestFit="1" customWidth="1"/>
    <col min="3" max="3" width="32.7109375" style="28" bestFit="1" customWidth="1"/>
    <col min="4" max="4" width="11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6" x14ac:dyDescent="0.2">
      <c r="A1" s="60" t="s">
        <v>850</v>
      </c>
      <c r="B1" s="60"/>
      <c r="C1" s="60"/>
      <c r="D1" s="60"/>
      <c r="E1" s="60"/>
    </row>
    <row r="3" spans="1:6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6" x14ac:dyDescent="0.2">
      <c r="A4" s="32"/>
      <c r="B4" s="32"/>
      <c r="C4" s="32"/>
      <c r="D4" s="32"/>
      <c r="E4" s="32"/>
      <c r="F4" s="32"/>
    </row>
    <row r="5" spans="1:6" x14ac:dyDescent="0.2">
      <c r="A5" s="33" t="s">
        <v>7</v>
      </c>
      <c r="B5" s="34"/>
      <c r="C5" s="34"/>
      <c r="D5" s="34"/>
      <c r="E5" s="34"/>
      <c r="F5" s="34"/>
    </row>
    <row r="6" spans="1:6" x14ac:dyDescent="0.2">
      <c r="A6" s="33" t="s">
        <v>8</v>
      </c>
      <c r="B6" s="34"/>
      <c r="C6" s="34"/>
      <c r="D6" s="34"/>
      <c r="E6" s="34"/>
      <c r="F6" s="34"/>
    </row>
    <row r="7" spans="1:6" x14ac:dyDescent="0.2">
      <c r="A7" s="34" t="s">
        <v>14</v>
      </c>
      <c r="B7" s="34" t="s">
        <v>15</v>
      </c>
      <c r="C7" s="34" t="s">
        <v>11</v>
      </c>
      <c r="D7" s="34">
        <v>19500000</v>
      </c>
      <c r="E7" s="34">
        <v>50768.25</v>
      </c>
      <c r="F7" s="34">
        <v>9.4279654979121297</v>
      </c>
    </row>
    <row r="8" spans="1:6" x14ac:dyDescent="0.2">
      <c r="A8" s="34" t="s">
        <v>61</v>
      </c>
      <c r="B8" s="34" t="s">
        <v>62</v>
      </c>
      <c r="C8" s="34" t="s">
        <v>11</v>
      </c>
      <c r="D8" s="34">
        <v>17000000</v>
      </c>
      <c r="E8" s="34">
        <v>45721.5</v>
      </c>
      <c r="F8" s="34">
        <v>8.4907540542128093</v>
      </c>
    </row>
    <row r="9" spans="1:6" x14ac:dyDescent="0.2">
      <c r="A9" s="34" t="s">
        <v>9</v>
      </c>
      <c r="B9" s="34" t="s">
        <v>10</v>
      </c>
      <c r="C9" s="34" t="s">
        <v>11</v>
      </c>
      <c r="D9" s="34">
        <v>3300000</v>
      </c>
      <c r="E9" s="34">
        <v>42459.45</v>
      </c>
      <c r="F9" s="34">
        <v>7.8849719984503146</v>
      </c>
    </row>
    <row r="10" spans="1:6" x14ac:dyDescent="0.2">
      <c r="A10" s="34" t="s">
        <v>12</v>
      </c>
      <c r="B10" s="34" t="s">
        <v>13</v>
      </c>
      <c r="C10" s="34" t="s">
        <v>11</v>
      </c>
      <c r="D10" s="34">
        <v>8200000</v>
      </c>
      <c r="E10" s="34">
        <v>38212</v>
      </c>
      <c r="F10" s="34">
        <v>7.0961953111682661</v>
      </c>
    </row>
    <row r="11" spans="1:6" x14ac:dyDescent="0.2">
      <c r="A11" s="34" t="s">
        <v>35</v>
      </c>
      <c r="B11" s="34" t="s">
        <v>36</v>
      </c>
      <c r="C11" s="34" t="s">
        <v>37</v>
      </c>
      <c r="D11" s="34">
        <v>10000000</v>
      </c>
      <c r="E11" s="34">
        <v>34820</v>
      </c>
      <c r="F11" s="34">
        <v>6.4662807687344035</v>
      </c>
    </row>
    <row r="12" spans="1:6" x14ac:dyDescent="0.2">
      <c r="A12" s="34" t="s">
        <v>583</v>
      </c>
      <c r="B12" s="34" t="s">
        <v>584</v>
      </c>
      <c r="C12" s="34" t="s">
        <v>18</v>
      </c>
      <c r="D12" s="34">
        <v>9900000</v>
      </c>
      <c r="E12" s="34">
        <v>32962.050000000003</v>
      </c>
      <c r="F12" s="34">
        <v>6.1212484208231439</v>
      </c>
    </row>
    <row r="13" spans="1:6" x14ac:dyDescent="0.2">
      <c r="A13" s="34" t="s">
        <v>757</v>
      </c>
      <c r="B13" s="34" t="s">
        <v>758</v>
      </c>
      <c r="C13" s="34" t="s">
        <v>83</v>
      </c>
      <c r="D13" s="34">
        <v>2500000</v>
      </c>
      <c r="E13" s="34">
        <v>23758.75</v>
      </c>
      <c r="F13" s="34">
        <v>4.4121409596257468</v>
      </c>
    </row>
    <row r="14" spans="1:6" x14ac:dyDescent="0.2">
      <c r="A14" s="34" t="s">
        <v>72</v>
      </c>
      <c r="B14" s="34" t="s">
        <v>73</v>
      </c>
      <c r="C14" s="34" t="s">
        <v>18</v>
      </c>
      <c r="D14" s="34">
        <v>6000000</v>
      </c>
      <c r="E14" s="34">
        <v>23172</v>
      </c>
      <c r="F14" s="34">
        <v>4.3031780003766107</v>
      </c>
    </row>
    <row r="15" spans="1:6" x14ac:dyDescent="0.2">
      <c r="A15" s="34" t="s">
        <v>851</v>
      </c>
      <c r="B15" s="34" t="s">
        <v>852</v>
      </c>
      <c r="C15" s="34" t="s">
        <v>48</v>
      </c>
      <c r="D15" s="34">
        <v>6000000</v>
      </c>
      <c r="E15" s="34">
        <v>21984</v>
      </c>
      <c r="F15" s="34">
        <v>4.0825593457741851</v>
      </c>
    </row>
    <row r="16" spans="1:6" x14ac:dyDescent="0.2">
      <c r="A16" s="34" t="s">
        <v>770</v>
      </c>
      <c r="B16" s="34" t="s">
        <v>771</v>
      </c>
      <c r="C16" s="34" t="s">
        <v>37</v>
      </c>
      <c r="D16" s="34">
        <v>16500000</v>
      </c>
      <c r="E16" s="34">
        <v>18166.5</v>
      </c>
      <c r="F16" s="34">
        <v>3.3736269266287628</v>
      </c>
    </row>
    <row r="17" spans="1:6" x14ac:dyDescent="0.2">
      <c r="A17" s="34" t="s">
        <v>76</v>
      </c>
      <c r="B17" s="34" t="s">
        <v>77</v>
      </c>
      <c r="C17" s="34" t="s">
        <v>78</v>
      </c>
      <c r="D17" s="34">
        <v>11000000</v>
      </c>
      <c r="E17" s="34">
        <v>16505.5</v>
      </c>
      <c r="F17" s="34">
        <v>3.0651693632494457</v>
      </c>
    </row>
    <row r="18" spans="1:6" x14ac:dyDescent="0.2">
      <c r="A18" s="34" t="s">
        <v>772</v>
      </c>
      <c r="B18" s="34" t="s">
        <v>773</v>
      </c>
      <c r="C18" s="34" t="s">
        <v>11</v>
      </c>
      <c r="D18" s="34">
        <v>10000000</v>
      </c>
      <c r="E18" s="34">
        <v>13555</v>
      </c>
      <c r="F18" s="34">
        <v>2.5172439925386225</v>
      </c>
    </row>
    <row r="19" spans="1:6" x14ac:dyDescent="0.2">
      <c r="A19" s="34" t="s">
        <v>782</v>
      </c>
      <c r="B19" s="34" t="s">
        <v>783</v>
      </c>
      <c r="C19" s="34" t="s">
        <v>29</v>
      </c>
      <c r="D19" s="34">
        <v>325000</v>
      </c>
      <c r="E19" s="34">
        <v>13363.674999999999</v>
      </c>
      <c r="F19" s="34">
        <v>2.4817138039091535</v>
      </c>
    </row>
    <row r="20" spans="1:6" x14ac:dyDescent="0.2">
      <c r="A20" s="34" t="s">
        <v>853</v>
      </c>
      <c r="B20" s="34" t="s">
        <v>854</v>
      </c>
      <c r="C20" s="34" t="s">
        <v>86</v>
      </c>
      <c r="D20" s="34">
        <v>800000</v>
      </c>
      <c r="E20" s="34">
        <v>10926.8</v>
      </c>
      <c r="F20" s="34">
        <v>2.0291716457153095</v>
      </c>
    </row>
    <row r="21" spans="1:6" x14ac:dyDescent="0.2">
      <c r="A21" s="34" t="s">
        <v>46</v>
      </c>
      <c r="B21" s="34" t="s">
        <v>47</v>
      </c>
      <c r="C21" s="34" t="s">
        <v>48</v>
      </c>
      <c r="D21" s="34">
        <v>1600000</v>
      </c>
      <c r="E21" s="34">
        <v>10906.4</v>
      </c>
      <c r="F21" s="34">
        <v>2.0253832445756719</v>
      </c>
    </row>
    <row r="22" spans="1:6" x14ac:dyDescent="0.2">
      <c r="A22" s="34" t="s">
        <v>22</v>
      </c>
      <c r="B22" s="34" t="s">
        <v>23</v>
      </c>
      <c r="C22" s="34" t="s">
        <v>21</v>
      </c>
      <c r="D22" s="34">
        <v>2300000</v>
      </c>
      <c r="E22" s="34">
        <v>10400.6</v>
      </c>
      <c r="F22" s="34">
        <v>1.9314531810252451</v>
      </c>
    </row>
    <row r="23" spans="1:6" x14ac:dyDescent="0.2">
      <c r="A23" s="34" t="s">
        <v>579</v>
      </c>
      <c r="B23" s="34" t="s">
        <v>580</v>
      </c>
      <c r="C23" s="34" t="s">
        <v>99</v>
      </c>
      <c r="D23" s="34">
        <v>725000</v>
      </c>
      <c r="E23" s="34">
        <v>9305.7374999999993</v>
      </c>
      <c r="F23" s="34">
        <v>1.7281307132435544</v>
      </c>
    </row>
    <row r="24" spans="1:6" x14ac:dyDescent="0.2">
      <c r="A24" s="34" t="s">
        <v>44</v>
      </c>
      <c r="B24" s="34" t="s">
        <v>45</v>
      </c>
      <c r="C24" s="34" t="s">
        <v>18</v>
      </c>
      <c r="D24" s="34">
        <v>325000</v>
      </c>
      <c r="E24" s="34">
        <v>9208.7124999999996</v>
      </c>
      <c r="F24" s="34">
        <v>1.7101125945879985</v>
      </c>
    </row>
    <row r="25" spans="1:6" x14ac:dyDescent="0.2">
      <c r="A25" s="34" t="s">
        <v>32</v>
      </c>
      <c r="B25" s="34" t="s">
        <v>33</v>
      </c>
      <c r="C25" s="34" t="s">
        <v>34</v>
      </c>
      <c r="D25" s="34">
        <v>5000000</v>
      </c>
      <c r="E25" s="34">
        <v>8617.5</v>
      </c>
      <c r="F25" s="34">
        <v>1.6003209225895667</v>
      </c>
    </row>
    <row r="26" spans="1:6" x14ac:dyDescent="0.2">
      <c r="A26" s="34" t="s">
        <v>610</v>
      </c>
      <c r="B26" s="34" t="s">
        <v>611</v>
      </c>
      <c r="C26" s="34" t="s">
        <v>89</v>
      </c>
      <c r="D26" s="34">
        <v>4600000</v>
      </c>
      <c r="E26" s="34">
        <v>8298.4</v>
      </c>
      <c r="F26" s="34">
        <v>1.5410621577043531</v>
      </c>
    </row>
    <row r="27" spans="1:6" x14ac:dyDescent="0.2">
      <c r="A27" s="34" t="s">
        <v>791</v>
      </c>
      <c r="B27" s="34" t="s">
        <v>792</v>
      </c>
      <c r="C27" s="34" t="s">
        <v>21</v>
      </c>
      <c r="D27" s="34">
        <v>4000000</v>
      </c>
      <c r="E27" s="34">
        <v>7782</v>
      </c>
      <c r="F27" s="34">
        <v>1.4451636112088204</v>
      </c>
    </row>
    <row r="28" spans="1:6" x14ac:dyDescent="0.2">
      <c r="A28" s="34" t="s">
        <v>855</v>
      </c>
      <c r="B28" s="34" t="s">
        <v>856</v>
      </c>
      <c r="C28" s="34" t="s">
        <v>11</v>
      </c>
      <c r="D28" s="34">
        <v>4500000</v>
      </c>
      <c r="E28" s="34">
        <v>7431.75</v>
      </c>
      <c r="F28" s="34">
        <v>1.3801201063481305</v>
      </c>
    </row>
    <row r="29" spans="1:6" x14ac:dyDescent="0.2">
      <c r="A29" s="34" t="s">
        <v>600</v>
      </c>
      <c r="B29" s="34" t="s">
        <v>601</v>
      </c>
      <c r="C29" s="34" t="s">
        <v>11</v>
      </c>
      <c r="D29" s="34">
        <v>9000000</v>
      </c>
      <c r="E29" s="34">
        <v>6844.5</v>
      </c>
      <c r="F29" s="34">
        <v>1.2710642941298858</v>
      </c>
    </row>
    <row r="30" spans="1:6" x14ac:dyDescent="0.2">
      <c r="A30" s="34" t="s">
        <v>857</v>
      </c>
      <c r="B30" s="34" t="s">
        <v>858</v>
      </c>
      <c r="C30" s="34" t="s">
        <v>58</v>
      </c>
      <c r="D30" s="34">
        <v>5000000</v>
      </c>
      <c r="E30" s="34">
        <v>6737.5</v>
      </c>
      <c r="F30" s="34">
        <v>1.2511937587406101</v>
      </c>
    </row>
    <row r="31" spans="1:6" x14ac:dyDescent="0.2">
      <c r="A31" s="34" t="s">
        <v>859</v>
      </c>
      <c r="B31" s="34" t="s">
        <v>860</v>
      </c>
      <c r="C31" s="34" t="s">
        <v>99</v>
      </c>
      <c r="D31" s="34">
        <v>4500000</v>
      </c>
      <c r="E31" s="34">
        <v>6185.25</v>
      </c>
      <c r="F31" s="34">
        <v>1.148637654359979</v>
      </c>
    </row>
    <row r="32" spans="1:6" x14ac:dyDescent="0.2">
      <c r="A32" s="34" t="s">
        <v>636</v>
      </c>
      <c r="B32" s="34" t="s">
        <v>637</v>
      </c>
      <c r="C32" s="34" t="s">
        <v>99</v>
      </c>
      <c r="D32" s="34">
        <v>150000</v>
      </c>
      <c r="E32" s="34">
        <v>5949.0749999999998</v>
      </c>
      <c r="F32" s="34">
        <v>1.1047785544014537</v>
      </c>
    </row>
    <row r="33" spans="1:6" x14ac:dyDescent="0.2">
      <c r="A33" s="34" t="s">
        <v>657</v>
      </c>
      <c r="B33" s="34" t="s">
        <v>658</v>
      </c>
      <c r="C33" s="34" t="s">
        <v>58</v>
      </c>
      <c r="D33" s="34">
        <v>1500000</v>
      </c>
      <c r="E33" s="34">
        <v>5584.5</v>
      </c>
      <c r="F33" s="34">
        <v>1.0370748119757978</v>
      </c>
    </row>
    <row r="34" spans="1:6" x14ac:dyDescent="0.2">
      <c r="A34" s="34" t="s">
        <v>861</v>
      </c>
      <c r="B34" s="34" t="s">
        <v>862</v>
      </c>
      <c r="C34" s="34" t="s">
        <v>863</v>
      </c>
      <c r="D34" s="34">
        <v>5225000</v>
      </c>
      <c r="E34" s="34">
        <v>5196.2624999999998</v>
      </c>
      <c r="F34" s="34">
        <v>0.96497680278706932</v>
      </c>
    </row>
    <row r="35" spans="1:6" x14ac:dyDescent="0.2">
      <c r="A35" s="34" t="s">
        <v>864</v>
      </c>
      <c r="B35" s="34" t="s">
        <v>865</v>
      </c>
      <c r="C35" s="34" t="s">
        <v>26</v>
      </c>
      <c r="D35" s="34">
        <v>500000</v>
      </c>
      <c r="E35" s="34">
        <v>4380.75</v>
      </c>
      <c r="F35" s="34">
        <v>0.81353128884644565</v>
      </c>
    </row>
    <row r="36" spans="1:6" x14ac:dyDescent="0.2">
      <c r="A36" s="34" t="s">
        <v>866</v>
      </c>
      <c r="B36" s="34" t="s">
        <v>867</v>
      </c>
      <c r="C36" s="34" t="s">
        <v>661</v>
      </c>
      <c r="D36" s="34">
        <v>2500000</v>
      </c>
      <c r="E36" s="34">
        <v>4031.25</v>
      </c>
      <c r="F36" s="34">
        <v>0.74862706343941876</v>
      </c>
    </row>
    <row r="37" spans="1:6" x14ac:dyDescent="0.2">
      <c r="A37" s="34" t="s">
        <v>868</v>
      </c>
      <c r="B37" s="34" t="s">
        <v>869</v>
      </c>
      <c r="C37" s="34" t="s">
        <v>51</v>
      </c>
      <c r="D37" s="34">
        <v>750000</v>
      </c>
      <c r="E37" s="34">
        <v>3511.125</v>
      </c>
      <c r="F37" s="34">
        <v>0.65203676232402585</v>
      </c>
    </row>
    <row r="38" spans="1:6" x14ac:dyDescent="0.2">
      <c r="A38" s="34" t="s">
        <v>746</v>
      </c>
      <c r="B38" s="34" t="s">
        <v>747</v>
      </c>
      <c r="C38" s="34" t="s">
        <v>99</v>
      </c>
      <c r="D38" s="34">
        <v>200000</v>
      </c>
      <c r="E38" s="34">
        <v>1291.3</v>
      </c>
      <c r="F38" s="34">
        <v>0.23980207802029679</v>
      </c>
    </row>
    <row r="39" spans="1:6" x14ac:dyDescent="0.2">
      <c r="A39" s="34" t="s">
        <v>608</v>
      </c>
      <c r="B39" s="34" t="s">
        <v>609</v>
      </c>
      <c r="C39" s="34" t="s">
        <v>86</v>
      </c>
      <c r="D39" s="34">
        <v>625000</v>
      </c>
      <c r="E39" s="34">
        <v>1027.1875</v>
      </c>
      <c r="F39" s="34">
        <v>0.19075481841281935</v>
      </c>
    </row>
    <row r="40" spans="1:6" x14ac:dyDescent="0.2">
      <c r="A40" s="34" t="s">
        <v>710</v>
      </c>
      <c r="B40" s="34" t="s">
        <v>711</v>
      </c>
      <c r="C40" s="34" t="s">
        <v>99</v>
      </c>
      <c r="D40" s="34">
        <v>106889</v>
      </c>
      <c r="E40" s="34">
        <v>536.90344700000003</v>
      </c>
      <c r="F40" s="34">
        <v>9.9706158357361033E-2</v>
      </c>
    </row>
    <row r="41" spans="1:6" x14ac:dyDescent="0.2">
      <c r="A41" s="34" t="s">
        <v>68</v>
      </c>
      <c r="B41" s="34" t="s">
        <v>69</v>
      </c>
      <c r="C41" s="34" t="s">
        <v>29</v>
      </c>
      <c r="D41" s="34">
        <v>142932</v>
      </c>
      <c r="E41" s="34">
        <v>501.04812600000002</v>
      </c>
      <c r="F41" s="34">
        <v>9.3047612330965312E-2</v>
      </c>
    </row>
    <row r="42" spans="1:6" x14ac:dyDescent="0.2">
      <c r="A42" s="33" t="s">
        <v>131</v>
      </c>
      <c r="B42" s="34"/>
      <c r="C42" s="34"/>
      <c r="D42" s="34"/>
      <c r="E42" s="33">
        <f xml:space="preserve"> SUM(E7:E41)</f>
        <v>510103.22657300002</v>
      </c>
      <c r="F42" s="33">
        <f>SUM(F7:F41)</f>
        <v>94.729198278528386</v>
      </c>
    </row>
    <row r="43" spans="1:6" x14ac:dyDescent="0.2">
      <c r="A43" s="33" t="s">
        <v>798</v>
      </c>
      <c r="B43" s="34"/>
      <c r="C43" s="34"/>
      <c r="D43" s="34"/>
      <c r="E43" s="33"/>
      <c r="F43" s="33"/>
    </row>
    <row r="44" spans="1:6" x14ac:dyDescent="0.2">
      <c r="A44" s="34" t="s">
        <v>801</v>
      </c>
      <c r="B44" s="34" t="s">
        <v>802</v>
      </c>
      <c r="C44" s="34" t="s">
        <v>21</v>
      </c>
      <c r="D44" s="34">
        <v>250000</v>
      </c>
      <c r="E44" s="34">
        <v>9099.7969405999993</v>
      </c>
      <c r="F44" s="34">
        <v>1.6898863284431342</v>
      </c>
    </row>
    <row r="45" spans="1:6" x14ac:dyDescent="0.2">
      <c r="A45" s="33" t="s">
        <v>131</v>
      </c>
      <c r="B45" s="34"/>
      <c r="C45" s="34"/>
      <c r="D45" s="34"/>
      <c r="E45" s="33">
        <f>SUM(E44)</f>
        <v>9099.7969405999993</v>
      </c>
      <c r="F45" s="33">
        <f>SUM(F44)</f>
        <v>1.6898863284431342</v>
      </c>
    </row>
    <row r="46" spans="1:6" x14ac:dyDescent="0.2">
      <c r="A46" s="34"/>
      <c r="B46" s="34"/>
      <c r="C46" s="34"/>
      <c r="D46" s="34"/>
      <c r="E46" s="34"/>
      <c r="F46" s="34"/>
    </row>
    <row r="47" spans="1:6" x14ac:dyDescent="0.2">
      <c r="A47" s="33" t="s">
        <v>131</v>
      </c>
      <c r="B47" s="34"/>
      <c r="C47" s="34"/>
      <c r="D47" s="34"/>
      <c r="E47" s="33">
        <v>519203.0235136</v>
      </c>
      <c r="F47" s="33">
        <v>96.419084606971523</v>
      </c>
    </row>
    <row r="48" spans="1:6" x14ac:dyDescent="0.2">
      <c r="A48" s="34"/>
      <c r="B48" s="34"/>
      <c r="C48" s="34"/>
      <c r="D48" s="34"/>
      <c r="E48" s="34"/>
      <c r="F48" s="34"/>
    </row>
    <row r="49" spans="1:6" x14ac:dyDescent="0.2">
      <c r="A49" s="33" t="s">
        <v>158</v>
      </c>
      <c r="B49" s="34"/>
      <c r="C49" s="34"/>
      <c r="D49" s="34"/>
      <c r="E49" s="33">
        <v>19282.718837099965</v>
      </c>
      <c r="F49" s="33">
        <v>3.5809153930284929</v>
      </c>
    </row>
    <row r="50" spans="1:6" x14ac:dyDescent="0.2">
      <c r="A50" s="34"/>
      <c r="B50" s="34"/>
      <c r="C50" s="34"/>
      <c r="D50" s="34"/>
      <c r="E50" s="34"/>
      <c r="F50" s="34"/>
    </row>
    <row r="51" spans="1:6" x14ac:dyDescent="0.2">
      <c r="A51" s="37" t="s">
        <v>159</v>
      </c>
      <c r="B51" s="32"/>
      <c r="C51" s="32"/>
      <c r="D51" s="32"/>
      <c r="E51" s="38">
        <v>538485.74235069996</v>
      </c>
      <c r="F51" s="38">
        <f xml:space="preserve"> ROUND(SUM(F47:F50),2)</f>
        <v>100</v>
      </c>
    </row>
    <row r="53" spans="1:6" x14ac:dyDescent="0.2">
      <c r="A53" s="39" t="s">
        <v>162</v>
      </c>
    </row>
    <row r="54" spans="1:6" x14ac:dyDescent="0.2">
      <c r="A54" s="39" t="s">
        <v>163</v>
      </c>
    </row>
    <row r="55" spans="1:6" x14ac:dyDescent="0.2">
      <c r="A55" s="39" t="s">
        <v>164</v>
      </c>
    </row>
    <row r="56" spans="1:6" x14ac:dyDescent="0.2">
      <c r="A56" s="28" t="s">
        <v>589</v>
      </c>
      <c r="B56" s="40">
        <v>24.6508827</v>
      </c>
    </row>
    <row r="57" spans="1:6" x14ac:dyDescent="0.2">
      <c r="A57" s="28" t="s">
        <v>590</v>
      </c>
      <c r="B57" s="40">
        <v>32.262282599999999</v>
      </c>
    </row>
    <row r="58" spans="1:6" x14ac:dyDescent="0.2">
      <c r="A58" s="28" t="s">
        <v>591</v>
      </c>
      <c r="B58" s="40">
        <v>23.6927965</v>
      </c>
    </row>
    <row r="59" spans="1:6" x14ac:dyDescent="0.2">
      <c r="A59" s="28" t="s">
        <v>592</v>
      </c>
      <c r="B59" s="40">
        <v>31.1016935</v>
      </c>
    </row>
    <row r="61" spans="1:6" x14ac:dyDescent="0.2">
      <c r="A61" s="39" t="s">
        <v>165</v>
      </c>
    </row>
    <row r="62" spans="1:6" x14ac:dyDescent="0.2">
      <c r="A62" s="28" t="s">
        <v>589</v>
      </c>
      <c r="B62" s="40">
        <v>23.834681100000001</v>
      </c>
    </row>
    <row r="63" spans="1:6" x14ac:dyDescent="0.2">
      <c r="A63" s="28" t="s">
        <v>590</v>
      </c>
      <c r="B63" s="40">
        <v>33.896416100000003</v>
      </c>
    </row>
    <row r="64" spans="1:6" x14ac:dyDescent="0.2">
      <c r="A64" s="28" t="s">
        <v>591</v>
      </c>
      <c r="B64" s="40">
        <v>22.682709899999999</v>
      </c>
    </row>
    <row r="65" spans="1:2" x14ac:dyDescent="0.2">
      <c r="A65" s="28" t="s">
        <v>592</v>
      </c>
      <c r="B65" s="40">
        <v>32.471893399999999</v>
      </c>
    </row>
    <row r="67" spans="1:2" x14ac:dyDescent="0.2">
      <c r="A67" s="39" t="s">
        <v>166</v>
      </c>
      <c r="B67" s="41"/>
    </row>
    <row r="68" spans="1:2" x14ac:dyDescent="0.2">
      <c r="A68" s="42" t="s">
        <v>512</v>
      </c>
      <c r="B68" s="43" t="s">
        <v>593</v>
      </c>
    </row>
    <row r="69" spans="1:2" x14ac:dyDescent="0.2">
      <c r="A69" s="44" t="s">
        <v>535</v>
      </c>
      <c r="B69" s="45">
        <v>2</v>
      </c>
    </row>
    <row r="70" spans="1:2" x14ac:dyDescent="0.2">
      <c r="A70" s="44" t="s">
        <v>536</v>
      </c>
      <c r="B70" s="45">
        <v>2</v>
      </c>
    </row>
    <row r="72" spans="1:2" x14ac:dyDescent="0.2">
      <c r="A72" s="39" t="s">
        <v>594</v>
      </c>
      <c r="B72" s="46">
        <v>0.21494441865902544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36.5703125" style="28" bestFit="1" customWidth="1"/>
    <col min="3" max="3" width="29.85546875" style="28" bestFit="1" customWidth="1"/>
    <col min="4" max="4" width="9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3" x14ac:dyDescent="0.2">
      <c r="A1" s="60" t="s">
        <v>870</v>
      </c>
      <c r="B1" s="60"/>
      <c r="C1" s="60"/>
      <c r="D1" s="60"/>
      <c r="E1" s="60"/>
    </row>
    <row r="3" spans="1:13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3" x14ac:dyDescent="0.2">
      <c r="A4" s="32"/>
      <c r="B4" s="32"/>
      <c r="C4" s="32"/>
      <c r="D4" s="32"/>
      <c r="E4" s="32"/>
      <c r="F4" s="32"/>
    </row>
    <row r="5" spans="1:13" x14ac:dyDescent="0.2">
      <c r="A5" s="33" t="s">
        <v>7</v>
      </c>
      <c r="B5" s="34"/>
      <c r="C5" s="34"/>
      <c r="D5" s="34"/>
      <c r="E5" s="34"/>
      <c r="F5" s="34"/>
    </row>
    <row r="6" spans="1:13" x14ac:dyDescent="0.2">
      <c r="A6" s="33" t="s">
        <v>8</v>
      </c>
      <c r="B6" s="34"/>
      <c r="C6" s="34"/>
      <c r="D6" s="34"/>
      <c r="E6" s="34"/>
      <c r="F6" s="34"/>
    </row>
    <row r="7" spans="1:13" x14ac:dyDescent="0.2">
      <c r="A7" s="34" t="s">
        <v>9</v>
      </c>
      <c r="B7" s="34" t="s">
        <v>10</v>
      </c>
      <c r="C7" s="34" t="s">
        <v>11</v>
      </c>
      <c r="D7" s="34">
        <v>139991</v>
      </c>
      <c r="E7" s="34">
        <v>1801.1942019999999</v>
      </c>
      <c r="F7" s="34">
        <v>8.1765338949470081</v>
      </c>
      <c r="H7" s="28"/>
      <c r="J7" s="28"/>
      <c r="M7" s="28"/>
    </row>
    <row r="8" spans="1:13" x14ac:dyDescent="0.2">
      <c r="A8" s="34" t="s">
        <v>871</v>
      </c>
      <c r="B8" s="34" t="s">
        <v>872</v>
      </c>
      <c r="C8" s="34" t="s">
        <v>26</v>
      </c>
      <c r="D8" s="34">
        <v>588936</v>
      </c>
      <c r="E8" s="34">
        <v>1520.0438160000001</v>
      </c>
      <c r="F8" s="34">
        <v>6.9002497173975446</v>
      </c>
      <c r="H8" s="28"/>
      <c r="J8" s="28"/>
      <c r="M8" s="28"/>
    </row>
    <row r="9" spans="1:13" x14ac:dyDescent="0.2">
      <c r="A9" s="34" t="s">
        <v>853</v>
      </c>
      <c r="B9" s="34" t="s">
        <v>854</v>
      </c>
      <c r="C9" s="34" t="s">
        <v>86</v>
      </c>
      <c r="D9" s="34">
        <v>110111</v>
      </c>
      <c r="E9" s="34">
        <v>1503.951094</v>
      </c>
      <c r="F9" s="34">
        <v>6.8271966913835493</v>
      </c>
      <c r="H9" s="28"/>
      <c r="J9" s="28"/>
      <c r="M9" s="28"/>
    </row>
    <row r="10" spans="1:13" x14ac:dyDescent="0.2">
      <c r="A10" s="34" t="s">
        <v>19</v>
      </c>
      <c r="B10" s="34" t="s">
        <v>20</v>
      </c>
      <c r="C10" s="34" t="s">
        <v>21</v>
      </c>
      <c r="D10" s="34">
        <v>138778</v>
      </c>
      <c r="E10" s="34">
        <v>1288.6925080000001</v>
      </c>
      <c r="F10" s="34">
        <v>5.8500288087349004</v>
      </c>
      <c r="H10" s="28"/>
      <c r="J10" s="28"/>
      <c r="M10" s="28"/>
    </row>
    <row r="11" spans="1:13" x14ac:dyDescent="0.2">
      <c r="A11" s="34" t="s">
        <v>602</v>
      </c>
      <c r="B11" s="34" t="s">
        <v>603</v>
      </c>
      <c r="C11" s="34" t="s">
        <v>48</v>
      </c>
      <c r="D11" s="34">
        <v>114900</v>
      </c>
      <c r="E11" s="34">
        <v>1200.9348</v>
      </c>
      <c r="F11" s="34">
        <v>5.4516520688985679</v>
      </c>
      <c r="H11" s="28"/>
      <c r="J11" s="28"/>
      <c r="M11" s="28"/>
    </row>
    <row r="12" spans="1:13" x14ac:dyDescent="0.2">
      <c r="A12" s="34" t="s">
        <v>61</v>
      </c>
      <c r="B12" s="34" t="s">
        <v>62</v>
      </c>
      <c r="C12" s="34" t="s">
        <v>11</v>
      </c>
      <c r="D12" s="34">
        <v>404612</v>
      </c>
      <c r="E12" s="34">
        <v>1088.203974</v>
      </c>
      <c r="F12" s="34">
        <v>4.9399096822248332</v>
      </c>
      <c r="H12" s="28"/>
      <c r="J12" s="28"/>
      <c r="M12" s="28"/>
    </row>
    <row r="13" spans="1:13" x14ac:dyDescent="0.2">
      <c r="A13" s="34" t="s">
        <v>787</v>
      </c>
      <c r="B13" s="34" t="s">
        <v>788</v>
      </c>
      <c r="C13" s="34" t="s">
        <v>21</v>
      </c>
      <c r="D13" s="34">
        <v>36951</v>
      </c>
      <c r="E13" s="34">
        <v>823.93339800000001</v>
      </c>
      <c r="F13" s="34">
        <v>3.7402515222652615</v>
      </c>
      <c r="H13" s="28"/>
      <c r="J13" s="28"/>
      <c r="M13" s="28"/>
    </row>
    <row r="14" spans="1:13" x14ac:dyDescent="0.2">
      <c r="A14" s="34" t="s">
        <v>780</v>
      </c>
      <c r="B14" s="34" t="s">
        <v>781</v>
      </c>
      <c r="C14" s="34" t="s">
        <v>92</v>
      </c>
      <c r="D14" s="34">
        <v>56898</v>
      </c>
      <c r="E14" s="34">
        <v>822.88732500000003</v>
      </c>
      <c r="F14" s="34">
        <v>3.7355028664392593</v>
      </c>
      <c r="H14" s="28"/>
      <c r="J14" s="28"/>
      <c r="M14" s="28"/>
    </row>
    <row r="15" spans="1:13" x14ac:dyDescent="0.2">
      <c r="A15" s="34" t="s">
        <v>38</v>
      </c>
      <c r="B15" s="34" t="s">
        <v>39</v>
      </c>
      <c r="C15" s="34" t="s">
        <v>18</v>
      </c>
      <c r="D15" s="34">
        <v>134270</v>
      </c>
      <c r="E15" s="34">
        <v>702.97058500000003</v>
      </c>
      <c r="F15" s="34">
        <v>3.1911399720368556</v>
      </c>
      <c r="H15" s="28"/>
      <c r="J15" s="28"/>
      <c r="M15" s="28"/>
    </row>
    <row r="16" spans="1:13" x14ac:dyDescent="0.2">
      <c r="A16" s="34" t="s">
        <v>54</v>
      </c>
      <c r="B16" s="34" t="s">
        <v>55</v>
      </c>
      <c r="C16" s="34" t="s">
        <v>11</v>
      </c>
      <c r="D16" s="34">
        <v>83182</v>
      </c>
      <c r="E16" s="34">
        <v>643.95345299999997</v>
      </c>
      <c r="F16" s="34">
        <v>2.9232312814332859</v>
      </c>
      <c r="H16" s="28"/>
      <c r="J16" s="28"/>
      <c r="M16" s="28"/>
    </row>
    <row r="17" spans="1:13" x14ac:dyDescent="0.2">
      <c r="A17" s="34" t="s">
        <v>14</v>
      </c>
      <c r="B17" s="34" t="s">
        <v>15</v>
      </c>
      <c r="C17" s="34" t="s">
        <v>11</v>
      </c>
      <c r="D17" s="34">
        <v>215180</v>
      </c>
      <c r="E17" s="34">
        <v>560.22113000000002</v>
      </c>
      <c r="F17" s="34">
        <v>2.5431278054438877</v>
      </c>
      <c r="H17" s="28"/>
      <c r="J17" s="28"/>
      <c r="M17" s="28"/>
    </row>
    <row r="18" spans="1:13" x14ac:dyDescent="0.2">
      <c r="A18" s="34" t="s">
        <v>12</v>
      </c>
      <c r="B18" s="34" t="s">
        <v>13</v>
      </c>
      <c r="C18" s="34" t="s">
        <v>11</v>
      </c>
      <c r="D18" s="34">
        <v>118046</v>
      </c>
      <c r="E18" s="34">
        <v>550.09436000000005</v>
      </c>
      <c r="F18" s="34">
        <v>2.4971572609798915</v>
      </c>
      <c r="H18" s="28"/>
      <c r="J18" s="28"/>
      <c r="M18" s="28"/>
    </row>
    <row r="19" spans="1:13" x14ac:dyDescent="0.2">
      <c r="A19" s="34" t="s">
        <v>59</v>
      </c>
      <c r="B19" s="34" t="s">
        <v>60</v>
      </c>
      <c r="C19" s="34" t="s">
        <v>18</v>
      </c>
      <c r="D19" s="34">
        <v>9263</v>
      </c>
      <c r="E19" s="34">
        <v>545.98437750000005</v>
      </c>
      <c r="F19" s="34">
        <v>2.478499966179823</v>
      </c>
      <c r="H19" s="28"/>
      <c r="J19" s="28"/>
      <c r="M19" s="28"/>
    </row>
    <row r="20" spans="1:13" x14ac:dyDescent="0.2">
      <c r="A20" s="34" t="s">
        <v>93</v>
      </c>
      <c r="B20" s="34" t="s">
        <v>94</v>
      </c>
      <c r="C20" s="34" t="s">
        <v>29</v>
      </c>
      <c r="D20" s="34">
        <v>75124</v>
      </c>
      <c r="E20" s="34">
        <v>474.40805999999998</v>
      </c>
      <c r="F20" s="34">
        <v>2.1535787636440844</v>
      </c>
      <c r="H20" s="28"/>
      <c r="J20" s="28"/>
      <c r="M20" s="28"/>
    </row>
    <row r="21" spans="1:13" x14ac:dyDescent="0.2">
      <c r="A21" s="34" t="s">
        <v>30</v>
      </c>
      <c r="B21" s="34" t="s">
        <v>31</v>
      </c>
      <c r="C21" s="34" t="s">
        <v>11</v>
      </c>
      <c r="D21" s="34">
        <v>34956</v>
      </c>
      <c r="E21" s="34">
        <v>437.66659800000002</v>
      </c>
      <c r="F21" s="34">
        <v>1.9867906354903679</v>
      </c>
      <c r="H21" s="28"/>
      <c r="J21" s="28"/>
      <c r="M21" s="28"/>
    </row>
    <row r="22" spans="1:13" x14ac:dyDescent="0.2">
      <c r="A22" s="34" t="s">
        <v>24</v>
      </c>
      <c r="B22" s="34" t="s">
        <v>25</v>
      </c>
      <c r="C22" s="34" t="s">
        <v>26</v>
      </c>
      <c r="D22" s="34">
        <v>49783</v>
      </c>
      <c r="E22" s="34">
        <v>425.84378199999998</v>
      </c>
      <c r="F22" s="34">
        <v>1.9331208781425029</v>
      </c>
      <c r="H22" s="28"/>
      <c r="J22" s="28"/>
      <c r="M22" s="28"/>
    </row>
    <row r="23" spans="1:13" x14ac:dyDescent="0.2">
      <c r="A23" s="34" t="s">
        <v>16</v>
      </c>
      <c r="B23" s="34" t="s">
        <v>17</v>
      </c>
      <c r="C23" s="34" t="s">
        <v>18</v>
      </c>
      <c r="D23" s="34">
        <v>32355</v>
      </c>
      <c r="E23" s="34">
        <v>401.23435499999999</v>
      </c>
      <c r="F23" s="34">
        <v>1.8214062091871537</v>
      </c>
      <c r="H23" s="28"/>
      <c r="J23" s="28"/>
      <c r="M23" s="28"/>
    </row>
    <row r="24" spans="1:13" x14ac:dyDescent="0.2">
      <c r="A24" s="34" t="s">
        <v>619</v>
      </c>
      <c r="B24" s="34" t="s">
        <v>620</v>
      </c>
      <c r="C24" s="34" t="s">
        <v>621</v>
      </c>
      <c r="D24" s="34">
        <v>186938</v>
      </c>
      <c r="E24" s="34">
        <v>378.64291900000001</v>
      </c>
      <c r="F24" s="34">
        <v>1.7188522247337183</v>
      </c>
      <c r="H24" s="28"/>
      <c r="J24" s="28"/>
      <c r="M24" s="28"/>
    </row>
    <row r="25" spans="1:13" x14ac:dyDescent="0.2">
      <c r="A25" s="34" t="s">
        <v>35</v>
      </c>
      <c r="B25" s="34" t="s">
        <v>36</v>
      </c>
      <c r="C25" s="34" t="s">
        <v>37</v>
      </c>
      <c r="D25" s="34">
        <v>91719</v>
      </c>
      <c r="E25" s="34">
        <v>319.36555800000002</v>
      </c>
      <c r="F25" s="34">
        <v>1.4497622227331957</v>
      </c>
      <c r="H25" s="28"/>
      <c r="J25" s="28"/>
      <c r="M25" s="28"/>
    </row>
    <row r="26" spans="1:13" x14ac:dyDescent="0.2">
      <c r="A26" s="34" t="s">
        <v>40</v>
      </c>
      <c r="B26" s="34" t="s">
        <v>41</v>
      </c>
      <c r="C26" s="34" t="s">
        <v>11</v>
      </c>
      <c r="D26" s="34">
        <v>22866</v>
      </c>
      <c r="E26" s="34">
        <v>319.20936</v>
      </c>
      <c r="F26" s="34">
        <v>1.4490531608008927</v>
      </c>
      <c r="H26" s="28"/>
      <c r="J26" s="28"/>
      <c r="M26" s="28"/>
    </row>
    <row r="27" spans="1:13" x14ac:dyDescent="0.2">
      <c r="A27" s="34" t="s">
        <v>66</v>
      </c>
      <c r="B27" s="34" t="s">
        <v>67</v>
      </c>
      <c r="C27" s="34" t="s">
        <v>21</v>
      </c>
      <c r="D27" s="34">
        <v>39175</v>
      </c>
      <c r="E27" s="34">
        <v>317.7680125</v>
      </c>
      <c r="F27" s="34">
        <v>1.4425101535698783</v>
      </c>
      <c r="H27" s="28"/>
      <c r="J27" s="28"/>
      <c r="M27" s="28"/>
    </row>
    <row r="28" spans="1:13" x14ac:dyDescent="0.2">
      <c r="A28" s="34" t="s">
        <v>42</v>
      </c>
      <c r="B28" s="34" t="s">
        <v>43</v>
      </c>
      <c r="C28" s="34" t="s">
        <v>34</v>
      </c>
      <c r="D28" s="34">
        <v>152769</v>
      </c>
      <c r="E28" s="34">
        <v>316.53736800000001</v>
      </c>
      <c r="F28" s="34">
        <v>1.436923634106454</v>
      </c>
      <c r="H28" s="28"/>
      <c r="J28" s="28"/>
      <c r="M28" s="28"/>
    </row>
    <row r="29" spans="1:13" x14ac:dyDescent="0.2">
      <c r="A29" s="34" t="s">
        <v>70</v>
      </c>
      <c r="B29" s="34" t="s">
        <v>71</v>
      </c>
      <c r="C29" s="34" t="s">
        <v>26</v>
      </c>
      <c r="D29" s="34">
        <v>31489</v>
      </c>
      <c r="E29" s="34">
        <v>305.663723</v>
      </c>
      <c r="F29" s="34">
        <v>1.3875626452661618</v>
      </c>
      <c r="H29" s="28"/>
      <c r="J29" s="28"/>
      <c r="M29" s="28"/>
    </row>
    <row r="30" spans="1:13" x14ac:dyDescent="0.2">
      <c r="A30" s="34" t="s">
        <v>32</v>
      </c>
      <c r="B30" s="34" t="s">
        <v>33</v>
      </c>
      <c r="C30" s="34" t="s">
        <v>34</v>
      </c>
      <c r="D30" s="34">
        <v>171279</v>
      </c>
      <c r="E30" s="34">
        <v>295.19935650000002</v>
      </c>
      <c r="F30" s="34">
        <v>1.3400595790885161</v>
      </c>
      <c r="H30" s="28"/>
      <c r="J30" s="28"/>
      <c r="M30" s="28"/>
    </row>
    <row r="31" spans="1:13" x14ac:dyDescent="0.2">
      <c r="A31" s="34" t="s">
        <v>52</v>
      </c>
      <c r="B31" s="34" t="s">
        <v>53</v>
      </c>
      <c r="C31" s="34" t="s">
        <v>18</v>
      </c>
      <c r="D31" s="34">
        <v>8874</v>
      </c>
      <c r="E31" s="34">
        <v>281.51433900000001</v>
      </c>
      <c r="F31" s="34">
        <v>1.2779363447823837</v>
      </c>
      <c r="H31" s="28"/>
      <c r="J31" s="28"/>
      <c r="M31" s="28"/>
    </row>
    <row r="32" spans="1:13" x14ac:dyDescent="0.2">
      <c r="A32" s="34" t="s">
        <v>123</v>
      </c>
      <c r="B32" s="34" t="s">
        <v>124</v>
      </c>
      <c r="C32" s="34" t="s">
        <v>125</v>
      </c>
      <c r="D32" s="34">
        <v>87410</v>
      </c>
      <c r="E32" s="34">
        <v>270.27172000000002</v>
      </c>
      <c r="F32" s="34">
        <v>1.2269003958439499</v>
      </c>
      <c r="H32" s="28"/>
      <c r="J32" s="28"/>
      <c r="M32" s="28"/>
    </row>
    <row r="33" spans="1:13" x14ac:dyDescent="0.2">
      <c r="A33" s="34" t="s">
        <v>56</v>
      </c>
      <c r="B33" s="34" t="s">
        <v>57</v>
      </c>
      <c r="C33" s="34" t="s">
        <v>58</v>
      </c>
      <c r="D33" s="34">
        <v>7248</v>
      </c>
      <c r="E33" s="34">
        <v>267.77373599999999</v>
      </c>
      <c r="F33" s="34">
        <v>1.2155607797035268</v>
      </c>
      <c r="H33" s="28"/>
      <c r="J33" s="28"/>
      <c r="M33" s="28"/>
    </row>
    <row r="34" spans="1:13" x14ac:dyDescent="0.2">
      <c r="A34" s="34" t="s">
        <v>44</v>
      </c>
      <c r="B34" s="34" t="s">
        <v>45</v>
      </c>
      <c r="C34" s="34" t="s">
        <v>18</v>
      </c>
      <c r="D34" s="34">
        <v>9404</v>
      </c>
      <c r="E34" s="34">
        <v>266.45763799999997</v>
      </c>
      <c r="F34" s="34">
        <v>1.2095863434688758</v>
      </c>
      <c r="H34" s="28"/>
      <c r="J34" s="28"/>
      <c r="M34" s="28"/>
    </row>
    <row r="35" spans="1:13" x14ac:dyDescent="0.2">
      <c r="A35" s="34" t="s">
        <v>27</v>
      </c>
      <c r="B35" s="34" t="s">
        <v>28</v>
      </c>
      <c r="C35" s="34" t="s">
        <v>29</v>
      </c>
      <c r="D35" s="34">
        <v>8663</v>
      </c>
      <c r="E35" s="34">
        <v>261.51864399999999</v>
      </c>
      <c r="F35" s="34">
        <v>1.1871657450663833</v>
      </c>
      <c r="H35" s="28"/>
      <c r="J35" s="28"/>
      <c r="M35" s="28"/>
    </row>
    <row r="36" spans="1:13" x14ac:dyDescent="0.2">
      <c r="A36" s="34" t="s">
        <v>46</v>
      </c>
      <c r="B36" s="34" t="s">
        <v>47</v>
      </c>
      <c r="C36" s="34" t="s">
        <v>48</v>
      </c>
      <c r="D36" s="34">
        <v>36254</v>
      </c>
      <c r="E36" s="34">
        <v>247.12539100000001</v>
      </c>
      <c r="F36" s="34">
        <v>1.1218274706691134</v>
      </c>
      <c r="H36" s="28"/>
      <c r="J36" s="28"/>
      <c r="M36" s="28"/>
    </row>
    <row r="37" spans="1:13" x14ac:dyDescent="0.2">
      <c r="A37" s="34" t="s">
        <v>74</v>
      </c>
      <c r="B37" s="34" t="s">
        <v>75</v>
      </c>
      <c r="C37" s="34" t="s">
        <v>29</v>
      </c>
      <c r="D37" s="34">
        <v>16600</v>
      </c>
      <c r="E37" s="34">
        <v>244.1362</v>
      </c>
      <c r="F37" s="34">
        <v>1.108258016857397</v>
      </c>
      <c r="H37" s="28"/>
      <c r="J37" s="28"/>
      <c r="M37" s="28"/>
    </row>
    <row r="38" spans="1:13" x14ac:dyDescent="0.2">
      <c r="A38" s="34" t="s">
        <v>873</v>
      </c>
      <c r="B38" s="34" t="s">
        <v>874</v>
      </c>
      <c r="C38" s="34" t="s">
        <v>731</v>
      </c>
      <c r="D38" s="34">
        <v>46525</v>
      </c>
      <c r="E38" s="34">
        <v>215.43401249999999</v>
      </c>
      <c r="F38" s="34">
        <v>0.97796423249350839</v>
      </c>
      <c r="H38" s="28"/>
      <c r="J38" s="28"/>
      <c r="M38" s="28"/>
    </row>
    <row r="39" spans="1:13" x14ac:dyDescent="0.2">
      <c r="A39" s="34" t="s">
        <v>875</v>
      </c>
      <c r="B39" s="34" t="s">
        <v>876</v>
      </c>
      <c r="C39" s="34" t="s">
        <v>18</v>
      </c>
      <c r="D39" s="34">
        <v>927</v>
      </c>
      <c r="E39" s="34">
        <v>213.47373150000001</v>
      </c>
      <c r="F39" s="34">
        <v>0.96906552294718451</v>
      </c>
      <c r="H39" s="28"/>
      <c r="J39" s="28"/>
      <c r="M39" s="28"/>
    </row>
    <row r="40" spans="1:13" x14ac:dyDescent="0.2">
      <c r="A40" s="34" t="s">
        <v>79</v>
      </c>
      <c r="B40" s="34" t="s">
        <v>80</v>
      </c>
      <c r="C40" s="34" t="s">
        <v>58</v>
      </c>
      <c r="D40" s="34">
        <v>22594</v>
      </c>
      <c r="E40" s="34">
        <v>205.72966700000001</v>
      </c>
      <c r="F40" s="34">
        <v>0.93391128705268889</v>
      </c>
      <c r="H40" s="28"/>
      <c r="J40" s="28"/>
      <c r="M40" s="28"/>
    </row>
    <row r="41" spans="1:13" x14ac:dyDescent="0.2">
      <c r="A41" s="34" t="s">
        <v>789</v>
      </c>
      <c r="B41" s="34" t="s">
        <v>790</v>
      </c>
      <c r="C41" s="34" t="s">
        <v>21</v>
      </c>
      <c r="D41" s="34">
        <v>44678</v>
      </c>
      <c r="E41" s="34">
        <v>204.62523999999999</v>
      </c>
      <c r="F41" s="34">
        <v>0.92889773282851495</v>
      </c>
      <c r="H41" s="28"/>
      <c r="J41" s="28"/>
      <c r="M41" s="28"/>
    </row>
    <row r="42" spans="1:13" x14ac:dyDescent="0.2">
      <c r="A42" s="34" t="s">
        <v>877</v>
      </c>
      <c r="B42" s="34" t="s">
        <v>878</v>
      </c>
      <c r="C42" s="34" t="s">
        <v>29</v>
      </c>
      <c r="D42" s="34">
        <v>35143</v>
      </c>
      <c r="E42" s="34">
        <v>202.19525049999999</v>
      </c>
      <c r="F42" s="34">
        <v>0.91786677820460305</v>
      </c>
      <c r="H42" s="28"/>
      <c r="J42" s="28"/>
      <c r="M42" s="28"/>
    </row>
    <row r="43" spans="1:13" x14ac:dyDescent="0.2">
      <c r="A43" s="34" t="s">
        <v>22</v>
      </c>
      <c r="B43" s="34" t="s">
        <v>23</v>
      </c>
      <c r="C43" s="34" t="s">
        <v>21</v>
      </c>
      <c r="D43" s="34">
        <v>43238</v>
      </c>
      <c r="E43" s="34">
        <v>195.52223599999999</v>
      </c>
      <c r="F43" s="34">
        <v>0.88757458140531365</v>
      </c>
      <c r="H43" s="28"/>
      <c r="J43" s="28"/>
      <c r="M43" s="28"/>
    </row>
    <row r="44" spans="1:13" x14ac:dyDescent="0.2">
      <c r="A44" s="34" t="s">
        <v>879</v>
      </c>
      <c r="B44" s="34" t="s">
        <v>880</v>
      </c>
      <c r="C44" s="34" t="s">
        <v>108</v>
      </c>
      <c r="D44" s="34">
        <v>37758</v>
      </c>
      <c r="E44" s="34">
        <v>184.69325699999999</v>
      </c>
      <c r="F44" s="34">
        <v>0.83841635418980698</v>
      </c>
      <c r="H44" s="28"/>
      <c r="J44" s="28"/>
      <c r="M44" s="28"/>
    </row>
    <row r="45" spans="1:13" x14ac:dyDescent="0.2">
      <c r="A45" s="34" t="s">
        <v>881</v>
      </c>
      <c r="B45" s="34" t="s">
        <v>882</v>
      </c>
      <c r="C45" s="34" t="s">
        <v>65</v>
      </c>
      <c r="D45" s="34">
        <v>58754</v>
      </c>
      <c r="E45" s="34">
        <v>172.354859</v>
      </c>
      <c r="F45" s="34">
        <v>0.78240610868472704</v>
      </c>
      <c r="H45" s="28"/>
      <c r="J45" s="28"/>
      <c r="M45" s="28"/>
    </row>
    <row r="46" spans="1:13" x14ac:dyDescent="0.2">
      <c r="A46" s="34" t="s">
        <v>883</v>
      </c>
      <c r="B46" s="34" t="s">
        <v>884</v>
      </c>
      <c r="C46" s="34" t="s">
        <v>885</v>
      </c>
      <c r="D46" s="34">
        <v>87894</v>
      </c>
      <c r="E46" s="34">
        <v>166.95465300000001</v>
      </c>
      <c r="F46" s="34">
        <v>0.75789183512684666</v>
      </c>
      <c r="H46" s="28"/>
      <c r="J46" s="28"/>
      <c r="M46" s="28"/>
    </row>
    <row r="47" spans="1:13" x14ac:dyDescent="0.2">
      <c r="A47" s="34" t="s">
        <v>868</v>
      </c>
      <c r="B47" s="34" t="s">
        <v>869</v>
      </c>
      <c r="C47" s="34" t="s">
        <v>51</v>
      </c>
      <c r="D47" s="34">
        <v>32885</v>
      </c>
      <c r="E47" s="34">
        <v>153.95112750000001</v>
      </c>
      <c r="F47" s="34">
        <v>0.69886223860332997</v>
      </c>
      <c r="H47" s="28"/>
      <c r="J47" s="28"/>
      <c r="M47" s="28"/>
    </row>
    <row r="48" spans="1:13" x14ac:dyDescent="0.2">
      <c r="A48" s="34" t="s">
        <v>886</v>
      </c>
      <c r="B48" s="34" t="s">
        <v>887</v>
      </c>
      <c r="C48" s="34" t="s">
        <v>89</v>
      </c>
      <c r="D48" s="34">
        <v>627</v>
      </c>
      <c r="E48" s="34">
        <v>138.75980250000001</v>
      </c>
      <c r="F48" s="34">
        <v>0.62990111068401189</v>
      </c>
      <c r="H48" s="28"/>
      <c r="J48" s="28"/>
      <c r="M48" s="28"/>
    </row>
    <row r="49" spans="1:13" x14ac:dyDescent="0.2">
      <c r="A49" s="34" t="s">
        <v>888</v>
      </c>
      <c r="B49" s="34" t="s">
        <v>889</v>
      </c>
      <c r="C49" s="34" t="s">
        <v>29</v>
      </c>
      <c r="D49" s="34">
        <v>18897</v>
      </c>
      <c r="E49" s="34">
        <v>128.83974599999999</v>
      </c>
      <c r="F49" s="34">
        <v>0.5848689436239719</v>
      </c>
      <c r="H49" s="28"/>
      <c r="J49" s="28"/>
      <c r="M49" s="28"/>
    </row>
    <row r="50" spans="1:13" x14ac:dyDescent="0.2">
      <c r="A50" s="34" t="s">
        <v>890</v>
      </c>
      <c r="B50" s="34" t="s">
        <v>891</v>
      </c>
      <c r="C50" s="34" t="s">
        <v>58</v>
      </c>
      <c r="D50" s="34">
        <v>53188</v>
      </c>
      <c r="E50" s="34">
        <v>121.82711399999999</v>
      </c>
      <c r="F50" s="34">
        <v>0.55303505076715387</v>
      </c>
      <c r="H50" s="28"/>
      <c r="J50" s="28"/>
      <c r="M50" s="28"/>
    </row>
    <row r="51" spans="1:13" x14ac:dyDescent="0.2">
      <c r="A51" s="34" t="s">
        <v>583</v>
      </c>
      <c r="B51" s="34" t="s">
        <v>584</v>
      </c>
      <c r="C51" s="34" t="s">
        <v>18</v>
      </c>
      <c r="D51" s="34">
        <v>35175</v>
      </c>
      <c r="E51" s="34">
        <v>117.1151625</v>
      </c>
      <c r="F51" s="34">
        <v>0.53164511340875209</v>
      </c>
      <c r="H51" s="28"/>
      <c r="J51" s="28"/>
      <c r="M51" s="28"/>
    </row>
    <row r="52" spans="1:13" x14ac:dyDescent="0.2">
      <c r="A52" s="34" t="s">
        <v>892</v>
      </c>
      <c r="B52" s="34" t="s">
        <v>893</v>
      </c>
      <c r="C52" s="34" t="s">
        <v>894</v>
      </c>
      <c r="D52" s="34">
        <v>36820</v>
      </c>
      <c r="E52" s="34">
        <v>108.17716</v>
      </c>
      <c r="F52" s="34">
        <v>0.49107098746873806</v>
      </c>
      <c r="H52" s="28"/>
      <c r="J52" s="28"/>
      <c r="M52" s="28"/>
    </row>
    <row r="53" spans="1:13" x14ac:dyDescent="0.2">
      <c r="A53" s="34" t="s">
        <v>855</v>
      </c>
      <c r="B53" s="34" t="s">
        <v>856</v>
      </c>
      <c r="C53" s="34" t="s">
        <v>11</v>
      </c>
      <c r="D53" s="34">
        <v>64338</v>
      </c>
      <c r="E53" s="34">
        <v>106.25420699999999</v>
      </c>
      <c r="F53" s="34">
        <v>0.48234172864399194</v>
      </c>
      <c r="H53" s="28"/>
      <c r="J53" s="28"/>
      <c r="M53" s="28"/>
    </row>
    <row r="54" spans="1:13" x14ac:dyDescent="0.2">
      <c r="A54" s="34" t="s">
        <v>895</v>
      </c>
      <c r="B54" s="34" t="s">
        <v>896</v>
      </c>
      <c r="C54" s="34" t="s">
        <v>34</v>
      </c>
      <c r="D54" s="34">
        <v>127157</v>
      </c>
      <c r="E54" s="34">
        <v>101.47128600000001</v>
      </c>
      <c r="F54" s="34">
        <v>0.46062962473541313</v>
      </c>
      <c r="H54" s="28"/>
      <c r="J54" s="28"/>
      <c r="M54" s="28"/>
    </row>
    <row r="55" spans="1:13" x14ac:dyDescent="0.2">
      <c r="A55" s="34" t="s">
        <v>770</v>
      </c>
      <c r="B55" s="34" t="s">
        <v>771</v>
      </c>
      <c r="C55" s="34" t="s">
        <v>37</v>
      </c>
      <c r="D55" s="34">
        <v>88993</v>
      </c>
      <c r="E55" s="34">
        <v>97.981292999999994</v>
      </c>
      <c r="F55" s="34">
        <v>0.4447867766816373</v>
      </c>
      <c r="H55" s="28"/>
      <c r="J55" s="28"/>
      <c r="M55" s="28"/>
    </row>
    <row r="56" spans="1:13" x14ac:dyDescent="0.2">
      <c r="A56" s="34" t="s">
        <v>897</v>
      </c>
      <c r="B56" s="34" t="s">
        <v>898</v>
      </c>
      <c r="C56" s="34" t="s">
        <v>58</v>
      </c>
      <c r="D56" s="34">
        <v>6437</v>
      </c>
      <c r="E56" s="34">
        <v>90.986994999999993</v>
      </c>
      <c r="F56" s="34">
        <v>0.41303611114826028</v>
      </c>
      <c r="H56" s="28"/>
      <c r="J56" s="28"/>
      <c r="M56" s="28"/>
    </row>
    <row r="57" spans="1:13" x14ac:dyDescent="0.2">
      <c r="A57" s="34" t="s">
        <v>899</v>
      </c>
      <c r="B57" s="34" t="s">
        <v>900</v>
      </c>
      <c r="C57" s="34" t="s">
        <v>654</v>
      </c>
      <c r="D57" s="34">
        <v>63240</v>
      </c>
      <c r="E57" s="34">
        <v>86.670419999999993</v>
      </c>
      <c r="F57" s="34">
        <v>0.39344098822459617</v>
      </c>
      <c r="H57" s="28"/>
      <c r="J57" s="28"/>
      <c r="M57" s="28"/>
    </row>
    <row r="58" spans="1:13" x14ac:dyDescent="0.2">
      <c r="A58" s="33" t="s">
        <v>131</v>
      </c>
      <c r="B58" s="34"/>
      <c r="C58" s="34"/>
      <c r="D58" s="34"/>
      <c r="E58" s="33">
        <f xml:space="preserve"> SUM(E7:E57)</f>
        <v>21896.419002500006</v>
      </c>
      <c r="F58" s="33">
        <f>SUM(F7:F57)</f>
        <v>99.398949848442271</v>
      </c>
    </row>
    <row r="59" spans="1:13" x14ac:dyDescent="0.2">
      <c r="A59" s="34"/>
      <c r="B59" s="34"/>
      <c r="C59" s="34"/>
      <c r="D59" s="34"/>
      <c r="E59" s="34"/>
      <c r="F59" s="34"/>
    </row>
    <row r="60" spans="1:13" x14ac:dyDescent="0.2">
      <c r="A60" s="33" t="s">
        <v>131</v>
      </c>
      <c r="B60" s="34"/>
      <c r="C60" s="34"/>
      <c r="D60" s="34"/>
      <c r="E60" s="33">
        <v>21896.419002500006</v>
      </c>
      <c r="F60" s="33">
        <v>99.398949848442271</v>
      </c>
    </row>
    <row r="61" spans="1:13" x14ac:dyDescent="0.2">
      <c r="A61" s="34"/>
      <c r="B61" s="34"/>
      <c r="C61" s="34"/>
      <c r="D61" s="34"/>
      <c r="E61" s="34"/>
      <c r="F61" s="34"/>
    </row>
    <row r="62" spans="1:13" x14ac:dyDescent="0.2">
      <c r="A62" s="33" t="s">
        <v>158</v>
      </c>
      <c r="B62" s="34"/>
      <c r="C62" s="34"/>
      <c r="D62" s="34"/>
      <c r="E62" s="33">
        <v>132.4042757</v>
      </c>
      <c r="F62" s="33">
        <v>0.6</v>
      </c>
    </row>
    <row r="63" spans="1:13" x14ac:dyDescent="0.2">
      <c r="A63" s="34"/>
      <c r="B63" s="34"/>
      <c r="C63" s="34"/>
      <c r="D63" s="34"/>
      <c r="E63" s="34"/>
      <c r="F63" s="34"/>
    </row>
    <row r="64" spans="1:13" x14ac:dyDescent="0.2">
      <c r="A64" s="37" t="s">
        <v>159</v>
      </c>
      <c r="B64" s="32"/>
      <c r="C64" s="32"/>
      <c r="D64" s="32"/>
      <c r="E64" s="38">
        <v>22028.823278200005</v>
      </c>
      <c r="F64" s="38">
        <f xml:space="preserve"> ROUND(SUM(F60:F63),2)</f>
        <v>100</v>
      </c>
    </row>
    <row r="66" spans="1:2" x14ac:dyDescent="0.2">
      <c r="A66" s="39" t="s">
        <v>162</v>
      </c>
    </row>
    <row r="67" spans="1:2" x14ac:dyDescent="0.2">
      <c r="A67" s="39" t="s">
        <v>163</v>
      </c>
    </row>
    <row r="68" spans="1:2" x14ac:dyDescent="0.2">
      <c r="A68" s="39" t="s">
        <v>164</v>
      </c>
    </row>
    <row r="69" spans="1:2" x14ac:dyDescent="0.2">
      <c r="A69" s="28" t="s">
        <v>589</v>
      </c>
      <c r="B69" s="40">
        <v>69.451850100000001</v>
      </c>
    </row>
    <row r="70" spans="1:2" x14ac:dyDescent="0.2">
      <c r="A70" s="28" t="s">
        <v>590</v>
      </c>
      <c r="B70" s="40">
        <v>69.451884500000006</v>
      </c>
    </row>
    <row r="71" spans="1:2" x14ac:dyDescent="0.2">
      <c r="A71" s="28" t="s">
        <v>591</v>
      </c>
      <c r="B71" s="40">
        <v>68.609183099999996</v>
      </c>
    </row>
    <row r="72" spans="1:2" x14ac:dyDescent="0.2">
      <c r="A72" s="28" t="s">
        <v>592</v>
      </c>
      <c r="B72" s="40">
        <v>68.609184900000002</v>
      </c>
    </row>
    <row r="74" spans="1:2" x14ac:dyDescent="0.2">
      <c r="A74" s="39" t="s">
        <v>165</v>
      </c>
    </row>
    <row r="75" spans="1:2" x14ac:dyDescent="0.2">
      <c r="A75" s="28" t="s">
        <v>589</v>
      </c>
      <c r="B75" s="40">
        <v>68.7994542</v>
      </c>
    </row>
    <row r="76" spans="1:2" x14ac:dyDescent="0.2">
      <c r="A76" s="28" t="s">
        <v>590</v>
      </c>
      <c r="B76" s="40">
        <v>68.799541099999999</v>
      </c>
    </row>
    <row r="77" spans="1:2" x14ac:dyDescent="0.2">
      <c r="A77" s="28" t="s">
        <v>591</v>
      </c>
      <c r="B77" s="40">
        <v>67.818138099999999</v>
      </c>
    </row>
    <row r="78" spans="1:2" x14ac:dyDescent="0.2">
      <c r="A78" s="28" t="s">
        <v>592</v>
      </c>
      <c r="B78" s="40">
        <v>67.8181388</v>
      </c>
    </row>
    <row r="80" spans="1:2" x14ac:dyDescent="0.2">
      <c r="A80" s="39" t="s">
        <v>166</v>
      </c>
      <c r="B80" s="41" t="s">
        <v>167</v>
      </c>
    </row>
    <row r="81" spans="1:2" x14ac:dyDescent="0.2">
      <c r="A81" s="39"/>
      <c r="B81" s="41"/>
    </row>
    <row r="82" spans="1:2" x14ac:dyDescent="0.2">
      <c r="A82" s="39" t="s">
        <v>594</v>
      </c>
      <c r="B82" s="46">
        <v>1.6276780790936671E-2</v>
      </c>
    </row>
  </sheetData>
  <mergeCells count="1">
    <mergeCell ref="A1:E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>
      <selection sqref="A1:D1"/>
    </sheetView>
  </sheetViews>
  <sheetFormatPr defaultRowHeight="11.25" x14ac:dyDescent="0.2"/>
  <cols>
    <col min="1" max="1" width="59" style="28" bestFit="1" customWidth="1"/>
    <col min="2" max="2" width="37.85546875" style="28" bestFit="1" customWidth="1"/>
    <col min="3" max="3" width="10.5703125" style="28" bestFit="1" customWidth="1"/>
    <col min="4" max="4" width="24" style="28" bestFit="1" customWidth="1"/>
    <col min="5" max="5" width="14.140625" style="28" bestFit="1" customWidth="1"/>
    <col min="6" max="16384" width="9.140625" style="29"/>
  </cols>
  <sheetData>
    <row r="1" spans="1:5" x14ac:dyDescent="0.2">
      <c r="A1" s="60" t="s">
        <v>901</v>
      </c>
      <c r="B1" s="60"/>
      <c r="C1" s="60"/>
      <c r="D1" s="60"/>
    </row>
    <row r="3" spans="1:5" s="31" customFormat="1" x14ac:dyDescent="0.2">
      <c r="A3" s="30" t="s">
        <v>1</v>
      </c>
      <c r="B3" s="30" t="s">
        <v>2</v>
      </c>
      <c r="C3" s="30" t="s">
        <v>4</v>
      </c>
      <c r="D3" s="30" t="s">
        <v>5</v>
      </c>
      <c r="E3" s="30" t="s">
        <v>6</v>
      </c>
    </row>
    <row r="4" spans="1:5" x14ac:dyDescent="0.2">
      <c r="A4" s="32"/>
      <c r="B4" s="32"/>
      <c r="C4" s="32"/>
      <c r="D4" s="32"/>
      <c r="E4" s="32"/>
    </row>
    <row r="5" spans="1:5" x14ac:dyDescent="0.2">
      <c r="A5" s="33" t="s">
        <v>794</v>
      </c>
      <c r="B5" s="34"/>
      <c r="C5" s="34"/>
      <c r="D5" s="34"/>
      <c r="E5" s="34"/>
    </row>
    <row r="6" spans="1:5" x14ac:dyDescent="0.2">
      <c r="A6" s="34" t="s">
        <v>902</v>
      </c>
      <c r="B6" s="34" t="s">
        <v>903</v>
      </c>
      <c r="C6" s="34">
        <v>2992982.2710000002</v>
      </c>
      <c r="D6" s="36">
        <v>64459.79176</v>
      </c>
      <c r="E6" s="34">
        <f>+D6/$D$11%</f>
        <v>100.09728692654325</v>
      </c>
    </row>
    <row r="7" spans="1:5" x14ac:dyDescent="0.2">
      <c r="A7" s="33" t="s">
        <v>131</v>
      </c>
      <c r="B7" s="34"/>
      <c r="C7" s="34"/>
      <c r="D7" s="35">
        <f>SUM(D6:D6)</f>
        <v>64459.79176</v>
      </c>
      <c r="E7" s="35">
        <f>SUM(E6:E6)</f>
        <v>100.09728692654325</v>
      </c>
    </row>
    <row r="8" spans="1:5" x14ac:dyDescent="0.2">
      <c r="A8" s="34"/>
      <c r="B8" s="34"/>
      <c r="C8" s="34"/>
      <c r="D8" s="36"/>
      <c r="E8" s="36"/>
    </row>
    <row r="9" spans="1:5" x14ac:dyDescent="0.2">
      <c r="A9" s="33" t="s">
        <v>158</v>
      </c>
      <c r="B9" s="34"/>
      <c r="C9" s="34"/>
      <c r="D9" s="35">
        <v>-62.65</v>
      </c>
      <c r="E9" s="33">
        <f>+D9/$D$11%</f>
        <v>-9.728692654324414E-2</v>
      </c>
    </row>
    <row r="10" spans="1:5" x14ac:dyDescent="0.2">
      <c r="A10" s="34"/>
      <c r="B10" s="34"/>
      <c r="C10" s="34"/>
      <c r="D10" s="36"/>
      <c r="E10" s="36"/>
    </row>
    <row r="11" spans="1:5" x14ac:dyDescent="0.2">
      <c r="A11" s="37" t="s">
        <v>159</v>
      </c>
      <c r="B11" s="32"/>
      <c r="C11" s="32"/>
      <c r="D11" s="38">
        <f>+D7+D9</f>
        <v>64397.141759999999</v>
      </c>
      <c r="E11" s="38">
        <f>+E9+E7</f>
        <v>100</v>
      </c>
    </row>
    <row r="13" spans="1:5" x14ac:dyDescent="0.2">
      <c r="A13" s="39" t="s">
        <v>162</v>
      </c>
    </row>
    <row r="14" spans="1:5" x14ac:dyDescent="0.2">
      <c r="A14" s="39" t="s">
        <v>163</v>
      </c>
    </row>
    <row r="15" spans="1:5" x14ac:dyDescent="0.2">
      <c r="A15" s="39" t="s">
        <v>164</v>
      </c>
    </row>
    <row r="16" spans="1:5" x14ac:dyDescent="0.2">
      <c r="A16" s="28" t="s">
        <v>589</v>
      </c>
      <c r="B16" s="40">
        <v>21.242214000000001</v>
      </c>
    </row>
    <row r="17" spans="1:2" x14ac:dyDescent="0.2">
      <c r="A17" s="28" t="s">
        <v>590</v>
      </c>
      <c r="B17" s="40">
        <v>21.242214300000001</v>
      </c>
    </row>
    <row r="18" spans="1:2" x14ac:dyDescent="0.2">
      <c r="A18" s="28" t="s">
        <v>591</v>
      </c>
      <c r="B18" s="40">
        <v>20.458946699999998</v>
      </c>
    </row>
    <row r="19" spans="1:2" x14ac:dyDescent="0.2">
      <c r="A19" s="28" t="s">
        <v>592</v>
      </c>
      <c r="B19" s="40">
        <v>20.458946699999998</v>
      </c>
    </row>
    <row r="21" spans="1:2" x14ac:dyDescent="0.2">
      <c r="A21" s="39" t="s">
        <v>165</v>
      </c>
    </row>
    <row r="22" spans="1:2" x14ac:dyDescent="0.2">
      <c r="A22" s="28" t="s">
        <v>589</v>
      </c>
      <c r="B22" s="40">
        <v>22.450193500000001</v>
      </c>
    </row>
    <row r="23" spans="1:2" x14ac:dyDescent="0.2">
      <c r="A23" s="28" t="s">
        <v>590</v>
      </c>
      <c r="B23" s="40">
        <v>22.4502202</v>
      </c>
    </row>
    <row r="24" spans="1:2" x14ac:dyDescent="0.2">
      <c r="A24" s="28" t="s">
        <v>591</v>
      </c>
      <c r="B24" s="40">
        <v>21.538821599999999</v>
      </c>
    </row>
    <row r="25" spans="1:2" x14ac:dyDescent="0.2">
      <c r="A25" s="28" t="s">
        <v>592</v>
      </c>
      <c r="B25" s="40">
        <v>21.5388284</v>
      </c>
    </row>
    <row r="27" spans="1:2" x14ac:dyDescent="0.2">
      <c r="A27" s="39" t="s">
        <v>166</v>
      </c>
      <c r="B27" s="41" t="s">
        <v>167</v>
      </c>
    </row>
    <row r="28" spans="1:2" x14ac:dyDescent="0.2">
      <c r="A28" s="39"/>
      <c r="B28" s="41"/>
    </row>
    <row r="29" spans="1:2" x14ac:dyDescent="0.2">
      <c r="A29" s="39" t="s">
        <v>594</v>
      </c>
      <c r="B29" s="46">
        <v>4.0917911553339764E-2</v>
      </c>
    </row>
  </sheetData>
  <mergeCells count="1">
    <mergeCell ref="A1:D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workbookViewId="0">
      <selection sqref="A1:D1"/>
    </sheetView>
  </sheetViews>
  <sheetFormatPr defaultRowHeight="11.25" x14ac:dyDescent="0.2"/>
  <cols>
    <col min="1" max="1" width="59" style="28" bestFit="1" customWidth="1"/>
    <col min="2" max="2" width="38.140625" style="28" bestFit="1" customWidth="1"/>
    <col min="3" max="3" width="9.5703125" style="28" bestFit="1" customWidth="1"/>
    <col min="4" max="4" width="24" style="28" bestFit="1" customWidth="1"/>
    <col min="5" max="5" width="14.140625" style="28" bestFit="1" customWidth="1"/>
    <col min="6" max="16384" width="9.140625" style="29"/>
  </cols>
  <sheetData>
    <row r="1" spans="1:5" x14ac:dyDescent="0.2">
      <c r="A1" s="60" t="s">
        <v>904</v>
      </c>
      <c r="B1" s="60"/>
      <c r="C1" s="60"/>
      <c r="D1" s="60"/>
    </row>
    <row r="3" spans="1:5" s="31" customFormat="1" x14ac:dyDescent="0.2">
      <c r="A3" s="30" t="s">
        <v>1</v>
      </c>
      <c r="B3" s="30" t="s">
        <v>2</v>
      </c>
      <c r="C3" s="30" t="s">
        <v>4</v>
      </c>
      <c r="D3" s="30" t="s">
        <v>5</v>
      </c>
      <c r="E3" s="30" t="s">
        <v>6</v>
      </c>
    </row>
    <row r="4" spans="1:5" x14ac:dyDescent="0.2">
      <c r="A4" s="32"/>
      <c r="B4" s="32"/>
      <c r="C4" s="32"/>
      <c r="D4" s="32"/>
      <c r="E4" s="32"/>
    </row>
    <row r="5" spans="1:5" x14ac:dyDescent="0.2">
      <c r="A5" s="33" t="s">
        <v>794</v>
      </c>
      <c r="B5" s="34"/>
      <c r="C5" s="34"/>
      <c r="D5" s="34"/>
      <c r="E5" s="34"/>
    </row>
    <row r="6" spans="1:5" x14ac:dyDescent="0.2">
      <c r="A6" s="34" t="s">
        <v>905</v>
      </c>
      <c r="B6" s="34" t="s">
        <v>906</v>
      </c>
      <c r="C6" s="34">
        <v>98663.661999999997</v>
      </c>
      <c r="D6" s="34">
        <v>3410.9949919999999</v>
      </c>
      <c r="E6" s="34">
        <f>D6/$D$15*100</f>
        <v>46.720967896886414</v>
      </c>
    </row>
    <row r="7" spans="1:5" x14ac:dyDescent="0.2">
      <c r="A7" s="34" t="s">
        <v>907</v>
      </c>
      <c r="B7" s="34" t="s">
        <v>908</v>
      </c>
      <c r="C7" s="34">
        <v>554665.30299999996</v>
      </c>
      <c r="D7" s="34">
        <v>2207.488034</v>
      </c>
      <c r="E7" s="34">
        <f>D7/$D$15*100</f>
        <v>30.236332158553608</v>
      </c>
    </row>
    <row r="8" spans="1:5" x14ac:dyDescent="0.2">
      <c r="A8" s="34" t="s">
        <v>909</v>
      </c>
      <c r="B8" s="34" t="s">
        <v>910</v>
      </c>
      <c r="C8" s="34">
        <v>61687</v>
      </c>
      <c r="D8" s="34">
        <v>1622.7999090000001</v>
      </c>
      <c r="E8" s="34">
        <f>D8/$D$15*100</f>
        <v>22.227761292315375</v>
      </c>
    </row>
    <row r="9" spans="1:5" x14ac:dyDescent="0.2">
      <c r="A9" s="33" t="s">
        <v>131</v>
      </c>
      <c r="B9" s="34"/>
      <c r="C9" s="34"/>
      <c r="D9" s="33">
        <f>SUM(D6:D8)</f>
        <v>7241.2829350000002</v>
      </c>
      <c r="E9" s="33">
        <f>SUM(E6:E8)</f>
        <v>99.185061347755394</v>
      </c>
    </row>
    <row r="10" spans="1:5" x14ac:dyDescent="0.2">
      <c r="A10" s="34"/>
      <c r="B10" s="34"/>
      <c r="C10" s="34"/>
      <c r="D10" s="34"/>
      <c r="E10" s="34"/>
    </row>
    <row r="11" spans="1:5" x14ac:dyDescent="0.2">
      <c r="A11" s="33" t="s">
        <v>131</v>
      </c>
      <c r="B11" s="34"/>
      <c r="C11" s="34"/>
      <c r="D11" s="33">
        <v>7241.2829350000002</v>
      </c>
      <c r="E11" s="33">
        <v>99.185061347755394</v>
      </c>
    </row>
    <row r="12" spans="1:5" x14ac:dyDescent="0.2">
      <c r="A12" s="34"/>
      <c r="B12" s="34"/>
      <c r="C12" s="34"/>
      <c r="D12" s="34"/>
      <c r="E12" s="34"/>
    </row>
    <row r="13" spans="1:5" x14ac:dyDescent="0.2">
      <c r="A13" s="33" t="s">
        <v>158</v>
      </c>
      <c r="B13" s="34"/>
      <c r="C13" s="34"/>
      <c r="D13" s="33">
        <v>59.496876599999268</v>
      </c>
      <c r="E13" s="33">
        <v>0.81493865224460538</v>
      </c>
    </row>
    <row r="14" spans="1:5" x14ac:dyDescent="0.2">
      <c r="A14" s="34"/>
      <c r="B14" s="34"/>
      <c r="C14" s="34"/>
      <c r="D14" s="34"/>
      <c r="E14" s="34"/>
    </row>
    <row r="15" spans="1:5" x14ac:dyDescent="0.2">
      <c r="A15" s="37" t="s">
        <v>159</v>
      </c>
      <c r="B15" s="32"/>
      <c r="C15" s="32"/>
      <c r="D15" s="38">
        <v>7300.7798115999994</v>
      </c>
      <c r="E15" s="38">
        <f xml:space="preserve"> ROUND(SUM(E11:E14),2)</f>
        <v>100</v>
      </c>
    </row>
    <row r="17" spans="1:2" x14ac:dyDescent="0.2">
      <c r="A17" s="39" t="s">
        <v>162</v>
      </c>
    </row>
    <row r="18" spans="1:2" x14ac:dyDescent="0.2">
      <c r="A18" s="39" t="s">
        <v>163</v>
      </c>
    </row>
    <row r="19" spans="1:2" x14ac:dyDescent="0.2">
      <c r="A19" s="39" t="s">
        <v>164</v>
      </c>
    </row>
    <row r="20" spans="1:2" x14ac:dyDescent="0.2">
      <c r="A20" s="28" t="s">
        <v>589</v>
      </c>
      <c r="B20" s="40">
        <v>11.4201652</v>
      </c>
    </row>
    <row r="21" spans="1:2" x14ac:dyDescent="0.2">
      <c r="A21" s="28" t="s">
        <v>590</v>
      </c>
      <c r="B21" s="40">
        <v>11.420174400000001</v>
      </c>
    </row>
    <row r="22" spans="1:2" x14ac:dyDescent="0.2">
      <c r="A22" s="28" t="s">
        <v>591</v>
      </c>
      <c r="B22" s="40">
        <v>11.0940847</v>
      </c>
    </row>
    <row r="23" spans="1:2" x14ac:dyDescent="0.2">
      <c r="A23" s="28" t="s">
        <v>592</v>
      </c>
      <c r="B23" s="40">
        <v>11.094085099999999</v>
      </c>
    </row>
    <row r="25" spans="1:2" x14ac:dyDescent="0.2">
      <c r="A25" s="39" t="s">
        <v>165</v>
      </c>
    </row>
    <row r="26" spans="1:2" x14ac:dyDescent="0.2">
      <c r="A26" s="28" t="s">
        <v>589</v>
      </c>
      <c r="B26" s="40">
        <v>11.582662900000001</v>
      </c>
    </row>
    <row r="27" spans="1:2" x14ac:dyDescent="0.2">
      <c r="A27" s="28" t="s">
        <v>590</v>
      </c>
      <c r="B27" s="40">
        <v>11.5826946</v>
      </c>
    </row>
    <row r="28" spans="1:2" x14ac:dyDescent="0.2">
      <c r="A28" s="28" t="s">
        <v>591</v>
      </c>
      <c r="B28" s="40">
        <v>11.151728800000001</v>
      </c>
    </row>
    <row r="29" spans="1:2" x14ac:dyDescent="0.2">
      <c r="A29" s="28" t="s">
        <v>592</v>
      </c>
      <c r="B29" s="40">
        <v>11.151726399999999</v>
      </c>
    </row>
    <row r="31" spans="1:2" x14ac:dyDescent="0.2">
      <c r="A31" s="39" t="s">
        <v>166</v>
      </c>
      <c r="B31" s="41" t="s">
        <v>167</v>
      </c>
    </row>
    <row r="32" spans="1:2" x14ac:dyDescent="0.2">
      <c r="A32" s="39"/>
      <c r="B32" s="41"/>
    </row>
    <row r="33" spans="1:2" x14ac:dyDescent="0.2">
      <c r="A33" s="39" t="s">
        <v>594</v>
      </c>
      <c r="B33" s="46">
        <v>0.27838260431676853</v>
      </c>
    </row>
  </sheetData>
  <mergeCells count="1">
    <mergeCell ref="A1:D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showGridLines="0" workbookViewId="0">
      <selection sqref="A1:D1"/>
    </sheetView>
  </sheetViews>
  <sheetFormatPr defaultRowHeight="11.25" x14ac:dyDescent="0.2"/>
  <cols>
    <col min="1" max="1" width="59" style="28" bestFit="1" customWidth="1"/>
    <col min="2" max="2" width="38.140625" style="28" bestFit="1" customWidth="1"/>
    <col min="3" max="3" width="12.42578125" style="28" customWidth="1"/>
    <col min="4" max="4" width="24" style="28" bestFit="1" customWidth="1"/>
    <col min="5" max="5" width="14.140625" style="28" bestFit="1" customWidth="1"/>
    <col min="6" max="16384" width="9.140625" style="29"/>
  </cols>
  <sheetData>
    <row r="1" spans="1:5" x14ac:dyDescent="0.2">
      <c r="A1" s="60" t="s">
        <v>911</v>
      </c>
      <c r="B1" s="60"/>
      <c r="C1" s="60"/>
      <c r="D1" s="60"/>
    </row>
    <row r="3" spans="1:5" s="31" customFormat="1" x14ac:dyDescent="0.2">
      <c r="A3" s="30" t="s">
        <v>1</v>
      </c>
      <c r="B3" s="30" t="s">
        <v>2</v>
      </c>
      <c r="C3" s="30" t="s">
        <v>4</v>
      </c>
      <c r="D3" s="30" t="s">
        <v>5</v>
      </c>
      <c r="E3" s="30" t="s">
        <v>6</v>
      </c>
    </row>
    <row r="4" spans="1:5" x14ac:dyDescent="0.2">
      <c r="A4" s="32"/>
      <c r="B4" s="32"/>
      <c r="C4" s="32"/>
      <c r="D4" s="32"/>
      <c r="E4" s="32"/>
    </row>
    <row r="5" spans="1:5" x14ac:dyDescent="0.2">
      <c r="A5" s="33" t="s">
        <v>794</v>
      </c>
      <c r="B5" s="34"/>
      <c r="C5" s="34"/>
      <c r="D5" s="34"/>
      <c r="E5" s="34"/>
    </row>
    <row r="6" spans="1:5" x14ac:dyDescent="0.2">
      <c r="A6" s="34" t="s">
        <v>907</v>
      </c>
      <c r="B6" s="34" t="s">
        <v>908</v>
      </c>
      <c r="C6" s="34">
        <v>9668601.0620000008</v>
      </c>
      <c r="D6" s="34">
        <v>38479.639949999997</v>
      </c>
      <c r="E6" s="34">
        <v>50.515314524822429</v>
      </c>
    </row>
    <row r="7" spans="1:5" x14ac:dyDescent="0.2">
      <c r="A7" s="34" t="s">
        <v>905</v>
      </c>
      <c r="B7" s="34" t="s">
        <v>906</v>
      </c>
      <c r="C7" s="34">
        <v>1090597.388</v>
      </c>
      <c r="D7" s="34">
        <v>37704.07619</v>
      </c>
      <c r="E7" s="34">
        <v>49.497169674159565</v>
      </c>
    </row>
    <row r="8" spans="1:5" x14ac:dyDescent="0.2">
      <c r="A8" s="33" t="s">
        <v>131</v>
      </c>
      <c r="B8" s="34"/>
      <c r="C8" s="34"/>
      <c r="D8" s="33">
        <f>SUM(D6:D7)</f>
        <v>76183.716140000004</v>
      </c>
      <c r="E8" s="33">
        <f>SUM(E6:E7)</f>
        <v>100.01248419898199</v>
      </c>
    </row>
    <row r="9" spans="1:5" x14ac:dyDescent="0.2">
      <c r="A9" s="34"/>
      <c r="B9" s="34"/>
      <c r="C9" s="34"/>
      <c r="D9" s="34"/>
      <c r="E9" s="34"/>
    </row>
    <row r="10" spans="1:5" x14ac:dyDescent="0.2">
      <c r="A10" s="33" t="s">
        <v>131</v>
      </c>
      <c r="B10" s="34"/>
      <c r="C10" s="34"/>
      <c r="D10" s="35">
        <v>76183.716140000004</v>
      </c>
      <c r="E10" s="35">
        <v>100.01248419898199</v>
      </c>
    </row>
    <row r="11" spans="1:5" x14ac:dyDescent="0.2">
      <c r="A11" s="34"/>
      <c r="B11" s="34"/>
      <c r="C11" s="34"/>
      <c r="D11" s="34"/>
      <c r="E11" s="34"/>
    </row>
    <row r="12" spans="1:5" x14ac:dyDescent="0.2">
      <c r="A12" s="33" t="s">
        <v>158</v>
      </c>
      <c r="B12" s="34"/>
      <c r="C12" s="34"/>
      <c r="D12" s="33">
        <v>-9.5097394999999896</v>
      </c>
      <c r="E12" s="33">
        <v>-0.01</v>
      </c>
    </row>
    <row r="13" spans="1:5" x14ac:dyDescent="0.2">
      <c r="A13" s="34"/>
      <c r="B13" s="34"/>
      <c r="C13" s="34"/>
      <c r="D13" s="34"/>
      <c r="E13" s="34"/>
    </row>
    <row r="14" spans="1:5" x14ac:dyDescent="0.2">
      <c r="A14" s="37" t="s">
        <v>159</v>
      </c>
      <c r="B14" s="32"/>
      <c r="C14" s="32"/>
      <c r="D14" s="38">
        <v>76174.206400499999</v>
      </c>
      <c r="E14" s="38">
        <f xml:space="preserve"> ROUND(SUM(E10:E13),2)</f>
        <v>100</v>
      </c>
    </row>
    <row r="16" spans="1:5" x14ac:dyDescent="0.2">
      <c r="A16" s="39" t="s">
        <v>162</v>
      </c>
    </row>
    <row r="17" spans="1:4" x14ac:dyDescent="0.2">
      <c r="A17" s="39" t="s">
        <v>163</v>
      </c>
    </row>
    <row r="18" spans="1:4" x14ac:dyDescent="0.2">
      <c r="A18" s="39" t="s">
        <v>164</v>
      </c>
    </row>
    <row r="19" spans="1:4" x14ac:dyDescent="0.2">
      <c r="A19" s="28" t="s">
        <v>589</v>
      </c>
      <c r="B19" s="40">
        <v>40.003812500000002</v>
      </c>
    </row>
    <row r="20" spans="1:4" x14ac:dyDescent="0.2">
      <c r="A20" s="28" t="s">
        <v>590</v>
      </c>
      <c r="B20" s="40">
        <v>69.375169099999994</v>
      </c>
    </row>
    <row r="21" spans="1:4" x14ac:dyDescent="0.2">
      <c r="A21" s="28" t="s">
        <v>591</v>
      </c>
      <c r="B21" s="40">
        <v>38.564190799999999</v>
      </c>
    </row>
    <row r="22" spans="1:4" x14ac:dyDescent="0.2">
      <c r="A22" s="28" t="s">
        <v>592</v>
      </c>
      <c r="B22" s="40">
        <v>67.162333500000003</v>
      </c>
    </row>
    <row r="24" spans="1:4" x14ac:dyDescent="0.2">
      <c r="A24" s="39" t="s">
        <v>165</v>
      </c>
    </row>
    <row r="25" spans="1:4" x14ac:dyDescent="0.2">
      <c r="A25" s="28" t="s">
        <v>589</v>
      </c>
      <c r="B25" s="40">
        <v>38.852754099999999</v>
      </c>
    </row>
    <row r="26" spans="1:4" x14ac:dyDescent="0.2">
      <c r="A26" s="28" t="s">
        <v>590</v>
      </c>
      <c r="B26" s="40">
        <v>71.880773099999999</v>
      </c>
    </row>
    <row r="27" spans="1:4" x14ac:dyDescent="0.2">
      <c r="A27" s="28" t="s">
        <v>591</v>
      </c>
      <c r="B27" s="40">
        <v>37.1636369</v>
      </c>
    </row>
    <row r="28" spans="1:4" x14ac:dyDescent="0.2">
      <c r="A28" s="28" t="s">
        <v>592</v>
      </c>
      <c r="B28" s="40">
        <v>69.224183600000003</v>
      </c>
    </row>
    <row r="30" spans="1:4" x14ac:dyDescent="0.2">
      <c r="A30" s="39" t="s">
        <v>166</v>
      </c>
      <c r="B30" s="41"/>
    </row>
    <row r="31" spans="1:4" x14ac:dyDescent="0.2">
      <c r="A31" s="47" t="s">
        <v>512</v>
      </c>
      <c r="B31" s="48"/>
      <c r="C31" s="61" t="s">
        <v>513</v>
      </c>
      <c r="D31" s="62"/>
    </row>
    <row r="32" spans="1:4" x14ac:dyDescent="0.2">
      <c r="A32" s="58"/>
      <c r="B32" s="59"/>
      <c r="C32" s="49" t="s">
        <v>514</v>
      </c>
      <c r="D32" s="49" t="s">
        <v>515</v>
      </c>
    </row>
    <row r="33" spans="1:4" x14ac:dyDescent="0.2">
      <c r="A33" s="50" t="s">
        <v>571</v>
      </c>
      <c r="B33" s="51"/>
      <c r="C33" s="52">
        <v>1.2278505340000001</v>
      </c>
      <c r="D33" s="52">
        <v>1.1375802960000001</v>
      </c>
    </row>
    <row r="34" spans="1:4" x14ac:dyDescent="0.2">
      <c r="A34" s="50" t="s">
        <v>572</v>
      </c>
      <c r="B34" s="51"/>
      <c r="C34" s="52">
        <v>1.2278505340000001</v>
      </c>
      <c r="D34" s="52">
        <v>1.1375802960000001</v>
      </c>
    </row>
    <row r="35" spans="1:4" x14ac:dyDescent="0.2">
      <c r="A35" s="39"/>
      <c r="B35" s="41"/>
    </row>
    <row r="36" spans="1:4" x14ac:dyDescent="0.2">
      <c r="A36" s="39" t="s">
        <v>594</v>
      </c>
      <c r="B36" s="46">
        <v>0.28285760909874008</v>
      </c>
    </row>
  </sheetData>
  <mergeCells count="3">
    <mergeCell ref="A1:D1"/>
    <mergeCell ref="C31:D31"/>
    <mergeCell ref="A32:B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workbookViewId="0">
      <selection sqref="A1:D1"/>
    </sheetView>
  </sheetViews>
  <sheetFormatPr defaultRowHeight="11.25" x14ac:dyDescent="0.2"/>
  <cols>
    <col min="1" max="1" width="59" style="28" bestFit="1" customWidth="1"/>
    <col min="2" max="2" width="37" style="28" bestFit="1" customWidth="1"/>
    <col min="3" max="3" width="9.5703125" style="28" bestFit="1" customWidth="1"/>
    <col min="4" max="4" width="24" style="28" bestFit="1" customWidth="1"/>
    <col min="5" max="5" width="14.140625" style="28" bestFit="1" customWidth="1"/>
    <col min="6" max="16384" width="9.140625" style="29"/>
  </cols>
  <sheetData>
    <row r="1" spans="1:5" x14ac:dyDescent="0.2">
      <c r="A1" s="60" t="s">
        <v>912</v>
      </c>
      <c r="B1" s="60"/>
      <c r="C1" s="60"/>
      <c r="D1" s="60"/>
    </row>
    <row r="3" spans="1:5" s="31" customFormat="1" x14ac:dyDescent="0.2">
      <c r="A3" s="30" t="s">
        <v>1</v>
      </c>
      <c r="B3" s="30" t="s">
        <v>2</v>
      </c>
      <c r="C3" s="30" t="s">
        <v>4</v>
      </c>
      <c r="D3" s="30" t="s">
        <v>5</v>
      </c>
      <c r="E3" s="30" t="s">
        <v>6</v>
      </c>
    </row>
    <row r="4" spans="1:5" x14ac:dyDescent="0.2">
      <c r="A4" s="32"/>
      <c r="B4" s="32"/>
      <c r="C4" s="32"/>
      <c r="D4" s="32"/>
      <c r="E4" s="32"/>
    </row>
    <row r="5" spans="1:5" x14ac:dyDescent="0.2">
      <c r="A5" s="33" t="s">
        <v>794</v>
      </c>
      <c r="B5" s="34"/>
      <c r="C5" s="34"/>
      <c r="D5" s="34"/>
      <c r="E5" s="34"/>
    </row>
    <row r="6" spans="1:5" x14ac:dyDescent="0.2">
      <c r="A6" s="34" t="s">
        <v>913</v>
      </c>
      <c r="B6" s="34" t="s">
        <v>914</v>
      </c>
      <c r="C6" s="34">
        <v>114806.829</v>
      </c>
      <c r="D6" s="34">
        <v>2589.5073729999999</v>
      </c>
      <c r="E6" s="34">
        <v>101.30716925162524</v>
      </c>
    </row>
    <row r="7" spans="1:5" x14ac:dyDescent="0.2">
      <c r="A7" s="33" t="s">
        <v>131</v>
      </c>
      <c r="B7" s="34"/>
      <c r="C7" s="34"/>
      <c r="D7" s="35">
        <f>SUM(D6:D6)</f>
        <v>2589.5073729999999</v>
      </c>
      <c r="E7" s="35">
        <f>SUM(E6:E6)</f>
        <v>101.30716925162524</v>
      </c>
    </row>
    <row r="8" spans="1:5" x14ac:dyDescent="0.2">
      <c r="A8" s="34"/>
      <c r="B8" s="34"/>
      <c r="C8" s="34"/>
      <c r="D8" s="36"/>
      <c r="E8" s="36"/>
    </row>
    <row r="9" spans="1:5" x14ac:dyDescent="0.2">
      <c r="A9" s="33" t="s">
        <v>158</v>
      </c>
      <c r="B9" s="34"/>
      <c r="C9" s="34"/>
      <c r="D9" s="35">
        <v>-33.412486399999999</v>
      </c>
      <c r="E9" s="35">
        <v>-1.31</v>
      </c>
    </row>
    <row r="10" spans="1:5" x14ac:dyDescent="0.2">
      <c r="A10" s="34"/>
      <c r="B10" s="34"/>
      <c r="C10" s="34"/>
      <c r="D10" s="36"/>
      <c r="E10" s="36"/>
    </row>
    <row r="11" spans="1:5" x14ac:dyDescent="0.2">
      <c r="A11" s="37" t="s">
        <v>159</v>
      </c>
      <c r="B11" s="32"/>
      <c r="C11" s="32"/>
      <c r="D11" s="38">
        <f>+D7+D9</f>
        <v>2556.0948865999999</v>
      </c>
      <c r="E11" s="38">
        <f>+E7+E9</f>
        <v>99.997169251625238</v>
      </c>
    </row>
    <row r="13" spans="1:5" x14ac:dyDescent="0.2">
      <c r="A13" s="39" t="s">
        <v>162</v>
      </c>
    </row>
    <row r="14" spans="1:5" x14ac:dyDescent="0.2">
      <c r="A14" s="39" t="s">
        <v>163</v>
      </c>
    </row>
    <row r="15" spans="1:5" x14ac:dyDescent="0.2">
      <c r="A15" s="39" t="s">
        <v>164</v>
      </c>
    </row>
    <row r="16" spans="1:5" x14ac:dyDescent="0.2">
      <c r="A16" s="28" t="s">
        <v>589</v>
      </c>
      <c r="B16" s="40">
        <v>9.0508507999999992</v>
      </c>
    </row>
    <row r="17" spans="1:2" x14ac:dyDescent="0.2">
      <c r="A17" s="28" t="s">
        <v>590</v>
      </c>
      <c r="B17" s="40">
        <v>9.0508697999999992</v>
      </c>
    </row>
    <row r="18" spans="1:2" x14ac:dyDescent="0.2">
      <c r="A18" s="28" t="s">
        <v>591</v>
      </c>
      <c r="B18" s="40">
        <v>8.7897163000000003</v>
      </c>
    </row>
    <row r="19" spans="1:2" x14ac:dyDescent="0.2">
      <c r="A19" s="28" t="s">
        <v>592</v>
      </c>
      <c r="B19" s="40">
        <v>8.7897216999999994</v>
      </c>
    </row>
    <row r="21" spans="1:2" x14ac:dyDescent="0.2">
      <c r="A21" s="39" t="s">
        <v>165</v>
      </c>
    </row>
    <row r="22" spans="1:2" x14ac:dyDescent="0.2">
      <c r="A22" s="28" t="s">
        <v>589</v>
      </c>
      <c r="B22" s="40">
        <v>9.4022833000000006</v>
      </c>
    </row>
    <row r="23" spans="1:2" x14ac:dyDescent="0.2">
      <c r="A23" s="28" t="s">
        <v>590</v>
      </c>
      <c r="B23" s="40">
        <v>9.4022828999999994</v>
      </c>
    </row>
    <row r="24" spans="1:2" x14ac:dyDescent="0.2">
      <c r="A24" s="28" t="s">
        <v>591</v>
      </c>
      <c r="B24" s="40">
        <v>9.0542677999999999</v>
      </c>
    </row>
    <row r="25" spans="1:2" x14ac:dyDescent="0.2">
      <c r="A25" s="28" t="s">
        <v>592</v>
      </c>
      <c r="B25" s="40">
        <v>9.0542646999999992</v>
      </c>
    </row>
    <row r="27" spans="1:2" x14ac:dyDescent="0.2">
      <c r="A27" s="39" t="s">
        <v>166</v>
      </c>
      <c r="B27" s="41" t="s">
        <v>167</v>
      </c>
    </row>
    <row r="28" spans="1:2" x14ac:dyDescent="0.2">
      <c r="A28" s="39"/>
      <c r="B28" s="41"/>
    </row>
    <row r="29" spans="1:2" x14ac:dyDescent="0.2">
      <c r="A29" s="39" t="s">
        <v>594</v>
      </c>
      <c r="B29" s="46">
        <v>6.2381679035029705E-3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showGridLines="0" workbookViewId="0"/>
  </sheetViews>
  <sheetFormatPr defaultRowHeight="11.25" x14ac:dyDescent="0.2"/>
  <cols>
    <col min="1" max="1" width="38" style="3" customWidth="1"/>
    <col min="2" max="2" width="55.855468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7" x14ac:dyDescent="0.2">
      <c r="A1" s="1"/>
      <c r="B1" s="55" t="s">
        <v>464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353</v>
      </c>
      <c r="B8" s="9" t="s">
        <v>1076</v>
      </c>
      <c r="C8" s="9" t="s">
        <v>235</v>
      </c>
      <c r="D8" s="9">
        <v>480</v>
      </c>
      <c r="E8" s="10">
        <v>12076.523999999999</v>
      </c>
      <c r="F8" s="10">
        <v>3.9906815348819</v>
      </c>
      <c r="G8" s="29"/>
    </row>
    <row r="9" spans="1:7" x14ac:dyDescent="0.2">
      <c r="A9" s="9" t="s">
        <v>1130</v>
      </c>
      <c r="B9" s="27" t="s">
        <v>1131</v>
      </c>
      <c r="C9" s="9" t="s">
        <v>139</v>
      </c>
      <c r="D9" s="9">
        <v>1200</v>
      </c>
      <c r="E9" s="10">
        <v>11889.363499999999</v>
      </c>
      <c r="F9" s="10">
        <v>3.9288344378687801</v>
      </c>
      <c r="G9" s="29"/>
    </row>
    <row r="10" spans="1:7" x14ac:dyDescent="0.2">
      <c r="A10" s="9" t="s">
        <v>287</v>
      </c>
      <c r="B10" s="9" t="s">
        <v>1065</v>
      </c>
      <c r="C10" s="9" t="s">
        <v>229</v>
      </c>
      <c r="D10" s="9">
        <v>950</v>
      </c>
      <c r="E10" s="10">
        <v>9691.2160000000003</v>
      </c>
      <c r="F10" s="10">
        <v>3.2024576560069802</v>
      </c>
      <c r="G10" s="29"/>
    </row>
    <row r="11" spans="1:7" x14ac:dyDescent="0.2">
      <c r="A11" s="9" t="s">
        <v>230</v>
      </c>
      <c r="B11" s="9" t="s">
        <v>1064</v>
      </c>
      <c r="C11" s="9" t="s">
        <v>229</v>
      </c>
      <c r="D11" s="9">
        <v>800</v>
      </c>
      <c r="E11" s="10">
        <v>8211.7119999999995</v>
      </c>
      <c r="F11" s="10">
        <v>2.7135562723320201</v>
      </c>
      <c r="G11" s="29"/>
    </row>
    <row r="12" spans="1:7" x14ac:dyDescent="0.2">
      <c r="A12" s="9" t="s">
        <v>302</v>
      </c>
      <c r="B12" s="9" t="s">
        <v>1164</v>
      </c>
      <c r="C12" s="9" t="s">
        <v>303</v>
      </c>
      <c r="D12" s="9">
        <v>799</v>
      </c>
      <c r="E12" s="10">
        <v>8022.4713599999995</v>
      </c>
      <c r="F12" s="10">
        <v>2.6510217940585301</v>
      </c>
      <c r="G12" s="29"/>
    </row>
    <row r="13" spans="1:7" x14ac:dyDescent="0.2">
      <c r="A13" s="9" t="s">
        <v>408</v>
      </c>
      <c r="B13" s="9" t="s">
        <v>1165</v>
      </c>
      <c r="C13" s="9" t="s">
        <v>232</v>
      </c>
      <c r="D13" s="9">
        <v>15</v>
      </c>
      <c r="E13" s="10">
        <v>7684.0424999999996</v>
      </c>
      <c r="F13" s="10">
        <v>2.5391881403951801</v>
      </c>
      <c r="G13" s="29"/>
    </row>
    <row r="14" spans="1:7" x14ac:dyDescent="0.2">
      <c r="A14" s="9" t="s">
        <v>432</v>
      </c>
      <c r="B14" s="9" t="s">
        <v>1079</v>
      </c>
      <c r="C14" s="9" t="s">
        <v>175</v>
      </c>
      <c r="D14" s="9">
        <v>750</v>
      </c>
      <c r="E14" s="10">
        <v>7531.4174999999996</v>
      </c>
      <c r="F14" s="10">
        <v>2.4887532827108498</v>
      </c>
      <c r="G14" s="29"/>
    </row>
    <row r="15" spans="1:7" x14ac:dyDescent="0.2">
      <c r="A15" s="9" t="s">
        <v>427</v>
      </c>
      <c r="B15" s="9" t="s">
        <v>1166</v>
      </c>
      <c r="C15" s="9" t="s">
        <v>235</v>
      </c>
      <c r="D15" s="9">
        <v>700</v>
      </c>
      <c r="E15" s="10">
        <v>7497.7139999999999</v>
      </c>
      <c r="F15" s="10">
        <v>2.47761597738103</v>
      </c>
      <c r="G15" s="29"/>
    </row>
    <row r="16" spans="1:7" x14ac:dyDescent="0.2">
      <c r="A16" s="9" t="s">
        <v>455</v>
      </c>
      <c r="B16" s="9" t="s">
        <v>1167</v>
      </c>
      <c r="C16" s="9" t="s">
        <v>172</v>
      </c>
      <c r="D16" s="9">
        <v>600</v>
      </c>
      <c r="E16" s="10">
        <v>6082.9979999999996</v>
      </c>
      <c r="F16" s="10">
        <v>2.0101237570780701</v>
      </c>
      <c r="G16" s="29"/>
    </row>
    <row r="17" spans="1:7" x14ac:dyDescent="0.2">
      <c r="A17" s="9" t="s">
        <v>360</v>
      </c>
      <c r="B17" s="9" t="s">
        <v>1062</v>
      </c>
      <c r="C17" s="9" t="s">
        <v>229</v>
      </c>
      <c r="D17" s="9">
        <v>550</v>
      </c>
      <c r="E17" s="10">
        <v>5663.6194999999998</v>
      </c>
      <c r="F17" s="10">
        <v>1.8715403338946801</v>
      </c>
      <c r="G17" s="29"/>
    </row>
    <row r="18" spans="1:7" x14ac:dyDescent="0.2">
      <c r="A18" s="9" t="s">
        <v>426</v>
      </c>
      <c r="B18" s="9" t="s">
        <v>1168</v>
      </c>
      <c r="C18" s="9" t="s">
        <v>224</v>
      </c>
      <c r="D18" s="9">
        <v>550</v>
      </c>
      <c r="E18" s="10">
        <v>5550.7870000000003</v>
      </c>
      <c r="F18" s="10">
        <v>1.8342548886552501</v>
      </c>
      <c r="G18" s="29"/>
    </row>
    <row r="19" spans="1:7" x14ac:dyDescent="0.2">
      <c r="A19" s="9" t="s">
        <v>286</v>
      </c>
      <c r="B19" s="9" t="s">
        <v>1073</v>
      </c>
      <c r="C19" s="9" t="s">
        <v>134</v>
      </c>
      <c r="D19" s="9">
        <v>500</v>
      </c>
      <c r="E19" s="10">
        <v>5076.3149999999996</v>
      </c>
      <c r="F19" s="10">
        <v>1.6774658449520801</v>
      </c>
      <c r="G19" s="29"/>
    </row>
    <row r="20" spans="1:7" x14ac:dyDescent="0.2">
      <c r="A20" s="9" t="s">
        <v>291</v>
      </c>
      <c r="B20" s="9" t="s">
        <v>1058</v>
      </c>
      <c r="C20" s="9" t="s">
        <v>145</v>
      </c>
      <c r="D20" s="9">
        <v>450</v>
      </c>
      <c r="E20" s="10">
        <v>4597.5105000000003</v>
      </c>
      <c r="F20" s="10">
        <v>1.51924512871217</v>
      </c>
      <c r="G20" s="29"/>
    </row>
    <row r="21" spans="1:7" x14ac:dyDescent="0.2">
      <c r="A21" s="9" t="s">
        <v>205</v>
      </c>
      <c r="B21" s="9" t="s">
        <v>1051</v>
      </c>
      <c r="C21" s="9" t="s">
        <v>202</v>
      </c>
      <c r="D21" s="9">
        <v>450</v>
      </c>
      <c r="E21" s="10">
        <v>4581.45</v>
      </c>
      <c r="F21" s="10">
        <v>1.51393794422838</v>
      </c>
      <c r="G21" s="29"/>
    </row>
    <row r="22" spans="1:7" x14ac:dyDescent="0.2">
      <c r="A22" s="9" t="s">
        <v>225</v>
      </c>
      <c r="B22" s="9" t="s">
        <v>1053</v>
      </c>
      <c r="C22" s="9" t="s">
        <v>175</v>
      </c>
      <c r="D22" s="9">
        <v>450000</v>
      </c>
      <c r="E22" s="10">
        <v>4527.1980000000003</v>
      </c>
      <c r="F22" s="10">
        <v>1.4960103969779901</v>
      </c>
      <c r="G22" s="29"/>
    </row>
    <row r="23" spans="1:7" x14ac:dyDescent="0.2">
      <c r="A23" s="9" t="s">
        <v>237</v>
      </c>
      <c r="B23" s="9" t="s">
        <v>1169</v>
      </c>
      <c r="C23" s="9" t="s">
        <v>145</v>
      </c>
      <c r="D23" s="9">
        <v>750</v>
      </c>
      <c r="E23" s="10">
        <v>4519.2</v>
      </c>
      <c r="F23" s="10">
        <v>1.4933674617330499</v>
      </c>
      <c r="G23" s="29"/>
    </row>
    <row r="24" spans="1:7" x14ac:dyDescent="0.2">
      <c r="A24" s="9" t="s">
        <v>356</v>
      </c>
      <c r="B24" s="9" t="s">
        <v>1170</v>
      </c>
      <c r="C24" s="9" t="s">
        <v>235</v>
      </c>
      <c r="D24" s="9">
        <v>400</v>
      </c>
      <c r="E24" s="10">
        <v>4172.2359999999999</v>
      </c>
      <c r="F24" s="10">
        <v>1.3787133751706599</v>
      </c>
      <c r="G24" s="29"/>
    </row>
    <row r="25" spans="1:7" x14ac:dyDescent="0.2">
      <c r="A25" s="9" t="s">
        <v>231</v>
      </c>
      <c r="B25" s="9" t="s">
        <v>1171</v>
      </c>
      <c r="C25" s="9" t="s">
        <v>232</v>
      </c>
      <c r="D25" s="9">
        <v>8</v>
      </c>
      <c r="E25" s="10">
        <v>4098.1559999999999</v>
      </c>
      <c r="F25" s="10">
        <v>1.35423367487743</v>
      </c>
      <c r="G25" s="29"/>
    </row>
    <row r="26" spans="1:7" x14ac:dyDescent="0.2">
      <c r="A26" s="9" t="s">
        <v>337</v>
      </c>
      <c r="B26" s="9" t="s">
        <v>1172</v>
      </c>
      <c r="C26" s="9" t="s">
        <v>232</v>
      </c>
      <c r="D26" s="9">
        <v>7</v>
      </c>
      <c r="E26" s="10">
        <v>3571.9670000000001</v>
      </c>
      <c r="F26" s="10">
        <v>1.1803547734519899</v>
      </c>
      <c r="G26" s="29"/>
    </row>
    <row r="27" spans="1:7" x14ac:dyDescent="0.2">
      <c r="A27" s="9" t="s">
        <v>406</v>
      </c>
      <c r="B27" s="9" t="s">
        <v>1173</v>
      </c>
      <c r="C27" s="9" t="s">
        <v>303</v>
      </c>
      <c r="D27" s="9">
        <v>300</v>
      </c>
      <c r="E27" s="10">
        <v>3052.3649999999998</v>
      </c>
      <c r="F27" s="10">
        <v>1.00865254300159</v>
      </c>
      <c r="G27" s="29"/>
    </row>
    <row r="28" spans="1:7" x14ac:dyDescent="0.2">
      <c r="A28" s="9" t="s">
        <v>133</v>
      </c>
      <c r="B28" s="9" t="s">
        <v>1070</v>
      </c>
      <c r="C28" s="9" t="s">
        <v>134</v>
      </c>
      <c r="D28" s="9">
        <v>300</v>
      </c>
      <c r="E28" s="10">
        <v>3036.5549999999998</v>
      </c>
      <c r="F28" s="10">
        <v>1.0034281361220601</v>
      </c>
      <c r="G28" s="29"/>
    </row>
    <row r="29" spans="1:7" x14ac:dyDescent="0.2">
      <c r="A29" s="9" t="s">
        <v>361</v>
      </c>
      <c r="B29" s="9" t="s">
        <v>1174</v>
      </c>
      <c r="C29" s="9" t="s">
        <v>268</v>
      </c>
      <c r="D29" s="9">
        <v>250</v>
      </c>
      <c r="E29" s="10">
        <v>2509.8249999999998</v>
      </c>
      <c r="F29" s="10">
        <v>0.82937046150738103</v>
      </c>
      <c r="G29" s="29"/>
    </row>
    <row r="30" spans="1:7" x14ac:dyDescent="0.2">
      <c r="A30" s="9" t="s">
        <v>140</v>
      </c>
      <c r="B30" s="9" t="s">
        <v>1093</v>
      </c>
      <c r="C30" s="9" t="s">
        <v>141</v>
      </c>
      <c r="D30" s="9">
        <v>230</v>
      </c>
      <c r="E30" s="10">
        <v>2359.3652999999999</v>
      </c>
      <c r="F30" s="10">
        <v>0.77965112616437404</v>
      </c>
      <c r="G30" s="29"/>
    </row>
    <row r="31" spans="1:7" x14ac:dyDescent="0.2">
      <c r="A31" s="9" t="s">
        <v>411</v>
      </c>
      <c r="B31" s="9" t="s">
        <v>1175</v>
      </c>
      <c r="C31" s="9" t="s">
        <v>145</v>
      </c>
      <c r="D31" s="9">
        <v>200</v>
      </c>
      <c r="E31" s="10">
        <v>2043.338</v>
      </c>
      <c r="F31" s="10">
        <v>0.67522005720541001</v>
      </c>
      <c r="G31" s="29"/>
    </row>
    <row r="32" spans="1:7" x14ac:dyDescent="0.2">
      <c r="A32" s="9" t="s">
        <v>306</v>
      </c>
      <c r="B32" s="9" t="s">
        <v>1176</v>
      </c>
      <c r="C32" s="9" t="s">
        <v>172</v>
      </c>
      <c r="D32" s="9">
        <v>200</v>
      </c>
      <c r="E32" s="10">
        <v>2039.11</v>
      </c>
      <c r="F32" s="10">
        <v>0.67382291664331795</v>
      </c>
      <c r="G32" s="29"/>
    </row>
    <row r="33" spans="1:7" x14ac:dyDescent="0.2">
      <c r="A33" s="9" t="s">
        <v>264</v>
      </c>
      <c r="B33" s="9" t="s">
        <v>1049</v>
      </c>
      <c r="C33" s="9" t="s">
        <v>265</v>
      </c>
      <c r="D33" s="9">
        <v>200</v>
      </c>
      <c r="E33" s="10">
        <v>2002.0090319999999</v>
      </c>
      <c r="F33" s="10">
        <v>0.66156291965048797</v>
      </c>
      <c r="G33" s="29"/>
    </row>
    <row r="34" spans="1:7" x14ac:dyDescent="0.2">
      <c r="A34" s="9" t="s">
        <v>456</v>
      </c>
      <c r="B34" s="9" t="s">
        <v>1080</v>
      </c>
      <c r="C34" s="9" t="s">
        <v>229</v>
      </c>
      <c r="D34" s="9">
        <v>250</v>
      </c>
      <c r="E34" s="10">
        <v>1753.395417</v>
      </c>
      <c r="F34" s="10">
        <v>0.57940867040619104</v>
      </c>
      <c r="G34" s="29"/>
    </row>
    <row r="35" spans="1:7" x14ac:dyDescent="0.2">
      <c r="A35" s="9" t="s">
        <v>355</v>
      </c>
      <c r="B35" s="9" t="s">
        <v>1177</v>
      </c>
      <c r="C35" s="9" t="s">
        <v>265</v>
      </c>
      <c r="D35" s="9">
        <v>130</v>
      </c>
      <c r="E35" s="10">
        <v>1389.05</v>
      </c>
      <c r="F35" s="10">
        <v>0.45901090297404301</v>
      </c>
      <c r="G35" s="29"/>
    </row>
    <row r="36" spans="1:7" x14ac:dyDescent="0.2">
      <c r="A36" s="9" t="s">
        <v>410</v>
      </c>
      <c r="B36" s="9" t="s">
        <v>1178</v>
      </c>
      <c r="C36" s="9" t="s">
        <v>265</v>
      </c>
      <c r="D36" s="9">
        <v>130</v>
      </c>
      <c r="E36" s="10">
        <v>1318.8877</v>
      </c>
      <c r="F36" s="10">
        <v>0.43582580475746702</v>
      </c>
      <c r="G36" s="29"/>
    </row>
    <row r="37" spans="1:7" x14ac:dyDescent="0.2">
      <c r="A37" s="9" t="s">
        <v>428</v>
      </c>
      <c r="B37" s="9" t="s">
        <v>1179</v>
      </c>
      <c r="C37" s="9" t="s">
        <v>145</v>
      </c>
      <c r="D37" s="9">
        <v>100</v>
      </c>
      <c r="E37" s="10">
        <v>1008.295</v>
      </c>
      <c r="F37" s="10">
        <v>0.33319059674901003</v>
      </c>
      <c r="G37" s="29"/>
    </row>
    <row r="38" spans="1:7" x14ac:dyDescent="0.2">
      <c r="A38" s="9" t="s">
        <v>413</v>
      </c>
      <c r="B38" s="9" t="s">
        <v>1180</v>
      </c>
      <c r="C38" s="9" t="s">
        <v>414</v>
      </c>
      <c r="D38" s="9">
        <v>600</v>
      </c>
      <c r="E38" s="10">
        <v>604.02419999999995</v>
      </c>
      <c r="F38" s="10">
        <v>0.19959950574865801</v>
      </c>
      <c r="G38" s="29"/>
    </row>
    <row r="39" spans="1:7" x14ac:dyDescent="0.2">
      <c r="A39" s="9" t="s">
        <v>439</v>
      </c>
      <c r="B39" s="9" t="s">
        <v>1181</v>
      </c>
      <c r="C39" s="9" t="s">
        <v>134</v>
      </c>
      <c r="D39" s="9">
        <v>17</v>
      </c>
      <c r="E39" s="10">
        <v>201.72047000000001</v>
      </c>
      <c r="F39" s="10">
        <v>6.6658432081673394E-2</v>
      </c>
      <c r="G39" s="29"/>
    </row>
    <row r="40" spans="1:7" x14ac:dyDescent="0.2">
      <c r="A40" s="8" t="s">
        <v>131</v>
      </c>
      <c r="B40" s="9"/>
      <c r="C40" s="9"/>
      <c r="D40" s="9"/>
      <c r="E40" s="12">
        <f>SUM(E8:E39)</f>
        <v>148363.837979</v>
      </c>
      <c r="F40" s="12">
        <f>SUM(F8:F39)</f>
        <v>49.026758748378676</v>
      </c>
    </row>
    <row r="41" spans="1:7" x14ac:dyDescent="0.2">
      <c r="A41" s="9"/>
      <c r="B41" s="9"/>
      <c r="C41" s="9"/>
      <c r="D41" s="9"/>
      <c r="E41" s="10"/>
      <c r="F41" s="10"/>
    </row>
    <row r="42" spans="1:7" x14ac:dyDescent="0.2">
      <c r="A42" s="8" t="s">
        <v>143</v>
      </c>
      <c r="B42" s="9"/>
      <c r="C42" s="9"/>
      <c r="D42" s="9"/>
      <c r="E42" s="10"/>
      <c r="F42" s="10"/>
    </row>
    <row r="43" spans="1:7" x14ac:dyDescent="0.2">
      <c r="A43" s="9" t="s">
        <v>461</v>
      </c>
      <c r="B43" s="9" t="s">
        <v>1195</v>
      </c>
      <c r="C43" s="9" t="s">
        <v>260</v>
      </c>
      <c r="D43" s="9">
        <v>1650</v>
      </c>
      <c r="E43" s="10">
        <v>16039.352999999999</v>
      </c>
      <c r="F43" s="10">
        <v>5.3001964678373197</v>
      </c>
      <c r="G43" s="29"/>
    </row>
    <row r="44" spans="1:7" x14ac:dyDescent="0.2">
      <c r="A44" s="9" t="s">
        <v>307</v>
      </c>
      <c r="B44" s="9" t="s">
        <v>1182</v>
      </c>
      <c r="C44" s="9" t="s">
        <v>242</v>
      </c>
      <c r="D44" s="9">
        <v>1510</v>
      </c>
      <c r="E44" s="10">
        <v>15257.4175</v>
      </c>
      <c r="F44" s="10">
        <v>5.0418062587573997</v>
      </c>
      <c r="G44" s="29"/>
    </row>
    <row r="45" spans="1:7" x14ac:dyDescent="0.2">
      <c r="A45" s="9" t="s">
        <v>257</v>
      </c>
      <c r="B45" s="9" t="s">
        <v>1196</v>
      </c>
      <c r="C45" s="9" t="s">
        <v>258</v>
      </c>
      <c r="D45" s="9">
        <v>917</v>
      </c>
      <c r="E45" s="10">
        <v>11692.804550000001</v>
      </c>
      <c r="F45" s="10">
        <v>3.8638816275832402</v>
      </c>
      <c r="G45" s="29"/>
    </row>
    <row r="46" spans="1:7" x14ac:dyDescent="0.2">
      <c r="A46" s="9" t="s">
        <v>393</v>
      </c>
      <c r="B46" s="9" t="s">
        <v>1197</v>
      </c>
      <c r="C46" s="9" t="s">
        <v>389</v>
      </c>
      <c r="D46" s="9">
        <v>110</v>
      </c>
      <c r="E46" s="10">
        <v>11429.913</v>
      </c>
      <c r="F46" s="10">
        <v>3.7770092416001999</v>
      </c>
      <c r="G46" s="29"/>
    </row>
    <row r="47" spans="1:7" x14ac:dyDescent="0.2">
      <c r="A47" s="9" t="s">
        <v>457</v>
      </c>
      <c r="B47" s="9" t="s">
        <v>1183</v>
      </c>
      <c r="C47" s="9" t="s">
        <v>322</v>
      </c>
      <c r="D47" s="9">
        <v>1000</v>
      </c>
      <c r="E47" s="10">
        <v>10600.82</v>
      </c>
      <c r="F47" s="10">
        <v>3.5030358593753301</v>
      </c>
      <c r="G47" s="29"/>
    </row>
    <row r="48" spans="1:7" x14ac:dyDescent="0.2">
      <c r="A48" s="9" t="s">
        <v>249</v>
      </c>
      <c r="B48" s="9" t="s">
        <v>1184</v>
      </c>
      <c r="C48" s="9" t="s">
        <v>242</v>
      </c>
      <c r="D48" s="9">
        <v>850</v>
      </c>
      <c r="E48" s="10">
        <v>8581.1154999999999</v>
      </c>
      <c r="F48" s="10">
        <v>2.8356254808535</v>
      </c>
      <c r="G48" s="29"/>
    </row>
    <row r="49" spans="1:7" x14ac:dyDescent="0.2">
      <c r="A49" s="9" t="s">
        <v>321</v>
      </c>
      <c r="B49" s="9" t="s">
        <v>1198</v>
      </c>
      <c r="C49" s="9" t="s">
        <v>322</v>
      </c>
      <c r="D49" s="9">
        <v>52</v>
      </c>
      <c r="E49" s="10">
        <v>7077.3195999999998</v>
      </c>
      <c r="F49" s="10">
        <v>2.3386968505322998</v>
      </c>
      <c r="G49" s="29"/>
    </row>
    <row r="50" spans="1:7" x14ac:dyDescent="0.2">
      <c r="A50" s="9" t="s">
        <v>241</v>
      </c>
      <c r="B50" s="9" t="s">
        <v>1185</v>
      </c>
      <c r="C50" s="9" t="s">
        <v>242</v>
      </c>
      <c r="D50" s="9">
        <v>700</v>
      </c>
      <c r="E50" s="10">
        <v>7059.5630000000001</v>
      </c>
      <c r="F50" s="10">
        <v>2.3328291906210299</v>
      </c>
      <c r="G50" s="29"/>
    </row>
    <row r="51" spans="1:7" x14ac:dyDescent="0.2">
      <c r="A51" s="9" t="s">
        <v>458</v>
      </c>
      <c r="B51" s="9" t="s">
        <v>1186</v>
      </c>
      <c r="C51" s="9" t="s">
        <v>242</v>
      </c>
      <c r="D51" s="9">
        <v>600</v>
      </c>
      <c r="E51" s="10">
        <v>6145.71</v>
      </c>
      <c r="F51" s="10">
        <v>2.0308469072507198</v>
      </c>
      <c r="G51" s="29"/>
    </row>
    <row r="52" spans="1:7" x14ac:dyDescent="0.2">
      <c r="A52" s="9" t="s">
        <v>459</v>
      </c>
      <c r="B52" s="9" t="s">
        <v>1187</v>
      </c>
      <c r="C52" s="9" t="s">
        <v>245</v>
      </c>
      <c r="D52" s="9">
        <v>535</v>
      </c>
      <c r="E52" s="10">
        <v>5420.7163</v>
      </c>
      <c r="F52" s="10">
        <v>1.7912730885346899</v>
      </c>
      <c r="G52" s="29"/>
    </row>
    <row r="53" spans="1:7" x14ac:dyDescent="0.2">
      <c r="A53" s="9" t="s">
        <v>460</v>
      </c>
      <c r="B53" s="9" t="s">
        <v>1188</v>
      </c>
      <c r="C53" s="9" t="s">
        <v>322</v>
      </c>
      <c r="D53" s="9">
        <v>500</v>
      </c>
      <c r="E53" s="10">
        <v>5300.41</v>
      </c>
      <c r="F53" s="10">
        <v>1.75151792968766</v>
      </c>
      <c r="G53" s="29"/>
    </row>
    <row r="54" spans="1:7" x14ac:dyDescent="0.2">
      <c r="A54" s="9" t="s">
        <v>310</v>
      </c>
      <c r="B54" s="9" t="s">
        <v>1189</v>
      </c>
      <c r="C54" s="9" t="s">
        <v>242</v>
      </c>
      <c r="D54" s="9">
        <v>450</v>
      </c>
      <c r="E54" s="10">
        <v>4507.7723999999998</v>
      </c>
      <c r="F54" s="10">
        <v>1.48959121682119</v>
      </c>
      <c r="G54" s="29"/>
    </row>
    <row r="55" spans="1:7" x14ac:dyDescent="0.2">
      <c r="A55" s="9" t="s">
        <v>318</v>
      </c>
      <c r="B55" s="9" t="s">
        <v>1199</v>
      </c>
      <c r="C55" s="9" t="s">
        <v>319</v>
      </c>
      <c r="D55" s="9">
        <v>450</v>
      </c>
      <c r="E55" s="10">
        <v>4498.1887500000003</v>
      </c>
      <c r="F55" s="10">
        <v>1.4864243042980301</v>
      </c>
      <c r="G55" s="29"/>
    </row>
    <row r="56" spans="1:7" x14ac:dyDescent="0.2">
      <c r="A56" s="9" t="s">
        <v>423</v>
      </c>
      <c r="B56" s="9" t="s">
        <v>1105</v>
      </c>
      <c r="C56" s="9" t="s">
        <v>319</v>
      </c>
      <c r="D56" s="9">
        <v>350</v>
      </c>
      <c r="E56" s="10">
        <v>3498.5333249999999</v>
      </c>
      <c r="F56" s="10">
        <v>1.15608865094347</v>
      </c>
      <c r="G56" s="29"/>
    </row>
    <row r="57" spans="1:7" x14ac:dyDescent="0.2">
      <c r="A57" s="9" t="s">
        <v>392</v>
      </c>
      <c r="B57" s="9" t="s">
        <v>1200</v>
      </c>
      <c r="C57" s="9" t="s">
        <v>260</v>
      </c>
      <c r="D57" s="9">
        <v>350</v>
      </c>
      <c r="E57" s="10">
        <v>3342.7345</v>
      </c>
      <c r="F57" s="10">
        <v>1.10460500431769</v>
      </c>
      <c r="G57" s="29"/>
    </row>
    <row r="58" spans="1:7" x14ac:dyDescent="0.2">
      <c r="A58" s="9" t="s">
        <v>462</v>
      </c>
      <c r="B58" s="9" t="s">
        <v>1201</v>
      </c>
      <c r="C58" s="9" t="s">
        <v>256</v>
      </c>
      <c r="D58" s="9">
        <v>260</v>
      </c>
      <c r="E58" s="10">
        <v>3171.9584</v>
      </c>
      <c r="F58" s="10">
        <v>1.0481721243872399</v>
      </c>
      <c r="G58" s="29"/>
    </row>
    <row r="59" spans="1:7" x14ac:dyDescent="0.2">
      <c r="A59" s="9" t="s">
        <v>448</v>
      </c>
      <c r="B59" s="9" t="s">
        <v>1190</v>
      </c>
      <c r="C59" s="9" t="s">
        <v>242</v>
      </c>
      <c r="D59" s="9">
        <v>307</v>
      </c>
      <c r="E59" s="10">
        <v>3147.2903200000001</v>
      </c>
      <c r="F59" s="10">
        <v>1.04002056924133</v>
      </c>
      <c r="G59" s="29"/>
    </row>
    <row r="60" spans="1:7" x14ac:dyDescent="0.2">
      <c r="A60" s="9" t="s">
        <v>463</v>
      </c>
      <c r="B60" s="9" t="s">
        <v>1202</v>
      </c>
      <c r="C60" s="9" t="s">
        <v>256</v>
      </c>
      <c r="D60" s="9">
        <v>257</v>
      </c>
      <c r="E60" s="10">
        <v>3140.1930499999999</v>
      </c>
      <c r="F60" s="10">
        <v>1.03767527979073</v>
      </c>
      <c r="G60" s="29"/>
    </row>
    <row r="61" spans="1:7" x14ac:dyDescent="0.2">
      <c r="A61" s="9" t="s">
        <v>447</v>
      </c>
      <c r="B61" s="9" t="s">
        <v>1191</v>
      </c>
      <c r="C61" s="9" t="s">
        <v>245</v>
      </c>
      <c r="D61" s="9">
        <v>250</v>
      </c>
      <c r="E61" s="10">
        <v>2546.4850000000001</v>
      </c>
      <c r="F61" s="10">
        <v>0.84148474083715996</v>
      </c>
      <c r="G61" s="29"/>
    </row>
    <row r="62" spans="1:7" x14ac:dyDescent="0.2">
      <c r="A62" s="9" t="s">
        <v>385</v>
      </c>
      <c r="B62" s="9" t="s">
        <v>1192</v>
      </c>
      <c r="C62" s="9" t="s">
        <v>319</v>
      </c>
      <c r="D62" s="9">
        <v>200</v>
      </c>
      <c r="E62" s="10">
        <v>2028.28</v>
      </c>
      <c r="F62" s="10">
        <v>0.67024414836340795</v>
      </c>
      <c r="G62" s="29"/>
    </row>
    <row r="63" spans="1:7" x14ac:dyDescent="0.2">
      <c r="A63" s="9" t="s">
        <v>253</v>
      </c>
      <c r="B63" s="9" t="s">
        <v>1203</v>
      </c>
      <c r="C63" s="9" t="s">
        <v>254</v>
      </c>
      <c r="D63" s="9">
        <v>15</v>
      </c>
      <c r="E63" s="10">
        <v>1873.7265</v>
      </c>
      <c r="F63" s="10">
        <v>0.61917201878362405</v>
      </c>
      <c r="G63" s="29"/>
    </row>
    <row r="64" spans="1:7" x14ac:dyDescent="0.2">
      <c r="A64" s="9" t="s">
        <v>449</v>
      </c>
      <c r="B64" s="9" t="s">
        <v>1193</v>
      </c>
      <c r="C64" s="9" t="s">
        <v>242</v>
      </c>
      <c r="D64" s="9">
        <v>240</v>
      </c>
      <c r="E64" s="10">
        <v>1818.9336000000001</v>
      </c>
      <c r="F64" s="10">
        <v>0.60106573138895403</v>
      </c>
      <c r="G64" s="29"/>
    </row>
    <row r="65" spans="1:7" x14ac:dyDescent="0.2">
      <c r="A65" s="9" t="s">
        <v>399</v>
      </c>
      <c r="B65" s="9" t="s">
        <v>1204</v>
      </c>
      <c r="C65" s="9" t="s">
        <v>400</v>
      </c>
      <c r="D65" s="9">
        <v>135</v>
      </c>
      <c r="E65" s="10">
        <v>1755.11205</v>
      </c>
      <c r="F65" s="10">
        <v>0.57997593095361899</v>
      </c>
      <c r="G65" s="29"/>
    </row>
    <row r="66" spans="1:7" x14ac:dyDescent="0.2">
      <c r="A66" s="9" t="s">
        <v>377</v>
      </c>
      <c r="B66" s="9" t="s">
        <v>1101</v>
      </c>
      <c r="C66" s="9" t="s">
        <v>378</v>
      </c>
      <c r="D66" s="9">
        <v>150</v>
      </c>
      <c r="E66" s="10">
        <v>1529.6385</v>
      </c>
      <c r="F66" s="10">
        <v>0.50546830503499596</v>
      </c>
      <c r="G66" s="29"/>
    </row>
    <row r="67" spans="1:7" x14ac:dyDescent="0.2">
      <c r="A67" s="9" t="s">
        <v>250</v>
      </c>
      <c r="B67" s="9" t="s">
        <v>1205</v>
      </c>
      <c r="C67" s="9" t="s">
        <v>251</v>
      </c>
      <c r="D67" s="9">
        <v>100</v>
      </c>
      <c r="E67" s="10">
        <v>1379.7639999999999</v>
      </c>
      <c r="F67" s="10">
        <v>0.45594234874992101</v>
      </c>
      <c r="G67" s="29"/>
    </row>
    <row r="68" spans="1:7" x14ac:dyDescent="0.2">
      <c r="A68" s="9" t="s">
        <v>374</v>
      </c>
      <c r="B68" s="9" t="s">
        <v>1194</v>
      </c>
      <c r="C68" s="9" t="s">
        <v>245</v>
      </c>
      <c r="D68" s="9">
        <v>100</v>
      </c>
      <c r="E68" s="10">
        <v>1007.777</v>
      </c>
      <c r="F68" s="10">
        <v>0.33301942389868799</v>
      </c>
      <c r="G68" s="29"/>
    </row>
    <row r="69" spans="1:7" x14ac:dyDescent="0.2">
      <c r="A69" s="9" t="s">
        <v>316</v>
      </c>
      <c r="B69" s="9" t="s">
        <v>1206</v>
      </c>
      <c r="C69" s="9" t="s">
        <v>232</v>
      </c>
      <c r="D69" s="9">
        <v>50</v>
      </c>
      <c r="E69" s="10">
        <v>509.58150000000001</v>
      </c>
      <c r="F69" s="10">
        <v>0.16839096105530199</v>
      </c>
      <c r="G69" s="29"/>
    </row>
    <row r="70" spans="1:7" x14ac:dyDescent="0.2">
      <c r="A70" s="9" t="s">
        <v>212</v>
      </c>
      <c r="B70" s="9" t="s">
        <v>1104</v>
      </c>
      <c r="C70" s="9" t="s">
        <v>213</v>
      </c>
      <c r="D70" s="9">
        <v>60</v>
      </c>
      <c r="E70" s="10">
        <v>302.52569999999997</v>
      </c>
      <c r="F70" s="10">
        <v>9.9969471746772606E-2</v>
      </c>
      <c r="G70" s="29"/>
    </row>
    <row r="71" spans="1:7" x14ac:dyDescent="0.2">
      <c r="A71" s="8" t="s">
        <v>131</v>
      </c>
      <c r="B71" s="9"/>
      <c r="C71" s="9"/>
      <c r="D71" s="9"/>
      <c r="E71" s="12">
        <f>SUM(E43:E70)</f>
        <v>144663.63704499998</v>
      </c>
      <c r="F71" s="12">
        <f>SUM(F43:F70)</f>
        <v>47.804029133245521</v>
      </c>
    </row>
    <row r="72" spans="1:7" x14ac:dyDescent="0.2">
      <c r="A72" s="9"/>
      <c r="B72" s="9"/>
      <c r="C72" s="9"/>
      <c r="D72" s="9"/>
      <c r="E72" s="10"/>
      <c r="F72" s="10"/>
    </row>
    <row r="73" spans="1:7" x14ac:dyDescent="0.2">
      <c r="A73" s="8" t="s">
        <v>193</v>
      </c>
      <c r="B73" s="9"/>
      <c r="C73" s="9"/>
      <c r="D73" s="9"/>
      <c r="E73" s="10"/>
      <c r="F73" s="10"/>
    </row>
    <row r="74" spans="1:7" x14ac:dyDescent="0.2">
      <c r="A74" s="9" t="s">
        <v>401</v>
      </c>
      <c r="B74" s="9" t="s">
        <v>1132</v>
      </c>
      <c r="C74" s="9" t="s">
        <v>273</v>
      </c>
      <c r="D74" s="9">
        <v>300</v>
      </c>
      <c r="E74" s="10">
        <v>1488.2145</v>
      </c>
      <c r="F74" s="10">
        <v>0.49177976420147901</v>
      </c>
    </row>
    <row r="75" spans="1:7" x14ac:dyDescent="0.2">
      <c r="A75" s="8" t="s">
        <v>131</v>
      </c>
      <c r="B75" s="9"/>
      <c r="C75" s="9"/>
      <c r="D75" s="9"/>
      <c r="E75" s="12">
        <f>SUM(E74:E74)</f>
        <v>1488.2145</v>
      </c>
      <c r="F75" s="12">
        <f>SUM(F74:F74)</f>
        <v>0.49177976420147901</v>
      </c>
    </row>
    <row r="76" spans="1:7" x14ac:dyDescent="0.2">
      <c r="A76" s="9"/>
      <c r="B76" s="9"/>
      <c r="C76" s="9"/>
      <c r="D76" s="9"/>
      <c r="E76" s="10"/>
      <c r="F76" s="10"/>
    </row>
    <row r="77" spans="1:7" x14ac:dyDescent="0.2">
      <c r="A77" s="8" t="s">
        <v>131</v>
      </c>
      <c r="B77" s="9"/>
      <c r="C77" s="9"/>
      <c r="D77" s="9"/>
      <c r="E77" s="12">
        <v>294515.68952399999</v>
      </c>
      <c r="F77" s="12">
        <v>97.322567645825714</v>
      </c>
    </row>
    <row r="78" spans="1:7" x14ac:dyDescent="0.2">
      <c r="A78" s="9"/>
      <c r="B78" s="9"/>
      <c r="C78" s="9"/>
      <c r="D78" s="9"/>
      <c r="E78" s="10"/>
      <c r="F78" s="10"/>
    </row>
    <row r="79" spans="1:7" x14ac:dyDescent="0.2">
      <c r="A79" s="8" t="s">
        <v>158</v>
      </c>
      <c r="B79" s="9"/>
      <c r="C79" s="9"/>
      <c r="D79" s="9"/>
      <c r="E79" s="12">
        <v>8102.3940149999999</v>
      </c>
      <c r="F79" s="12">
        <v>2.68</v>
      </c>
    </row>
    <row r="80" spans="1:7" x14ac:dyDescent="0.2">
      <c r="A80" s="9"/>
      <c r="B80" s="9"/>
      <c r="C80" s="9"/>
      <c r="D80" s="9"/>
      <c r="E80" s="10"/>
      <c r="F80" s="10"/>
    </row>
    <row r="81" spans="1:6" x14ac:dyDescent="0.2">
      <c r="A81" s="13" t="s">
        <v>159</v>
      </c>
      <c r="B81" s="6"/>
      <c r="C81" s="6"/>
      <c r="D81" s="6"/>
      <c r="E81" s="65">
        <v>302618.08401499997</v>
      </c>
      <c r="F81" s="65">
        <f xml:space="preserve"> ROUND(SUM(F77:F80),2)</f>
        <v>100</v>
      </c>
    </row>
    <row r="82" spans="1:6" x14ac:dyDescent="0.2">
      <c r="A82" s="1" t="s">
        <v>196</v>
      </c>
    </row>
    <row r="84" spans="1:6" x14ac:dyDescent="0.2">
      <c r="A84" s="1" t="s">
        <v>162</v>
      </c>
    </row>
    <row r="85" spans="1:6" x14ac:dyDescent="0.2">
      <c r="A85" s="1" t="s">
        <v>163</v>
      </c>
    </row>
    <row r="86" spans="1:6" x14ac:dyDescent="0.2">
      <c r="A86" s="1" t="s">
        <v>164</v>
      </c>
    </row>
    <row r="87" spans="1:6" x14ac:dyDescent="0.2">
      <c r="A87" s="3" t="s">
        <v>537</v>
      </c>
      <c r="D87" s="16">
        <v>17.8521</v>
      </c>
    </row>
    <row r="88" spans="1:6" x14ac:dyDescent="0.2">
      <c r="A88" s="3" t="s">
        <v>536</v>
      </c>
      <c r="D88" s="16">
        <v>11.2669</v>
      </c>
    </row>
    <row r="89" spans="1:6" x14ac:dyDescent="0.2">
      <c r="A89" s="3" t="s">
        <v>538</v>
      </c>
      <c r="D89" s="16">
        <v>18.389800000000001</v>
      </c>
    </row>
    <row r="90" spans="1:6" x14ac:dyDescent="0.2">
      <c r="A90" s="3" t="s">
        <v>535</v>
      </c>
      <c r="D90" s="16">
        <v>10.946400000000001</v>
      </c>
    </row>
    <row r="92" spans="1:6" x14ac:dyDescent="0.2">
      <c r="A92" s="1" t="s">
        <v>165</v>
      </c>
    </row>
    <row r="93" spans="1:6" x14ac:dyDescent="0.2">
      <c r="A93" s="3" t="s">
        <v>537</v>
      </c>
      <c r="D93" s="16">
        <v>18.8184</v>
      </c>
    </row>
    <row r="94" spans="1:6" x14ac:dyDescent="0.2">
      <c r="A94" s="3" t="s">
        <v>536</v>
      </c>
      <c r="D94" s="16">
        <v>11.4663</v>
      </c>
    </row>
    <row r="95" spans="1:6" x14ac:dyDescent="0.2">
      <c r="A95" s="3" t="s">
        <v>538</v>
      </c>
      <c r="D95" s="16">
        <v>19.450600000000001</v>
      </c>
    </row>
    <row r="96" spans="1:6" x14ac:dyDescent="0.2">
      <c r="A96" s="3" t="s">
        <v>535</v>
      </c>
      <c r="D96" s="16">
        <v>11.0876</v>
      </c>
    </row>
    <row r="98" spans="1:5" x14ac:dyDescent="0.2">
      <c r="A98" s="1" t="s">
        <v>166</v>
      </c>
      <c r="D98" s="17"/>
    </row>
    <row r="99" spans="1:5" x14ac:dyDescent="0.2">
      <c r="A99" s="19" t="s">
        <v>512</v>
      </c>
      <c r="B99" s="20"/>
      <c r="C99" s="56" t="s">
        <v>513</v>
      </c>
      <c r="D99" s="57"/>
    </row>
    <row r="100" spans="1:5" x14ac:dyDescent="0.2">
      <c r="A100" s="58"/>
      <c r="B100" s="59"/>
      <c r="C100" s="21" t="s">
        <v>514</v>
      </c>
      <c r="D100" s="21" t="s">
        <v>515</v>
      </c>
    </row>
    <row r="101" spans="1:5" x14ac:dyDescent="0.2">
      <c r="A101" s="22" t="s">
        <v>535</v>
      </c>
      <c r="B101" s="23"/>
      <c r="C101" s="24">
        <v>0.31779660879999999</v>
      </c>
      <c r="D101" s="24">
        <v>0.29443254720000001</v>
      </c>
    </row>
    <row r="102" spans="1:5" x14ac:dyDescent="0.2">
      <c r="A102" s="22" t="s">
        <v>536</v>
      </c>
      <c r="B102" s="23"/>
      <c r="C102" s="24">
        <v>0.31779660879999999</v>
      </c>
      <c r="D102" s="24">
        <v>0.29443254720000001</v>
      </c>
    </row>
    <row r="103" spans="1:5" x14ac:dyDescent="0.2">
      <c r="A103" s="1"/>
      <c r="D103" s="17"/>
    </row>
    <row r="104" spans="1:5" x14ac:dyDescent="0.2">
      <c r="A104" s="1"/>
      <c r="D104" s="17"/>
    </row>
    <row r="107" spans="1:5" x14ac:dyDescent="0.2">
      <c r="A107" s="1" t="s">
        <v>168</v>
      </c>
      <c r="D107" s="18">
        <v>1.6561548984020895</v>
      </c>
      <c r="E107" s="2" t="s">
        <v>169</v>
      </c>
    </row>
  </sheetData>
  <sortState ref="A43:F70">
    <sortCondition descending="1" ref="F43:F70"/>
  </sortState>
  <mergeCells count="3">
    <mergeCell ref="B1:E1"/>
    <mergeCell ref="C99:D99"/>
    <mergeCell ref="A100:B10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34.5703125" style="28" bestFit="1" customWidth="1"/>
    <col min="3" max="3" width="20" style="28" bestFit="1" customWidth="1"/>
    <col min="4" max="4" width="10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3" x14ac:dyDescent="0.2">
      <c r="A1" s="60" t="s">
        <v>915</v>
      </c>
      <c r="B1" s="60"/>
      <c r="C1" s="60"/>
      <c r="D1" s="60"/>
      <c r="E1" s="60"/>
    </row>
    <row r="3" spans="1:13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3" x14ac:dyDescent="0.2">
      <c r="A4" s="32"/>
      <c r="B4" s="32"/>
      <c r="C4" s="32"/>
      <c r="D4" s="32"/>
      <c r="E4" s="32"/>
      <c r="F4" s="32"/>
    </row>
    <row r="5" spans="1:13" x14ac:dyDescent="0.2">
      <c r="A5" s="33" t="s">
        <v>7</v>
      </c>
      <c r="B5" s="34"/>
      <c r="C5" s="34"/>
      <c r="D5" s="34"/>
      <c r="E5" s="34"/>
      <c r="F5" s="34"/>
    </row>
    <row r="6" spans="1:13" x14ac:dyDescent="0.2">
      <c r="A6" s="33" t="s">
        <v>8</v>
      </c>
      <c r="B6" s="34"/>
      <c r="C6" s="34"/>
      <c r="D6" s="34"/>
      <c r="E6" s="34"/>
      <c r="F6" s="34"/>
    </row>
    <row r="7" spans="1:13" x14ac:dyDescent="0.2">
      <c r="A7" s="34" t="s">
        <v>9</v>
      </c>
      <c r="B7" s="34" t="s">
        <v>10</v>
      </c>
      <c r="C7" s="34" t="s">
        <v>11</v>
      </c>
      <c r="D7" s="34">
        <v>2225250</v>
      </c>
      <c r="E7" s="34">
        <v>28631.17913</v>
      </c>
      <c r="F7" s="34">
        <v>9.8324047688502798</v>
      </c>
      <c r="H7" s="28"/>
      <c r="J7" s="28"/>
      <c r="M7" s="28"/>
    </row>
    <row r="8" spans="1:13" x14ac:dyDescent="0.2">
      <c r="A8" s="34" t="s">
        <v>12</v>
      </c>
      <c r="B8" s="34" t="s">
        <v>13</v>
      </c>
      <c r="C8" s="34" t="s">
        <v>11</v>
      </c>
      <c r="D8" s="34">
        <v>3873952</v>
      </c>
      <c r="E8" s="34">
        <v>18052.616320000001</v>
      </c>
      <c r="F8" s="34">
        <v>6.1995571327694874</v>
      </c>
      <c r="H8" s="28"/>
      <c r="J8" s="28"/>
      <c r="M8" s="28"/>
    </row>
    <row r="9" spans="1:13" x14ac:dyDescent="0.2">
      <c r="A9" s="34" t="s">
        <v>16</v>
      </c>
      <c r="B9" s="34" t="s">
        <v>17</v>
      </c>
      <c r="C9" s="34" t="s">
        <v>18</v>
      </c>
      <c r="D9" s="34">
        <v>1024098</v>
      </c>
      <c r="E9" s="34">
        <v>12699.8393</v>
      </c>
      <c r="F9" s="34">
        <v>4.3613279051477258</v>
      </c>
      <c r="H9" s="28"/>
      <c r="J9" s="28"/>
      <c r="M9" s="28"/>
    </row>
    <row r="10" spans="1:13" x14ac:dyDescent="0.2">
      <c r="A10" s="34" t="s">
        <v>14</v>
      </c>
      <c r="B10" s="34" t="s">
        <v>15</v>
      </c>
      <c r="C10" s="34" t="s">
        <v>11</v>
      </c>
      <c r="D10" s="34">
        <v>4863705</v>
      </c>
      <c r="E10" s="34">
        <v>12662.65597</v>
      </c>
      <c r="F10" s="34">
        <v>4.3485585550083652</v>
      </c>
      <c r="H10" s="28"/>
      <c r="J10" s="28"/>
      <c r="M10" s="28"/>
    </row>
    <row r="11" spans="1:13" x14ac:dyDescent="0.2">
      <c r="A11" s="34" t="s">
        <v>30</v>
      </c>
      <c r="B11" s="34" t="s">
        <v>31</v>
      </c>
      <c r="C11" s="34" t="s">
        <v>11</v>
      </c>
      <c r="D11" s="34">
        <v>987276</v>
      </c>
      <c r="E11" s="34">
        <v>12361.18916</v>
      </c>
      <c r="F11" s="34">
        <v>4.2450300315467437</v>
      </c>
      <c r="H11" s="28"/>
      <c r="J11" s="28"/>
      <c r="M11" s="28"/>
    </row>
    <row r="12" spans="1:13" x14ac:dyDescent="0.2">
      <c r="A12" s="34" t="s">
        <v>79</v>
      </c>
      <c r="B12" s="34" t="s">
        <v>80</v>
      </c>
      <c r="C12" s="34" t="s">
        <v>58</v>
      </c>
      <c r="D12" s="34">
        <v>1055000</v>
      </c>
      <c r="E12" s="34">
        <v>9606.3024999999998</v>
      </c>
      <c r="F12" s="34">
        <v>3.2989578977224037</v>
      </c>
      <c r="H12" s="28"/>
      <c r="J12" s="28"/>
      <c r="M12" s="28"/>
    </row>
    <row r="13" spans="1:13" x14ac:dyDescent="0.2">
      <c r="A13" s="34" t="s">
        <v>583</v>
      </c>
      <c r="B13" s="34" t="s">
        <v>584</v>
      </c>
      <c r="C13" s="34" t="s">
        <v>18</v>
      </c>
      <c r="D13" s="34">
        <v>2728069</v>
      </c>
      <c r="E13" s="34">
        <v>9083.1057359999995</v>
      </c>
      <c r="F13" s="34">
        <v>3.1192837622617926</v>
      </c>
      <c r="H13" s="28"/>
      <c r="J13" s="28"/>
      <c r="M13" s="28"/>
    </row>
    <row r="14" spans="1:13" x14ac:dyDescent="0.2">
      <c r="A14" s="34" t="s">
        <v>19</v>
      </c>
      <c r="B14" s="34" t="s">
        <v>20</v>
      </c>
      <c r="C14" s="34" t="s">
        <v>21</v>
      </c>
      <c r="D14" s="34">
        <v>971188</v>
      </c>
      <c r="E14" s="34">
        <v>9018.4517680000008</v>
      </c>
      <c r="F14" s="34">
        <v>3.0970805557364218</v>
      </c>
      <c r="H14" s="28"/>
      <c r="J14" s="28"/>
      <c r="M14" s="28"/>
    </row>
    <row r="15" spans="1:13" x14ac:dyDescent="0.2">
      <c r="A15" s="34" t="s">
        <v>40</v>
      </c>
      <c r="B15" s="34" t="s">
        <v>41</v>
      </c>
      <c r="C15" s="34" t="s">
        <v>11</v>
      </c>
      <c r="D15" s="34">
        <v>603066</v>
      </c>
      <c r="E15" s="34">
        <v>8418.8013599999995</v>
      </c>
      <c r="F15" s="34">
        <v>2.8911510163174761</v>
      </c>
      <c r="H15" s="28"/>
      <c r="J15" s="28"/>
      <c r="M15" s="28"/>
    </row>
    <row r="16" spans="1:13" x14ac:dyDescent="0.2">
      <c r="A16" s="34" t="s">
        <v>27</v>
      </c>
      <c r="B16" s="34" t="s">
        <v>28</v>
      </c>
      <c r="C16" s="34" t="s">
        <v>29</v>
      </c>
      <c r="D16" s="34">
        <v>271771</v>
      </c>
      <c r="E16" s="34">
        <v>8204.2229480000005</v>
      </c>
      <c r="F16" s="34">
        <v>2.8174613582051973</v>
      </c>
      <c r="H16" s="28"/>
      <c r="J16" s="28"/>
      <c r="M16" s="28"/>
    </row>
    <row r="17" spans="1:13" x14ac:dyDescent="0.2">
      <c r="A17" s="34" t="s">
        <v>49</v>
      </c>
      <c r="B17" s="34" t="s">
        <v>50</v>
      </c>
      <c r="C17" s="34" t="s">
        <v>51</v>
      </c>
      <c r="D17" s="34">
        <v>4426168</v>
      </c>
      <c r="E17" s="34">
        <v>6738.8407800000004</v>
      </c>
      <c r="F17" s="34">
        <v>2.3142256880495702</v>
      </c>
      <c r="H17" s="28"/>
      <c r="J17" s="28"/>
      <c r="M17" s="28"/>
    </row>
    <row r="18" spans="1:13" x14ac:dyDescent="0.2">
      <c r="A18" s="34" t="s">
        <v>35</v>
      </c>
      <c r="B18" s="34" t="s">
        <v>36</v>
      </c>
      <c r="C18" s="34" t="s">
        <v>37</v>
      </c>
      <c r="D18" s="34">
        <v>1910371</v>
      </c>
      <c r="E18" s="34">
        <v>6651.911822</v>
      </c>
      <c r="F18" s="34">
        <v>2.2843728937476127</v>
      </c>
      <c r="H18" s="28"/>
      <c r="J18" s="28"/>
      <c r="M18" s="28"/>
    </row>
    <row r="19" spans="1:13" x14ac:dyDescent="0.2">
      <c r="A19" s="34" t="s">
        <v>46</v>
      </c>
      <c r="B19" s="34" t="s">
        <v>47</v>
      </c>
      <c r="C19" s="34" t="s">
        <v>48</v>
      </c>
      <c r="D19" s="34">
        <v>962670</v>
      </c>
      <c r="E19" s="34">
        <v>6562.0400550000004</v>
      </c>
      <c r="F19" s="34">
        <v>2.2535094917751142</v>
      </c>
      <c r="H19" s="28"/>
      <c r="J19" s="28"/>
      <c r="M19" s="28"/>
    </row>
    <row r="20" spans="1:13" x14ac:dyDescent="0.2">
      <c r="A20" s="34" t="s">
        <v>24</v>
      </c>
      <c r="B20" s="34" t="s">
        <v>25</v>
      </c>
      <c r="C20" s="34" t="s">
        <v>26</v>
      </c>
      <c r="D20" s="34">
        <v>749273</v>
      </c>
      <c r="E20" s="34">
        <v>6409.281242</v>
      </c>
      <c r="F20" s="34">
        <v>2.2010496725477839</v>
      </c>
      <c r="H20" s="28"/>
      <c r="J20" s="28"/>
      <c r="M20" s="28"/>
    </row>
    <row r="21" spans="1:13" x14ac:dyDescent="0.2">
      <c r="A21" s="34" t="s">
        <v>113</v>
      </c>
      <c r="B21" s="34" t="s">
        <v>114</v>
      </c>
      <c r="C21" s="34" t="s">
        <v>51</v>
      </c>
      <c r="D21" s="34">
        <v>1614696</v>
      </c>
      <c r="E21" s="34">
        <v>6038.1556920000003</v>
      </c>
      <c r="F21" s="34">
        <v>2.073599223822161</v>
      </c>
      <c r="H21" s="28"/>
      <c r="J21" s="28"/>
      <c r="M21" s="28"/>
    </row>
    <row r="22" spans="1:13" x14ac:dyDescent="0.2">
      <c r="A22" s="34" t="s">
        <v>95</v>
      </c>
      <c r="B22" s="34" t="s">
        <v>96</v>
      </c>
      <c r="C22" s="34" t="s">
        <v>89</v>
      </c>
      <c r="D22" s="34">
        <v>508921</v>
      </c>
      <c r="E22" s="34">
        <v>5709.0757780000004</v>
      </c>
      <c r="F22" s="34">
        <v>1.9605879188718842</v>
      </c>
      <c r="H22" s="28"/>
      <c r="J22" s="28"/>
      <c r="M22" s="28"/>
    </row>
    <row r="23" spans="1:13" x14ac:dyDescent="0.2">
      <c r="A23" s="34" t="s">
        <v>68</v>
      </c>
      <c r="B23" s="34" t="s">
        <v>69</v>
      </c>
      <c r="C23" s="34" t="s">
        <v>29</v>
      </c>
      <c r="D23" s="34">
        <v>1434655</v>
      </c>
      <c r="E23" s="34">
        <v>5029.1831030000003</v>
      </c>
      <c r="F23" s="34">
        <v>1.7271019017706255</v>
      </c>
      <c r="H23" s="28"/>
      <c r="J23" s="28"/>
      <c r="M23" s="28"/>
    </row>
    <row r="24" spans="1:13" x14ac:dyDescent="0.2">
      <c r="A24" s="34" t="s">
        <v>22</v>
      </c>
      <c r="B24" s="34" t="s">
        <v>23</v>
      </c>
      <c r="C24" s="34" t="s">
        <v>21</v>
      </c>
      <c r="D24" s="34">
        <v>1100000</v>
      </c>
      <c r="E24" s="34">
        <v>4974.2</v>
      </c>
      <c r="F24" s="34">
        <v>1.7082198249379281</v>
      </c>
      <c r="H24" s="28"/>
      <c r="J24" s="28"/>
      <c r="M24" s="28"/>
    </row>
    <row r="25" spans="1:13" x14ac:dyDescent="0.2">
      <c r="A25" s="34" t="s">
        <v>42</v>
      </c>
      <c r="B25" s="34" t="s">
        <v>43</v>
      </c>
      <c r="C25" s="34" t="s">
        <v>34</v>
      </c>
      <c r="D25" s="34">
        <v>2382510</v>
      </c>
      <c r="E25" s="34">
        <v>4936.5607200000004</v>
      </c>
      <c r="F25" s="34">
        <v>1.6952938942772409</v>
      </c>
      <c r="H25" s="28"/>
      <c r="J25" s="28"/>
      <c r="M25" s="28"/>
    </row>
    <row r="26" spans="1:13" x14ac:dyDescent="0.2">
      <c r="A26" s="34" t="s">
        <v>52</v>
      </c>
      <c r="B26" s="34" t="s">
        <v>53</v>
      </c>
      <c r="C26" s="34" t="s">
        <v>18</v>
      </c>
      <c r="D26" s="34">
        <v>149454</v>
      </c>
      <c r="E26" s="34">
        <v>4741.2039690000001</v>
      </c>
      <c r="F26" s="34">
        <v>1.628205261935626</v>
      </c>
      <c r="H26" s="28"/>
      <c r="J26" s="28"/>
      <c r="M26" s="28"/>
    </row>
    <row r="27" spans="1:13" x14ac:dyDescent="0.2">
      <c r="A27" s="34" t="s">
        <v>61</v>
      </c>
      <c r="B27" s="34" t="s">
        <v>62</v>
      </c>
      <c r="C27" s="34" t="s">
        <v>11</v>
      </c>
      <c r="D27" s="34">
        <v>1730929</v>
      </c>
      <c r="E27" s="34">
        <v>4655.3335459999998</v>
      </c>
      <c r="F27" s="34">
        <v>1.5987159854802349</v>
      </c>
      <c r="H27" s="28"/>
      <c r="J27" s="28"/>
      <c r="M27" s="28"/>
    </row>
    <row r="28" spans="1:13" x14ac:dyDescent="0.2">
      <c r="A28" s="34" t="s">
        <v>44</v>
      </c>
      <c r="B28" s="34" t="s">
        <v>45</v>
      </c>
      <c r="C28" s="34" t="s">
        <v>18</v>
      </c>
      <c r="D28" s="34">
        <v>160124</v>
      </c>
      <c r="E28" s="34">
        <v>4537.0334780000003</v>
      </c>
      <c r="F28" s="34">
        <v>1.5580898503330545</v>
      </c>
      <c r="H28" s="28"/>
      <c r="J28" s="28"/>
      <c r="M28" s="28"/>
    </row>
    <row r="29" spans="1:13" x14ac:dyDescent="0.2">
      <c r="A29" s="34" t="s">
        <v>329</v>
      </c>
      <c r="B29" s="34" t="s">
        <v>330</v>
      </c>
      <c r="C29" s="34" t="s">
        <v>26</v>
      </c>
      <c r="D29" s="34">
        <v>1259938</v>
      </c>
      <c r="E29" s="34">
        <v>4341.7463479999997</v>
      </c>
      <c r="F29" s="34">
        <v>1.4910251269561834</v>
      </c>
      <c r="H29" s="28"/>
      <c r="J29" s="28"/>
      <c r="M29" s="28"/>
    </row>
    <row r="30" spans="1:13" x14ac:dyDescent="0.2">
      <c r="A30" s="34" t="s">
        <v>54</v>
      </c>
      <c r="B30" s="34" t="s">
        <v>55</v>
      </c>
      <c r="C30" s="34" t="s">
        <v>11</v>
      </c>
      <c r="D30" s="34">
        <v>554311</v>
      </c>
      <c r="E30" s="34">
        <v>4291.1986070000003</v>
      </c>
      <c r="F30" s="34">
        <v>1.4736662243623941</v>
      </c>
      <c r="H30" s="28"/>
      <c r="J30" s="28"/>
      <c r="M30" s="28"/>
    </row>
    <row r="31" spans="1:13" x14ac:dyDescent="0.2">
      <c r="A31" s="34" t="s">
        <v>770</v>
      </c>
      <c r="B31" s="34" t="s">
        <v>771</v>
      </c>
      <c r="C31" s="34" t="s">
        <v>37</v>
      </c>
      <c r="D31" s="34">
        <v>3787819</v>
      </c>
      <c r="E31" s="34">
        <v>4170.3887189999996</v>
      </c>
      <c r="F31" s="34">
        <v>1.4321781768914177</v>
      </c>
      <c r="H31" s="28"/>
      <c r="J31" s="28"/>
      <c r="M31" s="28"/>
    </row>
    <row r="32" spans="1:13" x14ac:dyDescent="0.2">
      <c r="A32" s="34" t="s">
        <v>66</v>
      </c>
      <c r="B32" s="34" t="s">
        <v>67</v>
      </c>
      <c r="C32" s="34" t="s">
        <v>21</v>
      </c>
      <c r="D32" s="34">
        <v>491993</v>
      </c>
      <c r="E32" s="34">
        <v>3990.8012199999998</v>
      </c>
      <c r="F32" s="34">
        <v>1.3705049578606547</v>
      </c>
      <c r="H32" s="28"/>
      <c r="J32" s="28"/>
      <c r="M32" s="28"/>
    </row>
    <row r="33" spans="1:13" x14ac:dyDescent="0.2">
      <c r="A33" s="34" t="s">
        <v>63</v>
      </c>
      <c r="B33" s="34" t="s">
        <v>64</v>
      </c>
      <c r="C33" s="34" t="s">
        <v>65</v>
      </c>
      <c r="D33" s="34">
        <v>2586095</v>
      </c>
      <c r="E33" s="34">
        <v>3619.2399529999998</v>
      </c>
      <c r="F33" s="34">
        <v>1.2429048769494622</v>
      </c>
      <c r="H33" s="28"/>
      <c r="J33" s="28"/>
      <c r="M33" s="28"/>
    </row>
    <row r="34" spans="1:13" x14ac:dyDescent="0.2">
      <c r="A34" s="34" t="s">
        <v>32</v>
      </c>
      <c r="B34" s="34" t="s">
        <v>33</v>
      </c>
      <c r="C34" s="34" t="s">
        <v>34</v>
      </c>
      <c r="D34" s="34">
        <v>2050120</v>
      </c>
      <c r="E34" s="34">
        <v>3533.3818200000001</v>
      </c>
      <c r="F34" s="34">
        <v>1.2134198210766067</v>
      </c>
      <c r="H34" s="28"/>
      <c r="J34" s="28"/>
      <c r="M34" s="28"/>
    </row>
    <row r="35" spans="1:13" x14ac:dyDescent="0.2">
      <c r="A35" s="34" t="s">
        <v>577</v>
      </c>
      <c r="B35" s="34" t="s">
        <v>578</v>
      </c>
      <c r="C35" s="34" t="s">
        <v>86</v>
      </c>
      <c r="D35" s="34">
        <v>250000</v>
      </c>
      <c r="E35" s="34">
        <v>3476.875</v>
      </c>
      <c r="F35" s="34">
        <v>1.1940144754595832</v>
      </c>
      <c r="H35" s="28"/>
      <c r="J35" s="28"/>
      <c r="M35" s="28"/>
    </row>
    <row r="36" spans="1:13" x14ac:dyDescent="0.2">
      <c r="A36" s="34" t="s">
        <v>81</v>
      </c>
      <c r="B36" s="34" t="s">
        <v>82</v>
      </c>
      <c r="C36" s="34" t="s">
        <v>83</v>
      </c>
      <c r="D36" s="34">
        <v>943133</v>
      </c>
      <c r="E36" s="34">
        <v>3414.6130269999999</v>
      </c>
      <c r="F36" s="34">
        <v>1.1726327182688088</v>
      </c>
      <c r="H36" s="28"/>
      <c r="J36" s="28"/>
      <c r="M36" s="28"/>
    </row>
    <row r="37" spans="1:13" x14ac:dyDescent="0.2">
      <c r="A37" s="34" t="s">
        <v>581</v>
      </c>
      <c r="B37" s="34" t="s">
        <v>582</v>
      </c>
      <c r="C37" s="34" t="s">
        <v>86</v>
      </c>
      <c r="D37" s="34">
        <v>505000</v>
      </c>
      <c r="E37" s="34">
        <v>3334.7674999999999</v>
      </c>
      <c r="F37" s="34">
        <v>1.1452124874469647</v>
      </c>
      <c r="H37" s="28"/>
      <c r="J37" s="28"/>
      <c r="M37" s="28"/>
    </row>
    <row r="38" spans="1:13" x14ac:dyDescent="0.2">
      <c r="A38" s="34" t="s">
        <v>579</v>
      </c>
      <c r="B38" s="34" t="s">
        <v>580</v>
      </c>
      <c r="C38" s="34" t="s">
        <v>99</v>
      </c>
      <c r="D38" s="34">
        <v>251012</v>
      </c>
      <c r="E38" s="34">
        <v>3221.8645259999998</v>
      </c>
      <c r="F38" s="34">
        <v>1.1064398006870333</v>
      </c>
      <c r="H38" s="28"/>
      <c r="J38" s="28"/>
      <c r="M38" s="28"/>
    </row>
    <row r="39" spans="1:13" x14ac:dyDescent="0.2">
      <c r="A39" s="34" t="s">
        <v>72</v>
      </c>
      <c r="B39" s="34" t="s">
        <v>73</v>
      </c>
      <c r="C39" s="34" t="s">
        <v>18</v>
      </c>
      <c r="D39" s="34">
        <v>828533</v>
      </c>
      <c r="E39" s="34">
        <v>3199.7944459999999</v>
      </c>
      <c r="F39" s="34">
        <v>1.0988605822812663</v>
      </c>
      <c r="H39" s="28"/>
      <c r="J39" s="28"/>
      <c r="M39" s="28"/>
    </row>
    <row r="40" spans="1:13" x14ac:dyDescent="0.2">
      <c r="A40" s="34" t="s">
        <v>76</v>
      </c>
      <c r="B40" s="34" t="s">
        <v>77</v>
      </c>
      <c r="C40" s="34" t="s">
        <v>78</v>
      </c>
      <c r="D40" s="34">
        <v>2129734</v>
      </c>
      <c r="E40" s="34">
        <v>3195.6658670000002</v>
      </c>
      <c r="F40" s="34">
        <v>1.0974427622304799</v>
      </c>
      <c r="H40" s="28"/>
      <c r="J40" s="28"/>
      <c r="M40" s="28"/>
    </row>
    <row r="41" spans="1:13" x14ac:dyDescent="0.2">
      <c r="A41" s="34" t="s">
        <v>93</v>
      </c>
      <c r="B41" s="34" t="s">
        <v>94</v>
      </c>
      <c r="C41" s="34" t="s">
        <v>29</v>
      </c>
      <c r="D41" s="34">
        <v>498662</v>
      </c>
      <c r="E41" s="34">
        <v>3149.05053</v>
      </c>
      <c r="F41" s="34">
        <v>1.0814343100553434</v>
      </c>
      <c r="H41" s="28"/>
      <c r="J41" s="28"/>
      <c r="M41" s="28"/>
    </row>
    <row r="42" spans="1:13" x14ac:dyDescent="0.2">
      <c r="A42" s="34" t="s">
        <v>916</v>
      </c>
      <c r="B42" s="34" t="s">
        <v>917</v>
      </c>
      <c r="C42" s="34" t="s">
        <v>26</v>
      </c>
      <c r="D42" s="34">
        <v>54351</v>
      </c>
      <c r="E42" s="34">
        <v>2808.0172400000001</v>
      </c>
      <c r="F42" s="34">
        <v>0.96431802463420935</v>
      </c>
      <c r="H42" s="28"/>
      <c r="J42" s="28"/>
      <c r="M42" s="28"/>
    </row>
    <row r="43" spans="1:13" x14ac:dyDescent="0.2">
      <c r="A43" s="34" t="s">
        <v>87</v>
      </c>
      <c r="B43" s="34" t="s">
        <v>88</v>
      </c>
      <c r="C43" s="34" t="s">
        <v>89</v>
      </c>
      <c r="D43" s="34">
        <v>296671</v>
      </c>
      <c r="E43" s="34">
        <v>2663.9572450000001</v>
      </c>
      <c r="F43" s="34">
        <v>0.91484551861525987</v>
      </c>
      <c r="H43" s="28"/>
      <c r="J43" s="28"/>
      <c r="M43" s="28"/>
    </row>
    <row r="44" spans="1:13" x14ac:dyDescent="0.2">
      <c r="A44" s="34" t="s">
        <v>74</v>
      </c>
      <c r="B44" s="34" t="s">
        <v>75</v>
      </c>
      <c r="C44" s="34" t="s">
        <v>29</v>
      </c>
      <c r="D44" s="34">
        <v>167169</v>
      </c>
      <c r="E44" s="34">
        <v>2458.5544829999999</v>
      </c>
      <c r="F44" s="34">
        <v>0.84430692544542185</v>
      </c>
      <c r="H44" s="28"/>
      <c r="J44" s="28"/>
      <c r="M44" s="28"/>
    </row>
    <row r="45" spans="1:13" x14ac:dyDescent="0.2">
      <c r="A45" s="34" t="s">
        <v>100</v>
      </c>
      <c r="B45" s="34" t="s">
        <v>101</v>
      </c>
      <c r="C45" s="34" t="s">
        <v>102</v>
      </c>
      <c r="D45" s="34">
        <v>648442</v>
      </c>
      <c r="E45" s="34">
        <v>2387.5634439999999</v>
      </c>
      <c r="F45" s="34">
        <v>0.81992746739935596</v>
      </c>
      <c r="H45" s="28"/>
      <c r="J45" s="28"/>
      <c r="M45" s="28"/>
    </row>
    <row r="46" spans="1:13" x14ac:dyDescent="0.2">
      <c r="A46" s="34" t="s">
        <v>918</v>
      </c>
      <c r="B46" s="34" t="s">
        <v>919</v>
      </c>
      <c r="C46" s="34" t="s">
        <v>26</v>
      </c>
      <c r="D46" s="34">
        <v>108531</v>
      </c>
      <c r="E46" s="34">
        <v>2364.347835</v>
      </c>
      <c r="F46" s="34">
        <v>0.81195485601625772</v>
      </c>
      <c r="H46" s="28"/>
      <c r="J46" s="28"/>
      <c r="M46" s="28"/>
    </row>
    <row r="47" spans="1:13" x14ac:dyDescent="0.2">
      <c r="A47" s="34" t="s">
        <v>676</v>
      </c>
      <c r="B47" s="34" t="s">
        <v>677</v>
      </c>
      <c r="C47" s="34" t="s">
        <v>21</v>
      </c>
      <c r="D47" s="34">
        <v>468333</v>
      </c>
      <c r="E47" s="34">
        <v>2109.8401650000001</v>
      </c>
      <c r="F47" s="34">
        <v>0.72455285217789978</v>
      </c>
      <c r="H47" s="28"/>
      <c r="J47" s="28"/>
      <c r="M47" s="28"/>
    </row>
    <row r="48" spans="1:13" x14ac:dyDescent="0.2">
      <c r="A48" s="34" t="s">
        <v>90</v>
      </c>
      <c r="B48" s="34" t="s">
        <v>91</v>
      </c>
      <c r="C48" s="34" t="s">
        <v>92</v>
      </c>
      <c r="D48" s="34">
        <v>533182</v>
      </c>
      <c r="E48" s="34">
        <v>1743.2385489999999</v>
      </c>
      <c r="F48" s="34">
        <v>0.59865599473238462</v>
      </c>
      <c r="H48" s="28"/>
      <c r="J48" s="28"/>
      <c r="M48" s="28"/>
    </row>
    <row r="49" spans="1:13" x14ac:dyDescent="0.2">
      <c r="A49" s="34" t="s">
        <v>84</v>
      </c>
      <c r="B49" s="34" t="s">
        <v>85</v>
      </c>
      <c r="C49" s="34" t="s">
        <v>86</v>
      </c>
      <c r="D49" s="34">
        <v>372419</v>
      </c>
      <c r="E49" s="34">
        <v>1353.7430649999999</v>
      </c>
      <c r="F49" s="34">
        <v>0.46489701690829355</v>
      </c>
      <c r="H49" s="28"/>
      <c r="J49" s="28"/>
      <c r="M49" s="28"/>
    </row>
    <row r="50" spans="1:13" x14ac:dyDescent="0.2">
      <c r="A50" s="34" t="s">
        <v>121</v>
      </c>
      <c r="B50" s="34" t="s">
        <v>122</v>
      </c>
      <c r="C50" s="34" t="s">
        <v>29</v>
      </c>
      <c r="D50" s="34">
        <v>83820</v>
      </c>
      <c r="E50" s="34">
        <v>1089.6180899999999</v>
      </c>
      <c r="F50" s="34">
        <v>0.37419227673776673</v>
      </c>
      <c r="H50" s="28"/>
      <c r="J50" s="28"/>
      <c r="M50" s="28"/>
    </row>
    <row r="51" spans="1:13" x14ac:dyDescent="0.2">
      <c r="A51" s="34" t="s">
        <v>59</v>
      </c>
      <c r="B51" s="34" t="s">
        <v>60</v>
      </c>
      <c r="C51" s="34" t="s">
        <v>18</v>
      </c>
      <c r="D51" s="34">
        <v>10411</v>
      </c>
      <c r="E51" s="34">
        <v>613.65036750000002</v>
      </c>
      <c r="F51" s="34">
        <v>0.21073734939164998</v>
      </c>
      <c r="H51" s="28"/>
      <c r="J51" s="28"/>
      <c r="M51" s="28"/>
    </row>
    <row r="52" spans="1:13" x14ac:dyDescent="0.2">
      <c r="A52" s="34" t="s">
        <v>575</v>
      </c>
      <c r="B52" s="34" t="s">
        <v>576</v>
      </c>
      <c r="C52" s="34" t="s">
        <v>89</v>
      </c>
      <c r="D52" s="34">
        <v>42110</v>
      </c>
      <c r="E52" s="34">
        <v>83.083029999999994</v>
      </c>
      <c r="F52" s="34">
        <v>2.8532041124585381E-2</v>
      </c>
      <c r="H52" s="28"/>
      <c r="J52" s="28"/>
      <c r="M52" s="28"/>
    </row>
    <row r="53" spans="1:13" x14ac:dyDescent="0.2">
      <c r="A53" s="33" t="s">
        <v>131</v>
      </c>
      <c r="B53" s="34"/>
      <c r="C53" s="34"/>
      <c r="D53" s="34"/>
      <c r="E53" s="33">
        <f xml:space="preserve"> SUM(E7:E52)</f>
        <v>262336.18545349996</v>
      </c>
      <c r="F53" s="33">
        <f>SUM(F7:F52)</f>
        <v>90.090441234824056</v>
      </c>
    </row>
    <row r="54" spans="1:13" x14ac:dyDescent="0.2">
      <c r="A54" s="33"/>
      <c r="B54" s="34"/>
      <c r="C54" s="34"/>
      <c r="D54" s="34"/>
      <c r="E54" s="33"/>
      <c r="F54" s="33"/>
    </row>
    <row r="55" spans="1:13" x14ac:dyDescent="0.2">
      <c r="A55" s="33" t="s">
        <v>798</v>
      </c>
      <c r="B55" s="34"/>
      <c r="C55" s="34"/>
      <c r="D55" s="34"/>
      <c r="E55" s="33"/>
      <c r="F55" s="33"/>
    </row>
    <row r="56" spans="1:13" x14ac:dyDescent="0.2">
      <c r="A56" s="34"/>
      <c r="B56" s="34"/>
      <c r="C56" s="34"/>
      <c r="D56" s="34"/>
      <c r="E56" s="33"/>
      <c r="F56" s="33"/>
    </row>
    <row r="57" spans="1:13" x14ac:dyDescent="0.2">
      <c r="A57" s="34" t="s">
        <v>801</v>
      </c>
      <c r="B57" s="34" t="s">
        <v>802</v>
      </c>
      <c r="C57" s="34" t="s">
        <v>21</v>
      </c>
      <c r="D57" s="34">
        <v>340000</v>
      </c>
      <c r="E57" s="34">
        <v>12375.7238392</v>
      </c>
      <c r="F57" s="34">
        <v>4.2500214728154013</v>
      </c>
      <c r="H57" s="28"/>
      <c r="J57" s="28"/>
      <c r="M57" s="28"/>
    </row>
    <row r="58" spans="1:13" x14ac:dyDescent="0.2">
      <c r="A58" s="33" t="s">
        <v>131</v>
      </c>
      <c r="B58" s="34"/>
      <c r="C58" s="34"/>
      <c r="D58" s="34"/>
      <c r="E58" s="33">
        <f>SUM(E57)</f>
        <v>12375.7238392</v>
      </c>
      <c r="F58" s="33">
        <f>SUM(F57)</f>
        <v>4.2500214728154013</v>
      </c>
    </row>
    <row r="59" spans="1:13" x14ac:dyDescent="0.2">
      <c r="A59" s="34"/>
      <c r="B59" s="34"/>
      <c r="C59" s="34"/>
      <c r="D59" s="34"/>
      <c r="E59" s="34"/>
      <c r="F59" s="34"/>
    </row>
    <row r="60" spans="1:13" x14ac:dyDescent="0.2">
      <c r="A60" s="33" t="s">
        <v>131</v>
      </c>
      <c r="B60" s="34"/>
      <c r="C60" s="34"/>
      <c r="D60" s="34"/>
      <c r="E60" s="33">
        <v>274711.90929269994</v>
      </c>
      <c r="F60" s="33">
        <v>94.34046270763946</v>
      </c>
    </row>
    <row r="61" spans="1:13" x14ac:dyDescent="0.2">
      <c r="A61" s="34"/>
      <c r="B61" s="34"/>
      <c r="C61" s="34"/>
      <c r="D61" s="34"/>
      <c r="E61" s="34"/>
      <c r="F61" s="34"/>
    </row>
    <row r="62" spans="1:13" x14ac:dyDescent="0.2">
      <c r="A62" s="33" t="s">
        <v>158</v>
      </c>
      <c r="B62" s="34"/>
      <c r="C62" s="34"/>
      <c r="D62" s="34"/>
      <c r="E62" s="33">
        <v>16480.121579600032</v>
      </c>
      <c r="F62" s="33">
        <v>5.6595372923606089</v>
      </c>
    </row>
    <row r="63" spans="1:13" x14ac:dyDescent="0.2">
      <c r="A63" s="34"/>
      <c r="B63" s="34"/>
      <c r="C63" s="34"/>
      <c r="D63" s="34"/>
      <c r="E63" s="34"/>
      <c r="F63" s="34"/>
    </row>
    <row r="64" spans="1:13" x14ac:dyDescent="0.2">
      <c r="A64" s="37" t="s">
        <v>159</v>
      </c>
      <c r="B64" s="32"/>
      <c r="C64" s="32"/>
      <c r="D64" s="32"/>
      <c r="E64" s="38">
        <v>291192.03087229998</v>
      </c>
      <c r="F64" s="38">
        <f xml:space="preserve"> ROUND(SUM(F60:F63),2)</f>
        <v>100</v>
      </c>
    </row>
    <row r="66" spans="1:2" x14ac:dyDescent="0.2">
      <c r="A66" s="39" t="s">
        <v>162</v>
      </c>
    </row>
    <row r="67" spans="1:2" x14ac:dyDescent="0.2">
      <c r="A67" s="39" t="s">
        <v>163</v>
      </c>
    </row>
    <row r="68" spans="1:2" x14ac:dyDescent="0.2">
      <c r="A68" s="39" t="s">
        <v>164</v>
      </c>
    </row>
    <row r="69" spans="1:2" x14ac:dyDescent="0.2">
      <c r="A69" s="28" t="s">
        <v>589</v>
      </c>
      <c r="B69" s="40">
        <v>17.391597600000001</v>
      </c>
    </row>
    <row r="70" spans="1:2" x14ac:dyDescent="0.2">
      <c r="A70" s="28" t="s">
        <v>590</v>
      </c>
      <c r="B70" s="40">
        <v>67.397196899999997</v>
      </c>
    </row>
    <row r="71" spans="1:2" x14ac:dyDescent="0.2">
      <c r="A71" s="28" t="s">
        <v>591</v>
      </c>
      <c r="B71" s="40">
        <v>16.8924406</v>
      </c>
    </row>
    <row r="72" spans="1:2" x14ac:dyDescent="0.2">
      <c r="A72" s="28" t="s">
        <v>592</v>
      </c>
      <c r="B72" s="40">
        <v>65.765219999999999</v>
      </c>
    </row>
    <row r="74" spans="1:2" x14ac:dyDescent="0.2">
      <c r="A74" s="39" t="s">
        <v>165</v>
      </c>
    </row>
    <row r="75" spans="1:2" x14ac:dyDescent="0.2">
      <c r="A75" s="28" t="s">
        <v>589</v>
      </c>
      <c r="B75" s="40">
        <v>17.4702603</v>
      </c>
    </row>
    <row r="76" spans="1:2" x14ac:dyDescent="0.2">
      <c r="A76" s="28" t="s">
        <v>590</v>
      </c>
      <c r="B76" s="40">
        <v>67.702501999999996</v>
      </c>
    </row>
    <row r="77" spans="1:2" x14ac:dyDescent="0.2">
      <c r="A77" s="28" t="s">
        <v>591</v>
      </c>
      <c r="B77" s="40">
        <v>16.900026700000002</v>
      </c>
    </row>
    <row r="78" spans="1:2" x14ac:dyDescent="0.2">
      <c r="A78" s="28" t="s">
        <v>592</v>
      </c>
      <c r="B78" s="40">
        <v>65.794654300000005</v>
      </c>
    </row>
    <row r="80" spans="1:2" x14ac:dyDescent="0.2">
      <c r="A80" s="39" t="s">
        <v>166</v>
      </c>
      <c r="B80" s="41" t="s">
        <v>167</v>
      </c>
    </row>
    <row r="81" spans="1:2" x14ac:dyDescent="0.2">
      <c r="A81" s="39"/>
      <c r="B81" s="41"/>
    </row>
    <row r="82" spans="1:2" x14ac:dyDescent="0.2">
      <c r="A82" s="39" t="s">
        <v>594</v>
      </c>
      <c r="B82" s="46">
        <v>0.17542244220734377</v>
      </c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showGridLines="0" workbookViewId="0">
      <selection sqref="A1:D1"/>
    </sheetView>
  </sheetViews>
  <sheetFormatPr defaultRowHeight="11.25" x14ac:dyDescent="0.2"/>
  <cols>
    <col min="1" max="1" width="59" style="28" bestFit="1" customWidth="1"/>
    <col min="2" max="2" width="40" style="28" bestFit="1" customWidth="1"/>
    <col min="3" max="3" width="11.7109375" style="28" bestFit="1" customWidth="1"/>
    <col min="4" max="4" width="17.140625" style="28" customWidth="1"/>
    <col min="5" max="5" width="14.140625" style="28" bestFit="1" customWidth="1"/>
    <col min="6" max="16384" width="9.140625" style="29"/>
  </cols>
  <sheetData>
    <row r="1" spans="1:5" x14ac:dyDescent="0.2">
      <c r="A1" s="60" t="s">
        <v>920</v>
      </c>
      <c r="B1" s="60"/>
      <c r="C1" s="60"/>
      <c r="D1" s="60"/>
    </row>
    <row r="3" spans="1:5" s="31" customFormat="1" ht="22.5" x14ac:dyDescent="0.2">
      <c r="A3" s="30" t="s">
        <v>1</v>
      </c>
      <c r="B3" s="30" t="s">
        <v>2</v>
      </c>
      <c r="C3" s="30" t="s">
        <v>4</v>
      </c>
      <c r="D3" s="66" t="s">
        <v>5</v>
      </c>
      <c r="E3" s="30" t="s">
        <v>6</v>
      </c>
    </row>
    <row r="4" spans="1:5" x14ac:dyDescent="0.2">
      <c r="A4" s="32"/>
      <c r="B4" s="32"/>
      <c r="C4" s="32"/>
      <c r="D4" s="32"/>
      <c r="E4" s="32"/>
    </row>
    <row r="5" spans="1:5" x14ac:dyDescent="0.2">
      <c r="A5" s="33" t="s">
        <v>794</v>
      </c>
      <c r="B5" s="34"/>
      <c r="C5" s="34"/>
      <c r="D5" s="34"/>
      <c r="E5" s="34"/>
    </row>
    <row r="6" spans="1:5" x14ac:dyDescent="0.2">
      <c r="A6" s="34" t="s">
        <v>921</v>
      </c>
      <c r="B6" s="34" t="s">
        <v>922</v>
      </c>
      <c r="C6" s="34">
        <v>8860731.8809999991</v>
      </c>
      <c r="D6" s="34">
        <v>2651.600598</v>
      </c>
      <c r="E6" s="34">
        <v>78.893017718885247</v>
      </c>
    </row>
    <row r="7" spans="1:5" x14ac:dyDescent="0.2">
      <c r="A7" s="34" t="s">
        <v>907</v>
      </c>
      <c r="B7" s="34" t="s">
        <v>908</v>
      </c>
      <c r="C7" s="34">
        <v>124951.973</v>
      </c>
      <c r="D7" s="34">
        <v>497.29085950000001</v>
      </c>
      <c r="E7" s="34">
        <v>14.79588465154403</v>
      </c>
    </row>
    <row r="8" spans="1:5" x14ac:dyDescent="0.2">
      <c r="A8" s="34" t="s">
        <v>923</v>
      </c>
      <c r="B8" s="34" t="s">
        <v>924</v>
      </c>
      <c r="C8" s="34">
        <v>76415.625</v>
      </c>
      <c r="D8" s="34">
        <v>166.6071532</v>
      </c>
      <c r="E8" s="34">
        <v>4.9570591813166534</v>
      </c>
    </row>
    <row r="9" spans="1:5" x14ac:dyDescent="0.2">
      <c r="A9" s="33" t="s">
        <v>131</v>
      </c>
      <c r="B9" s="34"/>
      <c r="C9" s="34"/>
      <c r="D9" s="33">
        <f>SUM(D6:D8)</f>
        <v>3315.4986107</v>
      </c>
      <c r="E9" s="33">
        <f>SUM(E6:E8)</f>
        <v>98.645961551745927</v>
      </c>
    </row>
    <row r="10" spans="1:5" x14ac:dyDescent="0.2">
      <c r="A10" s="34"/>
      <c r="B10" s="34"/>
      <c r="C10" s="34"/>
      <c r="D10" s="34"/>
      <c r="E10" s="34"/>
    </row>
    <row r="11" spans="1:5" x14ac:dyDescent="0.2">
      <c r="A11" s="33" t="s">
        <v>131</v>
      </c>
      <c r="B11" s="34"/>
      <c r="C11" s="34"/>
      <c r="D11" s="35">
        <v>3315.4986107</v>
      </c>
      <c r="E11" s="35">
        <v>98.645961551745927</v>
      </c>
    </row>
    <row r="12" spans="1:5" x14ac:dyDescent="0.2">
      <c r="A12" s="34"/>
      <c r="B12" s="34"/>
      <c r="C12" s="34"/>
      <c r="D12" s="36"/>
      <c r="E12" s="36"/>
    </row>
    <row r="13" spans="1:5" x14ac:dyDescent="0.2">
      <c r="A13" s="33" t="s">
        <v>158</v>
      </c>
      <c r="B13" s="34"/>
      <c r="C13" s="34"/>
      <c r="D13" s="35">
        <v>45.509339900000001</v>
      </c>
      <c r="E13" s="35">
        <v>1.35</v>
      </c>
    </row>
    <row r="14" spans="1:5" x14ac:dyDescent="0.2">
      <c r="A14" s="34"/>
      <c r="B14" s="34"/>
      <c r="C14" s="34"/>
      <c r="D14" s="36"/>
      <c r="E14" s="36"/>
    </row>
    <row r="15" spans="1:5" x14ac:dyDescent="0.2">
      <c r="A15" s="37" t="s">
        <v>159</v>
      </c>
      <c r="B15" s="32"/>
      <c r="C15" s="32"/>
      <c r="D15" s="38">
        <v>3361.0079506000002</v>
      </c>
      <c r="E15" s="38">
        <f xml:space="preserve"> ROUND(SUM(E11:E14),2)</f>
        <v>100</v>
      </c>
    </row>
    <row r="17" spans="1:4" x14ac:dyDescent="0.2">
      <c r="A17" s="39" t="s">
        <v>162</v>
      </c>
    </row>
    <row r="18" spans="1:4" x14ac:dyDescent="0.2">
      <c r="A18" s="39" t="s">
        <v>163</v>
      </c>
    </row>
    <row r="19" spans="1:4" x14ac:dyDescent="0.2">
      <c r="A19" s="39" t="s">
        <v>164</v>
      </c>
    </row>
    <row r="20" spans="1:4" x14ac:dyDescent="0.2">
      <c r="A20" s="28" t="s">
        <v>589</v>
      </c>
      <c r="B20" s="40">
        <v>14.7336361</v>
      </c>
    </row>
    <row r="21" spans="1:4" x14ac:dyDescent="0.2">
      <c r="A21" s="28" t="s">
        <v>590</v>
      </c>
      <c r="B21" s="40">
        <v>31.683110299999999</v>
      </c>
    </row>
    <row r="22" spans="1:4" x14ac:dyDescent="0.2">
      <c r="A22" s="28" t="s">
        <v>591</v>
      </c>
      <c r="B22" s="40">
        <v>14.5316773</v>
      </c>
    </row>
    <row r="23" spans="1:4" x14ac:dyDescent="0.2">
      <c r="A23" s="28" t="s">
        <v>592</v>
      </c>
      <c r="B23" s="40">
        <v>31.2047703</v>
      </c>
    </row>
    <row r="25" spans="1:4" x14ac:dyDescent="0.2">
      <c r="A25" s="39" t="s">
        <v>165</v>
      </c>
    </row>
    <row r="26" spans="1:4" x14ac:dyDescent="0.2">
      <c r="A26" s="28" t="s">
        <v>589</v>
      </c>
      <c r="B26" s="40">
        <v>14.661572899999999</v>
      </c>
    </row>
    <row r="27" spans="1:4" x14ac:dyDescent="0.2">
      <c r="A27" s="28" t="s">
        <v>590</v>
      </c>
      <c r="B27" s="40">
        <v>32.759054499999998</v>
      </c>
    </row>
    <row r="28" spans="1:4" x14ac:dyDescent="0.2">
      <c r="A28" s="28" t="s">
        <v>591</v>
      </c>
      <c r="B28" s="40">
        <v>14.438107199999999</v>
      </c>
    </row>
    <row r="29" spans="1:4" x14ac:dyDescent="0.2">
      <c r="A29" s="28" t="s">
        <v>592</v>
      </c>
      <c r="B29" s="40">
        <v>32.205862199999999</v>
      </c>
    </row>
    <row r="31" spans="1:4" x14ac:dyDescent="0.2">
      <c r="A31" s="39" t="s">
        <v>166</v>
      </c>
      <c r="B31" s="41"/>
    </row>
    <row r="32" spans="1:4" x14ac:dyDescent="0.2">
      <c r="A32" s="47" t="s">
        <v>512</v>
      </c>
      <c r="B32" s="48"/>
      <c r="C32" s="61" t="s">
        <v>513</v>
      </c>
      <c r="D32" s="62"/>
    </row>
    <row r="33" spans="1:4" x14ac:dyDescent="0.2">
      <c r="A33" s="58"/>
      <c r="B33" s="59"/>
      <c r="C33" s="49" t="s">
        <v>514</v>
      </c>
      <c r="D33" s="49" t="s">
        <v>515</v>
      </c>
    </row>
    <row r="34" spans="1:4" x14ac:dyDescent="0.2">
      <c r="A34" s="50" t="s">
        <v>571</v>
      </c>
      <c r="B34" s="51"/>
      <c r="C34" s="52">
        <v>0.39724576100000003</v>
      </c>
      <c r="D34" s="52">
        <v>0.36804068400000001</v>
      </c>
    </row>
    <row r="35" spans="1:4" x14ac:dyDescent="0.2">
      <c r="A35" s="50" t="s">
        <v>572</v>
      </c>
      <c r="B35" s="51"/>
      <c r="C35" s="52">
        <v>0.39724576100000003</v>
      </c>
      <c r="D35" s="52">
        <v>0.36804068400000001</v>
      </c>
    </row>
    <row r="36" spans="1:4" x14ac:dyDescent="0.2">
      <c r="A36" s="53"/>
      <c r="B36" s="53"/>
      <c r="C36" s="54"/>
      <c r="D36" s="54"/>
    </row>
    <row r="37" spans="1:4" x14ac:dyDescent="0.2">
      <c r="A37" s="39" t="s">
        <v>594</v>
      </c>
      <c r="B37" s="46">
        <v>7.3431004381272924E-2</v>
      </c>
    </row>
  </sheetData>
  <mergeCells count="3">
    <mergeCell ref="A1:D1"/>
    <mergeCell ref="C32:D32"/>
    <mergeCell ref="A33:B3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workbookViewId="0">
      <selection sqref="A1:D1"/>
    </sheetView>
  </sheetViews>
  <sheetFormatPr defaultRowHeight="11.25" x14ac:dyDescent="0.2"/>
  <cols>
    <col min="1" max="1" width="59" style="28" bestFit="1" customWidth="1"/>
    <col min="2" max="2" width="43.140625" style="28" bestFit="1" customWidth="1"/>
    <col min="3" max="3" width="11.7109375" style="28" bestFit="1" customWidth="1"/>
    <col min="4" max="4" width="24" style="28" bestFit="1" customWidth="1"/>
    <col min="5" max="5" width="14.140625" style="28" bestFit="1" customWidth="1"/>
    <col min="6" max="16384" width="9.140625" style="29"/>
  </cols>
  <sheetData>
    <row r="1" spans="1:5" x14ac:dyDescent="0.2">
      <c r="A1" s="60" t="s">
        <v>925</v>
      </c>
      <c r="B1" s="60"/>
      <c r="C1" s="60"/>
      <c r="D1" s="60"/>
    </row>
    <row r="3" spans="1:5" s="31" customFormat="1" x14ac:dyDescent="0.2">
      <c r="A3" s="30" t="s">
        <v>1</v>
      </c>
      <c r="B3" s="30" t="s">
        <v>2</v>
      </c>
      <c r="C3" s="30" t="s">
        <v>4</v>
      </c>
      <c r="D3" s="30" t="s">
        <v>5</v>
      </c>
      <c r="E3" s="30" t="s">
        <v>6</v>
      </c>
    </row>
    <row r="4" spans="1:5" x14ac:dyDescent="0.2">
      <c r="A4" s="32"/>
      <c r="B4" s="32"/>
      <c r="C4" s="32"/>
      <c r="D4" s="32"/>
      <c r="E4" s="32"/>
    </row>
    <row r="5" spans="1:5" x14ac:dyDescent="0.2">
      <c r="A5" s="33" t="s">
        <v>794</v>
      </c>
      <c r="B5" s="34"/>
      <c r="C5" s="34"/>
      <c r="D5" s="34"/>
      <c r="E5" s="34"/>
    </row>
    <row r="6" spans="1:5" x14ac:dyDescent="0.2">
      <c r="A6" s="34" t="s">
        <v>926</v>
      </c>
      <c r="B6" s="34" t="s">
        <v>927</v>
      </c>
      <c r="C6" s="34">
        <v>934681.38699999999</v>
      </c>
      <c r="D6" s="34">
        <v>540.5982166</v>
      </c>
      <c r="E6" s="34">
        <v>49.572034430251065</v>
      </c>
    </row>
    <row r="7" spans="1:5" x14ac:dyDescent="0.2">
      <c r="A7" s="34" t="s">
        <v>928</v>
      </c>
      <c r="B7" s="34" t="s">
        <v>929</v>
      </c>
      <c r="C7" s="34">
        <v>556588.21</v>
      </c>
      <c r="D7" s="34">
        <v>324.1675487</v>
      </c>
      <c r="E7" s="34">
        <v>29.72567128762239</v>
      </c>
    </row>
    <row r="8" spans="1:5" x14ac:dyDescent="0.2">
      <c r="A8" s="34" t="s">
        <v>923</v>
      </c>
      <c r="B8" s="34" t="s">
        <v>924</v>
      </c>
      <c r="C8" s="34">
        <v>49590.576999999997</v>
      </c>
      <c r="D8" s="34">
        <v>108.1211449</v>
      </c>
      <c r="E8" s="34">
        <v>9.9145445786529152</v>
      </c>
    </row>
    <row r="9" spans="1:5" x14ac:dyDescent="0.2">
      <c r="A9" s="34" t="s">
        <v>907</v>
      </c>
      <c r="B9" s="34" t="s">
        <v>908</v>
      </c>
      <c r="C9" s="34">
        <v>27108.937999999998</v>
      </c>
      <c r="D9" s="34">
        <v>107.8896696</v>
      </c>
      <c r="E9" s="34">
        <v>9.8933186456235394</v>
      </c>
    </row>
    <row r="10" spans="1:5" x14ac:dyDescent="0.2">
      <c r="A10" s="33" t="s">
        <v>131</v>
      </c>
      <c r="B10" s="34"/>
      <c r="C10" s="34"/>
      <c r="D10" s="33">
        <f>SUM(D6:D9)</f>
        <v>1080.7765798</v>
      </c>
      <c r="E10" s="33">
        <f>SUM(E6:E9)</f>
        <v>99.105568942149915</v>
      </c>
    </row>
    <row r="11" spans="1:5" x14ac:dyDescent="0.2">
      <c r="A11" s="34"/>
      <c r="B11" s="34"/>
      <c r="C11" s="34"/>
      <c r="D11" s="34"/>
      <c r="E11" s="34"/>
    </row>
    <row r="12" spans="1:5" x14ac:dyDescent="0.2">
      <c r="A12" s="33" t="s">
        <v>131</v>
      </c>
      <c r="B12" s="34"/>
      <c r="C12" s="34"/>
      <c r="D12" s="35">
        <v>1080.7765798</v>
      </c>
      <c r="E12" s="35">
        <v>99.105568942149915</v>
      </c>
    </row>
    <row r="13" spans="1:5" x14ac:dyDescent="0.2">
      <c r="A13" s="34"/>
      <c r="B13" s="34"/>
      <c r="C13" s="34"/>
      <c r="D13" s="36"/>
      <c r="E13" s="36"/>
    </row>
    <row r="14" spans="1:5" x14ac:dyDescent="0.2">
      <c r="A14" s="33" t="s">
        <v>158</v>
      </c>
      <c r="B14" s="34"/>
      <c r="C14" s="34"/>
      <c r="D14" s="35">
        <v>9.7540446000000003</v>
      </c>
      <c r="E14" s="35">
        <v>0.89</v>
      </c>
    </row>
    <row r="15" spans="1:5" x14ac:dyDescent="0.2">
      <c r="A15" s="34"/>
      <c r="B15" s="34"/>
      <c r="C15" s="34"/>
      <c r="D15" s="36"/>
      <c r="E15" s="36"/>
    </row>
    <row r="16" spans="1:5" x14ac:dyDescent="0.2">
      <c r="A16" s="37" t="s">
        <v>159</v>
      </c>
      <c r="B16" s="32"/>
      <c r="C16" s="32"/>
      <c r="D16" s="38">
        <v>1090.5306244000001</v>
      </c>
      <c r="E16" s="38">
        <f xml:space="preserve"> ROUND(SUM(E12:E15),2)</f>
        <v>100</v>
      </c>
    </row>
    <row r="18" spans="1:2" x14ac:dyDescent="0.2">
      <c r="A18" s="39" t="s">
        <v>162</v>
      </c>
    </row>
    <row r="19" spans="1:2" x14ac:dyDescent="0.2">
      <c r="A19" s="39" t="s">
        <v>163</v>
      </c>
    </row>
    <row r="20" spans="1:2" x14ac:dyDescent="0.2">
      <c r="A20" s="39" t="s">
        <v>164</v>
      </c>
    </row>
    <row r="21" spans="1:2" x14ac:dyDescent="0.2">
      <c r="A21" s="28" t="s">
        <v>589</v>
      </c>
      <c r="B21" s="40">
        <v>13.884373699999999</v>
      </c>
    </row>
    <row r="22" spans="1:2" x14ac:dyDescent="0.2">
      <c r="A22" s="28" t="s">
        <v>590</v>
      </c>
      <c r="B22" s="40">
        <v>30.083601399999999</v>
      </c>
    </row>
    <row r="23" spans="1:2" x14ac:dyDescent="0.2">
      <c r="A23" s="28" t="s">
        <v>591</v>
      </c>
      <c r="B23" s="40">
        <v>13.6115051</v>
      </c>
    </row>
    <row r="24" spans="1:2" x14ac:dyDescent="0.2">
      <c r="A24" s="28" t="s">
        <v>592</v>
      </c>
      <c r="B24" s="40">
        <v>29.4399671</v>
      </c>
    </row>
    <row r="26" spans="1:2" x14ac:dyDescent="0.2">
      <c r="A26" s="39" t="s">
        <v>165</v>
      </c>
    </row>
    <row r="27" spans="1:2" x14ac:dyDescent="0.2">
      <c r="A27" s="28" t="s">
        <v>589</v>
      </c>
      <c r="B27" s="40">
        <v>14.0786906</v>
      </c>
    </row>
    <row r="28" spans="1:2" x14ac:dyDescent="0.2">
      <c r="A28" s="28" t="s">
        <v>590</v>
      </c>
      <c r="B28" s="40">
        <v>31.6396394</v>
      </c>
    </row>
    <row r="29" spans="1:2" x14ac:dyDescent="0.2">
      <c r="A29" s="28" t="s">
        <v>591</v>
      </c>
      <c r="B29" s="40">
        <v>13.751479399999999</v>
      </c>
    </row>
    <row r="30" spans="1:2" x14ac:dyDescent="0.2">
      <c r="A30" s="28" t="s">
        <v>592</v>
      </c>
      <c r="B30" s="40">
        <v>30.850309299999999</v>
      </c>
    </row>
    <row r="32" spans="1:2" x14ac:dyDescent="0.2">
      <c r="A32" s="39" t="s">
        <v>166</v>
      </c>
      <c r="B32" s="41"/>
    </row>
    <row r="33" spans="1:4" x14ac:dyDescent="0.2">
      <c r="A33" s="47" t="s">
        <v>512</v>
      </c>
      <c r="B33" s="48"/>
      <c r="C33" s="61" t="s">
        <v>513</v>
      </c>
      <c r="D33" s="62"/>
    </row>
    <row r="34" spans="1:4" x14ac:dyDescent="0.2">
      <c r="A34" s="58"/>
      <c r="B34" s="59"/>
      <c r="C34" s="49" t="s">
        <v>514</v>
      </c>
      <c r="D34" s="49" t="s">
        <v>515</v>
      </c>
    </row>
    <row r="35" spans="1:4" x14ac:dyDescent="0.2">
      <c r="A35" s="50" t="s">
        <v>571</v>
      </c>
      <c r="B35" s="51"/>
      <c r="C35" s="52">
        <v>0.36113251000000002</v>
      </c>
      <c r="D35" s="52">
        <v>0.33458244000000004</v>
      </c>
    </row>
    <row r="36" spans="1:4" x14ac:dyDescent="0.2">
      <c r="A36" s="50" t="s">
        <v>572</v>
      </c>
      <c r="B36" s="51"/>
      <c r="C36" s="52">
        <v>0.36113251000000002</v>
      </c>
      <c r="D36" s="52">
        <v>0.33458244000000004</v>
      </c>
    </row>
    <row r="37" spans="1:4" x14ac:dyDescent="0.2">
      <c r="A37" s="39"/>
      <c r="B37" s="41"/>
    </row>
    <row r="38" spans="1:4" x14ac:dyDescent="0.2">
      <c r="A38" s="39" t="s">
        <v>594</v>
      </c>
      <c r="B38" s="46">
        <v>6.5602116724869153E-2</v>
      </c>
    </row>
  </sheetData>
  <mergeCells count="3">
    <mergeCell ref="A1:D1"/>
    <mergeCell ref="C33:D33"/>
    <mergeCell ref="A34:B3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workbookViewId="0">
      <selection sqref="A1:D1"/>
    </sheetView>
  </sheetViews>
  <sheetFormatPr defaultRowHeight="11.25" x14ac:dyDescent="0.2"/>
  <cols>
    <col min="1" max="1" width="59" style="28" bestFit="1" customWidth="1"/>
    <col min="2" max="2" width="43.140625" style="28" bestFit="1" customWidth="1"/>
    <col min="3" max="3" width="11.7109375" style="28" bestFit="1" customWidth="1"/>
    <col min="4" max="4" width="24" style="28" bestFit="1" customWidth="1"/>
    <col min="5" max="5" width="14.140625" style="28" bestFit="1" customWidth="1"/>
    <col min="6" max="16384" width="9.140625" style="29"/>
  </cols>
  <sheetData>
    <row r="1" spans="1:5" x14ac:dyDescent="0.2">
      <c r="A1" s="60" t="s">
        <v>930</v>
      </c>
      <c r="B1" s="60"/>
      <c r="C1" s="60"/>
      <c r="D1" s="60"/>
    </row>
    <row r="3" spans="1:5" s="31" customFormat="1" x14ac:dyDescent="0.2">
      <c r="A3" s="30" t="s">
        <v>1</v>
      </c>
      <c r="B3" s="30" t="s">
        <v>2</v>
      </c>
      <c r="C3" s="30" t="s">
        <v>4</v>
      </c>
      <c r="D3" s="30" t="s">
        <v>5</v>
      </c>
      <c r="E3" s="30" t="s">
        <v>6</v>
      </c>
    </row>
    <row r="4" spans="1:5" x14ac:dyDescent="0.2">
      <c r="A4" s="32"/>
      <c r="B4" s="32"/>
      <c r="C4" s="32"/>
      <c r="D4" s="32"/>
      <c r="E4" s="32"/>
    </row>
    <row r="5" spans="1:5" x14ac:dyDescent="0.2">
      <c r="A5" s="33" t="s">
        <v>794</v>
      </c>
      <c r="B5" s="34"/>
      <c r="C5" s="34"/>
      <c r="D5" s="34"/>
      <c r="E5" s="34"/>
    </row>
    <row r="6" spans="1:5" x14ac:dyDescent="0.2">
      <c r="A6" s="34" t="s">
        <v>926</v>
      </c>
      <c r="B6" s="34" t="s">
        <v>927</v>
      </c>
      <c r="C6" s="34">
        <v>829026.7</v>
      </c>
      <c r="D6" s="34">
        <v>479.4899757</v>
      </c>
      <c r="E6" s="34">
        <v>34.485925614350656</v>
      </c>
    </row>
    <row r="7" spans="1:5" x14ac:dyDescent="0.2">
      <c r="A7" s="34" t="s">
        <v>928</v>
      </c>
      <c r="B7" s="34" t="s">
        <v>929</v>
      </c>
      <c r="C7" s="34">
        <v>705204.3</v>
      </c>
      <c r="D7" s="34">
        <v>410.72438319999998</v>
      </c>
      <c r="E7" s="34">
        <v>29.540159846631081</v>
      </c>
    </row>
    <row r="8" spans="1:5" x14ac:dyDescent="0.2">
      <c r="A8" s="34" t="s">
        <v>907</v>
      </c>
      <c r="B8" s="34" t="s">
        <v>908</v>
      </c>
      <c r="C8" s="34">
        <v>69286.05</v>
      </c>
      <c r="D8" s="34">
        <v>275.74850179999999</v>
      </c>
      <c r="E8" s="34">
        <v>19.832411110285985</v>
      </c>
    </row>
    <row r="9" spans="1:5" x14ac:dyDescent="0.2">
      <c r="A9" s="34" t="s">
        <v>931</v>
      </c>
      <c r="B9" s="34" t="s">
        <v>932</v>
      </c>
      <c r="C9" s="34">
        <v>16937.22</v>
      </c>
      <c r="D9" s="34">
        <v>138.10986890000001</v>
      </c>
      <c r="E9" s="34">
        <v>9.9331516963204809</v>
      </c>
    </row>
    <row r="10" spans="1:5" x14ac:dyDescent="0.2">
      <c r="A10" s="34" t="s">
        <v>923</v>
      </c>
      <c r="B10" s="34" t="s">
        <v>924</v>
      </c>
      <c r="C10" s="34">
        <v>31687.439999999999</v>
      </c>
      <c r="D10" s="34">
        <v>69.087364899999997</v>
      </c>
      <c r="E10" s="34">
        <v>4.9689083142033663</v>
      </c>
    </row>
    <row r="11" spans="1:5" x14ac:dyDescent="0.2">
      <c r="A11" s="33" t="s">
        <v>131</v>
      </c>
      <c r="B11" s="34"/>
      <c r="C11" s="34"/>
      <c r="D11" s="33">
        <f>SUM(D6:D10)</f>
        <v>1373.1600945</v>
      </c>
      <c r="E11" s="33">
        <f>SUM(E6:E10)</f>
        <v>98.760556581791562</v>
      </c>
    </row>
    <row r="12" spans="1:5" x14ac:dyDescent="0.2">
      <c r="A12" s="34"/>
      <c r="B12" s="34"/>
      <c r="C12" s="34"/>
      <c r="D12" s="34"/>
      <c r="E12" s="34"/>
    </row>
    <row r="13" spans="1:5" x14ac:dyDescent="0.2">
      <c r="A13" s="33" t="s">
        <v>131</v>
      </c>
      <c r="B13" s="34"/>
      <c r="C13" s="34"/>
      <c r="D13" s="33">
        <v>1373.1600945</v>
      </c>
      <c r="E13" s="33">
        <v>98.760556581791562</v>
      </c>
    </row>
    <row r="14" spans="1:5" x14ac:dyDescent="0.2">
      <c r="A14" s="34"/>
      <c r="B14" s="34"/>
      <c r="C14" s="34"/>
      <c r="D14" s="34"/>
      <c r="E14" s="34"/>
    </row>
    <row r="15" spans="1:5" x14ac:dyDescent="0.2">
      <c r="A15" s="33" t="s">
        <v>158</v>
      </c>
      <c r="B15" s="34"/>
      <c r="C15" s="34"/>
      <c r="D15" s="33">
        <v>17.2331374</v>
      </c>
      <c r="E15" s="33">
        <v>1.24</v>
      </c>
    </row>
    <row r="16" spans="1:5" x14ac:dyDescent="0.2">
      <c r="A16" s="34"/>
      <c r="B16" s="34"/>
      <c r="C16" s="34"/>
      <c r="D16" s="34"/>
      <c r="E16" s="34"/>
    </row>
    <row r="17" spans="1:5" x14ac:dyDescent="0.2">
      <c r="A17" s="37" t="s">
        <v>159</v>
      </c>
      <c r="B17" s="32"/>
      <c r="C17" s="32"/>
      <c r="D17" s="37">
        <v>1390.3932319</v>
      </c>
      <c r="E17" s="37">
        <f xml:space="preserve"> ROUND(SUM(E13:E16),2)</f>
        <v>100</v>
      </c>
    </row>
    <row r="19" spans="1:5" x14ac:dyDescent="0.2">
      <c r="A19" s="39" t="s">
        <v>162</v>
      </c>
    </row>
    <row r="20" spans="1:5" x14ac:dyDescent="0.2">
      <c r="A20" s="39" t="s">
        <v>163</v>
      </c>
    </row>
    <row r="21" spans="1:5" x14ac:dyDescent="0.2">
      <c r="A21" s="39" t="s">
        <v>164</v>
      </c>
    </row>
    <row r="22" spans="1:5" x14ac:dyDescent="0.2">
      <c r="A22" s="28" t="s">
        <v>589</v>
      </c>
      <c r="B22" s="40">
        <v>16.134647000000001</v>
      </c>
    </row>
    <row r="23" spans="1:5" x14ac:dyDescent="0.2">
      <c r="A23" s="28" t="s">
        <v>590</v>
      </c>
      <c r="B23" s="40">
        <v>40.350471499999998</v>
      </c>
    </row>
    <row r="24" spans="1:5" x14ac:dyDescent="0.2">
      <c r="A24" s="28" t="s">
        <v>591</v>
      </c>
      <c r="B24" s="40">
        <v>15.8802372</v>
      </c>
    </row>
    <row r="25" spans="1:5" x14ac:dyDescent="0.2">
      <c r="A25" s="28" t="s">
        <v>592</v>
      </c>
      <c r="B25" s="40">
        <v>39.522623600000003</v>
      </c>
    </row>
    <row r="27" spans="1:5" x14ac:dyDescent="0.2">
      <c r="A27" s="39" t="s">
        <v>165</v>
      </c>
    </row>
    <row r="28" spans="1:5" x14ac:dyDescent="0.2">
      <c r="A28" s="28" t="s">
        <v>589</v>
      </c>
      <c r="B28" s="40">
        <v>15.429196599999999</v>
      </c>
    </row>
    <row r="29" spans="1:5" x14ac:dyDescent="0.2">
      <c r="A29" s="28" t="s">
        <v>590</v>
      </c>
      <c r="B29" s="40">
        <v>42.093036900000001</v>
      </c>
    </row>
    <row r="30" spans="1:5" x14ac:dyDescent="0.2">
      <c r="A30" s="28" t="s">
        <v>591</v>
      </c>
      <c r="B30" s="40">
        <v>15.1272383</v>
      </c>
    </row>
    <row r="31" spans="1:5" x14ac:dyDescent="0.2">
      <c r="A31" s="28" t="s">
        <v>592</v>
      </c>
      <c r="B31" s="40">
        <v>41.041448500000001</v>
      </c>
    </row>
    <row r="33" spans="1:4" x14ac:dyDescent="0.2">
      <c r="A33" s="39" t="s">
        <v>166</v>
      </c>
      <c r="B33" s="41"/>
    </row>
    <row r="34" spans="1:4" x14ac:dyDescent="0.2">
      <c r="A34" s="47" t="s">
        <v>512</v>
      </c>
      <c r="B34" s="48"/>
      <c r="C34" s="61" t="s">
        <v>513</v>
      </c>
      <c r="D34" s="62"/>
    </row>
    <row r="35" spans="1:4" x14ac:dyDescent="0.2">
      <c r="A35" s="58"/>
      <c r="B35" s="59"/>
      <c r="C35" s="49" t="s">
        <v>514</v>
      </c>
      <c r="D35" s="49" t="s">
        <v>515</v>
      </c>
    </row>
    <row r="36" spans="1:4" x14ac:dyDescent="0.2">
      <c r="A36" s="50" t="s">
        <v>571</v>
      </c>
      <c r="B36" s="51"/>
      <c r="C36" s="52">
        <v>0.97505777700000007</v>
      </c>
      <c r="D36" s="52">
        <v>0.90337258800000009</v>
      </c>
    </row>
    <row r="37" spans="1:4" x14ac:dyDescent="0.2">
      <c r="A37" s="50" t="s">
        <v>572</v>
      </c>
      <c r="B37" s="51"/>
      <c r="C37" s="52">
        <v>0.97505777700000007</v>
      </c>
      <c r="D37" s="52">
        <v>0.90337258800000009</v>
      </c>
    </row>
    <row r="38" spans="1:4" x14ac:dyDescent="0.2">
      <c r="A38" s="39"/>
      <c r="B38" s="41"/>
    </row>
    <row r="39" spans="1:4" x14ac:dyDescent="0.2">
      <c r="A39" s="39" t="s">
        <v>594</v>
      </c>
      <c r="B39" s="46">
        <v>8.4981954363345991E-2</v>
      </c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workbookViewId="0">
      <selection sqref="A1:D1"/>
    </sheetView>
  </sheetViews>
  <sheetFormatPr defaultRowHeight="11.25" x14ac:dyDescent="0.2"/>
  <cols>
    <col min="1" max="1" width="59" style="28" bestFit="1" customWidth="1"/>
    <col min="2" max="2" width="43.140625" style="28" bestFit="1" customWidth="1"/>
    <col min="3" max="3" width="11.7109375" style="28" bestFit="1" customWidth="1"/>
    <col min="4" max="4" width="24" style="28" bestFit="1" customWidth="1"/>
    <col min="5" max="5" width="14.140625" style="28" bestFit="1" customWidth="1"/>
    <col min="6" max="16384" width="9.140625" style="29"/>
  </cols>
  <sheetData>
    <row r="1" spans="1:5" x14ac:dyDescent="0.2">
      <c r="A1" s="60" t="s">
        <v>933</v>
      </c>
      <c r="B1" s="60"/>
      <c r="C1" s="60"/>
      <c r="D1" s="60"/>
    </row>
    <row r="3" spans="1:5" s="31" customFormat="1" x14ac:dyDescent="0.2">
      <c r="A3" s="30" t="s">
        <v>1</v>
      </c>
      <c r="B3" s="30" t="s">
        <v>2</v>
      </c>
      <c r="C3" s="30" t="s">
        <v>4</v>
      </c>
      <c r="D3" s="30" t="s">
        <v>5</v>
      </c>
      <c r="E3" s="30" t="s">
        <v>6</v>
      </c>
    </row>
    <row r="4" spans="1:5" x14ac:dyDescent="0.2">
      <c r="A4" s="32"/>
      <c r="B4" s="32"/>
      <c r="C4" s="32"/>
      <c r="D4" s="32"/>
      <c r="E4" s="32"/>
    </row>
    <row r="5" spans="1:5" x14ac:dyDescent="0.2">
      <c r="A5" s="33" t="s">
        <v>794</v>
      </c>
      <c r="B5" s="34"/>
      <c r="C5" s="34"/>
      <c r="D5" s="34"/>
      <c r="E5" s="34"/>
    </row>
    <row r="6" spans="1:5" x14ac:dyDescent="0.2">
      <c r="A6" s="34" t="s">
        <v>907</v>
      </c>
      <c r="B6" s="34" t="s">
        <v>908</v>
      </c>
      <c r="C6" s="34">
        <v>59783.321000000004</v>
      </c>
      <c r="D6" s="34">
        <v>237.92900879999999</v>
      </c>
      <c r="E6" s="34">
        <v>34.748112855470815</v>
      </c>
    </row>
    <row r="7" spans="1:5" x14ac:dyDescent="0.2">
      <c r="A7" s="34" t="s">
        <v>926</v>
      </c>
      <c r="B7" s="34" t="s">
        <v>927</v>
      </c>
      <c r="C7" s="34">
        <v>289464.88199999998</v>
      </c>
      <c r="D7" s="34">
        <v>167.41983010000001</v>
      </c>
      <c r="E7" s="34">
        <v>24.450667784896645</v>
      </c>
    </row>
    <row r="8" spans="1:5" x14ac:dyDescent="0.2">
      <c r="A8" s="34" t="s">
        <v>928</v>
      </c>
      <c r="B8" s="34" t="s">
        <v>929</v>
      </c>
      <c r="C8" s="34">
        <v>229820.402</v>
      </c>
      <c r="D8" s="34">
        <v>133.85176870000001</v>
      </c>
      <c r="E8" s="34">
        <v>19.548252599167622</v>
      </c>
    </row>
    <row r="9" spans="1:5" x14ac:dyDescent="0.2">
      <c r="A9" s="34" t="s">
        <v>923</v>
      </c>
      <c r="B9" s="34" t="s">
        <v>924</v>
      </c>
      <c r="C9" s="34">
        <v>31249.739000000001</v>
      </c>
      <c r="D9" s="34">
        <v>68.133055900000002</v>
      </c>
      <c r="E9" s="34">
        <v>9.9504265055438736</v>
      </c>
    </row>
    <row r="10" spans="1:5" x14ac:dyDescent="0.2">
      <c r="A10" s="34" t="s">
        <v>931</v>
      </c>
      <c r="B10" s="34" t="s">
        <v>932</v>
      </c>
      <c r="C10" s="34">
        <v>8351.9459999999999</v>
      </c>
      <c r="D10" s="34">
        <v>68.103630199999998</v>
      </c>
      <c r="E10" s="34">
        <v>9.9461290575378136</v>
      </c>
    </row>
    <row r="11" spans="1:5" x14ac:dyDescent="0.2">
      <c r="A11" s="33" t="s">
        <v>131</v>
      </c>
      <c r="B11" s="34"/>
      <c r="C11" s="34"/>
      <c r="D11" s="33">
        <f>SUM(D6:D10)</f>
        <v>675.43729370000005</v>
      </c>
      <c r="E11" s="33">
        <f>SUM(E6:E10)</f>
        <v>98.643588802616776</v>
      </c>
    </row>
    <row r="12" spans="1:5" x14ac:dyDescent="0.2">
      <c r="A12" s="34"/>
      <c r="B12" s="34"/>
      <c r="C12" s="34"/>
      <c r="D12" s="34"/>
      <c r="E12" s="34"/>
    </row>
    <row r="13" spans="1:5" x14ac:dyDescent="0.2">
      <c r="A13" s="33" t="s">
        <v>131</v>
      </c>
      <c r="B13" s="34"/>
      <c r="C13" s="34"/>
      <c r="D13" s="33">
        <v>675.43729370000005</v>
      </c>
      <c r="E13" s="33">
        <v>98.643588802616776</v>
      </c>
    </row>
    <row r="14" spans="1:5" x14ac:dyDescent="0.2">
      <c r="A14" s="34"/>
      <c r="B14" s="34"/>
      <c r="C14" s="34"/>
      <c r="D14" s="34"/>
      <c r="E14" s="34"/>
    </row>
    <row r="15" spans="1:5" x14ac:dyDescent="0.2">
      <c r="A15" s="33" t="s">
        <v>158</v>
      </c>
      <c r="B15" s="34"/>
      <c r="C15" s="34"/>
      <c r="D15" s="33">
        <v>9.2876863000000007</v>
      </c>
      <c r="E15" s="33">
        <v>1.36</v>
      </c>
    </row>
    <row r="16" spans="1:5" x14ac:dyDescent="0.2">
      <c r="A16" s="34"/>
      <c r="B16" s="34"/>
      <c r="C16" s="34"/>
      <c r="D16" s="34"/>
      <c r="E16" s="34"/>
    </row>
    <row r="17" spans="1:5" x14ac:dyDescent="0.2">
      <c r="A17" s="37" t="s">
        <v>159</v>
      </c>
      <c r="B17" s="32"/>
      <c r="C17" s="32"/>
      <c r="D17" s="37">
        <v>684.72498000000007</v>
      </c>
      <c r="E17" s="37">
        <f xml:space="preserve"> ROUND(SUM(E13:E16),2)</f>
        <v>100</v>
      </c>
    </row>
    <row r="19" spans="1:5" x14ac:dyDescent="0.2">
      <c r="A19" s="39" t="s">
        <v>162</v>
      </c>
    </row>
    <row r="20" spans="1:5" x14ac:dyDescent="0.2">
      <c r="A20" s="39" t="s">
        <v>163</v>
      </c>
    </row>
    <row r="21" spans="1:5" x14ac:dyDescent="0.2">
      <c r="A21" s="39" t="s">
        <v>164</v>
      </c>
    </row>
    <row r="22" spans="1:5" x14ac:dyDescent="0.2">
      <c r="A22" s="28" t="s">
        <v>589</v>
      </c>
      <c r="B22" s="40">
        <v>24.945351200000001</v>
      </c>
    </row>
    <row r="23" spans="1:5" x14ac:dyDescent="0.2">
      <c r="A23" s="28" t="s">
        <v>590</v>
      </c>
      <c r="B23" s="40">
        <v>50.032133199999997</v>
      </c>
    </row>
    <row r="24" spans="1:5" x14ac:dyDescent="0.2">
      <c r="A24" s="28" t="s">
        <v>591</v>
      </c>
      <c r="B24" s="40">
        <v>24.5029909</v>
      </c>
    </row>
    <row r="25" spans="1:5" x14ac:dyDescent="0.2">
      <c r="A25" s="28" t="s">
        <v>592</v>
      </c>
      <c r="B25" s="40">
        <v>49.122486700000003</v>
      </c>
    </row>
    <row r="27" spans="1:5" x14ac:dyDescent="0.2">
      <c r="A27" s="39" t="s">
        <v>165</v>
      </c>
    </row>
    <row r="28" spans="1:5" x14ac:dyDescent="0.2">
      <c r="A28" s="28" t="s">
        <v>589</v>
      </c>
      <c r="B28" s="40">
        <v>23.8246121</v>
      </c>
    </row>
    <row r="29" spans="1:5" x14ac:dyDescent="0.2">
      <c r="A29" s="28" t="s">
        <v>590</v>
      </c>
      <c r="B29" s="40">
        <v>51.744210799999998</v>
      </c>
    </row>
    <row r="30" spans="1:5" x14ac:dyDescent="0.2">
      <c r="A30" s="28" t="s">
        <v>591</v>
      </c>
      <c r="B30" s="40">
        <v>23.215299699999999</v>
      </c>
    </row>
    <row r="31" spans="1:5" x14ac:dyDescent="0.2">
      <c r="A31" s="28" t="s">
        <v>592</v>
      </c>
      <c r="B31" s="40">
        <v>50.637849699999997</v>
      </c>
    </row>
    <row r="33" spans="1:4" x14ac:dyDescent="0.2">
      <c r="A33" s="39" t="s">
        <v>166</v>
      </c>
      <c r="B33" s="41"/>
    </row>
    <row r="34" spans="1:4" x14ac:dyDescent="0.2">
      <c r="A34" s="47" t="s">
        <v>512</v>
      </c>
      <c r="B34" s="48"/>
      <c r="C34" s="61" t="s">
        <v>513</v>
      </c>
      <c r="D34" s="62"/>
    </row>
    <row r="35" spans="1:4" x14ac:dyDescent="0.2">
      <c r="A35" s="58"/>
      <c r="B35" s="59"/>
      <c r="C35" s="49" t="s">
        <v>514</v>
      </c>
      <c r="D35" s="49" t="s">
        <v>515</v>
      </c>
    </row>
    <row r="36" spans="1:4" x14ac:dyDescent="0.2">
      <c r="A36" s="50" t="s">
        <v>571</v>
      </c>
      <c r="B36" s="51"/>
      <c r="C36" s="52">
        <v>1.480643291</v>
      </c>
      <c r="D36" s="52">
        <v>1.3717880040000001</v>
      </c>
    </row>
    <row r="37" spans="1:4" x14ac:dyDescent="0.2">
      <c r="A37" s="50" t="s">
        <v>572</v>
      </c>
      <c r="B37" s="51"/>
      <c r="C37" s="52">
        <v>1.480643291</v>
      </c>
      <c r="D37" s="52">
        <v>1.3717880040000001</v>
      </c>
    </row>
    <row r="38" spans="1:4" x14ac:dyDescent="0.2">
      <c r="A38" s="39"/>
      <c r="B38" s="41"/>
    </row>
    <row r="39" spans="1:4" x14ac:dyDescent="0.2">
      <c r="A39" s="39" t="s">
        <v>594</v>
      </c>
      <c r="B39" s="46">
        <v>9.0975876176708992E-2</v>
      </c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workbookViewId="0">
      <selection sqref="A1:D1"/>
    </sheetView>
  </sheetViews>
  <sheetFormatPr defaultRowHeight="11.25" x14ac:dyDescent="0.2"/>
  <cols>
    <col min="1" max="1" width="59" style="28" bestFit="1" customWidth="1"/>
    <col min="2" max="2" width="43.140625" style="28" bestFit="1" customWidth="1"/>
    <col min="3" max="3" width="11.7109375" style="28" bestFit="1" customWidth="1"/>
    <col min="4" max="4" width="24" style="28" bestFit="1" customWidth="1"/>
    <col min="5" max="5" width="14.140625" style="28" bestFit="1" customWidth="1"/>
    <col min="6" max="16384" width="9.140625" style="29"/>
  </cols>
  <sheetData>
    <row r="1" spans="1:5" x14ac:dyDescent="0.2">
      <c r="A1" s="60" t="s">
        <v>934</v>
      </c>
      <c r="B1" s="60"/>
      <c r="C1" s="60"/>
      <c r="D1" s="60"/>
    </row>
    <row r="3" spans="1:5" s="31" customFormat="1" x14ac:dyDescent="0.2">
      <c r="A3" s="30" t="s">
        <v>1</v>
      </c>
      <c r="B3" s="30" t="s">
        <v>2</v>
      </c>
      <c r="C3" s="30" t="s">
        <v>4</v>
      </c>
      <c r="D3" s="30" t="s">
        <v>5</v>
      </c>
      <c r="E3" s="30" t="s">
        <v>6</v>
      </c>
    </row>
    <row r="4" spans="1:5" x14ac:dyDescent="0.2">
      <c r="A4" s="32"/>
      <c r="B4" s="32"/>
      <c r="C4" s="32"/>
      <c r="D4" s="32"/>
      <c r="E4" s="32"/>
    </row>
    <row r="5" spans="1:5" x14ac:dyDescent="0.2">
      <c r="A5" s="33" t="s">
        <v>794</v>
      </c>
      <c r="B5" s="34"/>
      <c r="C5" s="34"/>
      <c r="D5" s="34"/>
      <c r="E5" s="34"/>
    </row>
    <row r="6" spans="1:5" x14ac:dyDescent="0.2">
      <c r="A6" s="34" t="s">
        <v>907</v>
      </c>
      <c r="B6" s="34" t="s">
        <v>908</v>
      </c>
      <c r="C6" s="34">
        <v>164829.1</v>
      </c>
      <c r="D6" s="34">
        <v>655.99608260000002</v>
      </c>
      <c r="E6" s="34">
        <v>49.79234302681882</v>
      </c>
    </row>
    <row r="7" spans="1:5" x14ac:dyDescent="0.2">
      <c r="A7" s="34" t="s">
        <v>923</v>
      </c>
      <c r="B7" s="34" t="s">
        <v>924</v>
      </c>
      <c r="C7" s="34">
        <v>90478.31</v>
      </c>
      <c r="D7" s="34">
        <v>197.2676878</v>
      </c>
      <c r="E7" s="34">
        <v>14.973291212524387</v>
      </c>
    </row>
    <row r="8" spans="1:5" x14ac:dyDescent="0.2">
      <c r="A8" s="34" t="s">
        <v>931</v>
      </c>
      <c r="B8" s="34" t="s">
        <v>932</v>
      </c>
      <c r="C8" s="34">
        <v>24183.38</v>
      </c>
      <c r="D8" s="34">
        <v>197.19667340000001</v>
      </c>
      <c r="E8" s="34">
        <v>14.967900977036045</v>
      </c>
    </row>
    <row r="9" spans="1:5" x14ac:dyDescent="0.2">
      <c r="A9" s="34" t="s">
        <v>926</v>
      </c>
      <c r="B9" s="34" t="s">
        <v>927</v>
      </c>
      <c r="C9" s="34">
        <v>220772.58</v>
      </c>
      <c r="D9" s="34">
        <v>127.68978250000001</v>
      </c>
      <c r="E9" s="34">
        <v>9.692090577828532</v>
      </c>
    </row>
    <row r="10" spans="1:5" x14ac:dyDescent="0.2">
      <c r="A10" s="34" t="s">
        <v>928</v>
      </c>
      <c r="B10" s="34" t="s">
        <v>929</v>
      </c>
      <c r="C10" s="34">
        <v>219102.94</v>
      </c>
      <c r="D10" s="34">
        <v>127.6097152</v>
      </c>
      <c r="E10" s="34">
        <v>9.6860131963127287</v>
      </c>
    </row>
    <row r="11" spans="1:5" x14ac:dyDescent="0.2">
      <c r="A11" s="33" t="s">
        <v>131</v>
      </c>
      <c r="B11" s="34"/>
      <c r="C11" s="34"/>
      <c r="D11" s="33">
        <f>SUM(D6:D10)</f>
        <v>1305.7599415000002</v>
      </c>
      <c r="E11" s="33">
        <f>SUM(E6:E10)</f>
        <v>99.111638990520504</v>
      </c>
    </row>
    <row r="12" spans="1:5" x14ac:dyDescent="0.2">
      <c r="A12" s="34"/>
      <c r="B12" s="34"/>
      <c r="C12" s="34"/>
      <c r="D12" s="34"/>
      <c r="E12" s="34"/>
    </row>
    <row r="13" spans="1:5" x14ac:dyDescent="0.2">
      <c r="A13" s="33" t="s">
        <v>131</v>
      </c>
      <c r="B13" s="34"/>
      <c r="C13" s="34"/>
      <c r="D13" s="33">
        <v>1305.7599415000002</v>
      </c>
      <c r="E13" s="33">
        <v>99.111638990520504</v>
      </c>
    </row>
    <row r="14" spans="1:5" x14ac:dyDescent="0.2">
      <c r="A14" s="34"/>
      <c r="B14" s="34"/>
      <c r="C14" s="34"/>
      <c r="D14" s="34"/>
      <c r="E14" s="34"/>
    </row>
    <row r="15" spans="1:5" x14ac:dyDescent="0.2">
      <c r="A15" s="33" t="s">
        <v>158</v>
      </c>
      <c r="B15" s="34"/>
      <c r="C15" s="34"/>
      <c r="D15" s="33">
        <v>11.703834499999999</v>
      </c>
      <c r="E15" s="33">
        <v>0.89</v>
      </c>
    </row>
    <row r="16" spans="1:5" x14ac:dyDescent="0.2">
      <c r="A16" s="34"/>
      <c r="B16" s="34"/>
      <c r="C16" s="34"/>
      <c r="D16" s="34"/>
      <c r="E16" s="34"/>
    </row>
    <row r="17" spans="1:5" x14ac:dyDescent="0.2">
      <c r="A17" s="37" t="s">
        <v>159</v>
      </c>
      <c r="B17" s="32"/>
      <c r="C17" s="32"/>
      <c r="D17" s="37">
        <v>1317.4637760000003</v>
      </c>
      <c r="E17" s="37">
        <f xml:space="preserve"> ROUND(SUM(E13:E16),2)</f>
        <v>100</v>
      </c>
    </row>
    <row r="19" spans="1:5" x14ac:dyDescent="0.2">
      <c r="A19" s="39" t="s">
        <v>162</v>
      </c>
    </row>
    <row r="20" spans="1:5" x14ac:dyDescent="0.2">
      <c r="A20" s="39" t="s">
        <v>163</v>
      </c>
    </row>
    <row r="21" spans="1:5" x14ac:dyDescent="0.2">
      <c r="A21" s="39" t="s">
        <v>164</v>
      </c>
    </row>
    <row r="22" spans="1:5" x14ac:dyDescent="0.2">
      <c r="A22" s="28" t="s">
        <v>589</v>
      </c>
      <c r="B22" s="40">
        <v>31.917903899999999</v>
      </c>
    </row>
    <row r="23" spans="1:5" x14ac:dyDescent="0.2">
      <c r="A23" s="28" t="s">
        <v>590</v>
      </c>
      <c r="B23" s="40">
        <v>69.079835399999993</v>
      </c>
    </row>
    <row r="24" spans="1:5" x14ac:dyDescent="0.2">
      <c r="A24" s="28" t="s">
        <v>591</v>
      </c>
      <c r="B24" s="40">
        <v>31.379726699999999</v>
      </c>
    </row>
    <row r="25" spans="1:5" x14ac:dyDescent="0.2">
      <c r="A25" s="28" t="s">
        <v>592</v>
      </c>
      <c r="B25" s="40">
        <v>68.051547900000003</v>
      </c>
    </row>
    <row r="27" spans="1:5" x14ac:dyDescent="0.2">
      <c r="A27" s="39" t="s">
        <v>165</v>
      </c>
    </row>
    <row r="28" spans="1:5" x14ac:dyDescent="0.2">
      <c r="A28" s="28" t="s">
        <v>589</v>
      </c>
      <c r="B28" s="40">
        <v>30.0156791</v>
      </c>
    </row>
    <row r="29" spans="1:5" x14ac:dyDescent="0.2">
      <c r="A29" s="28" t="s">
        <v>590</v>
      </c>
      <c r="B29" s="40">
        <v>70.674765100000002</v>
      </c>
    </row>
    <row r="30" spans="1:5" x14ac:dyDescent="0.2">
      <c r="A30" s="28" t="s">
        <v>591</v>
      </c>
      <c r="B30" s="40">
        <v>29.413590500000002</v>
      </c>
    </row>
    <row r="31" spans="1:5" x14ac:dyDescent="0.2">
      <c r="A31" s="28" t="s">
        <v>592</v>
      </c>
      <c r="B31" s="40">
        <v>69.479842199999993</v>
      </c>
    </row>
    <row r="33" spans="1:4" x14ac:dyDescent="0.2">
      <c r="A33" s="39" t="s">
        <v>166</v>
      </c>
      <c r="B33" s="41"/>
    </row>
    <row r="34" spans="1:4" x14ac:dyDescent="0.2">
      <c r="A34" s="47" t="s">
        <v>512</v>
      </c>
      <c r="B34" s="48"/>
      <c r="C34" s="61" t="s">
        <v>513</v>
      </c>
      <c r="D34" s="62"/>
    </row>
    <row r="35" spans="1:4" x14ac:dyDescent="0.2">
      <c r="A35" s="58"/>
      <c r="B35" s="59"/>
      <c r="C35" s="49" t="s">
        <v>514</v>
      </c>
      <c r="D35" s="49" t="s">
        <v>515</v>
      </c>
    </row>
    <row r="36" spans="1:4" x14ac:dyDescent="0.2">
      <c r="A36" s="50" t="s">
        <v>571</v>
      </c>
      <c r="B36" s="51"/>
      <c r="C36" s="52">
        <v>1.914002303</v>
      </c>
      <c r="D36" s="52">
        <v>1.773286932</v>
      </c>
    </row>
    <row r="37" spans="1:4" x14ac:dyDescent="0.2">
      <c r="A37" s="50" t="s">
        <v>572</v>
      </c>
      <c r="B37" s="51"/>
      <c r="C37" s="52">
        <v>1.914002303</v>
      </c>
      <c r="D37" s="52">
        <v>1.773286932</v>
      </c>
    </row>
    <row r="38" spans="1:4" x14ac:dyDescent="0.2">
      <c r="A38" s="39"/>
      <c r="B38" s="41"/>
    </row>
    <row r="39" spans="1:4" x14ac:dyDescent="0.2">
      <c r="A39" s="39" t="s">
        <v>594</v>
      </c>
      <c r="B39" s="46">
        <v>6.3270897610973847E-2</v>
      </c>
    </row>
  </sheetData>
  <mergeCells count="3">
    <mergeCell ref="A1:D1"/>
    <mergeCell ref="C34:D34"/>
    <mergeCell ref="A35:B3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33.42578125" style="28" bestFit="1" customWidth="1"/>
    <col min="3" max="3" width="32.7109375" style="28" bestFit="1" customWidth="1"/>
    <col min="4" max="4" width="10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13" x14ac:dyDescent="0.2">
      <c r="A1" s="60" t="s">
        <v>935</v>
      </c>
      <c r="B1" s="60"/>
      <c r="C1" s="60"/>
      <c r="D1" s="60"/>
      <c r="E1" s="60"/>
    </row>
    <row r="3" spans="1:13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13" x14ac:dyDescent="0.2">
      <c r="A4" s="32"/>
      <c r="B4" s="32"/>
      <c r="C4" s="32"/>
      <c r="D4" s="32"/>
      <c r="E4" s="32"/>
      <c r="F4" s="32"/>
    </row>
    <row r="5" spans="1:13" x14ac:dyDescent="0.2">
      <c r="A5" s="33" t="s">
        <v>7</v>
      </c>
      <c r="B5" s="34"/>
      <c r="C5" s="34"/>
      <c r="D5" s="34"/>
      <c r="E5" s="34"/>
      <c r="F5" s="34"/>
    </row>
    <row r="6" spans="1:13" x14ac:dyDescent="0.2">
      <c r="A6" s="33" t="s">
        <v>8</v>
      </c>
      <c r="B6" s="34"/>
      <c r="C6" s="34"/>
      <c r="D6" s="34"/>
      <c r="E6" s="34"/>
      <c r="F6" s="34"/>
    </row>
    <row r="7" spans="1:13" x14ac:dyDescent="0.2">
      <c r="A7" s="34" t="s">
        <v>14</v>
      </c>
      <c r="B7" s="34" t="s">
        <v>15</v>
      </c>
      <c r="C7" s="34" t="s">
        <v>11</v>
      </c>
      <c r="D7" s="34">
        <v>2500000</v>
      </c>
      <c r="E7" s="34">
        <v>6508.75</v>
      </c>
      <c r="F7" s="34">
        <v>8.6309677802945153</v>
      </c>
      <c r="H7" s="28"/>
      <c r="J7" s="28"/>
      <c r="M7" s="28"/>
    </row>
    <row r="8" spans="1:13" x14ac:dyDescent="0.2">
      <c r="A8" s="34" t="s">
        <v>61</v>
      </c>
      <c r="B8" s="34" t="s">
        <v>62</v>
      </c>
      <c r="C8" s="34" t="s">
        <v>11</v>
      </c>
      <c r="D8" s="34">
        <v>2300000</v>
      </c>
      <c r="E8" s="34">
        <v>6185.85</v>
      </c>
      <c r="F8" s="34">
        <v>8.2027842586878936</v>
      </c>
      <c r="H8" s="28"/>
      <c r="J8" s="28"/>
      <c r="M8" s="28"/>
    </row>
    <row r="9" spans="1:13" x14ac:dyDescent="0.2">
      <c r="A9" s="34" t="s">
        <v>9</v>
      </c>
      <c r="B9" s="34" t="s">
        <v>10</v>
      </c>
      <c r="C9" s="34" t="s">
        <v>11</v>
      </c>
      <c r="D9" s="34">
        <v>475000</v>
      </c>
      <c r="E9" s="34">
        <v>6111.5874999999996</v>
      </c>
      <c r="F9" s="34">
        <v>8.1043080159709167</v>
      </c>
      <c r="H9" s="28"/>
      <c r="J9" s="28"/>
      <c r="M9" s="28"/>
    </row>
    <row r="10" spans="1:13" x14ac:dyDescent="0.2">
      <c r="A10" s="34" t="s">
        <v>35</v>
      </c>
      <c r="B10" s="34" t="s">
        <v>36</v>
      </c>
      <c r="C10" s="34" t="s">
        <v>37</v>
      </c>
      <c r="D10" s="34">
        <v>1500000</v>
      </c>
      <c r="E10" s="34">
        <v>5223</v>
      </c>
      <c r="F10" s="34">
        <v>6.9259911221783375</v>
      </c>
      <c r="H10" s="28"/>
      <c r="J10" s="28"/>
      <c r="M10" s="28"/>
    </row>
    <row r="11" spans="1:13" x14ac:dyDescent="0.2">
      <c r="A11" s="34" t="s">
        <v>12</v>
      </c>
      <c r="B11" s="34" t="s">
        <v>13</v>
      </c>
      <c r="C11" s="34" t="s">
        <v>11</v>
      </c>
      <c r="D11" s="34">
        <v>1100000</v>
      </c>
      <c r="E11" s="34">
        <v>5126</v>
      </c>
      <c r="F11" s="34">
        <v>6.7973636784005667</v>
      </c>
      <c r="H11" s="28"/>
      <c r="J11" s="28"/>
      <c r="M11" s="28"/>
    </row>
    <row r="12" spans="1:13" x14ac:dyDescent="0.2">
      <c r="A12" s="34" t="s">
        <v>583</v>
      </c>
      <c r="B12" s="34" t="s">
        <v>584</v>
      </c>
      <c r="C12" s="34" t="s">
        <v>18</v>
      </c>
      <c r="D12" s="34">
        <v>1200000</v>
      </c>
      <c r="E12" s="34">
        <v>3995.4</v>
      </c>
      <c r="F12" s="34">
        <v>5.2981246275227516</v>
      </c>
      <c r="H12" s="28"/>
      <c r="J12" s="28"/>
      <c r="M12" s="28"/>
    </row>
    <row r="13" spans="1:13" x14ac:dyDescent="0.2">
      <c r="A13" s="34" t="s">
        <v>72</v>
      </c>
      <c r="B13" s="34" t="s">
        <v>73</v>
      </c>
      <c r="C13" s="34" t="s">
        <v>18</v>
      </c>
      <c r="D13" s="34">
        <v>825000</v>
      </c>
      <c r="E13" s="34">
        <v>3186.15</v>
      </c>
      <c r="F13" s="34">
        <v>4.2250137112633563</v>
      </c>
      <c r="H13" s="28"/>
      <c r="J13" s="28"/>
      <c r="M13" s="28"/>
    </row>
    <row r="14" spans="1:13" x14ac:dyDescent="0.2">
      <c r="A14" s="34" t="s">
        <v>757</v>
      </c>
      <c r="B14" s="34" t="s">
        <v>758</v>
      </c>
      <c r="C14" s="34" t="s">
        <v>83</v>
      </c>
      <c r="D14" s="34">
        <v>325400</v>
      </c>
      <c r="E14" s="34">
        <v>3092.4389000000001</v>
      </c>
      <c r="F14" s="34">
        <v>4.1007475334633243</v>
      </c>
      <c r="H14" s="28"/>
      <c r="J14" s="28"/>
      <c r="M14" s="28"/>
    </row>
    <row r="15" spans="1:13" x14ac:dyDescent="0.2">
      <c r="A15" s="34" t="s">
        <v>851</v>
      </c>
      <c r="B15" s="34" t="s">
        <v>852</v>
      </c>
      <c r="C15" s="34" t="s">
        <v>48</v>
      </c>
      <c r="D15" s="34">
        <v>825000</v>
      </c>
      <c r="E15" s="34">
        <v>3022.8</v>
      </c>
      <c r="F15" s="34">
        <v>4.0084024438293477</v>
      </c>
      <c r="H15" s="28"/>
      <c r="J15" s="28"/>
      <c r="M15" s="28"/>
    </row>
    <row r="16" spans="1:13" x14ac:dyDescent="0.2">
      <c r="A16" s="34" t="s">
        <v>770</v>
      </c>
      <c r="B16" s="34" t="s">
        <v>771</v>
      </c>
      <c r="C16" s="34" t="s">
        <v>37</v>
      </c>
      <c r="D16" s="34">
        <v>2300000</v>
      </c>
      <c r="E16" s="34">
        <v>2532.3000000000002</v>
      </c>
      <c r="F16" s="34">
        <v>3.35797191627268</v>
      </c>
      <c r="H16" s="28"/>
      <c r="J16" s="28"/>
      <c r="M16" s="28"/>
    </row>
    <row r="17" spans="1:13" x14ac:dyDescent="0.2">
      <c r="A17" s="34" t="s">
        <v>32</v>
      </c>
      <c r="B17" s="34" t="s">
        <v>33</v>
      </c>
      <c r="C17" s="34" t="s">
        <v>34</v>
      </c>
      <c r="D17" s="34">
        <v>1250000</v>
      </c>
      <c r="E17" s="34">
        <v>2154.375</v>
      </c>
      <c r="F17" s="34">
        <v>2.8568221565849048</v>
      </c>
      <c r="H17" s="28"/>
      <c r="J17" s="28"/>
      <c r="M17" s="28"/>
    </row>
    <row r="18" spans="1:13" x14ac:dyDescent="0.2">
      <c r="A18" s="34" t="s">
        <v>772</v>
      </c>
      <c r="B18" s="34" t="s">
        <v>773</v>
      </c>
      <c r="C18" s="34" t="s">
        <v>11</v>
      </c>
      <c r="D18" s="34">
        <v>1250000</v>
      </c>
      <c r="E18" s="34">
        <v>1694.375</v>
      </c>
      <c r="F18" s="34">
        <v>2.2468363407315568</v>
      </c>
      <c r="H18" s="28"/>
      <c r="J18" s="28"/>
      <c r="M18" s="28"/>
    </row>
    <row r="19" spans="1:13" x14ac:dyDescent="0.2">
      <c r="A19" s="34" t="s">
        <v>936</v>
      </c>
      <c r="B19" s="34" t="s">
        <v>937</v>
      </c>
      <c r="C19" s="34" t="s">
        <v>48</v>
      </c>
      <c r="D19" s="34">
        <v>300000</v>
      </c>
      <c r="E19" s="34">
        <v>1564.05</v>
      </c>
      <c r="F19" s="34">
        <v>2.0740180767074534</v>
      </c>
      <c r="H19" s="28"/>
      <c r="J19" s="28"/>
      <c r="M19" s="28"/>
    </row>
    <row r="20" spans="1:13" x14ac:dyDescent="0.2">
      <c r="A20" s="34" t="s">
        <v>579</v>
      </c>
      <c r="B20" s="34" t="s">
        <v>580</v>
      </c>
      <c r="C20" s="34" t="s">
        <v>99</v>
      </c>
      <c r="D20" s="34">
        <v>100000</v>
      </c>
      <c r="E20" s="34">
        <v>1283.55</v>
      </c>
      <c r="F20" s="34">
        <v>1.7020593346490531</v>
      </c>
      <c r="H20" s="28"/>
      <c r="J20" s="28"/>
      <c r="M20" s="28"/>
    </row>
    <row r="21" spans="1:13" x14ac:dyDescent="0.2">
      <c r="A21" s="34" t="s">
        <v>710</v>
      </c>
      <c r="B21" s="34" t="s">
        <v>711</v>
      </c>
      <c r="C21" s="34" t="s">
        <v>99</v>
      </c>
      <c r="D21" s="34">
        <v>249228</v>
      </c>
      <c r="E21" s="34">
        <v>1251.8722439999999</v>
      </c>
      <c r="F21" s="34">
        <v>1.6600528523923939</v>
      </c>
      <c r="H21" s="28"/>
      <c r="J21" s="28"/>
      <c r="M21" s="28"/>
    </row>
    <row r="22" spans="1:13" x14ac:dyDescent="0.2">
      <c r="A22" s="34" t="s">
        <v>46</v>
      </c>
      <c r="B22" s="34" t="s">
        <v>47</v>
      </c>
      <c r="C22" s="34" t="s">
        <v>48</v>
      </c>
      <c r="D22" s="34">
        <v>175000</v>
      </c>
      <c r="E22" s="34">
        <v>1192.8875</v>
      </c>
      <c r="F22" s="34">
        <v>1.5818357715407836</v>
      </c>
      <c r="H22" s="28"/>
      <c r="J22" s="28"/>
      <c r="M22" s="28"/>
    </row>
    <row r="23" spans="1:13" x14ac:dyDescent="0.2">
      <c r="A23" s="34" t="s">
        <v>600</v>
      </c>
      <c r="B23" s="34" t="s">
        <v>601</v>
      </c>
      <c r="C23" s="34" t="s">
        <v>11</v>
      </c>
      <c r="D23" s="34">
        <v>1500000</v>
      </c>
      <c r="E23" s="34">
        <v>1140.75</v>
      </c>
      <c r="F23" s="34">
        <v>1.5126985205102315</v>
      </c>
      <c r="H23" s="28"/>
      <c r="J23" s="28"/>
      <c r="M23" s="28"/>
    </row>
    <row r="24" spans="1:13" x14ac:dyDescent="0.2">
      <c r="A24" s="34" t="s">
        <v>938</v>
      </c>
      <c r="B24" s="34" t="s">
        <v>939</v>
      </c>
      <c r="C24" s="34" t="s">
        <v>18</v>
      </c>
      <c r="D24" s="34">
        <v>300000</v>
      </c>
      <c r="E24" s="34">
        <v>1090.8</v>
      </c>
      <c r="F24" s="34">
        <v>1.4464620172452864</v>
      </c>
      <c r="H24" s="28"/>
      <c r="J24" s="28"/>
      <c r="M24" s="28"/>
    </row>
    <row r="25" spans="1:13" x14ac:dyDescent="0.2">
      <c r="A25" s="34" t="s">
        <v>729</v>
      </c>
      <c r="B25" s="34" t="s">
        <v>730</v>
      </c>
      <c r="C25" s="34" t="s">
        <v>731</v>
      </c>
      <c r="D25" s="34">
        <v>2500000</v>
      </c>
      <c r="E25" s="34">
        <v>1073.75</v>
      </c>
      <c r="F25" s="34">
        <v>1.4238527603750699</v>
      </c>
      <c r="H25" s="28"/>
      <c r="J25" s="28"/>
      <c r="M25" s="28"/>
    </row>
    <row r="26" spans="1:13" x14ac:dyDescent="0.2">
      <c r="A26" s="34" t="s">
        <v>855</v>
      </c>
      <c r="B26" s="34" t="s">
        <v>856</v>
      </c>
      <c r="C26" s="34" t="s">
        <v>11</v>
      </c>
      <c r="D26" s="34">
        <v>650000</v>
      </c>
      <c r="E26" s="34">
        <v>1073.4749999999999</v>
      </c>
      <c r="F26" s="34">
        <v>1.4234880949416793</v>
      </c>
      <c r="H26" s="28"/>
      <c r="J26" s="28"/>
      <c r="M26" s="28"/>
    </row>
    <row r="27" spans="1:13" x14ac:dyDescent="0.2">
      <c r="A27" s="34" t="s">
        <v>782</v>
      </c>
      <c r="B27" s="34" t="s">
        <v>783</v>
      </c>
      <c r="C27" s="34" t="s">
        <v>29</v>
      </c>
      <c r="D27" s="34">
        <v>25000</v>
      </c>
      <c r="E27" s="34">
        <v>1027.9749999999999</v>
      </c>
      <c r="F27" s="34">
        <v>1.3631525414170544</v>
      </c>
      <c r="H27" s="28"/>
      <c r="J27" s="28"/>
      <c r="M27" s="28"/>
    </row>
    <row r="28" spans="1:13" x14ac:dyDescent="0.2">
      <c r="A28" s="34" t="s">
        <v>853</v>
      </c>
      <c r="B28" s="34" t="s">
        <v>854</v>
      </c>
      <c r="C28" s="34" t="s">
        <v>86</v>
      </c>
      <c r="D28" s="34">
        <v>75000</v>
      </c>
      <c r="E28" s="34">
        <v>1024.3875</v>
      </c>
      <c r="F28" s="34">
        <v>1.3583953150814594</v>
      </c>
      <c r="H28" s="28"/>
      <c r="J28" s="28"/>
      <c r="M28" s="28"/>
    </row>
    <row r="29" spans="1:13" x14ac:dyDescent="0.2">
      <c r="A29" s="34" t="s">
        <v>940</v>
      </c>
      <c r="B29" s="34" t="s">
        <v>941</v>
      </c>
      <c r="C29" s="34" t="s">
        <v>99</v>
      </c>
      <c r="D29" s="34">
        <v>975000</v>
      </c>
      <c r="E29" s="34">
        <v>1024.2375</v>
      </c>
      <c r="F29" s="34">
        <v>1.3581964066632461</v>
      </c>
      <c r="H29" s="28"/>
      <c r="J29" s="28"/>
      <c r="M29" s="28"/>
    </row>
    <row r="30" spans="1:13" x14ac:dyDescent="0.2">
      <c r="A30" s="34" t="s">
        <v>942</v>
      </c>
      <c r="B30" s="34" t="s">
        <v>943</v>
      </c>
      <c r="C30" s="34" t="s">
        <v>108</v>
      </c>
      <c r="D30" s="34">
        <v>375000</v>
      </c>
      <c r="E30" s="34">
        <v>1012.875</v>
      </c>
      <c r="F30" s="34">
        <v>1.3431290939836078</v>
      </c>
      <c r="H30" s="28"/>
      <c r="J30" s="28"/>
      <c r="M30" s="28"/>
    </row>
    <row r="31" spans="1:13" x14ac:dyDescent="0.2">
      <c r="A31" s="34" t="s">
        <v>861</v>
      </c>
      <c r="B31" s="34" t="s">
        <v>862</v>
      </c>
      <c r="C31" s="34" t="s">
        <v>863</v>
      </c>
      <c r="D31" s="34">
        <v>1000000</v>
      </c>
      <c r="E31" s="34">
        <v>994.5</v>
      </c>
      <c r="F31" s="34">
        <v>1.3187628127525095</v>
      </c>
      <c r="H31" s="28"/>
      <c r="J31" s="28"/>
      <c r="M31" s="28"/>
    </row>
    <row r="32" spans="1:13" x14ac:dyDescent="0.2">
      <c r="A32" s="34" t="s">
        <v>857</v>
      </c>
      <c r="B32" s="34" t="s">
        <v>858</v>
      </c>
      <c r="C32" s="34" t="s">
        <v>58</v>
      </c>
      <c r="D32" s="34">
        <v>725000</v>
      </c>
      <c r="E32" s="34">
        <v>976.9375</v>
      </c>
      <c r="F32" s="34">
        <v>1.2954739521200651</v>
      </c>
      <c r="H32" s="28"/>
      <c r="J32" s="28"/>
      <c r="M32" s="28"/>
    </row>
    <row r="33" spans="1:13" x14ac:dyDescent="0.2">
      <c r="A33" s="34" t="s">
        <v>111</v>
      </c>
      <c r="B33" s="34" t="s">
        <v>112</v>
      </c>
      <c r="C33" s="34" t="s">
        <v>11</v>
      </c>
      <c r="D33" s="34">
        <v>1125000</v>
      </c>
      <c r="E33" s="34">
        <v>939.375</v>
      </c>
      <c r="F33" s="34">
        <v>1.2456639690592142</v>
      </c>
      <c r="H33" s="28"/>
      <c r="J33" s="28"/>
      <c r="M33" s="28"/>
    </row>
    <row r="34" spans="1:13" x14ac:dyDescent="0.2">
      <c r="A34" s="34" t="s">
        <v>868</v>
      </c>
      <c r="B34" s="34" t="s">
        <v>869</v>
      </c>
      <c r="C34" s="34" t="s">
        <v>51</v>
      </c>
      <c r="D34" s="34">
        <v>200000</v>
      </c>
      <c r="E34" s="34">
        <v>936.3</v>
      </c>
      <c r="F34" s="34">
        <v>1.2415863464858468</v>
      </c>
      <c r="H34" s="28"/>
      <c r="J34" s="28"/>
      <c r="M34" s="28"/>
    </row>
    <row r="35" spans="1:13" x14ac:dyDescent="0.2">
      <c r="A35" s="34" t="s">
        <v>657</v>
      </c>
      <c r="B35" s="34" t="s">
        <v>658</v>
      </c>
      <c r="C35" s="34" t="s">
        <v>58</v>
      </c>
      <c r="D35" s="34">
        <v>250000</v>
      </c>
      <c r="E35" s="34">
        <v>930.75</v>
      </c>
      <c r="F35" s="34">
        <v>1.2342267350119638</v>
      </c>
      <c r="H35" s="28"/>
      <c r="J35" s="28"/>
      <c r="M35" s="28"/>
    </row>
    <row r="36" spans="1:13" x14ac:dyDescent="0.2">
      <c r="A36" s="34" t="s">
        <v>636</v>
      </c>
      <c r="B36" s="34" t="s">
        <v>637</v>
      </c>
      <c r="C36" s="34" t="s">
        <v>99</v>
      </c>
      <c r="D36" s="34">
        <v>23000</v>
      </c>
      <c r="E36" s="34">
        <v>912.19150000000002</v>
      </c>
      <c r="F36" s="34">
        <v>1.2096171224825849</v>
      </c>
      <c r="H36" s="28"/>
      <c r="J36" s="28"/>
      <c r="M36" s="28"/>
    </row>
    <row r="37" spans="1:13" x14ac:dyDescent="0.2">
      <c r="A37" s="34" t="s">
        <v>859</v>
      </c>
      <c r="B37" s="34" t="s">
        <v>860</v>
      </c>
      <c r="C37" s="34" t="s">
        <v>99</v>
      </c>
      <c r="D37" s="34">
        <v>650000</v>
      </c>
      <c r="E37" s="34">
        <v>893.42499999999995</v>
      </c>
      <c r="F37" s="34">
        <v>1.1847316902799503</v>
      </c>
      <c r="H37" s="28"/>
      <c r="J37" s="28"/>
      <c r="M37" s="28"/>
    </row>
    <row r="38" spans="1:13" x14ac:dyDescent="0.2">
      <c r="A38" s="34" t="s">
        <v>736</v>
      </c>
      <c r="B38" s="34" t="s">
        <v>737</v>
      </c>
      <c r="C38" s="34" t="s">
        <v>58</v>
      </c>
      <c r="D38" s="34">
        <v>500000</v>
      </c>
      <c r="E38" s="34">
        <v>587</v>
      </c>
      <c r="F38" s="34">
        <v>0.77839494327372849</v>
      </c>
      <c r="H38" s="28"/>
      <c r="J38" s="28"/>
      <c r="M38" s="28"/>
    </row>
    <row r="39" spans="1:13" x14ac:dyDescent="0.2">
      <c r="A39" s="34" t="s">
        <v>873</v>
      </c>
      <c r="B39" s="34" t="s">
        <v>874</v>
      </c>
      <c r="C39" s="34" t="s">
        <v>731</v>
      </c>
      <c r="D39" s="34">
        <v>125000</v>
      </c>
      <c r="E39" s="34">
        <v>578.8125</v>
      </c>
      <c r="F39" s="34">
        <v>0.76753785877959968</v>
      </c>
      <c r="H39" s="28"/>
      <c r="J39" s="28"/>
      <c r="M39" s="28"/>
    </row>
    <row r="40" spans="1:13" x14ac:dyDescent="0.2">
      <c r="A40" s="34" t="s">
        <v>866</v>
      </c>
      <c r="B40" s="34" t="s">
        <v>867</v>
      </c>
      <c r="C40" s="34" t="s">
        <v>661</v>
      </c>
      <c r="D40" s="34">
        <v>350000</v>
      </c>
      <c r="E40" s="34">
        <v>564.375</v>
      </c>
      <c r="F40" s="34">
        <v>0.74839292352659381</v>
      </c>
      <c r="H40" s="28"/>
      <c r="J40" s="28"/>
      <c r="M40" s="28"/>
    </row>
    <row r="41" spans="1:13" x14ac:dyDescent="0.2">
      <c r="A41" s="34" t="s">
        <v>643</v>
      </c>
      <c r="B41" s="34" t="s">
        <v>644</v>
      </c>
      <c r="C41" s="34" t="s">
        <v>99</v>
      </c>
      <c r="D41" s="34">
        <v>110000</v>
      </c>
      <c r="E41" s="34">
        <v>544.66499999999996</v>
      </c>
      <c r="F41" s="34">
        <v>0.72225635737339922</v>
      </c>
      <c r="H41" s="28"/>
      <c r="J41" s="28"/>
      <c r="M41" s="28"/>
    </row>
    <row r="42" spans="1:13" x14ac:dyDescent="0.2">
      <c r="A42" s="33" t="s">
        <v>131</v>
      </c>
      <c r="B42" s="34"/>
      <c r="C42" s="34"/>
      <c r="D42" s="34"/>
      <c r="E42" s="33">
        <f xml:space="preserve"> SUM(E7:E41)</f>
        <v>71451.967644000004</v>
      </c>
      <c r="F42" s="33">
        <f>SUM(F7:F41)</f>
        <v>94.749319081852903</v>
      </c>
    </row>
    <row r="43" spans="1:13" x14ac:dyDescent="0.2">
      <c r="A43" s="34"/>
      <c r="B43" s="34"/>
      <c r="C43" s="34"/>
      <c r="D43" s="34"/>
      <c r="E43" s="34"/>
      <c r="F43" s="34"/>
    </row>
    <row r="44" spans="1:13" x14ac:dyDescent="0.2">
      <c r="A44" s="33" t="s">
        <v>131</v>
      </c>
      <c r="B44" s="34"/>
      <c r="C44" s="34"/>
      <c r="D44" s="34"/>
      <c r="E44" s="33">
        <v>71451.967644000004</v>
      </c>
      <c r="F44" s="33">
        <v>94.749319081852903</v>
      </c>
    </row>
    <row r="45" spans="1:13" x14ac:dyDescent="0.2">
      <c r="A45" s="34"/>
      <c r="B45" s="34"/>
      <c r="C45" s="34"/>
      <c r="D45" s="34"/>
      <c r="E45" s="34"/>
      <c r="F45" s="34"/>
    </row>
    <row r="46" spans="1:13" x14ac:dyDescent="0.2">
      <c r="A46" s="33" t="s">
        <v>158</v>
      </c>
      <c r="B46" s="34"/>
      <c r="C46" s="34"/>
      <c r="D46" s="34"/>
      <c r="E46" s="33">
        <v>3959.6219446</v>
      </c>
      <c r="F46" s="33">
        <v>5.25</v>
      </c>
    </row>
    <row r="47" spans="1:13" x14ac:dyDescent="0.2">
      <c r="A47" s="34"/>
      <c r="B47" s="34"/>
      <c r="C47" s="34"/>
      <c r="D47" s="34"/>
      <c r="E47" s="34"/>
      <c r="F47" s="34"/>
    </row>
    <row r="48" spans="1:13" x14ac:dyDescent="0.2">
      <c r="A48" s="37" t="s">
        <v>159</v>
      </c>
      <c r="B48" s="32"/>
      <c r="C48" s="32"/>
      <c r="D48" s="32"/>
      <c r="E48" s="38">
        <v>75411.589588600007</v>
      </c>
      <c r="F48" s="38">
        <f xml:space="preserve"> ROUND(SUM(F44:F47),2)</f>
        <v>100</v>
      </c>
    </row>
    <row r="50" spans="1:2" x14ac:dyDescent="0.2">
      <c r="A50" s="39" t="s">
        <v>162</v>
      </c>
    </row>
    <row r="51" spans="1:2" x14ac:dyDescent="0.2">
      <c r="A51" s="39" t="s">
        <v>163</v>
      </c>
    </row>
    <row r="52" spans="1:2" x14ac:dyDescent="0.2">
      <c r="A52" s="39" t="s">
        <v>164</v>
      </c>
    </row>
    <row r="53" spans="1:2" x14ac:dyDescent="0.2">
      <c r="A53" s="28" t="s">
        <v>589</v>
      </c>
      <c r="B53" s="40">
        <v>22.536918499999999</v>
      </c>
    </row>
    <row r="54" spans="1:2" x14ac:dyDescent="0.2">
      <c r="A54" s="28" t="s">
        <v>590</v>
      </c>
      <c r="B54" s="40">
        <v>33.059291399999999</v>
      </c>
    </row>
    <row r="55" spans="1:2" x14ac:dyDescent="0.2">
      <c r="A55" s="28" t="s">
        <v>591</v>
      </c>
      <c r="B55" s="40">
        <v>21.562888099999999</v>
      </c>
    </row>
    <row r="56" spans="1:2" x14ac:dyDescent="0.2">
      <c r="A56" s="28" t="s">
        <v>592</v>
      </c>
      <c r="B56" s="40">
        <v>31.799372699999999</v>
      </c>
    </row>
    <row r="58" spans="1:2" x14ac:dyDescent="0.2">
      <c r="A58" s="39" t="s">
        <v>165</v>
      </c>
    </row>
    <row r="59" spans="1:2" x14ac:dyDescent="0.2">
      <c r="A59" s="28" t="s">
        <v>589</v>
      </c>
      <c r="B59" s="40">
        <v>21.992119599999999</v>
      </c>
    </row>
    <row r="60" spans="1:2" x14ac:dyDescent="0.2">
      <c r="A60" s="28" t="s">
        <v>590</v>
      </c>
      <c r="B60" s="40">
        <v>35.0376677</v>
      </c>
    </row>
    <row r="61" spans="1:2" x14ac:dyDescent="0.2">
      <c r="A61" s="28" t="s">
        <v>591</v>
      </c>
      <c r="B61" s="40">
        <v>20.800006100000001</v>
      </c>
    </row>
    <row r="62" spans="1:2" x14ac:dyDescent="0.2">
      <c r="A62" s="28" t="s">
        <v>592</v>
      </c>
      <c r="B62" s="40">
        <v>33.462679700000002</v>
      </c>
    </row>
    <row r="64" spans="1:2" x14ac:dyDescent="0.2">
      <c r="A64" s="39" t="s">
        <v>166</v>
      </c>
      <c r="B64" s="41"/>
    </row>
    <row r="65" spans="1:2" x14ac:dyDescent="0.2">
      <c r="A65" s="42" t="s">
        <v>512</v>
      </c>
      <c r="B65" s="43" t="s">
        <v>593</v>
      </c>
    </row>
    <row r="66" spans="1:2" x14ac:dyDescent="0.2">
      <c r="A66" s="44" t="s">
        <v>535</v>
      </c>
      <c r="B66" s="45">
        <v>1.75</v>
      </c>
    </row>
    <row r="67" spans="1:2" x14ac:dyDescent="0.2">
      <c r="A67" s="44" t="s">
        <v>536</v>
      </c>
      <c r="B67" s="45">
        <v>1.75</v>
      </c>
    </row>
    <row r="69" spans="1:2" x14ac:dyDescent="0.2">
      <c r="A69" s="39" t="s">
        <v>594</v>
      </c>
      <c r="B69" s="46">
        <v>0.26421439978312966</v>
      </c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28.85546875" style="28" bestFit="1" customWidth="1"/>
    <col min="3" max="3" width="20" style="28" bestFit="1" customWidth="1"/>
    <col min="4" max="4" width="11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6" x14ac:dyDescent="0.2">
      <c r="A1" s="60" t="s">
        <v>944</v>
      </c>
      <c r="B1" s="60"/>
      <c r="C1" s="60"/>
      <c r="D1" s="60"/>
      <c r="E1" s="60"/>
    </row>
    <row r="3" spans="1:6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6" x14ac:dyDescent="0.2">
      <c r="A4" s="32"/>
      <c r="B4" s="32"/>
      <c r="C4" s="32"/>
      <c r="D4" s="32"/>
      <c r="E4" s="32"/>
      <c r="F4" s="32"/>
    </row>
    <row r="5" spans="1:6" x14ac:dyDescent="0.2">
      <c r="A5" s="33" t="s">
        <v>7</v>
      </c>
      <c r="B5" s="34"/>
      <c r="C5" s="34"/>
      <c r="D5" s="34"/>
      <c r="E5" s="34"/>
      <c r="F5" s="34"/>
    </row>
    <row r="6" spans="1:6" x14ac:dyDescent="0.2">
      <c r="A6" s="33" t="s">
        <v>8</v>
      </c>
      <c r="B6" s="34"/>
      <c r="C6" s="34"/>
      <c r="D6" s="34"/>
      <c r="E6" s="34"/>
      <c r="F6" s="34"/>
    </row>
    <row r="7" spans="1:6" x14ac:dyDescent="0.2">
      <c r="A7" s="34" t="s">
        <v>9</v>
      </c>
      <c r="B7" s="34" t="s">
        <v>10</v>
      </c>
      <c r="C7" s="34" t="s">
        <v>11</v>
      </c>
      <c r="D7" s="34">
        <v>5150000</v>
      </c>
      <c r="E7" s="34">
        <v>66262.475000000006</v>
      </c>
      <c r="F7" s="34">
        <v>8.3629890917992213</v>
      </c>
    </row>
    <row r="8" spans="1:6" x14ac:dyDescent="0.2">
      <c r="A8" s="34" t="s">
        <v>61</v>
      </c>
      <c r="B8" s="34" t="s">
        <v>62</v>
      </c>
      <c r="C8" s="34" t="s">
        <v>11</v>
      </c>
      <c r="D8" s="34">
        <v>14000000</v>
      </c>
      <c r="E8" s="34">
        <v>37653</v>
      </c>
      <c r="F8" s="34">
        <v>4.7521863358336081</v>
      </c>
    </row>
    <row r="9" spans="1:6" x14ac:dyDescent="0.2">
      <c r="A9" s="34" t="s">
        <v>30</v>
      </c>
      <c r="B9" s="34" t="s">
        <v>31</v>
      </c>
      <c r="C9" s="34" t="s">
        <v>11</v>
      </c>
      <c r="D9" s="34">
        <v>2700000</v>
      </c>
      <c r="E9" s="34">
        <v>33805.35</v>
      </c>
      <c r="F9" s="34">
        <v>4.2665743061129966</v>
      </c>
    </row>
    <row r="10" spans="1:6" x14ac:dyDescent="0.2">
      <c r="A10" s="34" t="s">
        <v>40</v>
      </c>
      <c r="B10" s="34" t="s">
        <v>41</v>
      </c>
      <c r="C10" s="34" t="s">
        <v>11</v>
      </c>
      <c r="D10" s="34">
        <v>2400000</v>
      </c>
      <c r="E10" s="34">
        <v>33504</v>
      </c>
      <c r="F10" s="34">
        <v>4.2285409129622931</v>
      </c>
    </row>
    <row r="11" spans="1:6" x14ac:dyDescent="0.2">
      <c r="A11" s="34" t="s">
        <v>35</v>
      </c>
      <c r="B11" s="34" t="s">
        <v>36</v>
      </c>
      <c r="C11" s="34" t="s">
        <v>37</v>
      </c>
      <c r="D11" s="34">
        <v>9400000</v>
      </c>
      <c r="E11" s="34">
        <v>32730.799999999999</v>
      </c>
      <c r="F11" s="34">
        <v>4.1309553162006383</v>
      </c>
    </row>
    <row r="12" spans="1:6" x14ac:dyDescent="0.2">
      <c r="A12" s="34" t="s">
        <v>780</v>
      </c>
      <c r="B12" s="34" t="s">
        <v>781</v>
      </c>
      <c r="C12" s="34" t="s">
        <v>92</v>
      </c>
      <c r="D12" s="34">
        <v>2100000</v>
      </c>
      <c r="E12" s="34">
        <v>30371.25</v>
      </c>
      <c r="F12" s="34">
        <v>3.8331564351362832</v>
      </c>
    </row>
    <row r="13" spans="1:6" x14ac:dyDescent="0.2">
      <c r="A13" s="34" t="s">
        <v>19</v>
      </c>
      <c r="B13" s="34" t="s">
        <v>20</v>
      </c>
      <c r="C13" s="34" t="s">
        <v>21</v>
      </c>
      <c r="D13" s="34">
        <v>3250000</v>
      </c>
      <c r="E13" s="34">
        <v>30179.5</v>
      </c>
      <c r="F13" s="34">
        <v>3.8089556614955082</v>
      </c>
    </row>
    <row r="14" spans="1:6" x14ac:dyDescent="0.2">
      <c r="A14" s="34" t="s">
        <v>54</v>
      </c>
      <c r="B14" s="34" t="s">
        <v>55</v>
      </c>
      <c r="C14" s="34" t="s">
        <v>11</v>
      </c>
      <c r="D14" s="34">
        <v>3200000</v>
      </c>
      <c r="E14" s="34">
        <v>24772.799999999999</v>
      </c>
      <c r="F14" s="34">
        <v>3.1265758813464744</v>
      </c>
    </row>
    <row r="15" spans="1:6" x14ac:dyDescent="0.2">
      <c r="A15" s="34" t="s">
        <v>16</v>
      </c>
      <c r="B15" s="34" t="s">
        <v>17</v>
      </c>
      <c r="C15" s="34" t="s">
        <v>18</v>
      </c>
      <c r="D15" s="34">
        <v>1800000</v>
      </c>
      <c r="E15" s="34">
        <v>22321.8</v>
      </c>
      <c r="F15" s="34">
        <v>2.8172350928534415</v>
      </c>
    </row>
    <row r="16" spans="1:6" x14ac:dyDescent="0.2">
      <c r="A16" s="34" t="s">
        <v>38</v>
      </c>
      <c r="B16" s="34" t="s">
        <v>39</v>
      </c>
      <c r="C16" s="34" t="s">
        <v>18</v>
      </c>
      <c r="D16" s="34">
        <v>3900000</v>
      </c>
      <c r="E16" s="34">
        <v>20418.45</v>
      </c>
      <c r="F16" s="34">
        <v>2.5770132283988461</v>
      </c>
    </row>
    <row r="17" spans="1:6" x14ac:dyDescent="0.2">
      <c r="A17" s="34" t="s">
        <v>66</v>
      </c>
      <c r="B17" s="34" t="s">
        <v>67</v>
      </c>
      <c r="C17" s="34" t="s">
        <v>21</v>
      </c>
      <c r="D17" s="34">
        <v>2250000</v>
      </c>
      <c r="E17" s="34">
        <v>18250.875</v>
      </c>
      <c r="F17" s="34">
        <v>2.3034435182324704</v>
      </c>
    </row>
    <row r="18" spans="1:6" x14ac:dyDescent="0.2">
      <c r="A18" s="34" t="s">
        <v>79</v>
      </c>
      <c r="B18" s="34" t="s">
        <v>80</v>
      </c>
      <c r="C18" s="34" t="s">
        <v>58</v>
      </c>
      <c r="D18" s="34">
        <v>2000000</v>
      </c>
      <c r="E18" s="34">
        <v>18211</v>
      </c>
      <c r="F18" s="34">
        <v>2.2984108932054772</v>
      </c>
    </row>
    <row r="19" spans="1:6" x14ac:dyDescent="0.2">
      <c r="A19" s="34" t="s">
        <v>56</v>
      </c>
      <c r="B19" s="34" t="s">
        <v>57</v>
      </c>
      <c r="C19" s="34" t="s">
        <v>58</v>
      </c>
      <c r="D19" s="34">
        <v>470000</v>
      </c>
      <c r="E19" s="34">
        <v>17363.915000000001</v>
      </c>
      <c r="F19" s="34">
        <v>2.1915002682276641</v>
      </c>
    </row>
    <row r="20" spans="1:6" x14ac:dyDescent="0.2">
      <c r="A20" s="34" t="s">
        <v>14</v>
      </c>
      <c r="B20" s="34" t="s">
        <v>15</v>
      </c>
      <c r="C20" s="34" t="s">
        <v>11</v>
      </c>
      <c r="D20" s="34">
        <v>6600000</v>
      </c>
      <c r="E20" s="34">
        <v>17183.099999999999</v>
      </c>
      <c r="F20" s="34">
        <v>2.168679601287081</v>
      </c>
    </row>
    <row r="21" spans="1:6" x14ac:dyDescent="0.2">
      <c r="A21" s="34" t="s">
        <v>52</v>
      </c>
      <c r="B21" s="34" t="s">
        <v>53</v>
      </c>
      <c r="C21" s="34" t="s">
        <v>18</v>
      </c>
      <c r="D21" s="34">
        <v>540000</v>
      </c>
      <c r="E21" s="34">
        <v>17130.689999999999</v>
      </c>
      <c r="F21" s="34">
        <v>2.1620649335086561</v>
      </c>
    </row>
    <row r="22" spans="1:6" x14ac:dyDescent="0.2">
      <c r="A22" s="34" t="s">
        <v>44</v>
      </c>
      <c r="B22" s="34" t="s">
        <v>45</v>
      </c>
      <c r="C22" s="34" t="s">
        <v>18</v>
      </c>
      <c r="D22" s="34">
        <v>580000</v>
      </c>
      <c r="E22" s="34">
        <v>16434.009999999998</v>
      </c>
      <c r="F22" s="34">
        <v>2.0741369283975479</v>
      </c>
    </row>
    <row r="23" spans="1:6" x14ac:dyDescent="0.2">
      <c r="A23" s="34" t="s">
        <v>46</v>
      </c>
      <c r="B23" s="34" t="s">
        <v>47</v>
      </c>
      <c r="C23" s="34" t="s">
        <v>48</v>
      </c>
      <c r="D23" s="34">
        <v>2400000</v>
      </c>
      <c r="E23" s="34">
        <v>16359.6</v>
      </c>
      <c r="F23" s="34">
        <v>2.0647456399145754</v>
      </c>
    </row>
    <row r="24" spans="1:6" x14ac:dyDescent="0.2">
      <c r="A24" s="34" t="s">
        <v>12</v>
      </c>
      <c r="B24" s="34" t="s">
        <v>13</v>
      </c>
      <c r="C24" s="34" t="s">
        <v>11</v>
      </c>
      <c r="D24" s="34">
        <v>3500000</v>
      </c>
      <c r="E24" s="34">
        <v>16310</v>
      </c>
      <c r="F24" s="34">
        <v>2.0584856223261401</v>
      </c>
    </row>
    <row r="25" spans="1:6" x14ac:dyDescent="0.2">
      <c r="A25" s="34" t="s">
        <v>123</v>
      </c>
      <c r="B25" s="34" t="s">
        <v>124</v>
      </c>
      <c r="C25" s="34" t="s">
        <v>125</v>
      </c>
      <c r="D25" s="34">
        <v>5100000</v>
      </c>
      <c r="E25" s="34">
        <v>15769.2</v>
      </c>
      <c r="F25" s="34">
        <v>1.9902312370070734</v>
      </c>
    </row>
    <row r="26" spans="1:6" x14ac:dyDescent="0.2">
      <c r="A26" s="34" t="s">
        <v>27</v>
      </c>
      <c r="B26" s="34" t="s">
        <v>28</v>
      </c>
      <c r="C26" s="34" t="s">
        <v>29</v>
      </c>
      <c r="D26" s="34">
        <v>515000</v>
      </c>
      <c r="E26" s="34">
        <v>15546.82</v>
      </c>
      <c r="F26" s="34">
        <v>1.9621646500853758</v>
      </c>
    </row>
    <row r="27" spans="1:6" x14ac:dyDescent="0.2">
      <c r="A27" s="34" t="s">
        <v>68</v>
      </c>
      <c r="B27" s="34" t="s">
        <v>69</v>
      </c>
      <c r="C27" s="34" t="s">
        <v>29</v>
      </c>
      <c r="D27" s="34">
        <v>4205329</v>
      </c>
      <c r="E27" s="34">
        <v>14741.78081</v>
      </c>
      <c r="F27" s="34">
        <v>1.8605606281341753</v>
      </c>
    </row>
    <row r="28" spans="1:6" x14ac:dyDescent="0.2">
      <c r="A28" s="34" t="s">
        <v>897</v>
      </c>
      <c r="B28" s="34" t="s">
        <v>898</v>
      </c>
      <c r="C28" s="34" t="s">
        <v>58</v>
      </c>
      <c r="D28" s="34">
        <v>1030000</v>
      </c>
      <c r="E28" s="34">
        <v>14559.05</v>
      </c>
      <c r="F28" s="34">
        <v>1.8374981667521391</v>
      </c>
    </row>
    <row r="29" spans="1:6" x14ac:dyDescent="0.2">
      <c r="A29" s="34" t="s">
        <v>93</v>
      </c>
      <c r="B29" s="34" t="s">
        <v>94</v>
      </c>
      <c r="C29" s="34" t="s">
        <v>29</v>
      </c>
      <c r="D29" s="34">
        <v>2300000</v>
      </c>
      <c r="E29" s="34">
        <v>14524.5</v>
      </c>
      <c r="F29" s="34">
        <v>1.8331376101456787</v>
      </c>
    </row>
    <row r="30" spans="1:6" x14ac:dyDescent="0.2">
      <c r="A30" s="34" t="s">
        <v>97</v>
      </c>
      <c r="B30" s="34" t="s">
        <v>98</v>
      </c>
      <c r="C30" s="34" t="s">
        <v>99</v>
      </c>
      <c r="D30" s="34">
        <v>1730000</v>
      </c>
      <c r="E30" s="34">
        <v>14513.834999999999</v>
      </c>
      <c r="F30" s="34">
        <v>1.8317915801541331</v>
      </c>
    </row>
    <row r="31" spans="1:6" x14ac:dyDescent="0.2">
      <c r="A31" s="34" t="s">
        <v>74</v>
      </c>
      <c r="B31" s="34" t="s">
        <v>75</v>
      </c>
      <c r="C31" s="34" t="s">
        <v>29</v>
      </c>
      <c r="D31" s="34">
        <v>950000</v>
      </c>
      <c r="E31" s="34">
        <v>13971.65</v>
      </c>
      <c r="F31" s="34">
        <v>1.7633623939407119</v>
      </c>
    </row>
    <row r="32" spans="1:6" x14ac:dyDescent="0.2">
      <c r="A32" s="34" t="s">
        <v>117</v>
      </c>
      <c r="B32" s="34" t="s">
        <v>118</v>
      </c>
      <c r="C32" s="34" t="s">
        <v>26</v>
      </c>
      <c r="D32" s="34">
        <v>4600000</v>
      </c>
      <c r="E32" s="34">
        <v>11833.5</v>
      </c>
      <c r="F32" s="34">
        <v>1.4935064139666694</v>
      </c>
    </row>
    <row r="33" spans="1:6" x14ac:dyDescent="0.2">
      <c r="A33" s="34" t="s">
        <v>602</v>
      </c>
      <c r="B33" s="34" t="s">
        <v>603</v>
      </c>
      <c r="C33" s="34" t="s">
        <v>48</v>
      </c>
      <c r="D33" s="34">
        <v>1100000</v>
      </c>
      <c r="E33" s="34">
        <v>11497.2</v>
      </c>
      <c r="F33" s="34">
        <v>1.4510619801966951</v>
      </c>
    </row>
    <row r="34" spans="1:6" x14ac:dyDescent="0.2">
      <c r="A34" s="34" t="s">
        <v>70</v>
      </c>
      <c r="B34" s="34" t="s">
        <v>71</v>
      </c>
      <c r="C34" s="34" t="s">
        <v>26</v>
      </c>
      <c r="D34" s="34">
        <v>1150000</v>
      </c>
      <c r="E34" s="34">
        <v>11163.05</v>
      </c>
      <c r="F34" s="34">
        <v>1.4088888979955743</v>
      </c>
    </row>
    <row r="35" spans="1:6" x14ac:dyDescent="0.2">
      <c r="A35" s="34" t="s">
        <v>42</v>
      </c>
      <c r="B35" s="34" t="s">
        <v>43</v>
      </c>
      <c r="C35" s="34" t="s">
        <v>34</v>
      </c>
      <c r="D35" s="34">
        <v>5000000</v>
      </c>
      <c r="E35" s="34">
        <v>10360</v>
      </c>
      <c r="F35" s="34">
        <v>1.3075359317779773</v>
      </c>
    </row>
    <row r="36" spans="1:6" x14ac:dyDescent="0.2">
      <c r="A36" s="34" t="s">
        <v>789</v>
      </c>
      <c r="B36" s="34" t="s">
        <v>790</v>
      </c>
      <c r="C36" s="34" t="s">
        <v>21</v>
      </c>
      <c r="D36" s="34">
        <v>2150000</v>
      </c>
      <c r="E36" s="34">
        <v>9847</v>
      </c>
      <c r="F36" s="34">
        <v>1.2427901853492029</v>
      </c>
    </row>
    <row r="37" spans="1:6" x14ac:dyDescent="0.2">
      <c r="A37" s="34" t="s">
        <v>583</v>
      </c>
      <c r="B37" s="34" t="s">
        <v>584</v>
      </c>
      <c r="C37" s="34" t="s">
        <v>18</v>
      </c>
      <c r="D37" s="34">
        <v>2700000</v>
      </c>
      <c r="E37" s="34">
        <v>8989.65</v>
      </c>
      <c r="F37" s="34">
        <v>1.1345840143926538</v>
      </c>
    </row>
    <row r="38" spans="1:6" x14ac:dyDescent="0.2">
      <c r="A38" s="34" t="s">
        <v>24</v>
      </c>
      <c r="B38" s="34" t="s">
        <v>25</v>
      </c>
      <c r="C38" s="34" t="s">
        <v>26</v>
      </c>
      <c r="D38" s="34">
        <v>1050000</v>
      </c>
      <c r="E38" s="34">
        <v>8981.7000000000007</v>
      </c>
      <c r="F38" s="34">
        <v>1.1335806446380559</v>
      </c>
    </row>
    <row r="39" spans="1:6" x14ac:dyDescent="0.2">
      <c r="A39" s="34" t="s">
        <v>109</v>
      </c>
      <c r="B39" s="34" t="s">
        <v>110</v>
      </c>
      <c r="C39" s="34" t="s">
        <v>26</v>
      </c>
      <c r="D39" s="34">
        <v>1120000</v>
      </c>
      <c r="E39" s="34">
        <v>8955.52</v>
      </c>
      <c r="F39" s="34">
        <v>1.130276465999644</v>
      </c>
    </row>
    <row r="40" spans="1:6" x14ac:dyDescent="0.2">
      <c r="A40" s="34" t="s">
        <v>855</v>
      </c>
      <c r="B40" s="34" t="s">
        <v>856</v>
      </c>
      <c r="C40" s="34" t="s">
        <v>11</v>
      </c>
      <c r="D40" s="34">
        <v>5000000</v>
      </c>
      <c r="E40" s="34">
        <v>8257.5</v>
      </c>
      <c r="F40" s="34">
        <v>1.0421793394456222</v>
      </c>
    </row>
    <row r="41" spans="1:6" x14ac:dyDescent="0.2">
      <c r="A41" s="34" t="s">
        <v>787</v>
      </c>
      <c r="B41" s="34" t="s">
        <v>788</v>
      </c>
      <c r="C41" s="34" t="s">
        <v>21</v>
      </c>
      <c r="D41" s="34">
        <v>350000</v>
      </c>
      <c r="E41" s="34">
        <v>7804.3</v>
      </c>
      <c r="F41" s="34">
        <v>0.9849809529319371</v>
      </c>
    </row>
    <row r="42" spans="1:6" x14ac:dyDescent="0.2">
      <c r="A42" s="34" t="s">
        <v>76</v>
      </c>
      <c r="B42" s="34" t="s">
        <v>77</v>
      </c>
      <c r="C42" s="34" t="s">
        <v>78</v>
      </c>
      <c r="D42" s="34">
        <v>5200000</v>
      </c>
      <c r="E42" s="34">
        <v>7802.6</v>
      </c>
      <c r="F42" s="34">
        <v>0.98476639587749482</v>
      </c>
    </row>
    <row r="43" spans="1:6" x14ac:dyDescent="0.2">
      <c r="A43" s="34" t="s">
        <v>22</v>
      </c>
      <c r="B43" s="34" t="s">
        <v>23</v>
      </c>
      <c r="C43" s="34" t="s">
        <v>21</v>
      </c>
      <c r="D43" s="34">
        <v>1500000</v>
      </c>
      <c r="E43" s="34">
        <v>6783</v>
      </c>
      <c r="F43" s="34">
        <v>0.85608264722490546</v>
      </c>
    </row>
    <row r="44" spans="1:6" x14ac:dyDescent="0.2">
      <c r="A44" s="34" t="s">
        <v>772</v>
      </c>
      <c r="B44" s="34" t="s">
        <v>773</v>
      </c>
      <c r="C44" s="34" t="s">
        <v>11</v>
      </c>
      <c r="D44" s="34">
        <v>5000000</v>
      </c>
      <c r="E44" s="34">
        <v>6777.5</v>
      </c>
      <c r="F44" s="34">
        <v>0.85538849204876855</v>
      </c>
    </row>
    <row r="45" spans="1:6" x14ac:dyDescent="0.2">
      <c r="A45" s="34" t="s">
        <v>619</v>
      </c>
      <c r="B45" s="34" t="s">
        <v>620</v>
      </c>
      <c r="C45" s="34" t="s">
        <v>621</v>
      </c>
      <c r="D45" s="34">
        <v>3000000</v>
      </c>
      <c r="E45" s="34">
        <v>6076.5</v>
      </c>
      <c r="F45" s="34">
        <v>0.76691525959931262</v>
      </c>
    </row>
    <row r="46" spans="1:6" x14ac:dyDescent="0.2">
      <c r="A46" s="34" t="s">
        <v>868</v>
      </c>
      <c r="B46" s="34" t="s">
        <v>869</v>
      </c>
      <c r="C46" s="34" t="s">
        <v>51</v>
      </c>
      <c r="D46" s="34">
        <v>1000000</v>
      </c>
      <c r="E46" s="34">
        <v>4681.5</v>
      </c>
      <c r="F46" s="34">
        <v>0.59085226492457532</v>
      </c>
    </row>
    <row r="47" spans="1:6" x14ac:dyDescent="0.2">
      <c r="A47" s="34" t="s">
        <v>851</v>
      </c>
      <c r="B47" s="34" t="s">
        <v>852</v>
      </c>
      <c r="C47" s="34" t="s">
        <v>48</v>
      </c>
      <c r="D47" s="34">
        <v>1200000</v>
      </c>
      <c r="E47" s="34">
        <v>4396.8</v>
      </c>
      <c r="F47" s="34">
        <v>0.554920268807086</v>
      </c>
    </row>
    <row r="48" spans="1:6" x14ac:dyDescent="0.2">
      <c r="A48" s="34" t="s">
        <v>871</v>
      </c>
      <c r="B48" s="34" t="s">
        <v>872</v>
      </c>
      <c r="C48" s="34" t="s">
        <v>26</v>
      </c>
      <c r="D48" s="34">
        <v>1500000</v>
      </c>
      <c r="E48" s="34">
        <v>3871.5</v>
      </c>
      <c r="F48" s="34">
        <v>0.48862213898440532</v>
      </c>
    </row>
    <row r="49" spans="1:6" x14ac:dyDescent="0.2">
      <c r="A49" s="34" t="s">
        <v>575</v>
      </c>
      <c r="B49" s="34" t="s">
        <v>576</v>
      </c>
      <c r="C49" s="34" t="s">
        <v>89</v>
      </c>
      <c r="D49" s="34">
        <v>1500000</v>
      </c>
      <c r="E49" s="34">
        <v>2959.5</v>
      </c>
      <c r="F49" s="34">
        <v>0.37351858977769536</v>
      </c>
    </row>
    <row r="50" spans="1:6" x14ac:dyDescent="0.2">
      <c r="A50" s="33" t="s">
        <v>131</v>
      </c>
      <c r="B50" s="34"/>
      <c r="C50" s="34"/>
      <c r="D50" s="34"/>
      <c r="E50" s="33">
        <f xml:space="preserve"> SUM(E7:E49)</f>
        <v>713927.77081000002</v>
      </c>
      <c r="F50" s="33">
        <f>SUM(F7:F49)</f>
        <v>90.104846817396535</v>
      </c>
    </row>
    <row r="51" spans="1:6" x14ac:dyDescent="0.2">
      <c r="A51" s="33"/>
      <c r="B51" s="34"/>
      <c r="C51" s="34"/>
      <c r="D51" s="34"/>
      <c r="E51" s="33"/>
      <c r="F51" s="33"/>
    </row>
    <row r="52" spans="1:6" x14ac:dyDescent="0.2">
      <c r="A52" s="33" t="s">
        <v>798</v>
      </c>
      <c r="B52" s="34"/>
      <c r="C52" s="34"/>
      <c r="D52" s="34"/>
      <c r="E52" s="33"/>
      <c r="F52" s="33"/>
    </row>
    <row r="53" spans="1:6" x14ac:dyDescent="0.2">
      <c r="A53" s="34"/>
      <c r="B53" s="34"/>
      <c r="C53" s="34"/>
      <c r="D53" s="34"/>
      <c r="E53" s="33"/>
      <c r="F53" s="33"/>
    </row>
    <row r="54" spans="1:6" x14ac:dyDescent="0.2">
      <c r="A54" s="34" t="s">
        <v>801</v>
      </c>
      <c r="B54" s="34" t="s">
        <v>802</v>
      </c>
      <c r="C54" s="34" t="s">
        <v>21</v>
      </c>
      <c r="D54" s="34">
        <v>760000</v>
      </c>
      <c r="E54" s="34">
        <v>27663.3826993</v>
      </c>
      <c r="F54" s="34">
        <v>3.4913964163957534</v>
      </c>
    </row>
    <row r="55" spans="1:6" x14ac:dyDescent="0.2">
      <c r="A55" s="33" t="s">
        <v>131</v>
      </c>
      <c r="B55" s="34"/>
      <c r="C55" s="34"/>
      <c r="D55" s="34"/>
      <c r="E55" s="33">
        <f>SUM(E54)</f>
        <v>27663.3826993</v>
      </c>
      <c r="F55" s="33">
        <f>SUM(F54)</f>
        <v>3.4913964163957534</v>
      </c>
    </row>
    <row r="56" spans="1:6" x14ac:dyDescent="0.2">
      <c r="A56" s="33"/>
      <c r="B56" s="34"/>
      <c r="C56" s="34"/>
      <c r="D56" s="34"/>
      <c r="E56" s="34"/>
      <c r="F56" s="34"/>
    </row>
    <row r="57" spans="1:6" x14ac:dyDescent="0.2">
      <c r="A57" s="33" t="s">
        <v>131</v>
      </c>
      <c r="B57" s="34"/>
      <c r="C57" s="34"/>
      <c r="D57" s="34"/>
      <c r="E57" s="33">
        <v>741591.15350929997</v>
      </c>
      <c r="F57" s="33">
        <v>93.596243233792293</v>
      </c>
    </row>
    <row r="58" spans="1:6" x14ac:dyDescent="0.2">
      <c r="A58" s="34"/>
      <c r="B58" s="34"/>
      <c r="C58" s="34"/>
      <c r="D58" s="34"/>
      <c r="E58" s="34"/>
      <c r="F58" s="34"/>
    </row>
    <row r="59" spans="1:6" x14ac:dyDescent="0.2">
      <c r="A59" s="33" t="s">
        <v>158</v>
      </c>
      <c r="B59" s="34"/>
      <c r="C59" s="34"/>
      <c r="D59" s="34"/>
      <c r="E59" s="33">
        <v>50738.888687900035</v>
      </c>
      <c r="F59" s="33">
        <v>6.4037567662077644</v>
      </c>
    </row>
    <row r="60" spans="1:6" x14ac:dyDescent="0.2">
      <c r="A60" s="34"/>
      <c r="B60" s="34"/>
      <c r="C60" s="34"/>
      <c r="D60" s="34"/>
      <c r="E60" s="34"/>
      <c r="F60" s="34"/>
    </row>
    <row r="61" spans="1:6" x14ac:dyDescent="0.2">
      <c r="A61" s="37" t="s">
        <v>159</v>
      </c>
      <c r="B61" s="32"/>
      <c r="C61" s="32"/>
      <c r="D61" s="32"/>
      <c r="E61" s="38">
        <v>792330.0421972</v>
      </c>
      <c r="F61" s="37">
        <f xml:space="preserve"> ROUND(SUM(F57:F60),2)</f>
        <v>100</v>
      </c>
    </row>
    <row r="63" spans="1:6" x14ac:dyDescent="0.2">
      <c r="A63" s="39" t="s">
        <v>162</v>
      </c>
    </row>
    <row r="64" spans="1:6" x14ac:dyDescent="0.2">
      <c r="A64" s="39" t="s">
        <v>163</v>
      </c>
    </row>
    <row r="65" spans="1:2" x14ac:dyDescent="0.2">
      <c r="A65" s="39" t="s">
        <v>164</v>
      </c>
    </row>
    <row r="66" spans="1:2" x14ac:dyDescent="0.2">
      <c r="A66" s="28" t="s">
        <v>589</v>
      </c>
      <c r="B66" s="40">
        <v>42.495609199999997</v>
      </c>
    </row>
    <row r="67" spans="1:2" x14ac:dyDescent="0.2">
      <c r="A67" s="28" t="s">
        <v>590</v>
      </c>
      <c r="B67" s="40">
        <v>397.10985090000003</v>
      </c>
    </row>
    <row r="68" spans="1:2" x14ac:dyDescent="0.2">
      <c r="A68" s="28" t="s">
        <v>591</v>
      </c>
      <c r="B68" s="40">
        <v>41.0426413</v>
      </c>
    </row>
    <row r="69" spans="1:2" x14ac:dyDescent="0.2">
      <c r="A69" s="28" t="s">
        <v>592</v>
      </c>
      <c r="B69" s="40">
        <v>385.71269269999999</v>
      </c>
    </row>
    <row r="71" spans="1:2" x14ac:dyDescent="0.2">
      <c r="A71" s="39" t="s">
        <v>165</v>
      </c>
    </row>
    <row r="72" spans="1:2" x14ac:dyDescent="0.2">
      <c r="A72" s="28" t="s">
        <v>589</v>
      </c>
      <c r="B72" s="40">
        <v>39.125194299999997</v>
      </c>
    </row>
    <row r="73" spans="1:2" x14ac:dyDescent="0.2">
      <c r="A73" s="28" t="s">
        <v>590</v>
      </c>
      <c r="B73" s="40">
        <v>397.98555379999999</v>
      </c>
    </row>
    <row r="74" spans="1:2" x14ac:dyDescent="0.2">
      <c r="A74" s="28" t="s">
        <v>591</v>
      </c>
      <c r="B74" s="40">
        <v>37.483822699999997</v>
      </c>
    </row>
    <row r="75" spans="1:2" x14ac:dyDescent="0.2">
      <c r="A75" s="28" t="s">
        <v>592</v>
      </c>
      <c r="B75" s="40">
        <v>384.8219431</v>
      </c>
    </row>
    <row r="77" spans="1:2" x14ac:dyDescent="0.2">
      <c r="A77" s="39" t="s">
        <v>166</v>
      </c>
      <c r="B77" s="41"/>
    </row>
    <row r="78" spans="1:2" x14ac:dyDescent="0.2">
      <c r="A78" s="42" t="s">
        <v>512</v>
      </c>
      <c r="B78" s="43" t="s">
        <v>593</v>
      </c>
    </row>
    <row r="79" spans="1:2" x14ac:dyDescent="0.2">
      <c r="A79" s="44" t="s">
        <v>535</v>
      </c>
      <c r="B79" s="45">
        <v>3.5</v>
      </c>
    </row>
    <row r="80" spans="1:2" x14ac:dyDescent="0.2">
      <c r="A80" s="44" t="s">
        <v>536</v>
      </c>
      <c r="B80" s="45">
        <v>3.5</v>
      </c>
    </row>
    <row r="82" spans="1:2" x14ac:dyDescent="0.2">
      <c r="A82" s="39" t="s">
        <v>594</v>
      </c>
      <c r="B82" s="46">
        <v>0.16120456212444423</v>
      </c>
    </row>
  </sheetData>
  <mergeCells count="1">
    <mergeCell ref="A1:E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45" style="28" bestFit="1" customWidth="1"/>
    <col min="3" max="3" width="35.7109375" style="28" bestFit="1" customWidth="1"/>
    <col min="4" max="4" width="10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6" x14ac:dyDescent="0.2">
      <c r="A1" s="60" t="s">
        <v>945</v>
      </c>
      <c r="B1" s="60"/>
      <c r="C1" s="60"/>
      <c r="D1" s="60"/>
      <c r="E1" s="60"/>
    </row>
    <row r="3" spans="1:6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6" x14ac:dyDescent="0.2">
      <c r="A4" s="32"/>
      <c r="B4" s="32"/>
      <c r="C4" s="32"/>
      <c r="D4" s="32"/>
      <c r="E4" s="32"/>
      <c r="F4" s="32"/>
    </row>
    <row r="5" spans="1:6" x14ac:dyDescent="0.2">
      <c r="A5" s="33" t="s">
        <v>7</v>
      </c>
      <c r="B5" s="34"/>
      <c r="C5" s="34"/>
      <c r="D5" s="34"/>
      <c r="E5" s="34"/>
      <c r="F5" s="34"/>
    </row>
    <row r="6" spans="1:6" x14ac:dyDescent="0.2">
      <c r="A6" s="33" t="s">
        <v>8</v>
      </c>
      <c r="B6" s="34"/>
      <c r="C6" s="34"/>
      <c r="D6" s="34"/>
      <c r="E6" s="34"/>
      <c r="F6" s="34"/>
    </row>
    <row r="7" spans="1:6" x14ac:dyDescent="0.2">
      <c r="A7" s="34" t="s">
        <v>40</v>
      </c>
      <c r="B7" s="34" t="s">
        <v>41</v>
      </c>
      <c r="C7" s="34" t="s">
        <v>11</v>
      </c>
      <c r="D7" s="34">
        <v>17751</v>
      </c>
      <c r="E7" s="34">
        <v>247.80395999999999</v>
      </c>
      <c r="F7" s="34">
        <v>2.3913234524430247</v>
      </c>
    </row>
    <row r="8" spans="1:6" x14ac:dyDescent="0.2">
      <c r="A8" s="34" t="s">
        <v>93</v>
      </c>
      <c r="B8" s="34" t="s">
        <v>94</v>
      </c>
      <c r="C8" s="34" t="s">
        <v>29</v>
      </c>
      <c r="D8" s="34">
        <v>36403</v>
      </c>
      <c r="E8" s="34">
        <v>229.88494499999999</v>
      </c>
      <c r="F8" s="34">
        <v>2.2184038557821064</v>
      </c>
    </row>
    <row r="9" spans="1:6" x14ac:dyDescent="0.2">
      <c r="A9" s="34" t="s">
        <v>946</v>
      </c>
      <c r="B9" s="34" t="s">
        <v>947</v>
      </c>
      <c r="C9" s="34" t="s">
        <v>86</v>
      </c>
      <c r="D9" s="34">
        <v>32900</v>
      </c>
      <c r="E9" s="34">
        <v>184.3716</v>
      </c>
      <c r="F9" s="34">
        <v>1.7791972777369838</v>
      </c>
    </row>
    <row r="10" spans="1:6" x14ac:dyDescent="0.2">
      <c r="A10" s="34" t="s">
        <v>38</v>
      </c>
      <c r="B10" s="34" t="s">
        <v>39</v>
      </c>
      <c r="C10" s="34" t="s">
        <v>18</v>
      </c>
      <c r="D10" s="34">
        <v>32975</v>
      </c>
      <c r="E10" s="34">
        <v>172.6406125</v>
      </c>
      <c r="F10" s="34">
        <v>1.6659925269772866</v>
      </c>
    </row>
    <row r="11" spans="1:6" x14ac:dyDescent="0.2">
      <c r="A11" s="34" t="s">
        <v>948</v>
      </c>
      <c r="B11" s="34" t="s">
        <v>949</v>
      </c>
      <c r="C11" s="34" t="s">
        <v>78</v>
      </c>
      <c r="D11" s="34">
        <v>54190</v>
      </c>
      <c r="E11" s="34">
        <v>129.378625</v>
      </c>
      <c r="F11" s="34">
        <v>1.2485116872520174</v>
      </c>
    </row>
    <row r="12" spans="1:6" x14ac:dyDescent="0.2">
      <c r="A12" s="34" t="s">
        <v>950</v>
      </c>
      <c r="B12" s="34" t="s">
        <v>951</v>
      </c>
      <c r="C12" s="34" t="s">
        <v>863</v>
      </c>
      <c r="D12" s="34">
        <v>111750</v>
      </c>
      <c r="E12" s="34">
        <v>120.745875</v>
      </c>
      <c r="F12" s="34">
        <v>1.165205118890166</v>
      </c>
    </row>
    <row r="13" spans="1:6" x14ac:dyDescent="0.2">
      <c r="A13" s="34" t="s">
        <v>952</v>
      </c>
      <c r="B13" s="34" t="s">
        <v>953</v>
      </c>
      <c r="C13" s="34" t="s">
        <v>99</v>
      </c>
      <c r="D13" s="34">
        <v>11364</v>
      </c>
      <c r="E13" s="34">
        <v>105.90679799999999</v>
      </c>
      <c r="F13" s="34">
        <v>1.0220071133267847</v>
      </c>
    </row>
    <row r="14" spans="1:6" x14ac:dyDescent="0.2">
      <c r="A14" s="34" t="s">
        <v>97</v>
      </c>
      <c r="B14" s="34" t="s">
        <v>98</v>
      </c>
      <c r="C14" s="34" t="s">
        <v>99</v>
      </c>
      <c r="D14" s="34">
        <v>12581</v>
      </c>
      <c r="E14" s="34">
        <v>105.5482995</v>
      </c>
      <c r="F14" s="34">
        <v>1.0185475807562978</v>
      </c>
    </row>
    <row r="15" spans="1:6" x14ac:dyDescent="0.2">
      <c r="A15" s="34" t="s">
        <v>954</v>
      </c>
      <c r="B15" s="34" t="s">
        <v>955</v>
      </c>
      <c r="C15" s="34" t="s">
        <v>86</v>
      </c>
      <c r="D15" s="34">
        <v>35200</v>
      </c>
      <c r="E15" s="34">
        <v>94.019199999999998</v>
      </c>
      <c r="F15" s="34">
        <v>0.9072910616114902</v>
      </c>
    </row>
    <row r="16" spans="1:6" x14ac:dyDescent="0.2">
      <c r="A16" s="34" t="s">
        <v>76</v>
      </c>
      <c r="B16" s="34" t="s">
        <v>77</v>
      </c>
      <c r="C16" s="34" t="s">
        <v>78</v>
      </c>
      <c r="D16" s="34">
        <v>37704</v>
      </c>
      <c r="E16" s="34">
        <v>56.574852</v>
      </c>
      <c r="F16" s="34">
        <v>0.54595080081082314</v>
      </c>
    </row>
    <row r="17" spans="1:6" x14ac:dyDescent="0.2">
      <c r="A17" s="34" t="s">
        <v>956</v>
      </c>
      <c r="B17" s="34" t="s">
        <v>957</v>
      </c>
      <c r="C17" s="34" t="s">
        <v>661</v>
      </c>
      <c r="D17" s="34">
        <v>16250</v>
      </c>
      <c r="E17" s="34">
        <v>53.730625000000003</v>
      </c>
      <c r="F17" s="34">
        <v>0.5185038353580852</v>
      </c>
    </row>
    <row r="18" spans="1:6" x14ac:dyDescent="0.2">
      <c r="A18" s="34" t="s">
        <v>90</v>
      </c>
      <c r="B18" s="34" t="s">
        <v>91</v>
      </c>
      <c r="C18" s="34" t="s">
        <v>92</v>
      </c>
      <c r="D18" s="34">
        <v>8000</v>
      </c>
      <c r="E18" s="34">
        <v>26.155999999999999</v>
      </c>
      <c r="F18" s="34">
        <v>0.25240700843561886</v>
      </c>
    </row>
    <row r="19" spans="1:6" x14ac:dyDescent="0.2">
      <c r="A19" s="34" t="s">
        <v>958</v>
      </c>
      <c r="B19" s="34" t="s">
        <v>959</v>
      </c>
      <c r="C19" s="34" t="s">
        <v>102</v>
      </c>
      <c r="D19" s="34">
        <v>176</v>
      </c>
      <c r="E19" s="34">
        <v>25.510144</v>
      </c>
      <c r="F19" s="34">
        <v>0.2461744583193857</v>
      </c>
    </row>
    <row r="20" spans="1:6" x14ac:dyDescent="0.2">
      <c r="A20" s="34" t="s">
        <v>68</v>
      </c>
      <c r="B20" s="34" t="s">
        <v>69</v>
      </c>
      <c r="C20" s="34" t="s">
        <v>29</v>
      </c>
      <c r="D20" s="34">
        <v>4782</v>
      </c>
      <c r="E20" s="34">
        <v>16.763300999999998</v>
      </c>
      <c r="F20" s="34">
        <v>0.1617668854915055</v>
      </c>
    </row>
    <row r="21" spans="1:6" x14ac:dyDescent="0.2">
      <c r="A21" s="33" t="s">
        <v>131</v>
      </c>
      <c r="B21" s="34"/>
      <c r="C21" s="34"/>
      <c r="D21" s="34"/>
      <c r="E21" s="33">
        <f xml:space="preserve"> SUM(E7:E20)</f>
        <v>1569.0348369999997</v>
      </c>
      <c r="F21" s="33">
        <f>SUM(F7:F20)</f>
        <v>15.141282663191577</v>
      </c>
    </row>
    <row r="22" spans="1:6" x14ac:dyDescent="0.2">
      <c r="A22" s="34"/>
      <c r="B22" s="34"/>
      <c r="C22" s="34"/>
      <c r="D22" s="34"/>
      <c r="E22" s="34"/>
      <c r="F22" s="34"/>
    </row>
    <row r="23" spans="1:6" x14ac:dyDescent="0.2">
      <c r="A23" s="33" t="s">
        <v>798</v>
      </c>
      <c r="B23" s="34"/>
      <c r="C23" s="34"/>
      <c r="D23" s="34"/>
      <c r="E23" s="34"/>
      <c r="F23" s="34"/>
    </row>
    <row r="24" spans="1:6" x14ac:dyDescent="0.2">
      <c r="A24" s="34"/>
      <c r="B24" s="34"/>
      <c r="C24" s="34"/>
      <c r="D24" s="34"/>
      <c r="E24" s="34"/>
      <c r="F24" s="34"/>
    </row>
    <row r="25" spans="1:6" x14ac:dyDescent="0.2">
      <c r="A25" s="34" t="s">
        <v>960</v>
      </c>
      <c r="B25" s="34" t="s">
        <v>961</v>
      </c>
      <c r="C25" s="34" t="s">
        <v>962</v>
      </c>
      <c r="D25" s="34">
        <v>810</v>
      </c>
      <c r="E25" s="34">
        <v>930.70694030000004</v>
      </c>
      <c r="F25" s="34">
        <v>8.9813792067361646</v>
      </c>
    </row>
    <row r="26" spans="1:6" x14ac:dyDescent="0.2">
      <c r="A26" s="34" t="s">
        <v>963</v>
      </c>
      <c r="B26" s="34" t="s">
        <v>964</v>
      </c>
      <c r="C26" s="34" t="s">
        <v>21</v>
      </c>
      <c r="D26" s="34">
        <v>49800</v>
      </c>
      <c r="E26" s="34">
        <v>890.0579381</v>
      </c>
      <c r="F26" s="34">
        <v>8.5891138358386687</v>
      </c>
    </row>
    <row r="27" spans="1:6" x14ac:dyDescent="0.2">
      <c r="A27" s="34" t="s">
        <v>965</v>
      </c>
      <c r="B27" s="34" t="s">
        <v>966</v>
      </c>
      <c r="C27" s="34" t="s">
        <v>967</v>
      </c>
      <c r="D27" s="34">
        <v>186714</v>
      </c>
      <c r="E27" s="34">
        <v>747.30864259999998</v>
      </c>
      <c r="F27" s="34">
        <v>7.2115743560463779</v>
      </c>
    </row>
    <row r="28" spans="1:6" x14ac:dyDescent="0.2">
      <c r="A28" s="34" t="s">
        <v>968</v>
      </c>
      <c r="B28" s="34" t="s">
        <v>969</v>
      </c>
      <c r="C28" s="34" t="s">
        <v>78</v>
      </c>
      <c r="D28" s="34">
        <v>9923</v>
      </c>
      <c r="E28" s="34">
        <v>679.97254829999997</v>
      </c>
      <c r="F28" s="34">
        <v>6.5617769052893156</v>
      </c>
    </row>
    <row r="29" spans="1:6" x14ac:dyDescent="0.2">
      <c r="A29" s="34" t="s">
        <v>970</v>
      </c>
      <c r="B29" s="34" t="s">
        <v>971</v>
      </c>
      <c r="C29" s="34" t="s">
        <v>86</v>
      </c>
      <c r="D29" s="34">
        <v>119724</v>
      </c>
      <c r="E29" s="34">
        <v>505.63414369999998</v>
      </c>
      <c r="F29" s="34">
        <v>4.8794005801430957</v>
      </c>
    </row>
    <row r="30" spans="1:6" x14ac:dyDescent="0.2">
      <c r="A30" s="34" t="s">
        <v>972</v>
      </c>
      <c r="B30" s="34" t="s">
        <v>973</v>
      </c>
      <c r="C30" s="34" t="s">
        <v>65</v>
      </c>
      <c r="D30" s="34">
        <v>16638</v>
      </c>
      <c r="E30" s="34">
        <v>489.81476650000002</v>
      </c>
      <c r="F30" s="34">
        <v>4.7267426173671891</v>
      </c>
    </row>
    <row r="31" spans="1:6" x14ac:dyDescent="0.2">
      <c r="A31" s="34" t="s">
        <v>974</v>
      </c>
      <c r="B31" s="34" t="s">
        <v>975</v>
      </c>
      <c r="C31" s="34" t="s">
        <v>976</v>
      </c>
      <c r="D31" s="34">
        <v>785</v>
      </c>
      <c r="E31" s="34">
        <v>346.52910009999999</v>
      </c>
      <c r="F31" s="34">
        <v>3.3440271254063356</v>
      </c>
    </row>
    <row r="32" spans="1:6" x14ac:dyDescent="0.2">
      <c r="A32" s="34" t="s">
        <v>977</v>
      </c>
      <c r="B32" s="34" t="s">
        <v>978</v>
      </c>
      <c r="C32" s="34" t="s">
        <v>979</v>
      </c>
      <c r="D32" s="34">
        <v>12596</v>
      </c>
      <c r="E32" s="34">
        <v>336.70237969999999</v>
      </c>
      <c r="F32" s="34">
        <v>3.2491986692625341</v>
      </c>
    </row>
    <row r="33" spans="1:6" x14ac:dyDescent="0.2">
      <c r="A33" s="34" t="s">
        <v>980</v>
      </c>
      <c r="B33" s="34" t="s">
        <v>981</v>
      </c>
      <c r="C33" s="34" t="s">
        <v>11</v>
      </c>
      <c r="D33" s="34">
        <v>30665</v>
      </c>
      <c r="E33" s="34">
        <v>278.23633530000001</v>
      </c>
      <c r="F33" s="34">
        <v>2.6849977454948304</v>
      </c>
    </row>
    <row r="34" spans="1:6" x14ac:dyDescent="0.2">
      <c r="A34" s="34" t="s">
        <v>982</v>
      </c>
      <c r="B34" s="34" t="s">
        <v>983</v>
      </c>
      <c r="C34" s="34" t="s">
        <v>11</v>
      </c>
      <c r="D34" s="34">
        <v>72051</v>
      </c>
      <c r="E34" s="34">
        <v>260.30227330000002</v>
      </c>
      <c r="F34" s="34">
        <v>2.5119329443586125</v>
      </c>
    </row>
    <row r="35" spans="1:6" x14ac:dyDescent="0.2">
      <c r="A35" s="34" t="s">
        <v>984</v>
      </c>
      <c r="B35" s="34" t="s">
        <v>985</v>
      </c>
      <c r="C35" s="34" t="s">
        <v>26</v>
      </c>
      <c r="D35" s="34">
        <v>101700</v>
      </c>
      <c r="E35" s="34">
        <v>217.86881990000001</v>
      </c>
      <c r="F35" s="34">
        <v>2.1024475096481736</v>
      </c>
    </row>
    <row r="36" spans="1:6" x14ac:dyDescent="0.2">
      <c r="A36" s="34" t="s">
        <v>986</v>
      </c>
      <c r="B36" s="34" t="s">
        <v>987</v>
      </c>
      <c r="C36" s="34" t="s">
        <v>979</v>
      </c>
      <c r="D36" s="34">
        <v>65094</v>
      </c>
      <c r="E36" s="34">
        <v>188.95428469999999</v>
      </c>
      <c r="F36" s="34">
        <v>1.8234204668993435</v>
      </c>
    </row>
    <row r="37" spans="1:6" x14ac:dyDescent="0.2">
      <c r="A37" s="34" t="s">
        <v>988</v>
      </c>
      <c r="B37" s="34" t="s">
        <v>989</v>
      </c>
      <c r="C37" s="34" t="s">
        <v>86</v>
      </c>
      <c r="D37" s="34">
        <v>53310</v>
      </c>
      <c r="E37" s="34">
        <v>186.9222925</v>
      </c>
      <c r="F37" s="34">
        <v>1.8038116172141274</v>
      </c>
    </row>
    <row r="38" spans="1:6" x14ac:dyDescent="0.2">
      <c r="A38" s="34" t="s">
        <v>990</v>
      </c>
      <c r="B38" s="34" t="s">
        <v>991</v>
      </c>
      <c r="C38" s="34" t="s">
        <v>11</v>
      </c>
      <c r="D38" s="34">
        <v>226029</v>
      </c>
      <c r="E38" s="34">
        <v>175.69131580000001</v>
      </c>
      <c r="F38" s="34">
        <v>1.6954320014220667</v>
      </c>
    </row>
    <row r="39" spans="1:6" x14ac:dyDescent="0.2">
      <c r="A39" s="34" t="s">
        <v>992</v>
      </c>
      <c r="B39" s="34" t="s">
        <v>993</v>
      </c>
      <c r="C39" s="34" t="s">
        <v>58</v>
      </c>
      <c r="D39" s="34">
        <v>17012</v>
      </c>
      <c r="E39" s="34">
        <v>165.86034599999999</v>
      </c>
      <c r="F39" s="34">
        <v>1.6005625383069531</v>
      </c>
    </row>
    <row r="40" spans="1:6" x14ac:dyDescent="0.2">
      <c r="A40" s="34" t="s">
        <v>994</v>
      </c>
      <c r="B40" s="34" t="s">
        <v>995</v>
      </c>
      <c r="C40" s="34" t="s">
        <v>967</v>
      </c>
      <c r="D40" s="34">
        <v>16010</v>
      </c>
      <c r="E40" s="34">
        <v>154.75637699999999</v>
      </c>
      <c r="F40" s="34">
        <v>1.4934085546300968</v>
      </c>
    </row>
    <row r="41" spans="1:6" x14ac:dyDescent="0.2">
      <c r="A41" s="34" t="s">
        <v>996</v>
      </c>
      <c r="B41" s="34" t="s">
        <v>997</v>
      </c>
      <c r="C41" s="34" t="s">
        <v>86</v>
      </c>
      <c r="D41" s="34">
        <v>43336</v>
      </c>
      <c r="E41" s="34">
        <v>153.7999777</v>
      </c>
      <c r="F41" s="34">
        <v>1.4841792425723312</v>
      </c>
    </row>
    <row r="42" spans="1:6" x14ac:dyDescent="0.2">
      <c r="A42" s="34" t="s">
        <v>998</v>
      </c>
      <c r="B42" s="34" t="s">
        <v>999</v>
      </c>
      <c r="C42" s="34" t="s">
        <v>108</v>
      </c>
      <c r="D42" s="34">
        <v>1055000</v>
      </c>
      <c r="E42" s="34">
        <v>151.14586449999999</v>
      </c>
      <c r="F42" s="34">
        <v>1.4585668869804405</v>
      </c>
    </row>
    <row r="43" spans="1:6" x14ac:dyDescent="0.2">
      <c r="A43" s="34" t="s">
        <v>1000</v>
      </c>
      <c r="B43" s="34" t="s">
        <v>1001</v>
      </c>
      <c r="C43" s="34" t="s">
        <v>1002</v>
      </c>
      <c r="D43" s="34">
        <v>63270</v>
      </c>
      <c r="E43" s="34">
        <v>140.41516780000001</v>
      </c>
      <c r="F43" s="34">
        <v>1.3550150039525708</v>
      </c>
    </row>
    <row r="44" spans="1:6" x14ac:dyDescent="0.2">
      <c r="A44" s="34" t="s">
        <v>1003</v>
      </c>
      <c r="B44" s="34" t="s">
        <v>1004</v>
      </c>
      <c r="C44" s="34" t="s">
        <v>1005</v>
      </c>
      <c r="D44" s="34">
        <v>1726</v>
      </c>
      <c r="E44" s="34">
        <v>140.22190000000001</v>
      </c>
      <c r="F44" s="34">
        <v>1.3531499577977713</v>
      </c>
    </row>
    <row r="45" spans="1:6" x14ac:dyDescent="0.2">
      <c r="A45" s="34" t="s">
        <v>1006</v>
      </c>
      <c r="B45" s="34" t="s">
        <v>1007</v>
      </c>
      <c r="C45" s="34" t="s">
        <v>661</v>
      </c>
      <c r="D45" s="34">
        <v>66196</v>
      </c>
      <c r="E45" s="34">
        <v>132.83804670000001</v>
      </c>
      <c r="F45" s="34">
        <v>1.2818953193905045</v>
      </c>
    </row>
    <row r="46" spans="1:6" x14ac:dyDescent="0.2">
      <c r="A46" s="34" t="s">
        <v>1008</v>
      </c>
      <c r="B46" s="34" t="s">
        <v>1009</v>
      </c>
      <c r="C46" s="34" t="s">
        <v>26</v>
      </c>
      <c r="D46" s="34">
        <v>108000</v>
      </c>
      <c r="E46" s="34">
        <v>117.57334640000001</v>
      </c>
      <c r="F46" s="34">
        <v>1.1345900228088674</v>
      </c>
    </row>
    <row r="47" spans="1:6" x14ac:dyDescent="0.2">
      <c r="A47" s="34" t="s">
        <v>1010</v>
      </c>
      <c r="B47" s="34" t="s">
        <v>1011</v>
      </c>
      <c r="C47" s="34" t="s">
        <v>26</v>
      </c>
      <c r="D47" s="34">
        <v>83640</v>
      </c>
      <c r="E47" s="34">
        <v>111.8957261</v>
      </c>
      <c r="F47" s="34">
        <v>1.0798006377745986</v>
      </c>
    </row>
    <row r="48" spans="1:6" x14ac:dyDescent="0.2">
      <c r="A48" s="34" t="s">
        <v>1012</v>
      </c>
      <c r="B48" s="34" t="s">
        <v>1013</v>
      </c>
      <c r="C48" s="34" t="s">
        <v>108</v>
      </c>
      <c r="D48" s="34">
        <v>170000</v>
      </c>
      <c r="E48" s="34">
        <v>105.63681939999999</v>
      </c>
      <c r="F48" s="34">
        <v>1.0194018032347356</v>
      </c>
    </row>
    <row r="49" spans="1:6" x14ac:dyDescent="0.2">
      <c r="A49" s="34" t="s">
        <v>1014</v>
      </c>
      <c r="B49" s="34" t="s">
        <v>1015</v>
      </c>
      <c r="C49" s="34" t="s">
        <v>108</v>
      </c>
      <c r="D49" s="34">
        <v>33000</v>
      </c>
      <c r="E49" s="34">
        <v>104.16676699999999</v>
      </c>
      <c r="F49" s="34">
        <v>1.0052157071754144</v>
      </c>
    </row>
    <row r="50" spans="1:6" x14ac:dyDescent="0.2">
      <c r="A50" s="34" t="s">
        <v>1016</v>
      </c>
      <c r="B50" s="34" t="s">
        <v>1017</v>
      </c>
      <c r="C50" s="34" t="s">
        <v>26</v>
      </c>
      <c r="D50" s="34">
        <v>439300</v>
      </c>
      <c r="E50" s="34">
        <v>101.58380339999999</v>
      </c>
      <c r="F50" s="34">
        <v>0.98028994959879368</v>
      </c>
    </row>
    <row r="51" spans="1:6" x14ac:dyDescent="0.2">
      <c r="A51" s="34" t="s">
        <v>1018</v>
      </c>
      <c r="B51" s="34" t="s">
        <v>1019</v>
      </c>
      <c r="C51" s="34" t="s">
        <v>26</v>
      </c>
      <c r="D51" s="34">
        <v>7709</v>
      </c>
      <c r="E51" s="34">
        <v>89.721795599999993</v>
      </c>
      <c r="F51" s="34">
        <v>0.86582084488714151</v>
      </c>
    </row>
    <row r="52" spans="1:6" x14ac:dyDescent="0.2">
      <c r="A52" s="34" t="s">
        <v>1020</v>
      </c>
      <c r="B52" s="34" t="s">
        <v>1021</v>
      </c>
      <c r="C52" s="34" t="s">
        <v>78</v>
      </c>
      <c r="D52" s="34">
        <v>37521</v>
      </c>
      <c r="E52" s="34">
        <v>88.254067000000006</v>
      </c>
      <c r="F52" s="34">
        <v>0.85165717364072013</v>
      </c>
    </row>
    <row r="53" spans="1:6" x14ac:dyDescent="0.2">
      <c r="A53" s="34" t="s">
        <v>1022</v>
      </c>
      <c r="B53" s="34" t="s">
        <v>1023</v>
      </c>
      <c r="C53" s="34" t="s">
        <v>78</v>
      </c>
      <c r="D53" s="34">
        <v>115000</v>
      </c>
      <c r="E53" s="34">
        <v>86.321709200000001</v>
      </c>
      <c r="F53" s="34">
        <v>0.83300980204241615</v>
      </c>
    </row>
    <row r="54" spans="1:6" x14ac:dyDescent="0.2">
      <c r="A54" s="34" t="s">
        <v>1024</v>
      </c>
      <c r="B54" s="34" t="s">
        <v>1025</v>
      </c>
      <c r="C54" s="34" t="s">
        <v>1026</v>
      </c>
      <c r="D54" s="34">
        <v>167</v>
      </c>
      <c r="E54" s="34">
        <v>85.488204300000007</v>
      </c>
      <c r="F54" s="34">
        <v>0.82496642850191193</v>
      </c>
    </row>
    <row r="55" spans="1:6" x14ac:dyDescent="0.2">
      <c r="A55" s="34" t="s">
        <v>1027</v>
      </c>
      <c r="B55" s="34" t="s">
        <v>1028</v>
      </c>
      <c r="C55" s="34" t="s">
        <v>661</v>
      </c>
      <c r="D55" s="34">
        <v>46000</v>
      </c>
      <c r="E55" s="34">
        <v>77.789744499999998</v>
      </c>
      <c r="F55" s="34">
        <v>0.75067581802325034</v>
      </c>
    </row>
    <row r="56" spans="1:6" x14ac:dyDescent="0.2">
      <c r="A56" s="34" t="s">
        <v>1029</v>
      </c>
      <c r="B56" s="34" t="s">
        <v>1030</v>
      </c>
      <c r="C56" s="34" t="s">
        <v>83</v>
      </c>
      <c r="D56" s="34">
        <v>7500</v>
      </c>
      <c r="E56" s="34">
        <v>67.090759500000004</v>
      </c>
      <c r="F56" s="34">
        <v>0.64742995485045796</v>
      </c>
    </row>
    <row r="57" spans="1:6" x14ac:dyDescent="0.2">
      <c r="A57" s="34" t="s">
        <v>1031</v>
      </c>
      <c r="B57" s="34" t="s">
        <v>1032</v>
      </c>
      <c r="C57" s="34" t="s">
        <v>642</v>
      </c>
      <c r="D57" s="34">
        <v>136800</v>
      </c>
      <c r="E57" s="34">
        <v>58.516150500000002</v>
      </c>
      <c r="F57" s="34">
        <v>0.56468445071392581</v>
      </c>
    </row>
    <row r="58" spans="1:6" x14ac:dyDescent="0.2">
      <c r="A58" s="34" t="s">
        <v>1033</v>
      </c>
      <c r="B58" s="34" t="s">
        <v>1034</v>
      </c>
      <c r="C58" s="34" t="s">
        <v>1035</v>
      </c>
      <c r="D58" s="34">
        <v>1670</v>
      </c>
      <c r="E58" s="34">
        <v>53.751886599999999</v>
      </c>
      <c r="F58" s="34">
        <v>0.51870901110554468</v>
      </c>
    </row>
    <row r="59" spans="1:6" x14ac:dyDescent="0.2">
      <c r="A59" s="34" t="s">
        <v>1036</v>
      </c>
      <c r="B59" s="34" t="s">
        <v>1037</v>
      </c>
      <c r="C59" s="34" t="s">
        <v>1038</v>
      </c>
      <c r="D59" s="34">
        <v>78700</v>
      </c>
      <c r="E59" s="34">
        <v>52.694612800000002</v>
      </c>
      <c r="F59" s="34">
        <v>0.50850625391960813</v>
      </c>
    </row>
    <row r="60" spans="1:6" x14ac:dyDescent="0.2">
      <c r="A60" s="34" t="s">
        <v>1039</v>
      </c>
      <c r="B60" s="34" t="s">
        <v>1040</v>
      </c>
      <c r="C60" s="34" t="s">
        <v>78</v>
      </c>
      <c r="D60" s="34">
        <v>5000</v>
      </c>
      <c r="E60" s="34">
        <v>41.264886199999999</v>
      </c>
      <c r="F60" s="34">
        <v>0.39820868937063209</v>
      </c>
    </row>
    <row r="61" spans="1:6" x14ac:dyDescent="0.2">
      <c r="A61" s="34" t="s">
        <v>1041</v>
      </c>
      <c r="B61" s="34" t="s">
        <v>1042</v>
      </c>
      <c r="C61" s="34" t="s">
        <v>108</v>
      </c>
      <c r="D61" s="34">
        <v>706</v>
      </c>
      <c r="E61" s="34">
        <v>0.24077680000000001</v>
      </c>
      <c r="F61" s="34">
        <v>2.3235109263152363E-3</v>
      </c>
    </row>
    <row r="62" spans="1:6" x14ac:dyDescent="0.2">
      <c r="A62" s="33" t="s">
        <v>131</v>
      </c>
      <c r="B62" s="34"/>
      <c r="C62" s="34"/>
      <c r="D62" s="34"/>
      <c r="E62" s="33">
        <f>SUM(E25:E61)</f>
        <v>8515.7305157999999</v>
      </c>
      <c r="F62" s="33">
        <f>SUM(F25:F61)</f>
        <v>82.177323143331805</v>
      </c>
    </row>
    <row r="63" spans="1:6" x14ac:dyDescent="0.2">
      <c r="A63" s="34"/>
      <c r="B63" s="34"/>
      <c r="C63" s="34"/>
      <c r="D63" s="34"/>
      <c r="E63" s="34"/>
      <c r="F63" s="34"/>
    </row>
    <row r="64" spans="1:6" x14ac:dyDescent="0.2">
      <c r="A64" s="33" t="s">
        <v>131</v>
      </c>
      <c r="B64" s="34"/>
      <c r="C64" s="34"/>
      <c r="D64" s="34"/>
      <c r="E64" s="33">
        <v>10084.765352799996</v>
      </c>
      <c r="F64" s="33">
        <v>97.318605806523422</v>
      </c>
    </row>
    <row r="65" spans="1:6" x14ac:dyDescent="0.2">
      <c r="A65" s="34"/>
      <c r="B65" s="34"/>
      <c r="C65" s="34"/>
      <c r="D65" s="34"/>
      <c r="E65" s="34"/>
      <c r="F65" s="34"/>
    </row>
    <row r="66" spans="1:6" x14ac:dyDescent="0.2">
      <c r="A66" s="33" t="s">
        <v>158</v>
      </c>
      <c r="B66" s="34"/>
      <c r="C66" s="34"/>
      <c r="D66" s="34"/>
      <c r="E66" s="33">
        <v>277.86291260000326</v>
      </c>
      <c r="F66" s="33">
        <v>2.6813941934766268</v>
      </c>
    </row>
    <row r="67" spans="1:6" x14ac:dyDescent="0.2">
      <c r="A67" s="34"/>
      <c r="B67" s="34"/>
      <c r="C67" s="34"/>
      <c r="D67" s="34"/>
      <c r="E67" s="34"/>
      <c r="F67" s="34"/>
    </row>
    <row r="68" spans="1:6" x14ac:dyDescent="0.2">
      <c r="A68" s="37" t="s">
        <v>159</v>
      </c>
      <c r="B68" s="32"/>
      <c r="C68" s="32"/>
      <c r="D68" s="32"/>
      <c r="E68" s="37">
        <v>10362.628265399999</v>
      </c>
      <c r="F68" s="37">
        <f xml:space="preserve"> ROUND(SUM(F64:F67),2)</f>
        <v>100</v>
      </c>
    </row>
    <row r="70" spans="1:6" x14ac:dyDescent="0.2">
      <c r="A70" s="39" t="s">
        <v>162</v>
      </c>
    </row>
    <row r="71" spans="1:6" x14ac:dyDescent="0.2">
      <c r="A71" s="39" t="s">
        <v>163</v>
      </c>
    </row>
    <row r="72" spans="1:6" x14ac:dyDescent="0.2">
      <c r="A72" s="39" t="s">
        <v>164</v>
      </c>
    </row>
    <row r="73" spans="1:6" x14ac:dyDescent="0.2">
      <c r="A73" s="28" t="s">
        <v>589</v>
      </c>
      <c r="B73" s="40">
        <v>13.2514732</v>
      </c>
    </row>
    <row r="74" spans="1:6" x14ac:dyDescent="0.2">
      <c r="A74" s="28" t="s">
        <v>590</v>
      </c>
      <c r="B74" s="40">
        <v>17.46707</v>
      </c>
    </row>
    <row r="75" spans="1:6" x14ac:dyDescent="0.2">
      <c r="A75" s="28" t="s">
        <v>591</v>
      </c>
      <c r="B75" s="40">
        <v>12.962163800000001</v>
      </c>
    </row>
    <row r="76" spans="1:6" x14ac:dyDescent="0.2">
      <c r="A76" s="28" t="s">
        <v>592</v>
      </c>
      <c r="B76" s="40">
        <v>17.085352499999999</v>
      </c>
    </row>
    <row r="78" spans="1:6" x14ac:dyDescent="0.2">
      <c r="A78" s="39" t="s">
        <v>165</v>
      </c>
    </row>
    <row r="79" spans="1:6" x14ac:dyDescent="0.2">
      <c r="A79" s="28" t="s">
        <v>589</v>
      </c>
      <c r="B79" s="40">
        <v>12.485944999999999</v>
      </c>
    </row>
    <row r="80" spans="1:6" x14ac:dyDescent="0.2">
      <c r="A80" s="28" t="s">
        <v>590</v>
      </c>
      <c r="B80" s="40">
        <v>17.980128199999999</v>
      </c>
    </row>
    <row r="81" spans="1:4" x14ac:dyDescent="0.2">
      <c r="A81" s="28" t="s">
        <v>591</v>
      </c>
      <c r="B81" s="40">
        <v>12.153813</v>
      </c>
    </row>
    <row r="82" spans="1:4" x14ac:dyDescent="0.2">
      <c r="A82" s="28" t="s">
        <v>592</v>
      </c>
      <c r="B82" s="40">
        <v>17.5193026</v>
      </c>
    </row>
    <row r="84" spans="1:4" x14ac:dyDescent="0.2">
      <c r="A84" s="39" t="s">
        <v>166</v>
      </c>
      <c r="B84" s="41"/>
    </row>
    <row r="85" spans="1:4" x14ac:dyDescent="0.2">
      <c r="A85" s="47" t="s">
        <v>512</v>
      </c>
      <c r="B85" s="48"/>
      <c r="C85" s="61" t="s">
        <v>513</v>
      </c>
      <c r="D85" s="62"/>
    </row>
    <row r="86" spans="1:4" x14ac:dyDescent="0.2">
      <c r="A86" s="58"/>
      <c r="B86" s="59"/>
      <c r="C86" s="49" t="s">
        <v>514</v>
      </c>
      <c r="D86" s="49" t="s">
        <v>515</v>
      </c>
    </row>
    <row r="87" spans="1:4" x14ac:dyDescent="0.2">
      <c r="A87" s="50" t="s">
        <v>571</v>
      </c>
      <c r="B87" s="51"/>
      <c r="C87" s="52">
        <v>0.79449152200000006</v>
      </c>
      <c r="D87" s="52">
        <v>0.73608136800000001</v>
      </c>
    </row>
    <row r="88" spans="1:4" x14ac:dyDescent="0.2">
      <c r="A88" s="50" t="s">
        <v>572</v>
      </c>
      <c r="B88" s="51"/>
      <c r="C88" s="52">
        <v>0.79449152200000006</v>
      </c>
      <c r="D88" s="52">
        <v>0.73608136800000001</v>
      </c>
    </row>
    <row r="89" spans="1:4" x14ac:dyDescent="0.2">
      <c r="A89" s="39"/>
      <c r="B89" s="41"/>
    </row>
    <row r="90" spans="1:4" x14ac:dyDescent="0.2">
      <c r="A90" s="39"/>
      <c r="B90" s="41"/>
    </row>
    <row r="91" spans="1:4" x14ac:dyDescent="0.2">
      <c r="A91" s="39" t="s">
        <v>594</v>
      </c>
      <c r="B91" s="46">
        <v>0.27109330480670252</v>
      </c>
    </row>
  </sheetData>
  <mergeCells count="3">
    <mergeCell ref="A1:E1"/>
    <mergeCell ref="C85:D85"/>
    <mergeCell ref="A86:B8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showGridLines="0" workbookViewId="0">
      <selection sqref="A1:E1"/>
    </sheetView>
  </sheetViews>
  <sheetFormatPr defaultRowHeight="11.25" x14ac:dyDescent="0.2"/>
  <cols>
    <col min="1" max="1" width="59" style="28" bestFit="1" customWidth="1"/>
    <col min="2" max="2" width="35.85546875" style="28" bestFit="1" customWidth="1"/>
    <col min="3" max="3" width="20" style="28" bestFit="1" customWidth="1"/>
    <col min="4" max="4" width="11.5703125" style="28" bestFit="1" customWidth="1"/>
    <col min="5" max="5" width="24" style="28" bestFit="1" customWidth="1"/>
    <col min="6" max="6" width="14.140625" style="28" bestFit="1" customWidth="1"/>
    <col min="7" max="16384" width="9.140625" style="29"/>
  </cols>
  <sheetData>
    <row r="1" spans="1:6" x14ac:dyDescent="0.2">
      <c r="A1" s="60" t="s">
        <v>1043</v>
      </c>
      <c r="B1" s="60"/>
      <c r="C1" s="60"/>
      <c r="D1" s="60"/>
      <c r="E1" s="60"/>
    </row>
    <row r="3" spans="1:6" s="31" customFormat="1" x14ac:dyDescent="0.2">
      <c r="A3" s="30" t="s">
        <v>1</v>
      </c>
      <c r="B3" s="30" t="s">
        <v>2</v>
      </c>
      <c r="C3" s="30" t="s">
        <v>574</v>
      </c>
      <c r="D3" s="30" t="s">
        <v>4</v>
      </c>
      <c r="E3" s="30" t="s">
        <v>5</v>
      </c>
      <c r="F3" s="30" t="s">
        <v>6</v>
      </c>
    </row>
    <row r="4" spans="1:6" x14ac:dyDescent="0.2">
      <c r="A4" s="32"/>
      <c r="B4" s="32"/>
      <c r="C4" s="32"/>
      <c r="D4" s="32"/>
      <c r="E4" s="32"/>
      <c r="F4" s="32"/>
    </row>
    <row r="5" spans="1:6" x14ac:dyDescent="0.2">
      <c r="A5" s="33" t="s">
        <v>7</v>
      </c>
      <c r="B5" s="34"/>
      <c r="C5" s="34"/>
      <c r="D5" s="34"/>
      <c r="E5" s="34"/>
      <c r="F5" s="34"/>
    </row>
    <row r="6" spans="1:6" x14ac:dyDescent="0.2">
      <c r="A6" s="33" t="s">
        <v>8</v>
      </c>
      <c r="B6" s="34"/>
      <c r="C6" s="34"/>
      <c r="D6" s="34"/>
      <c r="E6" s="34"/>
      <c r="F6" s="34"/>
    </row>
    <row r="7" spans="1:6" x14ac:dyDescent="0.2">
      <c r="A7" s="34" t="s">
        <v>9</v>
      </c>
      <c r="B7" s="34" t="s">
        <v>10</v>
      </c>
      <c r="C7" s="34" t="s">
        <v>11</v>
      </c>
      <c r="D7" s="34">
        <v>6050000</v>
      </c>
      <c r="E7" s="34">
        <v>77842.324999999997</v>
      </c>
      <c r="F7" s="34">
        <v>7.838839023271869</v>
      </c>
    </row>
    <row r="8" spans="1:6" x14ac:dyDescent="0.2">
      <c r="A8" s="34" t="s">
        <v>61</v>
      </c>
      <c r="B8" s="34" t="s">
        <v>62</v>
      </c>
      <c r="C8" s="34" t="s">
        <v>11</v>
      </c>
      <c r="D8" s="34">
        <v>15100000</v>
      </c>
      <c r="E8" s="34">
        <v>40611.449999999997</v>
      </c>
      <c r="F8" s="34">
        <v>4.0896340011896406</v>
      </c>
    </row>
    <row r="9" spans="1:6" x14ac:dyDescent="0.2">
      <c r="A9" s="34" t="s">
        <v>35</v>
      </c>
      <c r="B9" s="34" t="s">
        <v>36</v>
      </c>
      <c r="C9" s="34" t="s">
        <v>37</v>
      </c>
      <c r="D9" s="34">
        <v>11300000</v>
      </c>
      <c r="E9" s="34">
        <v>39346.6</v>
      </c>
      <c r="F9" s="34">
        <v>3.962261706765168</v>
      </c>
    </row>
    <row r="10" spans="1:6" x14ac:dyDescent="0.2">
      <c r="A10" s="34" t="s">
        <v>30</v>
      </c>
      <c r="B10" s="34" t="s">
        <v>31</v>
      </c>
      <c r="C10" s="34" t="s">
        <v>11</v>
      </c>
      <c r="D10" s="34">
        <v>3000000</v>
      </c>
      <c r="E10" s="34">
        <v>37561.5</v>
      </c>
      <c r="F10" s="34">
        <v>3.7824994560815903</v>
      </c>
    </row>
    <row r="11" spans="1:6" x14ac:dyDescent="0.2">
      <c r="A11" s="34" t="s">
        <v>40</v>
      </c>
      <c r="B11" s="34" t="s">
        <v>41</v>
      </c>
      <c r="C11" s="34" t="s">
        <v>11</v>
      </c>
      <c r="D11" s="34">
        <v>2550000</v>
      </c>
      <c r="E11" s="34">
        <v>35598</v>
      </c>
      <c r="F11" s="34">
        <v>3.5847720574948401</v>
      </c>
    </row>
    <row r="12" spans="1:6" x14ac:dyDescent="0.2">
      <c r="A12" s="34" t="s">
        <v>19</v>
      </c>
      <c r="B12" s="34" t="s">
        <v>20</v>
      </c>
      <c r="C12" s="34" t="s">
        <v>21</v>
      </c>
      <c r="D12" s="34">
        <v>3700000</v>
      </c>
      <c r="E12" s="34">
        <v>34358.199999999997</v>
      </c>
      <c r="F12" s="34">
        <v>3.4599223356879381</v>
      </c>
    </row>
    <row r="13" spans="1:6" x14ac:dyDescent="0.2">
      <c r="A13" s="34" t="s">
        <v>780</v>
      </c>
      <c r="B13" s="34" t="s">
        <v>781</v>
      </c>
      <c r="C13" s="34" t="s">
        <v>92</v>
      </c>
      <c r="D13" s="34">
        <v>2200000</v>
      </c>
      <c r="E13" s="34">
        <v>31817.5</v>
      </c>
      <c r="F13" s="34">
        <v>3.2040700303203011</v>
      </c>
    </row>
    <row r="14" spans="1:6" x14ac:dyDescent="0.2">
      <c r="A14" s="34" t="s">
        <v>54</v>
      </c>
      <c r="B14" s="34" t="s">
        <v>55</v>
      </c>
      <c r="C14" s="34" t="s">
        <v>11</v>
      </c>
      <c r="D14" s="34">
        <v>4030000</v>
      </c>
      <c r="E14" s="34">
        <v>31198.244999999999</v>
      </c>
      <c r="F14" s="34">
        <v>3.141710121885446</v>
      </c>
    </row>
    <row r="15" spans="1:6" x14ac:dyDescent="0.2">
      <c r="A15" s="34" t="s">
        <v>16</v>
      </c>
      <c r="B15" s="34" t="s">
        <v>17</v>
      </c>
      <c r="C15" s="34" t="s">
        <v>18</v>
      </c>
      <c r="D15" s="34">
        <v>2150000</v>
      </c>
      <c r="E15" s="34">
        <v>26662.15</v>
      </c>
      <c r="F15" s="34">
        <v>2.6849185435343577</v>
      </c>
    </row>
    <row r="16" spans="1:6" x14ac:dyDescent="0.2">
      <c r="A16" s="34" t="s">
        <v>66</v>
      </c>
      <c r="B16" s="34" t="s">
        <v>67</v>
      </c>
      <c r="C16" s="34" t="s">
        <v>21</v>
      </c>
      <c r="D16" s="34">
        <v>2800000</v>
      </c>
      <c r="E16" s="34">
        <v>22712.2</v>
      </c>
      <c r="F16" s="34">
        <v>2.2871526468968568</v>
      </c>
    </row>
    <row r="17" spans="1:6" x14ac:dyDescent="0.2">
      <c r="A17" s="34" t="s">
        <v>38</v>
      </c>
      <c r="B17" s="34" t="s">
        <v>39</v>
      </c>
      <c r="C17" s="34" t="s">
        <v>18</v>
      </c>
      <c r="D17" s="34">
        <v>4100000</v>
      </c>
      <c r="E17" s="34">
        <v>21465.55</v>
      </c>
      <c r="F17" s="34">
        <v>2.1616131198033139</v>
      </c>
    </row>
    <row r="18" spans="1:6" x14ac:dyDescent="0.2">
      <c r="A18" s="34" t="s">
        <v>52</v>
      </c>
      <c r="B18" s="34" t="s">
        <v>53</v>
      </c>
      <c r="C18" s="34" t="s">
        <v>18</v>
      </c>
      <c r="D18" s="34">
        <v>650000</v>
      </c>
      <c r="E18" s="34">
        <v>20620.275000000001</v>
      </c>
      <c r="F18" s="34">
        <v>2.076492657954363</v>
      </c>
    </row>
    <row r="19" spans="1:6" x14ac:dyDescent="0.2">
      <c r="A19" s="34" t="s">
        <v>56</v>
      </c>
      <c r="B19" s="34" t="s">
        <v>57</v>
      </c>
      <c r="C19" s="34" t="s">
        <v>58</v>
      </c>
      <c r="D19" s="34">
        <v>540000</v>
      </c>
      <c r="E19" s="34">
        <v>19950.03</v>
      </c>
      <c r="F19" s="34">
        <v>2.0089979799478561</v>
      </c>
    </row>
    <row r="20" spans="1:6" x14ac:dyDescent="0.2">
      <c r="A20" s="34" t="s">
        <v>46</v>
      </c>
      <c r="B20" s="34" t="s">
        <v>47</v>
      </c>
      <c r="C20" s="34" t="s">
        <v>48</v>
      </c>
      <c r="D20" s="34">
        <v>2900000</v>
      </c>
      <c r="E20" s="34">
        <v>19767.849999999999</v>
      </c>
      <c r="F20" s="34">
        <v>1.9906521803682613</v>
      </c>
    </row>
    <row r="21" spans="1:6" x14ac:dyDescent="0.2">
      <c r="A21" s="34" t="s">
        <v>27</v>
      </c>
      <c r="B21" s="34" t="s">
        <v>28</v>
      </c>
      <c r="C21" s="34" t="s">
        <v>29</v>
      </c>
      <c r="D21" s="34">
        <v>620000</v>
      </c>
      <c r="E21" s="34">
        <v>18716.560000000001</v>
      </c>
      <c r="F21" s="34">
        <v>1.8847856986467113</v>
      </c>
    </row>
    <row r="22" spans="1:6" x14ac:dyDescent="0.2">
      <c r="A22" s="34" t="s">
        <v>68</v>
      </c>
      <c r="B22" s="34" t="s">
        <v>69</v>
      </c>
      <c r="C22" s="34" t="s">
        <v>29</v>
      </c>
      <c r="D22" s="34">
        <v>5150000</v>
      </c>
      <c r="E22" s="34">
        <v>18053.325000000001</v>
      </c>
      <c r="F22" s="34">
        <v>1.817996938167117</v>
      </c>
    </row>
    <row r="23" spans="1:6" x14ac:dyDescent="0.2">
      <c r="A23" s="34" t="s">
        <v>14</v>
      </c>
      <c r="B23" s="34" t="s">
        <v>15</v>
      </c>
      <c r="C23" s="34" t="s">
        <v>11</v>
      </c>
      <c r="D23" s="34">
        <v>6900000</v>
      </c>
      <c r="E23" s="34">
        <v>17964.150000000001</v>
      </c>
      <c r="F23" s="34">
        <v>1.8090168817530741</v>
      </c>
    </row>
    <row r="24" spans="1:6" x14ac:dyDescent="0.2">
      <c r="A24" s="34" t="s">
        <v>12</v>
      </c>
      <c r="B24" s="34" t="s">
        <v>13</v>
      </c>
      <c r="C24" s="34" t="s">
        <v>11</v>
      </c>
      <c r="D24" s="34">
        <v>3600000</v>
      </c>
      <c r="E24" s="34">
        <v>16776</v>
      </c>
      <c r="F24" s="34">
        <v>1.6893683925089453</v>
      </c>
    </row>
    <row r="25" spans="1:6" x14ac:dyDescent="0.2">
      <c r="A25" s="34" t="s">
        <v>97</v>
      </c>
      <c r="B25" s="34" t="s">
        <v>98</v>
      </c>
      <c r="C25" s="34" t="s">
        <v>99</v>
      </c>
      <c r="D25" s="34">
        <v>1940000</v>
      </c>
      <c r="E25" s="34">
        <v>16275.63</v>
      </c>
      <c r="F25" s="34">
        <v>1.6389803821036224</v>
      </c>
    </row>
    <row r="26" spans="1:6" x14ac:dyDescent="0.2">
      <c r="A26" s="34" t="s">
        <v>109</v>
      </c>
      <c r="B26" s="34" t="s">
        <v>110</v>
      </c>
      <c r="C26" s="34" t="s">
        <v>26</v>
      </c>
      <c r="D26" s="34">
        <v>2000000</v>
      </c>
      <c r="E26" s="34">
        <v>15992</v>
      </c>
      <c r="F26" s="34">
        <v>1.6104184151766245</v>
      </c>
    </row>
    <row r="27" spans="1:6" x14ac:dyDescent="0.2">
      <c r="A27" s="34" t="s">
        <v>121</v>
      </c>
      <c r="B27" s="34" t="s">
        <v>122</v>
      </c>
      <c r="C27" s="34" t="s">
        <v>29</v>
      </c>
      <c r="D27" s="34">
        <v>1200000</v>
      </c>
      <c r="E27" s="34">
        <v>15599.4</v>
      </c>
      <c r="F27" s="34">
        <v>1.5708830056094445</v>
      </c>
    </row>
    <row r="28" spans="1:6" x14ac:dyDescent="0.2">
      <c r="A28" s="34" t="s">
        <v>79</v>
      </c>
      <c r="B28" s="34" t="s">
        <v>80</v>
      </c>
      <c r="C28" s="34" t="s">
        <v>58</v>
      </c>
      <c r="D28" s="34">
        <v>1700000</v>
      </c>
      <c r="E28" s="34">
        <v>15479.35</v>
      </c>
      <c r="F28" s="34">
        <v>1.558793790330433</v>
      </c>
    </row>
    <row r="29" spans="1:6" x14ac:dyDescent="0.2">
      <c r="A29" s="34" t="s">
        <v>100</v>
      </c>
      <c r="B29" s="34" t="s">
        <v>101</v>
      </c>
      <c r="C29" s="34" t="s">
        <v>102</v>
      </c>
      <c r="D29" s="34">
        <v>4200000</v>
      </c>
      <c r="E29" s="34">
        <v>15464.4</v>
      </c>
      <c r="F29" s="34">
        <v>1.5572883028800271</v>
      </c>
    </row>
    <row r="30" spans="1:6" x14ac:dyDescent="0.2">
      <c r="A30" s="34" t="s">
        <v>74</v>
      </c>
      <c r="B30" s="34" t="s">
        <v>75</v>
      </c>
      <c r="C30" s="34" t="s">
        <v>29</v>
      </c>
      <c r="D30" s="34">
        <v>1000000</v>
      </c>
      <c r="E30" s="34">
        <v>14707</v>
      </c>
      <c r="F30" s="34">
        <v>1.4810169854929101</v>
      </c>
    </row>
    <row r="31" spans="1:6" x14ac:dyDescent="0.2">
      <c r="A31" s="34" t="s">
        <v>90</v>
      </c>
      <c r="B31" s="34" t="s">
        <v>91</v>
      </c>
      <c r="C31" s="34" t="s">
        <v>92</v>
      </c>
      <c r="D31" s="34">
        <v>4000000</v>
      </c>
      <c r="E31" s="34">
        <v>13078</v>
      </c>
      <c r="F31" s="34">
        <v>1.3169742392246058</v>
      </c>
    </row>
    <row r="32" spans="1:6" x14ac:dyDescent="0.2">
      <c r="A32" s="34" t="s">
        <v>761</v>
      </c>
      <c r="B32" s="34" t="s">
        <v>762</v>
      </c>
      <c r="C32" s="34" t="s">
        <v>83</v>
      </c>
      <c r="D32" s="34">
        <v>6700000</v>
      </c>
      <c r="E32" s="34">
        <v>12820.45</v>
      </c>
      <c r="F32" s="34">
        <v>1.2910385674619285</v>
      </c>
    </row>
    <row r="33" spans="1:6" x14ac:dyDescent="0.2">
      <c r="A33" s="34" t="s">
        <v>76</v>
      </c>
      <c r="B33" s="34" t="s">
        <v>77</v>
      </c>
      <c r="C33" s="34" t="s">
        <v>78</v>
      </c>
      <c r="D33" s="34">
        <v>8500000</v>
      </c>
      <c r="E33" s="34">
        <v>12754.25</v>
      </c>
      <c r="F33" s="34">
        <v>1.2843721280494287</v>
      </c>
    </row>
    <row r="34" spans="1:6" x14ac:dyDescent="0.2">
      <c r="A34" s="34" t="s">
        <v>117</v>
      </c>
      <c r="B34" s="34" t="s">
        <v>118</v>
      </c>
      <c r="C34" s="34" t="s">
        <v>26</v>
      </c>
      <c r="D34" s="34">
        <v>4700000</v>
      </c>
      <c r="E34" s="34">
        <v>12090.75</v>
      </c>
      <c r="F34" s="34">
        <v>1.2175566816718841</v>
      </c>
    </row>
    <row r="35" spans="1:6" x14ac:dyDescent="0.2">
      <c r="A35" s="34" t="s">
        <v>575</v>
      </c>
      <c r="B35" s="34" t="s">
        <v>576</v>
      </c>
      <c r="C35" s="34" t="s">
        <v>89</v>
      </c>
      <c r="D35" s="34">
        <v>5750000</v>
      </c>
      <c r="E35" s="34">
        <v>11344.75</v>
      </c>
      <c r="F35" s="34">
        <v>1.1424333614041402</v>
      </c>
    </row>
    <row r="36" spans="1:6" x14ac:dyDescent="0.2">
      <c r="A36" s="34" t="s">
        <v>897</v>
      </c>
      <c r="B36" s="34" t="s">
        <v>898</v>
      </c>
      <c r="C36" s="34" t="s">
        <v>58</v>
      </c>
      <c r="D36" s="34">
        <v>800000</v>
      </c>
      <c r="E36" s="34">
        <v>11308</v>
      </c>
      <c r="F36" s="34">
        <v>1.1387325812166877</v>
      </c>
    </row>
    <row r="37" spans="1:6" x14ac:dyDescent="0.2">
      <c r="A37" s="34" t="s">
        <v>864</v>
      </c>
      <c r="B37" s="34" t="s">
        <v>865</v>
      </c>
      <c r="C37" s="34" t="s">
        <v>26</v>
      </c>
      <c r="D37" s="34">
        <v>1280000</v>
      </c>
      <c r="E37" s="34">
        <v>11214.72</v>
      </c>
      <c r="F37" s="34">
        <v>1.1293391451381687</v>
      </c>
    </row>
    <row r="38" spans="1:6" x14ac:dyDescent="0.2">
      <c r="A38" s="34" t="s">
        <v>93</v>
      </c>
      <c r="B38" s="34" t="s">
        <v>94</v>
      </c>
      <c r="C38" s="34" t="s">
        <v>29</v>
      </c>
      <c r="D38" s="34">
        <v>1750000</v>
      </c>
      <c r="E38" s="34">
        <v>11051.25</v>
      </c>
      <c r="F38" s="34">
        <v>1.1128774706553697</v>
      </c>
    </row>
    <row r="39" spans="1:6" x14ac:dyDescent="0.2">
      <c r="A39" s="34" t="s">
        <v>123</v>
      </c>
      <c r="B39" s="34" t="s">
        <v>124</v>
      </c>
      <c r="C39" s="34" t="s">
        <v>125</v>
      </c>
      <c r="D39" s="34">
        <v>3500000</v>
      </c>
      <c r="E39" s="34">
        <v>10822</v>
      </c>
      <c r="F39" s="34">
        <v>1.0897916513907848</v>
      </c>
    </row>
    <row r="40" spans="1:6" x14ac:dyDescent="0.2">
      <c r="A40" s="34" t="s">
        <v>49</v>
      </c>
      <c r="B40" s="34" t="s">
        <v>50</v>
      </c>
      <c r="C40" s="34" t="s">
        <v>51</v>
      </c>
      <c r="D40" s="34">
        <v>7000000</v>
      </c>
      <c r="E40" s="34">
        <v>10657.5</v>
      </c>
      <c r="F40" s="34">
        <v>1.0732262543612354</v>
      </c>
    </row>
    <row r="41" spans="1:6" x14ac:dyDescent="0.2">
      <c r="A41" s="34" t="s">
        <v>714</v>
      </c>
      <c r="B41" s="34" t="s">
        <v>715</v>
      </c>
      <c r="C41" s="34" t="s">
        <v>83</v>
      </c>
      <c r="D41" s="34">
        <v>2173426</v>
      </c>
      <c r="E41" s="34">
        <v>10420.490959999999</v>
      </c>
      <c r="F41" s="34">
        <v>1.0493590881169048</v>
      </c>
    </row>
    <row r="42" spans="1:6" x14ac:dyDescent="0.2">
      <c r="A42" s="34" t="s">
        <v>63</v>
      </c>
      <c r="B42" s="34" t="s">
        <v>64</v>
      </c>
      <c r="C42" s="34" t="s">
        <v>65</v>
      </c>
      <c r="D42" s="34">
        <v>7400000</v>
      </c>
      <c r="E42" s="34">
        <v>10356.299999999999</v>
      </c>
      <c r="F42" s="34">
        <v>1.0428949620493795</v>
      </c>
    </row>
    <row r="43" spans="1:6" x14ac:dyDescent="0.2">
      <c r="A43" s="34" t="s">
        <v>24</v>
      </c>
      <c r="B43" s="34" t="s">
        <v>25</v>
      </c>
      <c r="C43" s="34" t="s">
        <v>26</v>
      </c>
      <c r="D43" s="34">
        <v>1200000</v>
      </c>
      <c r="E43" s="34">
        <v>10264.799999999999</v>
      </c>
      <c r="F43" s="34">
        <v>1.0336807746438854</v>
      </c>
    </row>
    <row r="44" spans="1:6" x14ac:dyDescent="0.2">
      <c r="A44" s="34" t="s">
        <v>22</v>
      </c>
      <c r="B44" s="34" t="s">
        <v>23</v>
      </c>
      <c r="C44" s="34" t="s">
        <v>21</v>
      </c>
      <c r="D44" s="34">
        <v>2200000</v>
      </c>
      <c r="E44" s="34">
        <v>9948.4</v>
      </c>
      <c r="F44" s="34">
        <v>1.0018188195061988</v>
      </c>
    </row>
    <row r="45" spans="1:6" x14ac:dyDescent="0.2">
      <c r="A45" s="34" t="s">
        <v>1044</v>
      </c>
      <c r="B45" s="34" t="s">
        <v>1045</v>
      </c>
      <c r="C45" s="34" t="s">
        <v>37</v>
      </c>
      <c r="D45" s="34">
        <v>1400000</v>
      </c>
      <c r="E45" s="34">
        <v>9892.4</v>
      </c>
      <c r="F45" s="34">
        <v>0.99617953541103299</v>
      </c>
    </row>
    <row r="46" spans="1:6" x14ac:dyDescent="0.2">
      <c r="A46" s="34" t="s">
        <v>81</v>
      </c>
      <c r="B46" s="34" t="s">
        <v>82</v>
      </c>
      <c r="C46" s="34" t="s">
        <v>83</v>
      </c>
      <c r="D46" s="34">
        <v>2500000</v>
      </c>
      <c r="E46" s="34">
        <v>9051.25</v>
      </c>
      <c r="F46" s="34">
        <v>0.9114744672565922</v>
      </c>
    </row>
    <row r="47" spans="1:6" x14ac:dyDescent="0.2">
      <c r="A47" s="34" t="s">
        <v>610</v>
      </c>
      <c r="B47" s="34" t="s">
        <v>611</v>
      </c>
      <c r="C47" s="34" t="s">
        <v>89</v>
      </c>
      <c r="D47" s="34">
        <v>5000000</v>
      </c>
      <c r="E47" s="34">
        <v>9020</v>
      </c>
      <c r="F47" s="34">
        <v>0.90832754532848625</v>
      </c>
    </row>
    <row r="48" spans="1:6" x14ac:dyDescent="0.2">
      <c r="A48" s="34" t="s">
        <v>70</v>
      </c>
      <c r="B48" s="34" t="s">
        <v>71</v>
      </c>
      <c r="C48" s="34" t="s">
        <v>26</v>
      </c>
      <c r="D48" s="34">
        <v>900000</v>
      </c>
      <c r="E48" s="34">
        <v>8736.2999999999993</v>
      </c>
      <c r="F48" s="34">
        <v>0.87975852929636966</v>
      </c>
    </row>
    <row r="49" spans="1:6" x14ac:dyDescent="0.2">
      <c r="A49" s="34" t="s">
        <v>789</v>
      </c>
      <c r="B49" s="34" t="s">
        <v>790</v>
      </c>
      <c r="C49" s="34" t="s">
        <v>21</v>
      </c>
      <c r="D49" s="34">
        <v>1900000</v>
      </c>
      <c r="E49" s="34">
        <v>8702</v>
      </c>
      <c r="F49" s="34">
        <v>0.8763044677880808</v>
      </c>
    </row>
    <row r="50" spans="1:6" x14ac:dyDescent="0.2">
      <c r="A50" s="34" t="s">
        <v>95</v>
      </c>
      <c r="B50" s="34" t="s">
        <v>96</v>
      </c>
      <c r="C50" s="34" t="s">
        <v>89</v>
      </c>
      <c r="D50" s="34">
        <v>770000</v>
      </c>
      <c r="E50" s="34">
        <v>8637.86</v>
      </c>
      <c r="F50" s="34">
        <v>0.86984547346908203</v>
      </c>
    </row>
    <row r="51" spans="1:6" x14ac:dyDescent="0.2">
      <c r="A51" s="34" t="s">
        <v>87</v>
      </c>
      <c r="B51" s="34" t="s">
        <v>88</v>
      </c>
      <c r="C51" s="34" t="s">
        <v>89</v>
      </c>
      <c r="D51" s="34">
        <v>920000</v>
      </c>
      <c r="E51" s="34">
        <v>8261.14</v>
      </c>
      <c r="F51" s="34">
        <v>0.83190920374888822</v>
      </c>
    </row>
    <row r="52" spans="1:6" x14ac:dyDescent="0.2">
      <c r="A52" s="34" t="s">
        <v>579</v>
      </c>
      <c r="B52" s="34" t="s">
        <v>580</v>
      </c>
      <c r="C52" s="34" t="s">
        <v>99</v>
      </c>
      <c r="D52" s="34">
        <v>640000</v>
      </c>
      <c r="E52" s="34">
        <v>8214.7199999999993</v>
      </c>
      <c r="F52" s="34">
        <v>0.82723464004000258</v>
      </c>
    </row>
    <row r="53" spans="1:6" x14ac:dyDescent="0.2">
      <c r="A53" s="34" t="s">
        <v>577</v>
      </c>
      <c r="B53" s="34" t="s">
        <v>578</v>
      </c>
      <c r="C53" s="34" t="s">
        <v>86</v>
      </c>
      <c r="D53" s="34">
        <v>580000</v>
      </c>
      <c r="E53" s="34">
        <v>8066.35</v>
      </c>
      <c r="F53" s="34">
        <v>0.81229355823286431</v>
      </c>
    </row>
    <row r="54" spans="1:6" x14ac:dyDescent="0.2">
      <c r="A54" s="34" t="s">
        <v>111</v>
      </c>
      <c r="B54" s="34" t="s">
        <v>112</v>
      </c>
      <c r="C54" s="34" t="s">
        <v>11</v>
      </c>
      <c r="D54" s="34">
        <v>9650000</v>
      </c>
      <c r="E54" s="34">
        <v>8057.75</v>
      </c>
      <c r="F54" s="34">
        <v>0.81142752531824947</v>
      </c>
    </row>
    <row r="55" spans="1:6" x14ac:dyDescent="0.2">
      <c r="A55" s="34" t="s">
        <v>787</v>
      </c>
      <c r="B55" s="34" t="s">
        <v>788</v>
      </c>
      <c r="C55" s="34" t="s">
        <v>21</v>
      </c>
      <c r="D55" s="34">
        <v>350000</v>
      </c>
      <c r="E55" s="34">
        <v>7804.3</v>
      </c>
      <c r="F55" s="34">
        <v>0.78590472971253944</v>
      </c>
    </row>
    <row r="56" spans="1:6" x14ac:dyDescent="0.2">
      <c r="A56" s="34" t="s">
        <v>600</v>
      </c>
      <c r="B56" s="34" t="s">
        <v>601</v>
      </c>
      <c r="C56" s="34" t="s">
        <v>11</v>
      </c>
      <c r="D56" s="34">
        <v>10000000</v>
      </c>
      <c r="E56" s="34">
        <v>7605</v>
      </c>
      <c r="F56" s="34">
        <v>0.76583492042385137</v>
      </c>
    </row>
    <row r="57" spans="1:6" x14ac:dyDescent="0.2">
      <c r="A57" s="34" t="s">
        <v>770</v>
      </c>
      <c r="B57" s="34" t="s">
        <v>771</v>
      </c>
      <c r="C57" s="34" t="s">
        <v>37</v>
      </c>
      <c r="D57" s="34">
        <v>6000000</v>
      </c>
      <c r="E57" s="34">
        <v>6606</v>
      </c>
      <c r="F57" s="34">
        <v>0.66523412022616202</v>
      </c>
    </row>
    <row r="58" spans="1:6" x14ac:dyDescent="0.2">
      <c r="A58" s="34" t="s">
        <v>106</v>
      </c>
      <c r="B58" s="34" t="s">
        <v>107</v>
      </c>
      <c r="C58" s="34" t="s">
        <v>108</v>
      </c>
      <c r="D58" s="34">
        <v>3400000</v>
      </c>
      <c r="E58" s="34">
        <v>6203.3</v>
      </c>
      <c r="F58" s="34">
        <v>0.62468162549181816</v>
      </c>
    </row>
    <row r="59" spans="1:6" x14ac:dyDescent="0.2">
      <c r="A59" s="34" t="s">
        <v>702</v>
      </c>
      <c r="B59" s="34" t="s">
        <v>703</v>
      </c>
      <c r="C59" s="34" t="s">
        <v>108</v>
      </c>
      <c r="D59" s="34">
        <v>6000000</v>
      </c>
      <c r="E59" s="34">
        <v>4785</v>
      </c>
      <c r="F59" s="34">
        <v>0.48185668563157508</v>
      </c>
    </row>
    <row r="60" spans="1:6" x14ac:dyDescent="0.2">
      <c r="A60" s="34" t="s">
        <v>608</v>
      </c>
      <c r="B60" s="34" t="s">
        <v>609</v>
      </c>
      <c r="C60" s="34" t="s">
        <v>86</v>
      </c>
      <c r="D60" s="34">
        <v>2800000</v>
      </c>
      <c r="E60" s="34">
        <v>4601.8</v>
      </c>
      <c r="F60" s="34">
        <v>0.46340817052024708</v>
      </c>
    </row>
    <row r="61" spans="1:6" x14ac:dyDescent="0.2">
      <c r="A61" s="34" t="s">
        <v>657</v>
      </c>
      <c r="B61" s="34" t="s">
        <v>658</v>
      </c>
      <c r="C61" s="34" t="s">
        <v>58</v>
      </c>
      <c r="D61" s="34">
        <v>1000000</v>
      </c>
      <c r="E61" s="34">
        <v>3723</v>
      </c>
      <c r="F61" s="34">
        <v>0.37491169082682424</v>
      </c>
    </row>
    <row r="62" spans="1:6" x14ac:dyDescent="0.2">
      <c r="A62" s="34" t="s">
        <v>668</v>
      </c>
      <c r="B62" s="34" t="s">
        <v>669</v>
      </c>
      <c r="C62" s="34" t="s">
        <v>99</v>
      </c>
      <c r="D62" s="34">
        <v>2747000</v>
      </c>
      <c r="E62" s="34">
        <v>3705.703</v>
      </c>
      <c r="F62" s="34">
        <v>0.37316985695192995</v>
      </c>
    </row>
    <row r="63" spans="1:6" x14ac:dyDescent="0.2">
      <c r="A63" s="34" t="s">
        <v>103</v>
      </c>
      <c r="B63" s="34" t="s">
        <v>104</v>
      </c>
      <c r="C63" s="34" t="s">
        <v>105</v>
      </c>
      <c r="D63" s="34">
        <v>456706</v>
      </c>
      <c r="E63" s="34">
        <v>3075.91491</v>
      </c>
      <c r="F63" s="34">
        <v>0.30974925053654012</v>
      </c>
    </row>
    <row r="64" spans="1:6" x14ac:dyDescent="0.2">
      <c r="A64" s="34" t="s">
        <v>115</v>
      </c>
      <c r="B64" s="34" t="s">
        <v>116</v>
      </c>
      <c r="C64" s="34" t="s">
        <v>65</v>
      </c>
      <c r="D64" s="34">
        <v>1260000</v>
      </c>
      <c r="E64" s="34">
        <v>3027.78</v>
      </c>
      <c r="F64" s="34">
        <v>0.30490199281537522</v>
      </c>
    </row>
    <row r="65" spans="1:6" x14ac:dyDescent="0.2">
      <c r="A65" s="34" t="s">
        <v>666</v>
      </c>
      <c r="B65" s="34" t="s">
        <v>667</v>
      </c>
      <c r="C65" s="34" t="s">
        <v>26</v>
      </c>
      <c r="D65" s="34">
        <v>1000000</v>
      </c>
      <c r="E65" s="34">
        <v>2115</v>
      </c>
      <c r="F65" s="34">
        <v>0.21298367609420715</v>
      </c>
    </row>
    <row r="66" spans="1:6" x14ac:dyDescent="0.2">
      <c r="A66" s="34" t="s">
        <v>72</v>
      </c>
      <c r="B66" s="34" t="s">
        <v>73</v>
      </c>
      <c r="C66" s="34" t="s">
        <v>18</v>
      </c>
      <c r="D66" s="34">
        <v>522784</v>
      </c>
      <c r="E66" s="34">
        <v>2018.991808</v>
      </c>
      <c r="F66" s="34">
        <v>0.2033155069843639</v>
      </c>
    </row>
    <row r="67" spans="1:6" x14ac:dyDescent="0.2">
      <c r="A67" s="34" t="s">
        <v>1046</v>
      </c>
      <c r="B67" s="34" t="s">
        <v>1047</v>
      </c>
      <c r="C67" s="34" t="s">
        <v>99</v>
      </c>
      <c r="D67" s="34">
        <v>400000</v>
      </c>
      <c r="E67" s="34">
        <v>673.6</v>
      </c>
      <c r="F67" s="34">
        <v>6.7832531544708252E-2</v>
      </c>
    </row>
    <row r="68" spans="1:6" x14ac:dyDescent="0.2">
      <c r="A68" s="33" t="s">
        <v>131</v>
      </c>
      <c r="B68" s="34"/>
      <c r="C68" s="34"/>
      <c r="D68" s="34"/>
      <c r="E68" s="33">
        <f xml:space="preserve"> SUM(E7:E67)</f>
        <v>925256.51067800028</v>
      </c>
      <c r="F68" s="33">
        <f>SUM(F7:F67)</f>
        <v>93.174720082411099</v>
      </c>
    </row>
    <row r="69" spans="1:6" x14ac:dyDescent="0.2">
      <c r="A69" s="34"/>
      <c r="B69" s="34"/>
      <c r="C69" s="34"/>
      <c r="D69" s="34"/>
      <c r="E69" s="34"/>
      <c r="F69" s="34"/>
    </row>
    <row r="70" spans="1:6" x14ac:dyDescent="0.2">
      <c r="A70" s="33" t="s">
        <v>585</v>
      </c>
      <c r="B70" s="34"/>
      <c r="C70" s="34"/>
      <c r="D70" s="34"/>
      <c r="E70" s="34"/>
      <c r="F70" s="34"/>
    </row>
    <row r="71" spans="1:6" x14ac:dyDescent="0.2">
      <c r="A71" s="34" t="s">
        <v>586</v>
      </c>
      <c r="B71" s="34" t="s">
        <v>587</v>
      </c>
      <c r="C71" s="34" t="s">
        <v>128</v>
      </c>
      <c r="D71" s="34">
        <v>38000</v>
      </c>
      <c r="E71" s="34">
        <v>0.60040000000000004</v>
      </c>
      <c r="F71" s="34">
        <v>6.0461181620313003E-5</v>
      </c>
    </row>
    <row r="72" spans="1:6" x14ac:dyDescent="0.2">
      <c r="A72" s="34" t="s">
        <v>588</v>
      </c>
      <c r="B72" s="34" t="s">
        <v>130</v>
      </c>
      <c r="C72" s="34" t="s">
        <v>128</v>
      </c>
      <c r="D72" s="34">
        <v>73500</v>
      </c>
      <c r="E72" s="34">
        <v>7.3499999999999998E-3</v>
      </c>
      <c r="F72" s="34">
        <v>7.4015603749050715E-7</v>
      </c>
    </row>
    <row r="73" spans="1:6" x14ac:dyDescent="0.2">
      <c r="A73" s="34" t="s">
        <v>129</v>
      </c>
      <c r="B73" s="34" t="s">
        <v>1048</v>
      </c>
      <c r="C73" s="34" t="s">
        <v>128</v>
      </c>
      <c r="D73" s="34">
        <v>45000</v>
      </c>
      <c r="E73" s="34">
        <v>4.4999999999999997E-3</v>
      </c>
      <c r="F73" s="34">
        <v>4.5315675764724927E-7</v>
      </c>
    </row>
    <row r="74" spans="1:6" x14ac:dyDescent="0.2">
      <c r="A74" s="33" t="s">
        <v>131</v>
      </c>
      <c r="B74" s="34"/>
      <c r="C74" s="34"/>
      <c r="D74" s="34"/>
      <c r="E74" s="33">
        <f>SUM(E71:E73)</f>
        <v>0.61224999999999996</v>
      </c>
      <c r="F74" s="33">
        <f>SUM(F71:F73)</f>
        <v>6.1654494415450749E-5</v>
      </c>
    </row>
    <row r="75" spans="1:6" x14ac:dyDescent="0.2">
      <c r="A75" s="34"/>
      <c r="B75" s="34"/>
      <c r="C75" s="34"/>
      <c r="D75" s="34"/>
      <c r="E75" s="34"/>
      <c r="F75" s="34"/>
    </row>
    <row r="76" spans="1:6" x14ac:dyDescent="0.2">
      <c r="A76" s="33" t="s">
        <v>798</v>
      </c>
      <c r="B76" s="34"/>
      <c r="C76" s="34"/>
      <c r="D76" s="34"/>
      <c r="E76" s="34"/>
      <c r="F76" s="34"/>
    </row>
    <row r="77" spans="1:6" x14ac:dyDescent="0.2">
      <c r="A77" s="34"/>
      <c r="B77" s="34"/>
      <c r="C77" s="34"/>
      <c r="D77" s="34"/>
      <c r="E77" s="34"/>
      <c r="F77" s="34"/>
    </row>
    <row r="78" spans="1:6" x14ac:dyDescent="0.2">
      <c r="A78" s="34" t="s">
        <v>801</v>
      </c>
      <c r="B78" s="34" t="s">
        <v>802</v>
      </c>
      <c r="C78" s="34" t="s">
        <v>21</v>
      </c>
      <c r="D78" s="34">
        <v>500000</v>
      </c>
      <c r="E78" s="34">
        <v>18199.593881100001</v>
      </c>
      <c r="F78" s="34">
        <v>1.8327264341457765</v>
      </c>
    </row>
    <row r="79" spans="1:6" x14ac:dyDescent="0.2">
      <c r="A79" s="33" t="s">
        <v>131</v>
      </c>
      <c r="B79" s="34"/>
      <c r="C79" s="34"/>
      <c r="D79" s="34"/>
      <c r="E79" s="33">
        <f>SUM(E78)</f>
        <v>18199.593881100001</v>
      </c>
      <c r="F79" s="33">
        <f>SUM(F78)</f>
        <v>1.8327264341457765</v>
      </c>
    </row>
    <row r="80" spans="1:6" x14ac:dyDescent="0.2">
      <c r="A80" s="33"/>
      <c r="B80" s="34"/>
      <c r="C80" s="34"/>
      <c r="D80" s="34"/>
      <c r="E80" s="34"/>
      <c r="F80" s="34"/>
    </row>
    <row r="81" spans="1:6" x14ac:dyDescent="0.2">
      <c r="A81" s="33" t="s">
        <v>131</v>
      </c>
      <c r="B81" s="34"/>
      <c r="C81" s="34"/>
      <c r="D81" s="34"/>
      <c r="E81" s="33">
        <v>943456.71680910024</v>
      </c>
      <c r="F81" s="33">
        <v>95.007508171051299</v>
      </c>
    </row>
    <row r="82" spans="1:6" x14ac:dyDescent="0.2">
      <c r="A82" s="34"/>
      <c r="B82" s="34"/>
      <c r="C82" s="34"/>
      <c r="D82" s="34"/>
      <c r="E82" s="34"/>
      <c r="F82" s="34"/>
    </row>
    <row r="83" spans="1:6" x14ac:dyDescent="0.2">
      <c r="A83" s="33" t="s">
        <v>158</v>
      </c>
      <c r="B83" s="34"/>
      <c r="C83" s="34"/>
      <c r="D83" s="34"/>
      <c r="E83" s="33">
        <v>49577.133852999774</v>
      </c>
      <c r="F83" s="33">
        <v>4.9924918289486797</v>
      </c>
    </row>
    <row r="84" spans="1:6" x14ac:dyDescent="0.2">
      <c r="A84" s="34"/>
      <c r="B84" s="34"/>
      <c r="C84" s="34"/>
      <c r="D84" s="34"/>
      <c r="E84" s="34"/>
      <c r="F84" s="34"/>
    </row>
    <row r="85" spans="1:6" x14ac:dyDescent="0.2">
      <c r="A85" s="37" t="s">
        <v>159</v>
      </c>
      <c r="B85" s="32"/>
      <c r="C85" s="32"/>
      <c r="D85" s="32"/>
      <c r="E85" s="38">
        <v>993033.85066210001</v>
      </c>
      <c r="F85" s="37">
        <f xml:space="preserve"> ROUND(SUM(F81:F84),2)</f>
        <v>100</v>
      </c>
    </row>
    <row r="87" spans="1:6" x14ac:dyDescent="0.2">
      <c r="A87" s="39" t="s">
        <v>162</v>
      </c>
    </row>
    <row r="88" spans="1:6" x14ac:dyDescent="0.2">
      <c r="A88" s="39" t="s">
        <v>163</v>
      </c>
    </row>
    <row r="89" spans="1:6" x14ac:dyDescent="0.2">
      <c r="A89" s="39" t="s">
        <v>164</v>
      </c>
    </row>
    <row r="90" spans="1:6" x14ac:dyDescent="0.2">
      <c r="A90" s="28" t="s">
        <v>589</v>
      </c>
      <c r="B90" s="40">
        <v>38.246638900000001</v>
      </c>
    </row>
    <row r="91" spans="1:6" x14ac:dyDescent="0.2">
      <c r="A91" s="28" t="s">
        <v>590</v>
      </c>
      <c r="B91" s="40">
        <v>495.98703319999998</v>
      </c>
    </row>
    <row r="92" spans="1:6" x14ac:dyDescent="0.2">
      <c r="A92" s="28" t="s">
        <v>591</v>
      </c>
      <c r="B92" s="40">
        <v>36.927057900000001</v>
      </c>
    </row>
    <row r="93" spans="1:6" x14ac:dyDescent="0.2">
      <c r="A93" s="28" t="s">
        <v>592</v>
      </c>
      <c r="B93" s="40">
        <v>480.80917260000001</v>
      </c>
    </row>
    <row r="95" spans="1:6" x14ac:dyDescent="0.2">
      <c r="A95" s="39" t="s">
        <v>165</v>
      </c>
    </row>
    <row r="96" spans="1:6" x14ac:dyDescent="0.2">
      <c r="A96" s="28" t="s">
        <v>589</v>
      </c>
      <c r="B96" s="40">
        <v>38.503964600000003</v>
      </c>
    </row>
    <row r="97" spans="1:2" x14ac:dyDescent="0.2">
      <c r="A97" s="28" t="s">
        <v>590</v>
      </c>
      <c r="B97" s="40">
        <v>499.31996450000003</v>
      </c>
    </row>
    <row r="98" spans="1:2" x14ac:dyDescent="0.2">
      <c r="A98" s="28" t="s">
        <v>591</v>
      </c>
      <c r="B98" s="40">
        <v>36.958402300000003</v>
      </c>
    </row>
    <row r="99" spans="1:2" x14ac:dyDescent="0.2">
      <c r="A99" s="28" t="s">
        <v>592</v>
      </c>
      <c r="B99" s="40">
        <v>481.21729210000001</v>
      </c>
    </row>
    <row r="101" spans="1:2" x14ac:dyDescent="0.2">
      <c r="A101" s="39" t="s">
        <v>166</v>
      </c>
      <c r="B101" s="41" t="s">
        <v>167</v>
      </c>
    </row>
    <row r="103" spans="1:2" x14ac:dyDescent="0.2">
      <c r="A103" s="39" t="s">
        <v>594</v>
      </c>
      <c r="B103" s="46">
        <v>8.6839170448162778E-2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showGridLines="0" workbookViewId="0"/>
  </sheetViews>
  <sheetFormatPr defaultRowHeight="11.25" x14ac:dyDescent="0.2"/>
  <cols>
    <col min="1" max="1" width="38" style="3" customWidth="1"/>
    <col min="2" max="2" width="43.85546875" style="3" bestFit="1" customWidth="1"/>
    <col min="3" max="3" width="12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7" x14ac:dyDescent="0.2">
      <c r="A1" s="1"/>
      <c r="B1" s="55" t="s">
        <v>454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225</v>
      </c>
      <c r="B8" s="9" t="s">
        <v>1053</v>
      </c>
      <c r="C8" s="9" t="s">
        <v>175</v>
      </c>
      <c r="D8" s="9">
        <v>3100000</v>
      </c>
      <c r="E8" s="10">
        <v>31187.364000000001</v>
      </c>
      <c r="F8" s="10">
        <v>4.6514866179582599</v>
      </c>
      <c r="G8" s="29"/>
    </row>
    <row r="9" spans="1:7" x14ac:dyDescent="0.2">
      <c r="A9" s="9" t="s">
        <v>357</v>
      </c>
      <c r="B9" s="9" t="s">
        <v>1207</v>
      </c>
      <c r="C9" s="9" t="s">
        <v>189</v>
      </c>
      <c r="D9" s="9">
        <v>1650</v>
      </c>
      <c r="E9" s="10">
        <v>16966.834500000001</v>
      </c>
      <c r="F9" s="10">
        <v>2.5305442173908101</v>
      </c>
      <c r="G9" s="29"/>
    </row>
    <row r="10" spans="1:7" x14ac:dyDescent="0.2">
      <c r="A10" s="9" t="s">
        <v>288</v>
      </c>
      <c r="B10" s="9" t="s">
        <v>1208</v>
      </c>
      <c r="C10" s="9" t="s">
        <v>289</v>
      </c>
      <c r="D10" s="9">
        <v>1250</v>
      </c>
      <c r="E10" s="10">
        <v>12672.6875</v>
      </c>
      <c r="F10" s="10">
        <v>1.8900871622179101</v>
      </c>
      <c r="G10" s="29"/>
    </row>
    <row r="11" spans="1:7" x14ac:dyDescent="0.2">
      <c r="A11" s="9" t="s">
        <v>410</v>
      </c>
      <c r="B11" s="9" t="s">
        <v>1178</v>
      </c>
      <c r="C11" s="9" t="s">
        <v>265</v>
      </c>
      <c r="D11" s="9">
        <v>1200</v>
      </c>
      <c r="E11" s="10">
        <v>12174.348</v>
      </c>
      <c r="F11" s="10">
        <v>1.81576156306018</v>
      </c>
      <c r="G11" s="29"/>
    </row>
    <row r="12" spans="1:7" x14ac:dyDescent="0.2">
      <c r="A12" s="9" t="s">
        <v>231</v>
      </c>
      <c r="B12" s="9" t="s">
        <v>1171</v>
      </c>
      <c r="C12" s="9" t="s">
        <v>232</v>
      </c>
      <c r="D12" s="9">
        <v>19</v>
      </c>
      <c r="E12" s="10">
        <v>9733.1205000000009</v>
      </c>
      <c r="F12" s="10">
        <v>1.4516609918275001</v>
      </c>
      <c r="G12" s="29"/>
    </row>
    <row r="13" spans="1:7" x14ac:dyDescent="0.2">
      <c r="A13" s="9" t="s">
        <v>411</v>
      </c>
      <c r="B13" s="9" t="s">
        <v>1175</v>
      </c>
      <c r="C13" s="9" t="s">
        <v>145</v>
      </c>
      <c r="D13" s="9">
        <v>950</v>
      </c>
      <c r="E13" s="10">
        <v>9705.8554999999997</v>
      </c>
      <c r="F13" s="10">
        <v>1.44759451212634</v>
      </c>
      <c r="G13" s="29"/>
    </row>
    <row r="14" spans="1:7" x14ac:dyDescent="0.2">
      <c r="A14" s="9" t="s">
        <v>233</v>
      </c>
      <c r="B14" s="9" t="s">
        <v>1209</v>
      </c>
      <c r="C14" s="9" t="s">
        <v>232</v>
      </c>
      <c r="D14" s="9">
        <v>18</v>
      </c>
      <c r="E14" s="10">
        <v>9121.9770000000008</v>
      </c>
      <c r="F14" s="10">
        <v>1.3605110693171401</v>
      </c>
      <c r="G14" s="29"/>
    </row>
    <row r="15" spans="1:7" x14ac:dyDescent="0.2">
      <c r="A15" s="9" t="s">
        <v>237</v>
      </c>
      <c r="B15" s="9" t="s">
        <v>1169</v>
      </c>
      <c r="C15" s="9" t="s">
        <v>145</v>
      </c>
      <c r="D15" s="9">
        <v>1480</v>
      </c>
      <c r="E15" s="10">
        <v>8917.8880000000008</v>
      </c>
      <c r="F15" s="10">
        <v>1.3300719064442399</v>
      </c>
      <c r="G15" s="29"/>
    </row>
    <row r="16" spans="1:7" x14ac:dyDescent="0.2">
      <c r="A16" s="9" t="s">
        <v>425</v>
      </c>
      <c r="B16" s="9" t="s">
        <v>1210</v>
      </c>
      <c r="C16" s="9" t="s">
        <v>265</v>
      </c>
      <c r="D16" s="9">
        <v>800</v>
      </c>
      <c r="E16" s="10">
        <v>8157.8320000000003</v>
      </c>
      <c r="F16" s="10">
        <v>1.2167122036845299</v>
      </c>
      <c r="G16" s="29"/>
    </row>
    <row r="17" spans="1:7" x14ac:dyDescent="0.2">
      <c r="A17" s="9" t="s">
        <v>371</v>
      </c>
      <c r="B17" s="9" t="s">
        <v>1211</v>
      </c>
      <c r="C17" s="9" t="s">
        <v>265</v>
      </c>
      <c r="D17" s="9">
        <v>750</v>
      </c>
      <c r="E17" s="10">
        <v>7647.9674999999997</v>
      </c>
      <c r="F17" s="10">
        <v>1.1406676909542499</v>
      </c>
      <c r="G17" s="29"/>
    </row>
    <row r="18" spans="1:7" x14ac:dyDescent="0.2">
      <c r="A18" s="9" t="s">
        <v>228</v>
      </c>
      <c r="B18" s="9" t="s">
        <v>1212</v>
      </c>
      <c r="C18" s="9" t="s">
        <v>229</v>
      </c>
      <c r="D18" s="9">
        <v>650</v>
      </c>
      <c r="E18" s="10">
        <v>6759.5645000000004</v>
      </c>
      <c r="F18" s="10">
        <v>1.0081654805765501</v>
      </c>
      <c r="G18" s="29"/>
    </row>
    <row r="19" spans="1:7" x14ac:dyDescent="0.2">
      <c r="A19" s="9" t="s">
        <v>353</v>
      </c>
      <c r="B19" s="9" t="s">
        <v>1076</v>
      </c>
      <c r="C19" s="9" t="s">
        <v>235</v>
      </c>
      <c r="D19" s="9">
        <v>260</v>
      </c>
      <c r="E19" s="10">
        <v>6541.4504999999999</v>
      </c>
      <c r="F19" s="10">
        <v>0.975634537846364</v>
      </c>
      <c r="G19" s="29"/>
    </row>
    <row r="20" spans="1:7" x14ac:dyDescent="0.2">
      <c r="A20" s="9" t="s">
        <v>285</v>
      </c>
      <c r="B20" s="9" t="s">
        <v>1087</v>
      </c>
      <c r="C20" s="9" t="s">
        <v>235</v>
      </c>
      <c r="D20" s="9">
        <v>650</v>
      </c>
      <c r="E20" s="10">
        <v>6513.2340000000004</v>
      </c>
      <c r="F20" s="10">
        <v>0.97142614523724202</v>
      </c>
      <c r="G20" s="29"/>
    </row>
    <row r="21" spans="1:7" x14ac:dyDescent="0.2">
      <c r="A21" s="9" t="s">
        <v>296</v>
      </c>
      <c r="B21" s="9" t="s">
        <v>1213</v>
      </c>
      <c r="C21" s="9" t="s">
        <v>232</v>
      </c>
      <c r="D21" s="9">
        <v>600</v>
      </c>
      <c r="E21" s="10">
        <v>6006.3239999999996</v>
      </c>
      <c r="F21" s="10">
        <v>0.895822285882241</v>
      </c>
      <c r="G21" s="29"/>
    </row>
    <row r="22" spans="1:7" x14ac:dyDescent="0.2">
      <c r="A22" s="9" t="s">
        <v>234</v>
      </c>
      <c r="B22" s="9" t="s">
        <v>1214</v>
      </c>
      <c r="C22" s="9" t="s">
        <v>235</v>
      </c>
      <c r="D22" s="9">
        <v>500</v>
      </c>
      <c r="E22" s="10">
        <v>5382.55</v>
      </c>
      <c r="F22" s="10">
        <v>0.80278856832822498</v>
      </c>
      <c r="G22" s="29"/>
    </row>
    <row r="23" spans="1:7" x14ac:dyDescent="0.2">
      <c r="A23" s="9" t="s">
        <v>133</v>
      </c>
      <c r="B23" s="9" t="s">
        <v>1070</v>
      </c>
      <c r="C23" s="9" t="s">
        <v>134</v>
      </c>
      <c r="D23" s="9">
        <v>520</v>
      </c>
      <c r="E23" s="10">
        <v>5263.3620000000001</v>
      </c>
      <c r="F23" s="10">
        <v>0.78501209363093305</v>
      </c>
      <c r="G23" s="29"/>
    </row>
    <row r="24" spans="1:7" x14ac:dyDescent="0.2">
      <c r="A24" s="9" t="s">
        <v>333</v>
      </c>
      <c r="B24" s="9" t="s">
        <v>1099</v>
      </c>
      <c r="C24" s="9" t="s">
        <v>134</v>
      </c>
      <c r="D24" s="9">
        <v>500</v>
      </c>
      <c r="E24" s="10">
        <v>5076.9049999999997</v>
      </c>
      <c r="F24" s="10">
        <v>0.75720268209090602</v>
      </c>
      <c r="G24" s="29"/>
    </row>
    <row r="25" spans="1:7" x14ac:dyDescent="0.2">
      <c r="A25" s="9" t="s">
        <v>405</v>
      </c>
      <c r="B25" s="9" t="s">
        <v>1215</v>
      </c>
      <c r="C25" s="9" t="s">
        <v>235</v>
      </c>
      <c r="D25" s="9">
        <v>450</v>
      </c>
      <c r="E25" s="10">
        <v>4713.1965</v>
      </c>
      <c r="F25" s="10">
        <v>0.70295682724444697</v>
      </c>
      <c r="G25" s="29"/>
    </row>
    <row r="26" spans="1:7" x14ac:dyDescent="0.2">
      <c r="A26" s="9" t="s">
        <v>142</v>
      </c>
      <c r="B26" s="9" t="s">
        <v>1216</v>
      </c>
      <c r="C26" s="9" t="s">
        <v>136</v>
      </c>
      <c r="D26" s="9">
        <v>440</v>
      </c>
      <c r="E26" s="10">
        <v>4563.5259999999998</v>
      </c>
      <c r="F26" s="10">
        <v>0.68063399393756296</v>
      </c>
      <c r="G26" s="29"/>
    </row>
    <row r="27" spans="1:7" x14ac:dyDescent="0.2">
      <c r="A27" s="9" t="s">
        <v>426</v>
      </c>
      <c r="B27" s="9" t="s">
        <v>1168</v>
      </c>
      <c r="C27" s="9" t="s">
        <v>224</v>
      </c>
      <c r="D27" s="9">
        <v>450</v>
      </c>
      <c r="E27" s="10">
        <v>4541.5529999999999</v>
      </c>
      <c r="F27" s="10">
        <v>0.67735679758790002</v>
      </c>
      <c r="G27" s="29"/>
    </row>
    <row r="28" spans="1:7" x14ac:dyDescent="0.2">
      <c r="A28" s="9" t="s">
        <v>286</v>
      </c>
      <c r="B28" s="9" t="s">
        <v>1073</v>
      </c>
      <c r="C28" s="9" t="s">
        <v>134</v>
      </c>
      <c r="D28" s="9">
        <v>430</v>
      </c>
      <c r="E28" s="10">
        <v>4365.6309000000001</v>
      </c>
      <c r="F28" s="10">
        <v>0.65111862965703204</v>
      </c>
      <c r="G28" s="29"/>
    </row>
    <row r="29" spans="1:7" x14ac:dyDescent="0.2">
      <c r="A29" s="9" t="s">
        <v>427</v>
      </c>
      <c r="B29" s="9" t="s">
        <v>1166</v>
      </c>
      <c r="C29" s="9" t="s">
        <v>235</v>
      </c>
      <c r="D29" s="9">
        <v>400</v>
      </c>
      <c r="E29" s="10">
        <v>4284.4080000000004</v>
      </c>
      <c r="F29" s="10">
        <v>0.63900451727415297</v>
      </c>
      <c r="G29" s="29"/>
    </row>
    <row r="30" spans="1:7" x14ac:dyDescent="0.2">
      <c r="A30" s="9" t="s">
        <v>349</v>
      </c>
      <c r="B30" s="9" t="s">
        <v>1217</v>
      </c>
      <c r="C30" s="9" t="s">
        <v>232</v>
      </c>
      <c r="D30" s="9">
        <v>8</v>
      </c>
      <c r="E30" s="10">
        <v>4054.212</v>
      </c>
      <c r="F30" s="10">
        <v>0.60467158636317497</v>
      </c>
      <c r="G30" s="29"/>
    </row>
    <row r="31" spans="1:7" x14ac:dyDescent="0.2">
      <c r="A31" s="9" t="s">
        <v>428</v>
      </c>
      <c r="B31" s="9" t="s">
        <v>1179</v>
      </c>
      <c r="C31" s="9" t="s">
        <v>145</v>
      </c>
      <c r="D31" s="9">
        <v>400</v>
      </c>
      <c r="E31" s="10">
        <v>4033.18</v>
      </c>
      <c r="F31" s="10">
        <v>0.60153473688308101</v>
      </c>
      <c r="G31" s="29"/>
    </row>
    <row r="32" spans="1:7" x14ac:dyDescent="0.2">
      <c r="A32" s="9" t="s">
        <v>223</v>
      </c>
      <c r="B32" s="9" t="s">
        <v>1218</v>
      </c>
      <c r="C32" s="9" t="s">
        <v>224</v>
      </c>
      <c r="D32" s="9">
        <v>400</v>
      </c>
      <c r="E32" s="10">
        <v>4025.24</v>
      </c>
      <c r="F32" s="10">
        <v>0.60035051356281</v>
      </c>
      <c r="G32" s="29"/>
    </row>
    <row r="33" spans="1:7" x14ac:dyDescent="0.2">
      <c r="A33" s="9" t="s">
        <v>238</v>
      </c>
      <c r="B33" s="9" t="s">
        <v>1219</v>
      </c>
      <c r="C33" s="9" t="s">
        <v>175</v>
      </c>
      <c r="D33" s="9">
        <v>350000</v>
      </c>
      <c r="E33" s="10">
        <v>3523.6565000000001</v>
      </c>
      <c r="F33" s="10">
        <v>0.52554108311403402</v>
      </c>
      <c r="G33" s="29"/>
    </row>
    <row r="34" spans="1:7" x14ac:dyDescent="0.2">
      <c r="A34" s="9" t="s">
        <v>372</v>
      </c>
      <c r="B34" s="9" t="s">
        <v>1220</v>
      </c>
      <c r="C34" s="9" t="s">
        <v>295</v>
      </c>
      <c r="D34" s="9">
        <v>350</v>
      </c>
      <c r="E34" s="10">
        <v>3499.93</v>
      </c>
      <c r="F34" s="10">
        <v>0.52200235835226805</v>
      </c>
      <c r="G34" s="29"/>
    </row>
    <row r="35" spans="1:7" x14ac:dyDescent="0.2">
      <c r="A35" s="9" t="s">
        <v>358</v>
      </c>
      <c r="B35" s="9" t="s">
        <v>1221</v>
      </c>
      <c r="C35" s="9" t="s">
        <v>175</v>
      </c>
      <c r="D35" s="9">
        <v>350000</v>
      </c>
      <c r="E35" s="10">
        <v>3492.587</v>
      </c>
      <c r="F35" s="10">
        <v>0.52090717550078802</v>
      </c>
      <c r="G35" s="29"/>
    </row>
    <row r="36" spans="1:7" x14ac:dyDescent="0.2">
      <c r="A36" s="9" t="s">
        <v>240</v>
      </c>
      <c r="B36" s="9" t="s">
        <v>1088</v>
      </c>
      <c r="C36" s="9" t="s">
        <v>189</v>
      </c>
      <c r="D36" s="9">
        <v>320</v>
      </c>
      <c r="E36" s="10">
        <v>3348.6271999999999</v>
      </c>
      <c r="F36" s="10">
        <v>0.499436073190765</v>
      </c>
      <c r="G36" s="29"/>
    </row>
    <row r="37" spans="1:7" x14ac:dyDescent="0.2">
      <c r="A37" s="9" t="s">
        <v>429</v>
      </c>
      <c r="B37" s="9" t="s">
        <v>1222</v>
      </c>
      <c r="C37" s="9" t="s">
        <v>145</v>
      </c>
      <c r="D37" s="9">
        <v>300</v>
      </c>
      <c r="E37" s="10">
        <v>3134.181</v>
      </c>
      <c r="F37" s="10">
        <v>0.46745217004422102</v>
      </c>
      <c r="G37" s="29"/>
    </row>
    <row r="38" spans="1:7" x14ac:dyDescent="0.2">
      <c r="A38" s="9" t="s">
        <v>430</v>
      </c>
      <c r="B38" s="9" t="s">
        <v>1223</v>
      </c>
      <c r="C38" s="9" t="s">
        <v>145</v>
      </c>
      <c r="D38" s="9">
        <v>300</v>
      </c>
      <c r="E38" s="10">
        <v>3054.5250000000001</v>
      </c>
      <c r="F38" s="10">
        <v>0.455571755333953</v>
      </c>
      <c r="G38" s="29"/>
    </row>
    <row r="39" spans="1:7" x14ac:dyDescent="0.2">
      <c r="A39" s="9" t="s">
        <v>431</v>
      </c>
      <c r="B39" s="9" t="s">
        <v>1224</v>
      </c>
      <c r="C39" s="9" t="s">
        <v>232</v>
      </c>
      <c r="D39" s="9">
        <v>300</v>
      </c>
      <c r="E39" s="10">
        <v>3021.1590000000001</v>
      </c>
      <c r="F39" s="10">
        <v>0.45059533275156399</v>
      </c>
      <c r="G39" s="29"/>
    </row>
    <row r="40" spans="1:7" x14ac:dyDescent="0.2">
      <c r="A40" s="9" t="s">
        <v>413</v>
      </c>
      <c r="B40" s="9" t="s">
        <v>1180</v>
      </c>
      <c r="C40" s="9" t="s">
        <v>414</v>
      </c>
      <c r="D40" s="9">
        <v>3000</v>
      </c>
      <c r="E40" s="10">
        <v>3020.1210000000001</v>
      </c>
      <c r="F40" s="10">
        <v>0.450440518670148</v>
      </c>
      <c r="G40" s="29"/>
    </row>
    <row r="41" spans="1:7" x14ac:dyDescent="0.2">
      <c r="A41" s="9" t="s">
        <v>354</v>
      </c>
      <c r="B41" s="9" t="s">
        <v>1225</v>
      </c>
      <c r="C41" s="9" t="s">
        <v>265</v>
      </c>
      <c r="D41" s="9">
        <v>220</v>
      </c>
      <c r="E41" s="10">
        <v>2340.4128000000001</v>
      </c>
      <c r="F41" s="10">
        <v>0.34906441017901402</v>
      </c>
      <c r="G41" s="29"/>
    </row>
    <row r="42" spans="1:7" x14ac:dyDescent="0.2">
      <c r="A42" s="9" t="s">
        <v>432</v>
      </c>
      <c r="B42" s="9" t="s">
        <v>1079</v>
      </c>
      <c r="C42" s="9" t="s">
        <v>175</v>
      </c>
      <c r="D42" s="9">
        <v>220</v>
      </c>
      <c r="E42" s="10">
        <v>2209.2157999999999</v>
      </c>
      <c r="F42" s="10">
        <v>0.329496834996441</v>
      </c>
      <c r="G42" s="29"/>
    </row>
    <row r="43" spans="1:7" x14ac:dyDescent="0.2">
      <c r="A43" s="9" t="s">
        <v>369</v>
      </c>
      <c r="B43" s="9" t="s">
        <v>1089</v>
      </c>
      <c r="C43" s="9" t="s">
        <v>229</v>
      </c>
      <c r="D43" s="9">
        <v>150</v>
      </c>
      <c r="E43" s="10">
        <v>1500.144</v>
      </c>
      <c r="F43" s="10">
        <v>0.223741247930103</v>
      </c>
      <c r="G43" s="29"/>
    </row>
    <row r="44" spans="1:7" x14ac:dyDescent="0.2">
      <c r="A44" s="9" t="s">
        <v>370</v>
      </c>
      <c r="B44" s="9" t="s">
        <v>1226</v>
      </c>
      <c r="C44" s="9" t="s">
        <v>229</v>
      </c>
      <c r="D44" s="9">
        <v>140</v>
      </c>
      <c r="E44" s="10">
        <v>1432.6353999999999</v>
      </c>
      <c r="F44" s="10">
        <v>0.213672575582639</v>
      </c>
      <c r="G44" s="29"/>
    </row>
    <row r="45" spans="1:7" x14ac:dyDescent="0.2">
      <c r="A45" s="9" t="s">
        <v>433</v>
      </c>
      <c r="B45" s="9" t="s">
        <v>1227</v>
      </c>
      <c r="C45" s="9" t="s">
        <v>268</v>
      </c>
      <c r="D45" s="9">
        <v>125</v>
      </c>
      <c r="E45" s="10">
        <v>1269.6375</v>
      </c>
      <c r="F45" s="10">
        <v>0.189362007026563</v>
      </c>
      <c r="G45" s="29"/>
    </row>
    <row r="46" spans="1:7" x14ac:dyDescent="0.2">
      <c r="A46" s="9" t="s">
        <v>434</v>
      </c>
      <c r="B46" s="9" t="s">
        <v>1228</v>
      </c>
      <c r="C46" s="9" t="s">
        <v>268</v>
      </c>
      <c r="D46" s="9">
        <v>125</v>
      </c>
      <c r="E46" s="10">
        <v>1263.8587500000001</v>
      </c>
      <c r="F46" s="10">
        <v>0.18850012660943199</v>
      </c>
      <c r="G46" s="29"/>
    </row>
    <row r="47" spans="1:7" x14ac:dyDescent="0.2">
      <c r="A47" s="9" t="s">
        <v>366</v>
      </c>
      <c r="B47" s="9" t="s">
        <v>1229</v>
      </c>
      <c r="C47" s="9" t="s">
        <v>367</v>
      </c>
      <c r="D47" s="9">
        <v>120</v>
      </c>
      <c r="E47" s="10">
        <v>1210.5216</v>
      </c>
      <c r="F47" s="10">
        <v>0.180545076626207</v>
      </c>
      <c r="G47" s="29"/>
    </row>
    <row r="48" spans="1:7" x14ac:dyDescent="0.2">
      <c r="A48" s="9" t="s">
        <v>300</v>
      </c>
      <c r="B48" s="9" t="s">
        <v>1077</v>
      </c>
      <c r="C48" s="9" t="s">
        <v>235</v>
      </c>
      <c r="D48" s="9">
        <v>100</v>
      </c>
      <c r="E48" s="10">
        <v>1027.8989999999999</v>
      </c>
      <c r="F48" s="10">
        <v>0.15330755247903199</v>
      </c>
      <c r="G48" s="29"/>
    </row>
    <row r="49" spans="1:7" x14ac:dyDescent="0.2">
      <c r="A49" s="9" t="s">
        <v>435</v>
      </c>
      <c r="B49" s="9" t="s">
        <v>1061</v>
      </c>
      <c r="C49" s="9" t="s">
        <v>436</v>
      </c>
      <c r="D49" s="9">
        <v>100</v>
      </c>
      <c r="E49" s="10">
        <v>1011.0650000000001</v>
      </c>
      <c r="F49" s="10">
        <v>0.15079682006424</v>
      </c>
      <c r="G49" s="29"/>
    </row>
    <row r="50" spans="1:7" x14ac:dyDescent="0.2">
      <c r="A50" s="9" t="s">
        <v>355</v>
      </c>
      <c r="B50" s="9" t="s">
        <v>1177</v>
      </c>
      <c r="C50" s="9" t="s">
        <v>265</v>
      </c>
      <c r="D50" s="9">
        <v>90</v>
      </c>
      <c r="E50" s="10">
        <v>961.65</v>
      </c>
      <c r="F50" s="10">
        <v>0.14342674508046099</v>
      </c>
      <c r="G50" s="29"/>
    </row>
    <row r="51" spans="1:7" x14ac:dyDescent="0.2">
      <c r="A51" s="9" t="s">
        <v>267</v>
      </c>
      <c r="B51" s="9" t="s">
        <v>1230</v>
      </c>
      <c r="C51" s="9" t="s">
        <v>268</v>
      </c>
      <c r="D51" s="9">
        <v>85</v>
      </c>
      <c r="E51" s="10">
        <v>854.72876250000002</v>
      </c>
      <c r="F51" s="10">
        <v>0.12747981524673799</v>
      </c>
      <c r="G51" s="29"/>
    </row>
    <row r="52" spans="1:7" x14ac:dyDescent="0.2">
      <c r="A52" s="9" t="s">
        <v>437</v>
      </c>
      <c r="B52" s="9" t="s">
        <v>1231</v>
      </c>
      <c r="C52" s="9" t="s">
        <v>229</v>
      </c>
      <c r="D52" s="9">
        <v>75</v>
      </c>
      <c r="E52" s="10">
        <v>761.51475000000005</v>
      </c>
      <c r="F52" s="10">
        <v>0.113577270236844</v>
      </c>
      <c r="G52" s="29"/>
    </row>
    <row r="53" spans="1:7" x14ac:dyDescent="0.2">
      <c r="A53" s="9" t="s">
        <v>438</v>
      </c>
      <c r="B53" s="9" t="s">
        <v>1232</v>
      </c>
      <c r="C53" s="9" t="s">
        <v>229</v>
      </c>
      <c r="D53" s="9">
        <v>60</v>
      </c>
      <c r="E53" s="10">
        <v>613.98659999999995</v>
      </c>
      <c r="F53" s="10">
        <v>9.1573960963988094E-2</v>
      </c>
      <c r="G53" s="29"/>
    </row>
    <row r="54" spans="1:7" x14ac:dyDescent="0.2">
      <c r="A54" s="9" t="s">
        <v>439</v>
      </c>
      <c r="B54" s="9" t="s">
        <v>1181</v>
      </c>
      <c r="C54" s="9" t="s">
        <v>134</v>
      </c>
      <c r="D54" s="9">
        <v>50</v>
      </c>
      <c r="E54" s="10">
        <v>593.29549999999995</v>
      </c>
      <c r="F54" s="10">
        <v>8.8487955530478696E-2</v>
      </c>
      <c r="G54" s="29"/>
    </row>
    <row r="55" spans="1:7" x14ac:dyDescent="0.2">
      <c r="A55" s="9" t="s">
        <v>236</v>
      </c>
      <c r="B55" s="9" t="s">
        <v>1233</v>
      </c>
      <c r="C55" s="9" t="s">
        <v>138</v>
      </c>
      <c r="D55" s="9">
        <v>50</v>
      </c>
      <c r="E55" s="10">
        <v>532.149</v>
      </c>
      <c r="F55" s="10">
        <v>7.9368168219021901E-2</v>
      </c>
      <c r="G55" s="29"/>
    </row>
    <row r="56" spans="1:7" x14ac:dyDescent="0.2">
      <c r="A56" s="9" t="s">
        <v>205</v>
      </c>
      <c r="B56" s="9" t="s">
        <v>1051</v>
      </c>
      <c r="C56" s="9" t="s">
        <v>202</v>
      </c>
      <c r="D56" s="9">
        <v>50</v>
      </c>
      <c r="E56" s="10">
        <v>509.05</v>
      </c>
      <c r="F56" s="10">
        <v>7.5923032894721396E-2</v>
      </c>
      <c r="G56" s="29"/>
    </row>
    <row r="57" spans="1:7" x14ac:dyDescent="0.2">
      <c r="A57" s="9" t="s">
        <v>140</v>
      </c>
      <c r="B57" s="9" t="s">
        <v>1093</v>
      </c>
      <c r="C57" s="9" t="s">
        <v>141</v>
      </c>
      <c r="D57" s="9">
        <v>40</v>
      </c>
      <c r="E57" s="10">
        <v>410.32440000000003</v>
      </c>
      <c r="F57" s="10">
        <v>6.1198453823213497E-2</v>
      </c>
      <c r="G57" s="29"/>
    </row>
    <row r="58" spans="1:7" x14ac:dyDescent="0.2">
      <c r="A58" s="9" t="s">
        <v>207</v>
      </c>
      <c r="B58" s="9" t="s">
        <v>1234</v>
      </c>
      <c r="C58" s="9" t="s">
        <v>208</v>
      </c>
      <c r="D58" s="9">
        <v>30</v>
      </c>
      <c r="E58" s="10">
        <v>107.3292</v>
      </c>
      <c r="F58" s="10">
        <v>1.6007776018395301E-2</v>
      </c>
      <c r="G58" s="29"/>
    </row>
    <row r="59" spans="1:7" x14ac:dyDescent="0.2">
      <c r="A59" s="9" t="s">
        <v>239</v>
      </c>
      <c r="B59" s="9" t="s">
        <v>1235</v>
      </c>
      <c r="C59" s="9" t="s">
        <v>175</v>
      </c>
      <c r="D59" s="9">
        <v>10000</v>
      </c>
      <c r="E59" s="10">
        <v>100.5603</v>
      </c>
      <c r="F59" s="11" t="s">
        <v>160</v>
      </c>
      <c r="G59" s="29"/>
    </row>
    <row r="60" spans="1:7" x14ac:dyDescent="0.2">
      <c r="A60" s="8" t="s">
        <v>131</v>
      </c>
      <c r="B60" s="9"/>
      <c r="C60" s="9"/>
      <c r="D60" s="9"/>
      <c r="E60" s="12">
        <f>SUM(E8:E59)</f>
        <v>247214.97596250003</v>
      </c>
      <c r="F60" s="12">
        <f>SUM(F8:F59)</f>
        <v>36.856253627549059</v>
      </c>
      <c r="G60" s="29"/>
    </row>
    <row r="61" spans="1:7" x14ac:dyDescent="0.2">
      <c r="A61" s="9"/>
      <c r="B61" s="9"/>
      <c r="C61" s="9"/>
      <c r="D61" s="9"/>
      <c r="E61" s="10"/>
      <c r="F61" s="10"/>
      <c r="G61" s="29"/>
    </row>
    <row r="62" spans="1:7" x14ac:dyDescent="0.2">
      <c r="A62" s="8" t="s">
        <v>143</v>
      </c>
      <c r="B62" s="9"/>
      <c r="C62" s="9"/>
      <c r="D62" s="9"/>
      <c r="E62" s="10"/>
      <c r="F62" s="10"/>
      <c r="G62" s="29"/>
    </row>
    <row r="63" spans="1:7" x14ac:dyDescent="0.2">
      <c r="A63" s="9" t="s">
        <v>250</v>
      </c>
      <c r="B63" s="9" t="s">
        <v>1205</v>
      </c>
      <c r="C63" s="9" t="s">
        <v>251</v>
      </c>
      <c r="D63" s="9">
        <v>2750</v>
      </c>
      <c r="E63" s="10">
        <v>37943.51</v>
      </c>
      <c r="F63" s="10">
        <v>5.6591422411770802</v>
      </c>
      <c r="G63" s="29"/>
    </row>
    <row r="64" spans="1:7" x14ac:dyDescent="0.2">
      <c r="A64" s="9" t="s">
        <v>307</v>
      </c>
      <c r="B64" s="9" t="s">
        <v>1182</v>
      </c>
      <c r="C64" s="9" t="s">
        <v>242</v>
      </c>
      <c r="D64" s="9">
        <v>2900</v>
      </c>
      <c r="E64" s="10">
        <v>29302.325000000001</v>
      </c>
      <c r="F64" s="10">
        <v>4.3703396225651998</v>
      </c>
      <c r="G64" s="29"/>
    </row>
    <row r="65" spans="1:7" x14ac:dyDescent="0.2">
      <c r="A65" s="9" t="s">
        <v>421</v>
      </c>
      <c r="B65" s="9" t="s">
        <v>1236</v>
      </c>
      <c r="C65" s="9" t="s">
        <v>145</v>
      </c>
      <c r="D65" s="9">
        <v>2795</v>
      </c>
      <c r="E65" s="10">
        <v>29028.897949999999</v>
      </c>
      <c r="F65" s="10">
        <v>4.3295589312550096</v>
      </c>
      <c r="G65" s="29"/>
    </row>
    <row r="66" spans="1:7" x14ac:dyDescent="0.2">
      <c r="A66" s="9" t="s">
        <v>440</v>
      </c>
      <c r="B66" s="9" t="s">
        <v>1237</v>
      </c>
      <c r="C66" s="9" t="s">
        <v>235</v>
      </c>
      <c r="D66" s="9">
        <v>2500</v>
      </c>
      <c r="E66" s="10">
        <v>25370.224999999999</v>
      </c>
      <c r="F66" s="10">
        <v>3.7838806153059301</v>
      </c>
      <c r="G66" s="29"/>
    </row>
    <row r="67" spans="1:7" x14ac:dyDescent="0.2">
      <c r="A67" s="9" t="s">
        <v>395</v>
      </c>
      <c r="B67" s="9" t="s">
        <v>1251</v>
      </c>
      <c r="C67" s="9" t="s">
        <v>251</v>
      </c>
      <c r="D67" s="9">
        <v>170</v>
      </c>
      <c r="E67" s="10">
        <v>21024.868999999999</v>
      </c>
      <c r="F67" s="10">
        <v>3.1357859163033299</v>
      </c>
      <c r="G67" s="29"/>
    </row>
    <row r="68" spans="1:7" x14ac:dyDescent="0.2">
      <c r="A68" s="9" t="s">
        <v>422</v>
      </c>
      <c r="B68" s="9" t="s">
        <v>1252</v>
      </c>
      <c r="C68" s="9" t="s">
        <v>251</v>
      </c>
      <c r="D68" s="9">
        <v>170</v>
      </c>
      <c r="E68" s="10">
        <v>20954.319</v>
      </c>
      <c r="F68" s="10">
        <v>3.1252636297485199</v>
      </c>
      <c r="G68" s="29"/>
    </row>
    <row r="69" spans="1:7" x14ac:dyDescent="0.2">
      <c r="A69" s="9" t="s">
        <v>257</v>
      </c>
      <c r="B69" s="9" t="s">
        <v>1196</v>
      </c>
      <c r="C69" s="9" t="s">
        <v>258</v>
      </c>
      <c r="D69" s="9">
        <v>1513</v>
      </c>
      <c r="E69" s="10">
        <v>19292.489949999999</v>
      </c>
      <c r="F69" s="10">
        <v>2.8774076202630998</v>
      </c>
      <c r="G69" s="29"/>
    </row>
    <row r="70" spans="1:7" x14ac:dyDescent="0.2">
      <c r="A70" s="9" t="s">
        <v>249</v>
      </c>
      <c r="B70" s="9" t="s">
        <v>1184</v>
      </c>
      <c r="C70" s="9" t="s">
        <v>242</v>
      </c>
      <c r="D70" s="9">
        <v>1675</v>
      </c>
      <c r="E70" s="10">
        <v>16909.845249999998</v>
      </c>
      <c r="F70" s="10">
        <v>2.5220444694242201</v>
      </c>
      <c r="G70" s="29"/>
    </row>
    <row r="71" spans="1:7" x14ac:dyDescent="0.2">
      <c r="A71" s="9" t="s">
        <v>241</v>
      </c>
      <c r="B71" s="9" t="s">
        <v>1185</v>
      </c>
      <c r="C71" s="9" t="s">
        <v>242</v>
      </c>
      <c r="D71" s="9">
        <v>1650</v>
      </c>
      <c r="E71" s="10">
        <v>16640.398499999999</v>
      </c>
      <c r="F71" s="10">
        <v>2.4818574259832502</v>
      </c>
      <c r="G71" s="29"/>
    </row>
    <row r="72" spans="1:7" x14ac:dyDescent="0.2">
      <c r="A72" s="9" t="s">
        <v>315</v>
      </c>
      <c r="B72" s="9" t="s">
        <v>1253</v>
      </c>
      <c r="C72" s="9" t="s">
        <v>242</v>
      </c>
      <c r="D72" s="9">
        <v>120</v>
      </c>
      <c r="E72" s="10">
        <v>16373.172</v>
      </c>
      <c r="F72" s="10">
        <v>2.44200152508974</v>
      </c>
      <c r="G72" s="29"/>
    </row>
    <row r="73" spans="1:7" x14ac:dyDescent="0.2">
      <c r="A73" s="9" t="s">
        <v>393</v>
      </c>
      <c r="B73" s="9" t="s">
        <v>1197</v>
      </c>
      <c r="C73" s="9" t="s">
        <v>389</v>
      </c>
      <c r="D73" s="9">
        <v>130</v>
      </c>
      <c r="E73" s="10">
        <v>13508.079</v>
      </c>
      <c r="F73" s="10">
        <v>2.0146828921746298</v>
      </c>
      <c r="G73" s="29"/>
    </row>
    <row r="74" spans="1:7" x14ac:dyDescent="0.2">
      <c r="A74" s="9" t="s">
        <v>318</v>
      </c>
      <c r="B74" s="9" t="s">
        <v>1199</v>
      </c>
      <c r="C74" s="9" t="s">
        <v>319</v>
      </c>
      <c r="D74" s="9">
        <v>1300</v>
      </c>
      <c r="E74" s="10">
        <v>12994.7675</v>
      </c>
      <c r="F74" s="10">
        <v>1.9381242714109701</v>
      </c>
      <c r="G74" s="29"/>
    </row>
    <row r="75" spans="1:7" x14ac:dyDescent="0.2">
      <c r="A75" s="9" t="s">
        <v>450</v>
      </c>
      <c r="B75" s="9" t="s">
        <v>1254</v>
      </c>
      <c r="C75" s="9" t="s">
        <v>245</v>
      </c>
      <c r="D75" s="9">
        <v>100</v>
      </c>
      <c r="E75" s="10">
        <v>12227.53</v>
      </c>
      <c r="F75" s="10">
        <v>1.82369347296178</v>
      </c>
      <c r="G75" s="29"/>
    </row>
    <row r="76" spans="1:7" x14ac:dyDescent="0.2">
      <c r="A76" s="9" t="s">
        <v>385</v>
      </c>
      <c r="B76" s="9" t="s">
        <v>1192</v>
      </c>
      <c r="C76" s="9" t="s">
        <v>319</v>
      </c>
      <c r="D76" s="9">
        <v>1050</v>
      </c>
      <c r="E76" s="10">
        <v>10648.47</v>
      </c>
      <c r="F76" s="10">
        <v>1.5881821787416801</v>
      </c>
      <c r="G76" s="29"/>
    </row>
    <row r="77" spans="1:7" x14ac:dyDescent="0.2">
      <c r="A77" s="9" t="s">
        <v>377</v>
      </c>
      <c r="B77" s="9" t="s">
        <v>1101</v>
      </c>
      <c r="C77" s="9" t="s">
        <v>378</v>
      </c>
      <c r="D77" s="9">
        <v>960</v>
      </c>
      <c r="E77" s="10">
        <v>9789.6864000000005</v>
      </c>
      <c r="F77" s="10">
        <v>1.46009759861744</v>
      </c>
      <c r="G77" s="29"/>
    </row>
    <row r="78" spans="1:7" x14ac:dyDescent="0.2">
      <c r="A78" s="9" t="s">
        <v>441</v>
      </c>
      <c r="B78" s="9" t="s">
        <v>1238</v>
      </c>
      <c r="C78" s="9" t="s">
        <v>242</v>
      </c>
      <c r="D78" s="9">
        <v>750</v>
      </c>
      <c r="E78" s="10">
        <v>7719.48</v>
      </c>
      <c r="F78" s="10">
        <v>1.1513335310286701</v>
      </c>
      <c r="G78" s="29"/>
    </row>
    <row r="79" spans="1:7" x14ac:dyDescent="0.2">
      <c r="A79" s="9" t="s">
        <v>212</v>
      </c>
      <c r="B79" s="9" t="s">
        <v>1104</v>
      </c>
      <c r="C79" s="9" t="s">
        <v>213</v>
      </c>
      <c r="D79" s="9">
        <v>1500</v>
      </c>
      <c r="E79" s="10">
        <v>7563.1424999999999</v>
      </c>
      <c r="F79" s="10">
        <v>1.12801633791369</v>
      </c>
      <c r="G79" s="29"/>
    </row>
    <row r="80" spans="1:7" x14ac:dyDescent="0.2">
      <c r="A80" s="9" t="s">
        <v>451</v>
      </c>
      <c r="B80" s="9" t="s">
        <v>1255</v>
      </c>
      <c r="C80" s="9" t="s">
        <v>232</v>
      </c>
      <c r="D80" s="9">
        <v>650</v>
      </c>
      <c r="E80" s="10">
        <v>7392.5214999999998</v>
      </c>
      <c r="F80" s="10">
        <v>1.1025688105675999</v>
      </c>
      <c r="G80" s="29"/>
    </row>
    <row r="81" spans="1:7" x14ac:dyDescent="0.2">
      <c r="A81" s="9" t="s">
        <v>317</v>
      </c>
      <c r="B81" s="9" t="s">
        <v>1256</v>
      </c>
      <c r="C81" s="9" t="s">
        <v>232</v>
      </c>
      <c r="D81" s="9">
        <v>700</v>
      </c>
      <c r="E81" s="10">
        <v>7134.1409999999996</v>
      </c>
      <c r="F81" s="10">
        <v>1.06403225973594</v>
      </c>
      <c r="G81" s="29"/>
    </row>
    <row r="82" spans="1:7" x14ac:dyDescent="0.2">
      <c r="A82" s="9" t="s">
        <v>442</v>
      </c>
      <c r="B82" s="9" t="s">
        <v>1239</v>
      </c>
      <c r="C82" s="9" t="s">
        <v>242</v>
      </c>
      <c r="D82" s="9">
        <v>644</v>
      </c>
      <c r="E82" s="10">
        <v>6622.4452000000001</v>
      </c>
      <c r="F82" s="10">
        <v>0.98771461499477398</v>
      </c>
      <c r="G82" s="29"/>
    </row>
    <row r="83" spans="1:7" x14ac:dyDescent="0.2">
      <c r="A83" s="9" t="s">
        <v>321</v>
      </c>
      <c r="B83" s="9" t="s">
        <v>1198</v>
      </c>
      <c r="C83" s="9" t="s">
        <v>322</v>
      </c>
      <c r="D83" s="9">
        <v>47</v>
      </c>
      <c r="E83" s="10">
        <v>6396.8081000000002</v>
      </c>
      <c r="F83" s="10">
        <v>0.95406162812596096</v>
      </c>
      <c r="G83" s="29"/>
    </row>
    <row r="84" spans="1:7" x14ac:dyDescent="0.2">
      <c r="A84" s="9" t="s">
        <v>443</v>
      </c>
      <c r="B84" s="9" t="s">
        <v>1240</v>
      </c>
      <c r="C84" s="9" t="s">
        <v>242</v>
      </c>
      <c r="D84" s="9">
        <v>600</v>
      </c>
      <c r="E84" s="10">
        <v>6111.0360000000001</v>
      </c>
      <c r="F84" s="10">
        <v>0.911439715644488</v>
      </c>
      <c r="G84" s="29"/>
    </row>
    <row r="85" spans="1:7" x14ac:dyDescent="0.2">
      <c r="A85" s="9" t="s">
        <v>444</v>
      </c>
      <c r="B85" s="9" t="s">
        <v>1241</v>
      </c>
      <c r="C85" s="9" t="s">
        <v>245</v>
      </c>
      <c r="D85" s="9">
        <v>597</v>
      </c>
      <c r="E85" s="10">
        <v>6110.7905099999998</v>
      </c>
      <c r="F85" s="10">
        <v>0.91140310166679395</v>
      </c>
      <c r="G85" s="29"/>
    </row>
    <row r="86" spans="1:7" x14ac:dyDescent="0.2">
      <c r="A86" s="9" t="s">
        <v>445</v>
      </c>
      <c r="B86" s="9" t="s">
        <v>1242</v>
      </c>
      <c r="C86" s="9" t="s">
        <v>322</v>
      </c>
      <c r="D86" s="9">
        <v>500</v>
      </c>
      <c r="E86" s="10">
        <v>5323.51</v>
      </c>
      <c r="F86" s="10">
        <v>0.79398295814827302</v>
      </c>
      <c r="G86" s="29"/>
    </row>
    <row r="87" spans="1:7" x14ac:dyDescent="0.2">
      <c r="A87" s="9" t="s">
        <v>310</v>
      </c>
      <c r="B87" s="9" t="s">
        <v>1189</v>
      </c>
      <c r="C87" s="9" t="s">
        <v>242</v>
      </c>
      <c r="D87" s="9">
        <v>500</v>
      </c>
      <c r="E87" s="10">
        <v>5008.6360000000004</v>
      </c>
      <c r="F87" s="10">
        <v>0.74702059873428095</v>
      </c>
      <c r="G87" s="29"/>
    </row>
    <row r="88" spans="1:7" x14ac:dyDescent="0.2">
      <c r="A88" s="9" t="s">
        <v>423</v>
      </c>
      <c r="B88" s="9" t="s">
        <v>1105</v>
      </c>
      <c r="C88" s="9" t="s">
        <v>319</v>
      </c>
      <c r="D88" s="9">
        <v>500</v>
      </c>
      <c r="E88" s="10">
        <v>4997.9047499999997</v>
      </c>
      <c r="F88" s="10">
        <v>0.74542007020711998</v>
      </c>
      <c r="G88" s="29"/>
    </row>
    <row r="89" spans="1:7" x14ac:dyDescent="0.2">
      <c r="A89" s="9" t="s">
        <v>419</v>
      </c>
      <c r="B89" s="9" t="s">
        <v>1243</v>
      </c>
      <c r="C89" s="9" t="s">
        <v>245</v>
      </c>
      <c r="D89" s="9">
        <v>422</v>
      </c>
      <c r="E89" s="10">
        <v>4350.83266</v>
      </c>
      <c r="F89" s="10">
        <v>0.64891152374935301</v>
      </c>
      <c r="G89" s="29"/>
    </row>
    <row r="90" spans="1:7" x14ac:dyDescent="0.2">
      <c r="A90" s="9" t="s">
        <v>399</v>
      </c>
      <c r="B90" s="9" t="s">
        <v>1204</v>
      </c>
      <c r="C90" s="9" t="s">
        <v>400</v>
      </c>
      <c r="D90" s="9">
        <v>325</v>
      </c>
      <c r="E90" s="10">
        <v>4225.2697500000004</v>
      </c>
      <c r="F90" s="10">
        <v>0.63018425344921203</v>
      </c>
      <c r="G90" s="29"/>
    </row>
    <row r="91" spans="1:7" x14ac:dyDescent="0.2">
      <c r="A91" s="9" t="s">
        <v>446</v>
      </c>
      <c r="B91" s="9" t="s">
        <v>1244</v>
      </c>
      <c r="C91" s="9" t="s">
        <v>242</v>
      </c>
      <c r="D91" s="9">
        <v>400</v>
      </c>
      <c r="E91" s="10">
        <v>4030.4279999999999</v>
      </c>
      <c r="F91" s="10">
        <v>0.60112428567686105</v>
      </c>
      <c r="G91" s="29"/>
    </row>
    <row r="92" spans="1:7" x14ac:dyDescent="0.2">
      <c r="A92" s="9" t="s">
        <v>417</v>
      </c>
      <c r="B92" s="9" t="s">
        <v>1245</v>
      </c>
      <c r="C92" s="9" t="s">
        <v>242</v>
      </c>
      <c r="D92" s="9">
        <v>370</v>
      </c>
      <c r="E92" s="10">
        <v>3846.1795999999999</v>
      </c>
      <c r="F92" s="10">
        <v>0.57364427912740701</v>
      </c>
      <c r="G92" s="29"/>
    </row>
    <row r="93" spans="1:7" x14ac:dyDescent="0.2">
      <c r="A93" s="9" t="s">
        <v>452</v>
      </c>
      <c r="B93" s="9" t="s">
        <v>1257</v>
      </c>
      <c r="C93" s="9" t="s">
        <v>256</v>
      </c>
      <c r="D93" s="9">
        <v>310</v>
      </c>
      <c r="E93" s="10">
        <v>3731.4173000000001</v>
      </c>
      <c r="F93" s="10">
        <v>0.55652788215662996</v>
      </c>
      <c r="G93" s="29"/>
    </row>
    <row r="94" spans="1:7" x14ac:dyDescent="0.2">
      <c r="A94" s="9" t="s">
        <v>453</v>
      </c>
      <c r="B94" s="9" t="s">
        <v>1258</v>
      </c>
      <c r="C94" s="9" t="s">
        <v>256</v>
      </c>
      <c r="D94" s="9">
        <v>285</v>
      </c>
      <c r="E94" s="10">
        <v>3446.1003000000001</v>
      </c>
      <c r="F94" s="10">
        <v>0.51397384625362796</v>
      </c>
      <c r="G94" s="29"/>
    </row>
    <row r="95" spans="1:7" x14ac:dyDescent="0.2">
      <c r="A95" s="9" t="s">
        <v>447</v>
      </c>
      <c r="B95" s="9" t="s">
        <v>1191</v>
      </c>
      <c r="C95" s="9" t="s">
        <v>245</v>
      </c>
      <c r="D95" s="9">
        <v>338</v>
      </c>
      <c r="E95" s="10">
        <v>3442.8477200000002</v>
      </c>
      <c r="F95" s="10">
        <v>0.513488735285486</v>
      </c>
      <c r="G95" s="29"/>
    </row>
    <row r="96" spans="1:7" x14ac:dyDescent="0.2">
      <c r="A96" s="9" t="s">
        <v>244</v>
      </c>
      <c r="B96" s="9" t="s">
        <v>1246</v>
      </c>
      <c r="C96" s="9" t="s">
        <v>245</v>
      </c>
      <c r="D96" s="9">
        <v>323</v>
      </c>
      <c r="E96" s="10">
        <v>3321.6932400000001</v>
      </c>
      <c r="F96" s="10">
        <v>0.49541896695156401</v>
      </c>
      <c r="G96" s="29"/>
    </row>
    <row r="97" spans="1:7" x14ac:dyDescent="0.2">
      <c r="A97" s="9" t="s">
        <v>248</v>
      </c>
      <c r="B97" s="9" t="s">
        <v>1247</v>
      </c>
      <c r="C97" s="9" t="s">
        <v>242</v>
      </c>
      <c r="D97" s="9">
        <v>320</v>
      </c>
      <c r="E97" s="10">
        <v>3304.8096</v>
      </c>
      <c r="F97" s="10">
        <v>0.49290083090382297</v>
      </c>
      <c r="G97" s="29"/>
    </row>
    <row r="98" spans="1:7" x14ac:dyDescent="0.2">
      <c r="A98" s="9" t="s">
        <v>448</v>
      </c>
      <c r="B98" s="9" t="s">
        <v>1190</v>
      </c>
      <c r="C98" s="9" t="s">
        <v>242</v>
      </c>
      <c r="D98" s="9">
        <v>280</v>
      </c>
      <c r="E98" s="10">
        <v>2870.4928</v>
      </c>
      <c r="F98" s="10">
        <v>0.428123994260801</v>
      </c>
      <c r="G98" s="29"/>
    </row>
    <row r="99" spans="1:7" x14ac:dyDescent="0.2">
      <c r="A99" s="9" t="s">
        <v>374</v>
      </c>
      <c r="B99" s="9" t="s">
        <v>1194</v>
      </c>
      <c r="C99" s="9" t="s">
        <v>245</v>
      </c>
      <c r="D99" s="9">
        <v>200</v>
      </c>
      <c r="E99" s="10">
        <v>2015.5540000000001</v>
      </c>
      <c r="F99" s="10">
        <v>0.30061285265315302</v>
      </c>
      <c r="G99" s="29"/>
    </row>
    <row r="100" spans="1:7" x14ac:dyDescent="0.2">
      <c r="A100" s="9" t="s">
        <v>253</v>
      </c>
      <c r="B100" s="9" t="s">
        <v>1203</v>
      </c>
      <c r="C100" s="9" t="s">
        <v>254</v>
      </c>
      <c r="D100" s="9">
        <v>15</v>
      </c>
      <c r="E100" s="10">
        <v>1873.7265</v>
      </c>
      <c r="F100" s="10">
        <v>0.27945977545469203</v>
      </c>
      <c r="G100" s="29"/>
    </row>
    <row r="101" spans="1:7" x14ac:dyDescent="0.2">
      <c r="A101" s="9" t="s">
        <v>418</v>
      </c>
      <c r="B101" s="9" t="s">
        <v>1248</v>
      </c>
      <c r="C101" s="9" t="s">
        <v>242</v>
      </c>
      <c r="D101" s="9">
        <v>170</v>
      </c>
      <c r="E101" s="10">
        <v>1722.3056999999999</v>
      </c>
      <c r="F101" s="10">
        <v>0.25687589100454999</v>
      </c>
      <c r="G101" s="29"/>
    </row>
    <row r="102" spans="1:7" x14ac:dyDescent="0.2">
      <c r="A102" s="9" t="s">
        <v>387</v>
      </c>
      <c r="B102" s="9" t="s">
        <v>1249</v>
      </c>
      <c r="C102" s="9" t="s">
        <v>319</v>
      </c>
      <c r="D102" s="9">
        <v>120</v>
      </c>
      <c r="E102" s="10">
        <v>1220.5211999999999</v>
      </c>
      <c r="F102" s="10">
        <v>0.18203648210648199</v>
      </c>
      <c r="G102" s="29"/>
    </row>
    <row r="103" spans="1:7" x14ac:dyDescent="0.2">
      <c r="A103" s="9" t="s">
        <v>320</v>
      </c>
      <c r="B103" s="9" t="s">
        <v>1259</v>
      </c>
      <c r="C103" s="9" t="s">
        <v>232</v>
      </c>
      <c r="D103" s="9">
        <v>100</v>
      </c>
      <c r="E103" s="10">
        <v>1079.1089999999999</v>
      </c>
      <c r="F103" s="10">
        <v>0.16094534545524</v>
      </c>
      <c r="G103" s="29"/>
    </row>
    <row r="104" spans="1:7" x14ac:dyDescent="0.2">
      <c r="A104" s="9" t="s">
        <v>375</v>
      </c>
      <c r="B104" s="9" t="s">
        <v>1250</v>
      </c>
      <c r="C104" s="9" t="s">
        <v>322</v>
      </c>
      <c r="D104" s="9">
        <v>90</v>
      </c>
      <c r="E104" s="10">
        <v>958.23180000000002</v>
      </c>
      <c r="F104" s="10">
        <v>0.14291693246668899</v>
      </c>
      <c r="G104" s="29"/>
    </row>
    <row r="105" spans="1:7" x14ac:dyDescent="0.2">
      <c r="A105" s="9" t="s">
        <v>449</v>
      </c>
      <c r="B105" s="9" t="s">
        <v>1193</v>
      </c>
      <c r="C105" s="9" t="s">
        <v>242</v>
      </c>
      <c r="D105" s="9">
        <v>60</v>
      </c>
      <c r="E105" s="10">
        <v>454.73340000000002</v>
      </c>
      <c r="F105" s="10">
        <v>6.7821901358468703E-2</v>
      </c>
      <c r="G105" s="29"/>
    </row>
    <row r="106" spans="1:7" x14ac:dyDescent="0.2">
      <c r="A106" s="8" t="s">
        <v>131</v>
      </c>
      <c r="B106" s="9"/>
      <c r="C106" s="9"/>
      <c r="D106" s="9"/>
      <c r="E106" s="12">
        <f>SUM(E63:E105)</f>
        <v>408283.25268000003</v>
      </c>
      <c r="F106" s="12">
        <f>SUM(F63:F105)</f>
        <v>60.894023816103505</v>
      </c>
      <c r="G106" s="29"/>
    </row>
    <row r="107" spans="1:7" x14ac:dyDescent="0.2">
      <c r="A107" s="9"/>
      <c r="B107" s="9"/>
      <c r="C107" s="9"/>
      <c r="D107" s="9"/>
      <c r="E107" s="10"/>
      <c r="F107" s="10"/>
      <c r="G107" s="29"/>
    </row>
    <row r="108" spans="1:7" x14ac:dyDescent="0.2">
      <c r="A108" s="8" t="s">
        <v>193</v>
      </c>
      <c r="B108" s="9"/>
      <c r="C108" s="9"/>
      <c r="D108" s="9"/>
      <c r="E108" s="10"/>
      <c r="F108" s="10"/>
      <c r="G108" s="29"/>
    </row>
    <row r="109" spans="1:7" x14ac:dyDescent="0.2">
      <c r="A109" s="9" t="s">
        <v>401</v>
      </c>
      <c r="B109" s="9" t="s">
        <v>1132</v>
      </c>
      <c r="C109" s="9" t="s">
        <v>273</v>
      </c>
      <c r="D109" s="9">
        <v>300</v>
      </c>
      <c r="E109" s="10">
        <v>1488.2145</v>
      </c>
      <c r="F109" s="10">
        <v>0.22196200459267501</v>
      </c>
    </row>
    <row r="110" spans="1:7" x14ac:dyDescent="0.2">
      <c r="A110" s="8" t="s">
        <v>131</v>
      </c>
      <c r="B110" s="9"/>
      <c r="C110" s="9"/>
      <c r="D110" s="9"/>
      <c r="E110" s="12">
        <f>SUM(E109:E109)</f>
        <v>1488.2145</v>
      </c>
      <c r="F110" s="12">
        <f>SUM(F109:F109)</f>
        <v>0.22196200459267501</v>
      </c>
      <c r="G110" s="29"/>
    </row>
    <row r="111" spans="1:7" x14ac:dyDescent="0.2">
      <c r="A111" s="9"/>
      <c r="B111" s="9"/>
      <c r="C111" s="9"/>
      <c r="D111" s="9"/>
      <c r="E111" s="10"/>
      <c r="F111" s="10"/>
      <c r="G111" s="29"/>
    </row>
    <row r="112" spans="1:7" x14ac:dyDescent="0.2">
      <c r="A112" s="8" t="s">
        <v>131</v>
      </c>
      <c r="B112" s="9"/>
      <c r="C112" s="9"/>
      <c r="D112" s="9"/>
      <c r="E112" s="12">
        <v>656986.44314250001</v>
      </c>
      <c r="F112" s="12">
        <v>97.987237666425813</v>
      </c>
      <c r="G112" s="29"/>
    </row>
    <row r="113" spans="1:7" x14ac:dyDescent="0.2">
      <c r="A113" s="9"/>
      <c r="B113" s="9"/>
      <c r="C113" s="9"/>
      <c r="D113" s="9"/>
      <c r="E113" s="10"/>
      <c r="F113" s="10"/>
      <c r="G113" s="29"/>
    </row>
    <row r="114" spans="1:7" x14ac:dyDescent="0.2">
      <c r="A114" s="8" t="s">
        <v>158</v>
      </c>
      <c r="B114" s="9"/>
      <c r="C114" s="9"/>
      <c r="D114" s="9"/>
      <c r="E114" s="12">
        <v>13495.2051496</v>
      </c>
      <c r="F114" s="12">
        <v>2.0099999999999998</v>
      </c>
      <c r="G114" s="29"/>
    </row>
    <row r="115" spans="1:7" x14ac:dyDescent="0.2">
      <c r="A115" s="9"/>
      <c r="B115" s="9"/>
      <c r="C115" s="9"/>
      <c r="D115" s="9"/>
      <c r="E115" s="10"/>
      <c r="F115" s="10"/>
      <c r="G115" s="29"/>
    </row>
    <row r="116" spans="1:7" x14ac:dyDescent="0.2">
      <c r="A116" s="13" t="s">
        <v>159</v>
      </c>
      <c r="B116" s="6"/>
      <c r="C116" s="6"/>
      <c r="D116" s="6"/>
      <c r="E116" s="65">
        <v>670481.64514959999</v>
      </c>
      <c r="F116" s="14">
        <f xml:space="preserve"> ROUND(SUM(F112:F115),2)</f>
        <v>100</v>
      </c>
      <c r="G116" s="29"/>
    </row>
    <row r="117" spans="1:7" x14ac:dyDescent="0.2">
      <c r="A117" s="1" t="s">
        <v>196</v>
      </c>
      <c r="F117" s="15" t="s">
        <v>161</v>
      </c>
    </row>
    <row r="119" spans="1:7" x14ac:dyDescent="0.2">
      <c r="A119" s="1" t="s">
        <v>162</v>
      </c>
    </row>
    <row r="120" spans="1:7" x14ac:dyDescent="0.2">
      <c r="A120" s="1" t="s">
        <v>163</v>
      </c>
    </row>
    <row r="121" spans="1:7" x14ac:dyDescent="0.2">
      <c r="A121" s="1" t="s">
        <v>164</v>
      </c>
    </row>
    <row r="122" spans="1:7" x14ac:dyDescent="0.2">
      <c r="A122" s="3" t="s">
        <v>537</v>
      </c>
      <c r="D122" s="16">
        <v>15.669600000000001</v>
      </c>
    </row>
    <row r="123" spans="1:7" x14ac:dyDescent="0.2">
      <c r="A123" s="3" t="s">
        <v>536</v>
      </c>
      <c r="D123" s="16">
        <v>11.489800000000001</v>
      </c>
    </row>
    <row r="124" spans="1:7" x14ac:dyDescent="0.2">
      <c r="A124" s="3" t="s">
        <v>538</v>
      </c>
      <c r="D124" s="16">
        <v>16.151399999999999</v>
      </c>
    </row>
    <row r="125" spans="1:7" x14ac:dyDescent="0.2">
      <c r="A125" s="3" t="s">
        <v>535</v>
      </c>
      <c r="D125" s="16">
        <v>11.0823</v>
      </c>
    </row>
    <row r="127" spans="1:7" x14ac:dyDescent="0.2">
      <c r="A127" s="1" t="s">
        <v>165</v>
      </c>
    </row>
    <row r="128" spans="1:7" x14ac:dyDescent="0.2">
      <c r="A128" s="3" t="s">
        <v>537</v>
      </c>
      <c r="D128" s="16">
        <v>16.5136</v>
      </c>
    </row>
    <row r="129" spans="1:5" x14ac:dyDescent="0.2">
      <c r="A129" s="3" t="s">
        <v>536</v>
      </c>
      <c r="D129" s="16">
        <v>11.707800000000001</v>
      </c>
    </row>
    <row r="130" spans="1:5" x14ac:dyDescent="0.2">
      <c r="A130" s="3" t="s">
        <v>538</v>
      </c>
      <c r="D130" s="16">
        <v>17.091899999999999</v>
      </c>
    </row>
    <row r="131" spans="1:5" x14ac:dyDescent="0.2">
      <c r="A131" s="3" t="s">
        <v>535</v>
      </c>
      <c r="D131" s="16">
        <v>11.2277</v>
      </c>
    </row>
    <row r="133" spans="1:5" x14ac:dyDescent="0.2">
      <c r="A133" s="1" t="s">
        <v>166</v>
      </c>
      <c r="D133" s="17"/>
    </row>
    <row r="134" spans="1:5" x14ac:dyDescent="0.2">
      <c r="A134" s="19" t="s">
        <v>512</v>
      </c>
      <c r="B134" s="20"/>
      <c r="C134" s="56" t="s">
        <v>513</v>
      </c>
      <c r="D134" s="57"/>
    </row>
    <row r="135" spans="1:5" x14ac:dyDescent="0.2">
      <c r="A135" s="58"/>
      <c r="B135" s="59"/>
      <c r="C135" s="21" t="s">
        <v>514</v>
      </c>
      <c r="D135" s="21" t="s">
        <v>515</v>
      </c>
    </row>
    <row r="136" spans="1:5" x14ac:dyDescent="0.2">
      <c r="A136" s="22" t="s">
        <v>535</v>
      </c>
      <c r="B136" s="23"/>
      <c r="C136" s="24">
        <v>0.31779660879999999</v>
      </c>
      <c r="D136" s="24">
        <v>0.29443254720000001</v>
      </c>
    </row>
    <row r="137" spans="1:5" x14ac:dyDescent="0.2">
      <c r="A137" s="22" t="s">
        <v>536</v>
      </c>
      <c r="B137" s="23"/>
      <c r="C137" s="24">
        <v>0.31779660879999999</v>
      </c>
      <c r="D137" s="24">
        <v>0.29443254720000001</v>
      </c>
    </row>
    <row r="139" spans="1:5" x14ac:dyDescent="0.2">
      <c r="A139" s="1" t="s">
        <v>168</v>
      </c>
      <c r="D139" s="18">
        <v>1.7900351249587876</v>
      </c>
      <c r="E139" s="2" t="s">
        <v>169</v>
      </c>
    </row>
  </sheetData>
  <sortState ref="A63:F105">
    <sortCondition descending="1" ref="F63:F105"/>
  </sortState>
  <mergeCells count="3">
    <mergeCell ref="B1:E1"/>
    <mergeCell ref="C134:D134"/>
    <mergeCell ref="A135:B13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showGridLines="0" workbookViewId="0"/>
  </sheetViews>
  <sheetFormatPr defaultRowHeight="11.25" x14ac:dyDescent="0.2"/>
  <cols>
    <col min="1" max="1" width="38" style="3" customWidth="1"/>
    <col min="2" max="2" width="43.855468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7" x14ac:dyDescent="0.2">
      <c r="A1" s="1"/>
      <c r="B1" s="55" t="s">
        <v>424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1130</v>
      </c>
      <c r="B8" s="27" t="s">
        <v>1131</v>
      </c>
      <c r="C8" s="9" t="s">
        <v>139</v>
      </c>
      <c r="D8" s="9">
        <v>550</v>
      </c>
      <c r="E8" s="10">
        <v>5449.291604</v>
      </c>
      <c r="F8" s="10">
        <v>2.7214157164299899</v>
      </c>
      <c r="G8" s="29"/>
    </row>
    <row r="9" spans="1:7" x14ac:dyDescent="0.2">
      <c r="A9" s="9" t="s">
        <v>351</v>
      </c>
      <c r="B9" s="9" t="s">
        <v>1260</v>
      </c>
      <c r="C9" s="9" t="s">
        <v>229</v>
      </c>
      <c r="D9" s="9">
        <v>500</v>
      </c>
      <c r="E9" s="10">
        <v>5248.6450000000004</v>
      </c>
      <c r="F9" s="10">
        <v>2.62121134836624</v>
      </c>
      <c r="G9" s="29"/>
    </row>
    <row r="10" spans="1:7" x14ac:dyDescent="0.2">
      <c r="A10" s="9" t="s">
        <v>403</v>
      </c>
      <c r="B10" s="9" t="s">
        <v>1261</v>
      </c>
      <c r="C10" s="9" t="s">
        <v>404</v>
      </c>
      <c r="D10" s="9">
        <v>500</v>
      </c>
      <c r="E10" s="10">
        <v>5191.2700000000004</v>
      </c>
      <c r="F10" s="10">
        <v>2.5925578575867099</v>
      </c>
      <c r="G10" s="29"/>
    </row>
    <row r="11" spans="1:7" x14ac:dyDescent="0.2">
      <c r="A11" s="9" t="s">
        <v>231</v>
      </c>
      <c r="B11" s="9" t="s">
        <v>1171</v>
      </c>
      <c r="C11" s="9" t="s">
        <v>232</v>
      </c>
      <c r="D11" s="9">
        <v>9</v>
      </c>
      <c r="E11" s="10">
        <v>4610.4255000000003</v>
      </c>
      <c r="F11" s="10">
        <v>2.3024799050797098</v>
      </c>
      <c r="G11" s="29"/>
    </row>
    <row r="12" spans="1:7" x14ac:dyDescent="0.2">
      <c r="A12" s="9" t="s">
        <v>286</v>
      </c>
      <c r="B12" s="9" t="s">
        <v>1073</v>
      </c>
      <c r="C12" s="9" t="s">
        <v>134</v>
      </c>
      <c r="D12" s="9">
        <v>430</v>
      </c>
      <c r="E12" s="10">
        <v>4365.6309000000001</v>
      </c>
      <c r="F12" s="10">
        <v>2.18022770788619</v>
      </c>
      <c r="G12" s="29"/>
    </row>
    <row r="13" spans="1:7" x14ac:dyDescent="0.2">
      <c r="A13" s="9" t="s">
        <v>344</v>
      </c>
      <c r="B13" s="9" t="s">
        <v>1262</v>
      </c>
      <c r="C13" s="9" t="s">
        <v>303</v>
      </c>
      <c r="D13" s="9">
        <v>360</v>
      </c>
      <c r="E13" s="10">
        <v>3662.9675999999999</v>
      </c>
      <c r="F13" s="10">
        <v>1.8293125638746499</v>
      </c>
      <c r="G13" s="29"/>
    </row>
    <row r="14" spans="1:7" x14ac:dyDescent="0.2">
      <c r="A14" s="9" t="s">
        <v>372</v>
      </c>
      <c r="B14" s="9" t="s">
        <v>1220</v>
      </c>
      <c r="C14" s="9" t="s">
        <v>295</v>
      </c>
      <c r="D14" s="9">
        <v>350</v>
      </c>
      <c r="E14" s="10">
        <v>3499.93</v>
      </c>
      <c r="F14" s="10">
        <v>1.7478904049497499</v>
      </c>
      <c r="G14" s="29"/>
    </row>
    <row r="15" spans="1:7" x14ac:dyDescent="0.2">
      <c r="A15" s="9" t="s">
        <v>234</v>
      </c>
      <c r="B15" s="9" t="s">
        <v>1214</v>
      </c>
      <c r="C15" s="9" t="s">
        <v>235</v>
      </c>
      <c r="D15" s="9">
        <v>300</v>
      </c>
      <c r="E15" s="10">
        <v>3229.53</v>
      </c>
      <c r="F15" s="10">
        <v>1.6128506854415201</v>
      </c>
      <c r="G15" s="29"/>
    </row>
    <row r="16" spans="1:7" x14ac:dyDescent="0.2">
      <c r="A16" s="9" t="s">
        <v>405</v>
      </c>
      <c r="B16" s="9" t="s">
        <v>1215</v>
      </c>
      <c r="C16" s="9" t="s">
        <v>235</v>
      </c>
      <c r="D16" s="9">
        <v>300</v>
      </c>
      <c r="E16" s="10">
        <v>3142.1309999999999</v>
      </c>
      <c r="F16" s="10">
        <v>1.56920299148702</v>
      </c>
      <c r="G16" s="29"/>
    </row>
    <row r="17" spans="1:7" x14ac:dyDescent="0.2">
      <c r="A17" s="9" t="s">
        <v>406</v>
      </c>
      <c r="B17" s="9" t="s">
        <v>1173</v>
      </c>
      <c r="C17" s="9" t="s">
        <v>303</v>
      </c>
      <c r="D17" s="9">
        <v>300</v>
      </c>
      <c r="E17" s="10">
        <v>3052.3649999999998</v>
      </c>
      <c r="F17" s="10">
        <v>1.5243732005795601</v>
      </c>
      <c r="G17" s="29"/>
    </row>
    <row r="18" spans="1:7" x14ac:dyDescent="0.2">
      <c r="A18" s="9" t="s">
        <v>238</v>
      </c>
      <c r="B18" s="9" t="s">
        <v>1219</v>
      </c>
      <c r="C18" s="9" t="s">
        <v>175</v>
      </c>
      <c r="D18" s="9">
        <v>300000</v>
      </c>
      <c r="E18" s="10">
        <v>3020.277</v>
      </c>
      <c r="F18" s="10">
        <v>1.50834822084739</v>
      </c>
      <c r="G18" s="29"/>
    </row>
    <row r="19" spans="1:7" x14ac:dyDescent="0.2">
      <c r="A19" s="9" t="s">
        <v>355</v>
      </c>
      <c r="B19" s="9" t="s">
        <v>1177</v>
      </c>
      <c r="C19" s="9" t="s">
        <v>265</v>
      </c>
      <c r="D19" s="9">
        <v>260</v>
      </c>
      <c r="E19" s="10">
        <v>2778.1</v>
      </c>
      <c r="F19" s="10">
        <v>1.38740327206284</v>
      </c>
      <c r="G19" s="29"/>
    </row>
    <row r="20" spans="1:7" x14ac:dyDescent="0.2">
      <c r="A20" s="9" t="s">
        <v>135</v>
      </c>
      <c r="B20" s="9" t="s">
        <v>1263</v>
      </c>
      <c r="C20" s="9" t="s">
        <v>136</v>
      </c>
      <c r="D20" s="9">
        <v>250</v>
      </c>
      <c r="E20" s="10">
        <v>2592.0825</v>
      </c>
      <c r="F20" s="10">
        <v>1.2945047845494499</v>
      </c>
      <c r="G20" s="29"/>
    </row>
    <row r="21" spans="1:7" x14ac:dyDescent="0.2">
      <c r="A21" s="9" t="s">
        <v>407</v>
      </c>
      <c r="B21" s="9" t="s">
        <v>1264</v>
      </c>
      <c r="C21" s="9" t="s">
        <v>224</v>
      </c>
      <c r="D21" s="9">
        <v>250</v>
      </c>
      <c r="E21" s="10">
        <v>2521.4850000000001</v>
      </c>
      <c r="F21" s="10">
        <v>1.2592478814504</v>
      </c>
      <c r="G21" s="29"/>
    </row>
    <row r="22" spans="1:7" x14ac:dyDescent="0.2">
      <c r="A22" s="9" t="s">
        <v>225</v>
      </c>
      <c r="B22" s="9" t="s">
        <v>1053</v>
      </c>
      <c r="C22" s="9" t="s">
        <v>175</v>
      </c>
      <c r="D22" s="9">
        <v>220000</v>
      </c>
      <c r="E22" s="10">
        <v>2213.2968000000001</v>
      </c>
      <c r="F22" s="10">
        <v>1.1053364610223599</v>
      </c>
      <c r="G22" s="29"/>
    </row>
    <row r="23" spans="1:7" x14ac:dyDescent="0.2">
      <c r="A23" s="9" t="s">
        <v>230</v>
      </c>
      <c r="B23" s="9" t="s">
        <v>1064</v>
      </c>
      <c r="C23" s="9" t="s">
        <v>229</v>
      </c>
      <c r="D23" s="9">
        <v>200</v>
      </c>
      <c r="E23" s="10">
        <v>2052.9279999999999</v>
      </c>
      <c r="F23" s="10">
        <v>1.02524712015745</v>
      </c>
      <c r="G23" s="29"/>
    </row>
    <row r="24" spans="1:7" x14ac:dyDescent="0.2">
      <c r="A24" s="9" t="s">
        <v>408</v>
      </c>
      <c r="B24" s="9" t="s">
        <v>1165</v>
      </c>
      <c r="C24" s="9" t="s">
        <v>232</v>
      </c>
      <c r="D24" s="9">
        <v>4</v>
      </c>
      <c r="E24" s="10">
        <v>2049.078</v>
      </c>
      <c r="F24" s="10">
        <v>1.02332440225765</v>
      </c>
      <c r="G24" s="29"/>
    </row>
    <row r="25" spans="1:7" x14ac:dyDescent="0.2">
      <c r="A25" s="9" t="s">
        <v>409</v>
      </c>
      <c r="B25" s="9" t="s">
        <v>1092</v>
      </c>
      <c r="C25" s="9" t="s">
        <v>229</v>
      </c>
      <c r="D25" s="9">
        <v>200</v>
      </c>
      <c r="E25" s="10">
        <v>2026.258</v>
      </c>
      <c r="F25" s="10">
        <v>1.0119279288879099</v>
      </c>
      <c r="G25" s="29"/>
    </row>
    <row r="26" spans="1:7" x14ac:dyDescent="0.2">
      <c r="A26" s="9" t="s">
        <v>354</v>
      </c>
      <c r="B26" s="9" t="s">
        <v>1225</v>
      </c>
      <c r="C26" s="9" t="s">
        <v>265</v>
      </c>
      <c r="D26" s="9">
        <v>180</v>
      </c>
      <c r="E26" s="10">
        <v>1914.8832</v>
      </c>
      <c r="F26" s="10">
        <v>0.95630654666792303</v>
      </c>
      <c r="G26" s="29"/>
    </row>
    <row r="27" spans="1:7" x14ac:dyDescent="0.2">
      <c r="A27" s="9" t="s">
        <v>142</v>
      </c>
      <c r="B27" s="9" t="s">
        <v>1216</v>
      </c>
      <c r="C27" s="9" t="s">
        <v>136</v>
      </c>
      <c r="D27" s="9">
        <v>170</v>
      </c>
      <c r="E27" s="10">
        <v>1763.1804999999999</v>
      </c>
      <c r="F27" s="10">
        <v>0.88054511894366305</v>
      </c>
      <c r="G27" s="29"/>
    </row>
    <row r="28" spans="1:7" x14ac:dyDescent="0.2">
      <c r="A28" s="9" t="s">
        <v>410</v>
      </c>
      <c r="B28" s="9" t="s">
        <v>1178</v>
      </c>
      <c r="C28" s="9" t="s">
        <v>265</v>
      </c>
      <c r="D28" s="9">
        <v>170</v>
      </c>
      <c r="E28" s="10">
        <v>1724.6993</v>
      </c>
      <c r="F28" s="10">
        <v>0.86132732880187401</v>
      </c>
      <c r="G28" s="29"/>
    </row>
    <row r="29" spans="1:7" x14ac:dyDescent="0.2">
      <c r="A29" s="9" t="s">
        <v>301</v>
      </c>
      <c r="B29" s="9" t="s">
        <v>1095</v>
      </c>
      <c r="C29" s="9" t="s">
        <v>229</v>
      </c>
      <c r="D29" s="9">
        <v>17</v>
      </c>
      <c r="E29" s="10">
        <v>1707.6296</v>
      </c>
      <c r="F29" s="10">
        <v>0.85280259692284499</v>
      </c>
      <c r="G29" s="29"/>
    </row>
    <row r="30" spans="1:7" x14ac:dyDescent="0.2">
      <c r="A30" s="9" t="s">
        <v>240</v>
      </c>
      <c r="B30" s="9" t="s">
        <v>1088</v>
      </c>
      <c r="C30" s="9" t="s">
        <v>189</v>
      </c>
      <c r="D30" s="9">
        <v>150</v>
      </c>
      <c r="E30" s="10">
        <v>1569.6690000000001</v>
      </c>
      <c r="F30" s="10">
        <v>0.78390407352348801</v>
      </c>
      <c r="G30" s="29"/>
    </row>
    <row r="31" spans="1:7" x14ac:dyDescent="0.2">
      <c r="A31" s="9" t="s">
        <v>411</v>
      </c>
      <c r="B31" s="9" t="s">
        <v>1175</v>
      </c>
      <c r="C31" s="9" t="s">
        <v>145</v>
      </c>
      <c r="D31" s="9">
        <v>150</v>
      </c>
      <c r="E31" s="10">
        <v>1532.5035</v>
      </c>
      <c r="F31" s="10">
        <v>0.76534335349618499</v>
      </c>
      <c r="G31" s="29"/>
    </row>
    <row r="32" spans="1:7" x14ac:dyDescent="0.2">
      <c r="A32" s="9" t="s">
        <v>302</v>
      </c>
      <c r="B32" s="9" t="s">
        <v>1164</v>
      </c>
      <c r="C32" s="9" t="s">
        <v>303</v>
      </c>
      <c r="D32" s="9">
        <v>150</v>
      </c>
      <c r="E32" s="10">
        <v>1506.096</v>
      </c>
      <c r="F32" s="10">
        <v>0.75215525662890204</v>
      </c>
      <c r="G32" s="29"/>
    </row>
    <row r="33" spans="1:7" x14ac:dyDescent="0.2">
      <c r="A33" s="9" t="s">
        <v>371</v>
      </c>
      <c r="B33" s="9" t="s">
        <v>1211</v>
      </c>
      <c r="C33" s="9" t="s">
        <v>265</v>
      </c>
      <c r="D33" s="9">
        <v>100</v>
      </c>
      <c r="E33" s="10">
        <v>1019.729</v>
      </c>
      <c r="F33" s="10">
        <v>0.50926005227218796</v>
      </c>
      <c r="G33" s="29"/>
    </row>
    <row r="34" spans="1:7" x14ac:dyDescent="0.2">
      <c r="A34" s="9" t="s">
        <v>305</v>
      </c>
      <c r="B34" s="9" t="s">
        <v>1265</v>
      </c>
      <c r="C34" s="9" t="s">
        <v>134</v>
      </c>
      <c r="D34" s="9">
        <v>100</v>
      </c>
      <c r="E34" s="10">
        <v>1012.31</v>
      </c>
      <c r="F34" s="10">
        <v>0.50555494990890604</v>
      </c>
      <c r="G34" s="29"/>
    </row>
    <row r="35" spans="1:7" x14ac:dyDescent="0.2">
      <c r="A35" s="9" t="s">
        <v>223</v>
      </c>
      <c r="B35" s="9" t="s">
        <v>1218</v>
      </c>
      <c r="C35" s="9" t="s">
        <v>224</v>
      </c>
      <c r="D35" s="9">
        <v>100</v>
      </c>
      <c r="E35" s="10">
        <v>1006.31</v>
      </c>
      <c r="F35" s="10">
        <v>0.50255850642869404</v>
      </c>
      <c r="G35" s="29"/>
    </row>
    <row r="36" spans="1:7" x14ac:dyDescent="0.2">
      <c r="A36" s="9" t="s">
        <v>239</v>
      </c>
      <c r="B36" s="9" t="s">
        <v>1235</v>
      </c>
      <c r="C36" s="9" t="s">
        <v>175</v>
      </c>
      <c r="D36" s="9">
        <v>90000</v>
      </c>
      <c r="E36" s="10">
        <v>905.04269999999997</v>
      </c>
      <c r="F36" s="10">
        <v>0.45198488295474798</v>
      </c>
      <c r="G36" s="29"/>
    </row>
    <row r="37" spans="1:7" x14ac:dyDescent="0.2">
      <c r="A37" s="9" t="s">
        <v>362</v>
      </c>
      <c r="B37" s="9" t="s">
        <v>1266</v>
      </c>
      <c r="C37" s="9" t="s">
        <v>175</v>
      </c>
      <c r="D37" s="9">
        <v>80000</v>
      </c>
      <c r="E37" s="10">
        <v>801.20159999999998</v>
      </c>
      <c r="F37" s="10">
        <v>0.40012588510924002</v>
      </c>
      <c r="G37" s="29"/>
    </row>
    <row r="38" spans="1:7" x14ac:dyDescent="0.2">
      <c r="A38" s="9" t="s">
        <v>237</v>
      </c>
      <c r="B38" s="9" t="s">
        <v>1169</v>
      </c>
      <c r="C38" s="9" t="s">
        <v>145</v>
      </c>
      <c r="D38" s="9">
        <v>130</v>
      </c>
      <c r="E38" s="10">
        <v>783.32799999999997</v>
      </c>
      <c r="F38" s="10">
        <v>0.39119967974458802</v>
      </c>
      <c r="G38" s="29"/>
    </row>
    <row r="39" spans="1:7" x14ac:dyDescent="0.2">
      <c r="A39" s="9" t="s">
        <v>412</v>
      </c>
      <c r="B39" s="9" t="s">
        <v>1267</v>
      </c>
      <c r="C39" s="9" t="s">
        <v>265</v>
      </c>
      <c r="D39" s="9">
        <v>1500</v>
      </c>
      <c r="E39" s="10">
        <v>622.75874999999996</v>
      </c>
      <c r="F39" s="10">
        <v>0.311010232697082</v>
      </c>
      <c r="G39" s="29"/>
    </row>
    <row r="40" spans="1:7" x14ac:dyDescent="0.2">
      <c r="A40" s="9" t="s">
        <v>413</v>
      </c>
      <c r="B40" s="9" t="s">
        <v>1180</v>
      </c>
      <c r="C40" s="9" t="s">
        <v>414</v>
      </c>
      <c r="D40" s="9">
        <v>600</v>
      </c>
      <c r="E40" s="10">
        <v>604.02419999999995</v>
      </c>
      <c r="F40" s="10">
        <v>0.30165406266338102</v>
      </c>
      <c r="G40" s="29"/>
    </row>
    <row r="41" spans="1:7" x14ac:dyDescent="0.2">
      <c r="A41" s="9" t="s">
        <v>415</v>
      </c>
      <c r="B41" s="9" t="s">
        <v>1268</v>
      </c>
      <c r="C41" s="9" t="s">
        <v>268</v>
      </c>
      <c r="D41" s="9">
        <v>50</v>
      </c>
      <c r="E41" s="10">
        <v>529.91999999999996</v>
      </c>
      <c r="F41" s="10">
        <v>0.26464588817232598</v>
      </c>
      <c r="G41" s="29"/>
    </row>
    <row r="42" spans="1:7" x14ac:dyDescent="0.2">
      <c r="A42" s="9" t="s">
        <v>358</v>
      </c>
      <c r="B42" s="9" t="s">
        <v>1221</v>
      </c>
      <c r="C42" s="9" t="s">
        <v>175</v>
      </c>
      <c r="D42" s="9">
        <v>50000</v>
      </c>
      <c r="E42" s="10">
        <v>498.94099999999997</v>
      </c>
      <c r="F42" s="10">
        <v>0.249174751076745</v>
      </c>
      <c r="G42" s="29"/>
    </row>
    <row r="43" spans="1:7" x14ac:dyDescent="0.2">
      <c r="A43" s="8" t="s">
        <v>131</v>
      </c>
      <c r="B43" s="9"/>
      <c r="C43" s="9"/>
      <c r="D43" s="9"/>
      <c r="E43" s="12">
        <f>SUM(E8:E42)</f>
        <v>80207.918254000004</v>
      </c>
      <c r="F43" s="12">
        <f>SUM(F8:F42)</f>
        <v>40.056415618929563</v>
      </c>
    </row>
    <row r="44" spans="1:7" x14ac:dyDescent="0.2">
      <c r="A44" s="9"/>
      <c r="B44" s="9"/>
      <c r="C44" s="9"/>
      <c r="D44" s="9"/>
      <c r="E44" s="10"/>
      <c r="F44" s="10"/>
    </row>
    <row r="45" spans="1:7" x14ac:dyDescent="0.2">
      <c r="A45" s="8" t="s">
        <v>143</v>
      </c>
      <c r="B45" s="9"/>
      <c r="C45" s="9"/>
      <c r="D45" s="9"/>
      <c r="E45" s="10"/>
      <c r="F45" s="10"/>
    </row>
    <row r="46" spans="1:7" x14ac:dyDescent="0.2">
      <c r="A46" s="9" t="s">
        <v>393</v>
      </c>
      <c r="B46" s="9" t="s">
        <v>1197</v>
      </c>
      <c r="C46" s="9" t="s">
        <v>389</v>
      </c>
      <c r="D46" s="9">
        <v>60</v>
      </c>
      <c r="E46" s="10">
        <v>6234.4979999999996</v>
      </c>
      <c r="F46" s="10">
        <v>3.1135534807491498</v>
      </c>
      <c r="G46" s="29"/>
    </row>
    <row r="47" spans="1:7" x14ac:dyDescent="0.2">
      <c r="A47" s="9" t="s">
        <v>250</v>
      </c>
      <c r="B47" s="9" t="s">
        <v>1205</v>
      </c>
      <c r="C47" s="9" t="s">
        <v>251</v>
      </c>
      <c r="D47" s="9">
        <v>410</v>
      </c>
      <c r="E47" s="10">
        <v>5657.0324000000001</v>
      </c>
      <c r="F47" s="10">
        <v>2.8251629753880301</v>
      </c>
      <c r="G47" s="29"/>
    </row>
    <row r="48" spans="1:7" x14ac:dyDescent="0.2">
      <c r="A48" s="9" t="s">
        <v>373</v>
      </c>
      <c r="B48" s="9" t="s">
        <v>1269</v>
      </c>
      <c r="C48" s="9" t="s">
        <v>235</v>
      </c>
      <c r="D48" s="9">
        <v>550</v>
      </c>
      <c r="E48" s="10">
        <v>5639.4525000000003</v>
      </c>
      <c r="F48" s="10">
        <v>2.8163834459317298</v>
      </c>
      <c r="G48" s="29"/>
    </row>
    <row r="49" spans="1:7" x14ac:dyDescent="0.2">
      <c r="A49" s="9" t="s">
        <v>416</v>
      </c>
      <c r="B49" s="9" t="s">
        <v>1270</v>
      </c>
      <c r="C49" s="9" t="s">
        <v>322</v>
      </c>
      <c r="D49" s="9">
        <v>500</v>
      </c>
      <c r="E49" s="10">
        <v>5323.51</v>
      </c>
      <c r="F49" s="10">
        <v>2.6585994718905899</v>
      </c>
      <c r="G49" s="29"/>
    </row>
    <row r="50" spans="1:7" x14ac:dyDescent="0.2">
      <c r="A50" s="9" t="s">
        <v>252</v>
      </c>
      <c r="B50" s="9" t="s">
        <v>1253</v>
      </c>
      <c r="C50" s="9" t="s">
        <v>242</v>
      </c>
      <c r="D50" s="9">
        <v>36</v>
      </c>
      <c r="E50" s="10">
        <v>4911.9516000000003</v>
      </c>
      <c r="F50" s="10">
        <v>2.4530642244894998</v>
      </c>
      <c r="G50" s="29"/>
    </row>
    <row r="51" spans="1:7" x14ac:dyDescent="0.2">
      <c r="A51" s="9" t="s">
        <v>377</v>
      </c>
      <c r="B51" s="9" t="s">
        <v>1101</v>
      </c>
      <c r="C51" s="9" t="s">
        <v>378</v>
      </c>
      <c r="D51" s="9">
        <v>440</v>
      </c>
      <c r="E51" s="10">
        <v>4486.9395999999997</v>
      </c>
      <c r="F51" s="10">
        <v>2.2408101517541898</v>
      </c>
      <c r="G51" s="29"/>
    </row>
    <row r="52" spans="1:7" x14ac:dyDescent="0.2">
      <c r="A52" s="9" t="s">
        <v>257</v>
      </c>
      <c r="B52" s="9" t="s">
        <v>1196</v>
      </c>
      <c r="C52" s="9" t="s">
        <v>258</v>
      </c>
      <c r="D52" s="9">
        <v>321</v>
      </c>
      <c r="E52" s="10">
        <v>4093.11915</v>
      </c>
      <c r="F52" s="10">
        <v>2.04413336512475</v>
      </c>
      <c r="G52" s="29"/>
    </row>
    <row r="53" spans="1:7" x14ac:dyDescent="0.2">
      <c r="A53" s="9" t="s">
        <v>385</v>
      </c>
      <c r="B53" s="9" t="s">
        <v>1192</v>
      </c>
      <c r="C53" s="9" t="s">
        <v>319</v>
      </c>
      <c r="D53" s="9">
        <v>400</v>
      </c>
      <c r="E53" s="10">
        <v>4056.56</v>
      </c>
      <c r="F53" s="10">
        <v>2.0258754606814802</v>
      </c>
      <c r="G53" s="29"/>
    </row>
    <row r="54" spans="1:7" x14ac:dyDescent="0.2">
      <c r="A54" s="9" t="s">
        <v>310</v>
      </c>
      <c r="B54" s="9" t="s">
        <v>1189</v>
      </c>
      <c r="C54" s="9" t="s">
        <v>242</v>
      </c>
      <c r="D54" s="9">
        <v>400</v>
      </c>
      <c r="E54" s="10">
        <v>4006.9088000000002</v>
      </c>
      <c r="F54" s="10">
        <v>2.0010792915940301</v>
      </c>
      <c r="G54" s="29"/>
    </row>
    <row r="55" spans="1:7" x14ac:dyDescent="0.2">
      <c r="A55" s="9" t="s">
        <v>307</v>
      </c>
      <c r="B55" s="9" t="s">
        <v>1182</v>
      </c>
      <c r="C55" s="9" t="s">
        <v>242</v>
      </c>
      <c r="D55" s="9">
        <v>390</v>
      </c>
      <c r="E55" s="10">
        <v>3940.6574999999998</v>
      </c>
      <c r="F55" s="10">
        <v>1.9679929122705999</v>
      </c>
      <c r="G55" s="29"/>
    </row>
    <row r="56" spans="1:7" x14ac:dyDescent="0.2">
      <c r="A56" s="9" t="s">
        <v>388</v>
      </c>
      <c r="B56" s="9" t="s">
        <v>1275</v>
      </c>
      <c r="C56" s="9" t="s">
        <v>389</v>
      </c>
      <c r="D56" s="9">
        <v>29</v>
      </c>
      <c r="E56" s="10">
        <v>3859.5810000000001</v>
      </c>
      <c r="F56" s="10">
        <v>1.9275027206333699</v>
      </c>
      <c r="G56" s="29"/>
    </row>
    <row r="57" spans="1:7" x14ac:dyDescent="0.2">
      <c r="A57" s="9" t="s">
        <v>422</v>
      </c>
      <c r="B57" s="9" t="s">
        <v>1252</v>
      </c>
      <c r="C57" s="9" t="s">
        <v>251</v>
      </c>
      <c r="D57" s="9">
        <v>30</v>
      </c>
      <c r="E57" s="10">
        <v>3697.8209999999999</v>
      </c>
      <c r="F57" s="10">
        <v>1.84671860440685</v>
      </c>
      <c r="G57" s="29"/>
    </row>
    <row r="58" spans="1:7" x14ac:dyDescent="0.2">
      <c r="A58" s="9" t="s">
        <v>259</v>
      </c>
      <c r="B58" s="9" t="s">
        <v>1276</v>
      </c>
      <c r="C58" s="9" t="s">
        <v>260</v>
      </c>
      <c r="D58" s="9">
        <v>338</v>
      </c>
      <c r="E58" s="10">
        <v>3155.0914200000002</v>
      </c>
      <c r="F58" s="10">
        <v>1.57567551915532</v>
      </c>
      <c r="G58" s="29"/>
    </row>
    <row r="59" spans="1:7" x14ac:dyDescent="0.2">
      <c r="A59" s="9" t="s">
        <v>387</v>
      </c>
      <c r="B59" s="9" t="s">
        <v>1249</v>
      </c>
      <c r="C59" s="9" t="s">
        <v>319</v>
      </c>
      <c r="D59" s="9">
        <v>310</v>
      </c>
      <c r="E59" s="10">
        <v>3153.0131000000001</v>
      </c>
      <c r="F59" s="10">
        <v>1.5746375910863499</v>
      </c>
      <c r="G59" s="29"/>
    </row>
    <row r="60" spans="1:7" x14ac:dyDescent="0.2">
      <c r="A60" s="9" t="s">
        <v>399</v>
      </c>
      <c r="B60" s="9" t="s">
        <v>1204</v>
      </c>
      <c r="C60" s="9" t="s">
        <v>400</v>
      </c>
      <c r="D60" s="9">
        <v>240</v>
      </c>
      <c r="E60" s="10">
        <v>3120.1992</v>
      </c>
      <c r="F60" s="10">
        <v>1.5582500916338</v>
      </c>
      <c r="G60" s="29"/>
    </row>
    <row r="61" spans="1:7" x14ac:dyDescent="0.2">
      <c r="A61" s="9" t="s">
        <v>316</v>
      </c>
      <c r="B61" s="9" t="s">
        <v>1206</v>
      </c>
      <c r="C61" s="9" t="s">
        <v>232</v>
      </c>
      <c r="D61" s="9">
        <v>300</v>
      </c>
      <c r="E61" s="10">
        <v>3057.489</v>
      </c>
      <c r="F61" s="10">
        <v>1.5269321633116599</v>
      </c>
      <c r="G61" s="29"/>
    </row>
    <row r="62" spans="1:7" x14ac:dyDescent="0.2">
      <c r="A62" s="9" t="s">
        <v>241</v>
      </c>
      <c r="B62" s="9" t="s">
        <v>1185</v>
      </c>
      <c r="C62" s="9" t="s">
        <v>242</v>
      </c>
      <c r="D62" s="9">
        <v>300</v>
      </c>
      <c r="E62" s="10">
        <v>3025.527</v>
      </c>
      <c r="F62" s="10">
        <v>1.51097010889257</v>
      </c>
      <c r="G62" s="29"/>
    </row>
    <row r="63" spans="1:7" x14ac:dyDescent="0.2">
      <c r="A63" s="9" t="s">
        <v>321</v>
      </c>
      <c r="B63" s="9" t="s">
        <v>1198</v>
      </c>
      <c r="C63" s="9" t="s">
        <v>322</v>
      </c>
      <c r="D63" s="9">
        <v>21</v>
      </c>
      <c r="E63" s="10">
        <v>2858.1482999999998</v>
      </c>
      <c r="F63" s="10">
        <v>1.42737997316901</v>
      </c>
      <c r="G63" s="29"/>
    </row>
    <row r="64" spans="1:7" x14ac:dyDescent="0.2">
      <c r="A64" s="9" t="s">
        <v>253</v>
      </c>
      <c r="B64" s="9" t="s">
        <v>1203</v>
      </c>
      <c r="C64" s="9" t="s">
        <v>254</v>
      </c>
      <c r="D64" s="9">
        <v>22</v>
      </c>
      <c r="E64" s="10">
        <v>2748.1322</v>
      </c>
      <c r="F64" s="10">
        <v>1.3724371355751199</v>
      </c>
      <c r="G64" s="29"/>
    </row>
    <row r="65" spans="1:7" x14ac:dyDescent="0.2">
      <c r="A65" s="9" t="s">
        <v>246</v>
      </c>
      <c r="B65" s="9" t="s">
        <v>1271</v>
      </c>
      <c r="C65" s="9" t="s">
        <v>211</v>
      </c>
      <c r="D65" s="9">
        <v>250</v>
      </c>
      <c r="E65" s="10">
        <v>2667.5524999999998</v>
      </c>
      <c r="F65" s="10">
        <v>1.3321950494580499</v>
      </c>
      <c r="G65" s="29"/>
    </row>
    <row r="66" spans="1:7" x14ac:dyDescent="0.2">
      <c r="A66" s="9" t="s">
        <v>247</v>
      </c>
      <c r="B66" s="9" t="s">
        <v>1272</v>
      </c>
      <c r="C66" s="9" t="s">
        <v>211</v>
      </c>
      <c r="D66" s="9">
        <v>250</v>
      </c>
      <c r="E66" s="10">
        <v>2627.05</v>
      </c>
      <c r="F66" s="10">
        <v>1.3119678074484999</v>
      </c>
      <c r="G66" s="29"/>
    </row>
    <row r="67" spans="1:7" x14ac:dyDescent="0.2">
      <c r="A67" s="9" t="s">
        <v>243</v>
      </c>
      <c r="B67" s="9" t="s">
        <v>1273</v>
      </c>
      <c r="C67" s="9" t="s">
        <v>242</v>
      </c>
      <c r="D67" s="9">
        <v>250</v>
      </c>
      <c r="E67" s="10">
        <v>2577.6525000000001</v>
      </c>
      <c r="F67" s="10">
        <v>1.28729833797954</v>
      </c>
      <c r="G67" s="29"/>
    </row>
    <row r="68" spans="1:7" x14ac:dyDescent="0.2">
      <c r="A68" s="9" t="s">
        <v>386</v>
      </c>
      <c r="B68" s="9" t="s">
        <v>1274</v>
      </c>
      <c r="C68" s="9" t="s">
        <v>242</v>
      </c>
      <c r="D68" s="9">
        <v>250</v>
      </c>
      <c r="E68" s="10">
        <v>2537.605</v>
      </c>
      <c r="F68" s="10">
        <v>1.2672983262672399</v>
      </c>
      <c r="G68" s="29"/>
    </row>
    <row r="69" spans="1:7" x14ac:dyDescent="0.2">
      <c r="A69" s="9" t="s">
        <v>417</v>
      </c>
      <c r="B69" s="9" t="s">
        <v>1245</v>
      </c>
      <c r="C69" s="9" t="s">
        <v>242</v>
      </c>
      <c r="D69" s="9">
        <v>230</v>
      </c>
      <c r="E69" s="10">
        <v>2390.8683999999998</v>
      </c>
      <c r="F69" s="10">
        <v>1.1940170048708301</v>
      </c>
      <c r="G69" s="29"/>
    </row>
    <row r="70" spans="1:7" x14ac:dyDescent="0.2">
      <c r="A70" s="9" t="s">
        <v>248</v>
      </c>
      <c r="B70" s="9" t="s">
        <v>1247</v>
      </c>
      <c r="C70" s="9" t="s">
        <v>242</v>
      </c>
      <c r="D70" s="9">
        <v>230</v>
      </c>
      <c r="E70" s="10">
        <v>2375.3319000000001</v>
      </c>
      <c r="F70" s="10">
        <v>1.18625796418244</v>
      </c>
      <c r="G70" s="29"/>
    </row>
    <row r="71" spans="1:7" x14ac:dyDescent="0.2">
      <c r="A71" s="9" t="s">
        <v>418</v>
      </c>
      <c r="B71" s="9" t="s">
        <v>1248</v>
      </c>
      <c r="C71" s="9" t="s">
        <v>242</v>
      </c>
      <c r="D71" s="9">
        <v>230</v>
      </c>
      <c r="E71" s="10">
        <v>2330.1783</v>
      </c>
      <c r="F71" s="10">
        <v>1.1637079291277601</v>
      </c>
      <c r="G71" s="29"/>
    </row>
    <row r="72" spans="1:7" x14ac:dyDescent="0.2">
      <c r="A72" s="9" t="s">
        <v>395</v>
      </c>
      <c r="B72" s="9" t="s">
        <v>1251</v>
      </c>
      <c r="C72" s="9" t="s">
        <v>251</v>
      </c>
      <c r="D72" s="9">
        <v>17</v>
      </c>
      <c r="E72" s="10">
        <v>2102.4868999999999</v>
      </c>
      <c r="F72" s="10">
        <v>1.04999719395603</v>
      </c>
      <c r="G72" s="29"/>
    </row>
    <row r="73" spans="1:7" x14ac:dyDescent="0.2">
      <c r="A73" s="9" t="s">
        <v>419</v>
      </c>
      <c r="B73" s="9" t="s">
        <v>1243</v>
      </c>
      <c r="C73" s="9" t="s">
        <v>245</v>
      </c>
      <c r="D73" s="9">
        <v>200</v>
      </c>
      <c r="E73" s="10">
        <v>2062.0059999999999</v>
      </c>
      <c r="F73" s="10">
        <v>1.02978073914301</v>
      </c>
      <c r="G73" s="29"/>
    </row>
    <row r="74" spans="1:7" x14ac:dyDescent="0.2">
      <c r="A74" s="9" t="s">
        <v>390</v>
      </c>
      <c r="B74" s="9" t="s">
        <v>1109</v>
      </c>
      <c r="C74" s="9" t="s">
        <v>322</v>
      </c>
      <c r="D74" s="9">
        <v>15</v>
      </c>
      <c r="E74" s="10">
        <v>2041.5345</v>
      </c>
      <c r="F74" s="10">
        <v>1.0195571236921499</v>
      </c>
      <c r="G74" s="29"/>
    </row>
    <row r="75" spans="1:7" x14ac:dyDescent="0.2">
      <c r="A75" s="9" t="s">
        <v>420</v>
      </c>
      <c r="B75" s="9" t="s">
        <v>1103</v>
      </c>
      <c r="C75" s="9" t="s">
        <v>245</v>
      </c>
      <c r="D75" s="9">
        <v>200</v>
      </c>
      <c r="E75" s="10">
        <v>2015.002</v>
      </c>
      <c r="F75" s="10">
        <v>1.00630660091903</v>
      </c>
      <c r="G75" s="29"/>
    </row>
    <row r="76" spans="1:7" x14ac:dyDescent="0.2">
      <c r="A76" s="9" t="s">
        <v>308</v>
      </c>
      <c r="B76" s="9" t="s">
        <v>1102</v>
      </c>
      <c r="C76" s="9" t="s">
        <v>245</v>
      </c>
      <c r="D76" s="9">
        <v>200</v>
      </c>
      <c r="E76" s="10">
        <v>1997.192</v>
      </c>
      <c r="F76" s="10">
        <v>0.99741215785526904</v>
      </c>
      <c r="G76" s="29"/>
    </row>
    <row r="77" spans="1:7" x14ac:dyDescent="0.2">
      <c r="A77" s="9" t="s">
        <v>375</v>
      </c>
      <c r="B77" s="9" t="s">
        <v>1250</v>
      </c>
      <c r="C77" s="9" t="s">
        <v>322</v>
      </c>
      <c r="D77" s="9">
        <v>160</v>
      </c>
      <c r="E77" s="10">
        <v>1703.5232000000001</v>
      </c>
      <c r="F77" s="10">
        <v>0.85075183100498797</v>
      </c>
      <c r="G77" s="29"/>
    </row>
    <row r="78" spans="1:7" x14ac:dyDescent="0.2">
      <c r="A78" s="9" t="s">
        <v>320</v>
      </c>
      <c r="B78" s="9" t="s">
        <v>1259</v>
      </c>
      <c r="C78" s="9" t="s">
        <v>232</v>
      </c>
      <c r="D78" s="9">
        <v>150</v>
      </c>
      <c r="E78" s="10">
        <v>1618.6635000000001</v>
      </c>
      <c r="F78" s="10">
        <v>0.80837228187203003</v>
      </c>
      <c r="G78" s="29"/>
    </row>
    <row r="79" spans="1:7" x14ac:dyDescent="0.2">
      <c r="A79" s="9" t="s">
        <v>318</v>
      </c>
      <c r="B79" s="9" t="s">
        <v>1199</v>
      </c>
      <c r="C79" s="9" t="s">
        <v>319</v>
      </c>
      <c r="D79" s="9">
        <v>150</v>
      </c>
      <c r="E79" s="10">
        <v>1499.39625</v>
      </c>
      <c r="F79" s="10">
        <v>0.74880935292781003</v>
      </c>
      <c r="G79" s="29"/>
    </row>
    <row r="80" spans="1:7" x14ac:dyDescent="0.2">
      <c r="A80" s="9" t="s">
        <v>423</v>
      </c>
      <c r="B80" s="9" t="s">
        <v>1105</v>
      </c>
      <c r="C80" s="9" t="s">
        <v>319</v>
      </c>
      <c r="D80" s="9">
        <v>150</v>
      </c>
      <c r="E80" s="10">
        <v>1499.371425</v>
      </c>
      <c r="F80" s="10">
        <v>0.748796955142911</v>
      </c>
      <c r="G80" s="29"/>
    </row>
    <row r="81" spans="1:7" x14ac:dyDescent="0.2">
      <c r="A81" s="9" t="s">
        <v>374</v>
      </c>
      <c r="B81" s="9" t="s">
        <v>1194</v>
      </c>
      <c r="C81" s="9" t="s">
        <v>245</v>
      </c>
      <c r="D81" s="9">
        <v>100</v>
      </c>
      <c r="E81" s="10">
        <v>1007.777</v>
      </c>
      <c r="F81" s="10">
        <v>0.50329113685960603</v>
      </c>
      <c r="G81" s="29"/>
    </row>
    <row r="82" spans="1:7" x14ac:dyDescent="0.2">
      <c r="A82" s="9" t="s">
        <v>212</v>
      </c>
      <c r="B82" s="9" t="s">
        <v>1104</v>
      </c>
      <c r="C82" s="9" t="s">
        <v>213</v>
      </c>
      <c r="D82" s="9">
        <v>160</v>
      </c>
      <c r="E82" s="10">
        <v>806.73519999999996</v>
      </c>
      <c r="F82" s="10">
        <v>0.40288940504959098</v>
      </c>
      <c r="G82" s="29"/>
    </row>
    <row r="83" spans="1:7" x14ac:dyDescent="0.2">
      <c r="A83" s="9" t="s">
        <v>317</v>
      </c>
      <c r="B83" s="9" t="s">
        <v>1256</v>
      </c>
      <c r="C83" s="9" t="s">
        <v>232</v>
      </c>
      <c r="D83" s="9">
        <v>50</v>
      </c>
      <c r="E83" s="10">
        <v>509.58150000000001</v>
      </c>
      <c r="F83" s="10">
        <v>0.25448869388527701</v>
      </c>
      <c r="G83" s="29"/>
    </row>
    <row r="84" spans="1:7" x14ac:dyDescent="0.2">
      <c r="A84" s="9" t="s">
        <v>421</v>
      </c>
      <c r="B84" s="9" t="s">
        <v>1236</v>
      </c>
      <c r="C84" s="9" t="s">
        <v>145</v>
      </c>
      <c r="D84" s="9">
        <v>40</v>
      </c>
      <c r="E84" s="10">
        <v>415.44040000000001</v>
      </c>
      <c r="F84" s="10">
        <v>0.20747394633277899</v>
      </c>
      <c r="G84" s="29"/>
    </row>
    <row r="85" spans="1:7" x14ac:dyDescent="0.2">
      <c r="A85" s="8" t="s">
        <v>131</v>
      </c>
      <c r="B85" s="9"/>
      <c r="C85" s="9"/>
      <c r="D85" s="9"/>
      <c r="E85" s="12">
        <f>SUM(E46:E84)</f>
        <v>113810.58024499998</v>
      </c>
      <c r="F85" s="12">
        <f>SUM(F46:F84)</f>
        <v>56.837828525712951</v>
      </c>
    </row>
    <row r="86" spans="1:7" x14ac:dyDescent="0.2">
      <c r="A86" s="9"/>
      <c r="B86" s="9"/>
      <c r="C86" s="9"/>
      <c r="D86" s="9"/>
      <c r="E86" s="10"/>
      <c r="F86" s="10"/>
    </row>
    <row r="87" spans="1:7" x14ac:dyDescent="0.2">
      <c r="A87" s="8" t="s">
        <v>193</v>
      </c>
      <c r="B87" s="9"/>
      <c r="C87" s="9"/>
      <c r="D87" s="9"/>
      <c r="E87" s="10"/>
      <c r="F87" s="10"/>
    </row>
    <row r="88" spans="1:7" x14ac:dyDescent="0.2">
      <c r="A88" s="9" t="s">
        <v>327</v>
      </c>
      <c r="B88" s="9" t="s">
        <v>1122</v>
      </c>
      <c r="C88" s="9" t="s">
        <v>195</v>
      </c>
      <c r="D88" s="9">
        <v>300</v>
      </c>
      <c r="E88" s="10">
        <v>1453.8285000000001</v>
      </c>
      <c r="F88" s="10">
        <v>0.72605248836190495</v>
      </c>
    </row>
    <row r="89" spans="1:7" x14ac:dyDescent="0.2">
      <c r="A89" s="9" t="s">
        <v>401</v>
      </c>
      <c r="B89" s="9" t="s">
        <v>1132</v>
      </c>
      <c r="C89" s="9" t="s">
        <v>273</v>
      </c>
      <c r="D89" s="9">
        <v>40</v>
      </c>
      <c r="E89" s="10">
        <v>198.42859999999999</v>
      </c>
      <c r="F89" s="10">
        <v>9.9096680792933295E-2</v>
      </c>
    </row>
    <row r="90" spans="1:7" x14ac:dyDescent="0.2">
      <c r="A90" s="8" t="s">
        <v>131</v>
      </c>
      <c r="B90" s="9"/>
      <c r="C90" s="9"/>
      <c r="D90" s="9"/>
      <c r="E90" s="12">
        <f>SUM(E88:E89)</f>
        <v>1652.2571</v>
      </c>
      <c r="F90" s="12">
        <f>SUM(F88:F89)</f>
        <v>0.82514916915483827</v>
      </c>
    </row>
    <row r="91" spans="1:7" x14ac:dyDescent="0.2">
      <c r="A91" s="9"/>
      <c r="B91" s="9"/>
      <c r="C91" s="9"/>
      <c r="D91" s="9"/>
      <c r="E91" s="10"/>
      <c r="F91" s="10"/>
    </row>
    <row r="92" spans="1:7" x14ac:dyDescent="0.2">
      <c r="A92" s="8" t="s">
        <v>131</v>
      </c>
      <c r="B92" s="9"/>
      <c r="C92" s="9"/>
      <c r="D92" s="9"/>
      <c r="E92" s="12">
        <v>195670.75559900003</v>
      </c>
      <c r="F92" s="12">
        <v>97.719393313797312</v>
      </c>
    </row>
    <row r="93" spans="1:7" x14ac:dyDescent="0.2">
      <c r="A93" s="9"/>
      <c r="B93" s="9"/>
      <c r="C93" s="9"/>
      <c r="D93" s="9"/>
      <c r="E93" s="10"/>
      <c r="F93" s="10"/>
    </row>
    <row r="94" spans="1:7" x14ac:dyDescent="0.2">
      <c r="A94" s="8" t="s">
        <v>158</v>
      </c>
      <c r="B94" s="9"/>
      <c r="C94" s="9"/>
      <c r="D94" s="9"/>
      <c r="E94" s="12">
        <v>4566.622738</v>
      </c>
      <c r="F94" s="12">
        <v>2.2799999999999998</v>
      </c>
    </row>
    <row r="95" spans="1:7" x14ac:dyDescent="0.2">
      <c r="A95" s="9"/>
      <c r="B95" s="9"/>
      <c r="C95" s="9"/>
      <c r="D95" s="9"/>
      <c r="E95" s="10"/>
      <c r="F95" s="10"/>
    </row>
    <row r="96" spans="1:7" x14ac:dyDescent="0.2">
      <c r="A96" s="13" t="s">
        <v>159</v>
      </c>
      <c r="B96" s="6"/>
      <c r="C96" s="6"/>
      <c r="D96" s="6"/>
      <c r="E96" s="65">
        <v>200237.38273799999</v>
      </c>
      <c r="F96" s="14">
        <f xml:space="preserve"> ROUND(SUM(F92:F95),2)</f>
        <v>100</v>
      </c>
    </row>
    <row r="97" spans="1:4" x14ac:dyDescent="0.2">
      <c r="A97" s="1" t="s">
        <v>196</v>
      </c>
    </row>
    <row r="99" spans="1:4" x14ac:dyDescent="0.2">
      <c r="A99" s="1" t="s">
        <v>162</v>
      </c>
    </row>
    <row r="100" spans="1:4" x14ac:dyDescent="0.2">
      <c r="A100" s="1" t="s">
        <v>163</v>
      </c>
    </row>
    <row r="101" spans="1:4" x14ac:dyDescent="0.2">
      <c r="A101" s="1" t="s">
        <v>164</v>
      </c>
    </row>
    <row r="102" spans="1:4" x14ac:dyDescent="0.2">
      <c r="A102" s="3" t="s">
        <v>536</v>
      </c>
      <c r="D102" s="16">
        <v>12.031000000000001</v>
      </c>
    </row>
    <row r="103" spans="1:4" x14ac:dyDescent="0.2">
      <c r="A103" s="3" t="s">
        <v>537</v>
      </c>
      <c r="D103" s="16">
        <v>53.0715</v>
      </c>
    </row>
    <row r="104" spans="1:4" x14ac:dyDescent="0.2">
      <c r="A104" s="3" t="s">
        <v>538</v>
      </c>
      <c r="D104" s="16">
        <v>54.469000000000001</v>
      </c>
    </row>
    <row r="105" spans="1:4" x14ac:dyDescent="0.2">
      <c r="A105" s="3" t="s">
        <v>535</v>
      </c>
      <c r="D105" s="16">
        <v>11.6724</v>
      </c>
    </row>
    <row r="107" spans="1:4" x14ac:dyDescent="0.2">
      <c r="A107" s="1" t="s">
        <v>165</v>
      </c>
    </row>
    <row r="108" spans="1:4" x14ac:dyDescent="0.2">
      <c r="A108" s="3" t="s">
        <v>536</v>
      </c>
      <c r="D108" s="16">
        <v>12.3125</v>
      </c>
    </row>
    <row r="109" spans="1:4" x14ac:dyDescent="0.2">
      <c r="A109" s="3" t="s">
        <v>537</v>
      </c>
      <c r="D109" s="16">
        <v>56.100299999999997</v>
      </c>
    </row>
    <row r="110" spans="1:4" x14ac:dyDescent="0.2">
      <c r="A110" s="3" t="s">
        <v>538</v>
      </c>
      <c r="D110" s="16">
        <v>57.837699999999998</v>
      </c>
    </row>
    <row r="111" spans="1:4" x14ac:dyDescent="0.2">
      <c r="A111" s="3" t="s">
        <v>535</v>
      </c>
      <c r="D111" s="16">
        <v>11.876099999999999</v>
      </c>
    </row>
    <row r="113" spans="1:5" x14ac:dyDescent="0.2">
      <c r="A113" s="1" t="s">
        <v>166</v>
      </c>
      <c r="D113" s="17"/>
    </row>
    <row r="114" spans="1:5" x14ac:dyDescent="0.2">
      <c r="A114" s="19" t="s">
        <v>512</v>
      </c>
      <c r="B114" s="20"/>
      <c r="C114" s="56" t="s">
        <v>513</v>
      </c>
      <c r="D114" s="57"/>
    </row>
    <row r="115" spans="1:5" x14ac:dyDescent="0.2">
      <c r="A115" s="58"/>
      <c r="B115" s="59"/>
      <c r="C115" s="21" t="s">
        <v>514</v>
      </c>
      <c r="D115" s="21" t="s">
        <v>515</v>
      </c>
    </row>
    <row r="116" spans="1:5" x14ac:dyDescent="0.2">
      <c r="A116" s="22" t="s">
        <v>535</v>
      </c>
      <c r="B116" s="23"/>
      <c r="C116" s="24">
        <v>0.325019259</v>
      </c>
      <c r="D116" s="24">
        <v>0.30112419600000001</v>
      </c>
    </row>
    <row r="117" spans="1:5" x14ac:dyDescent="0.2">
      <c r="A117" s="22" t="s">
        <v>536</v>
      </c>
      <c r="B117" s="23"/>
      <c r="C117" s="24">
        <v>0.325019259</v>
      </c>
      <c r="D117" s="24">
        <v>0.30112419600000001</v>
      </c>
    </row>
    <row r="119" spans="1:5" x14ac:dyDescent="0.2">
      <c r="A119" s="1" t="s">
        <v>168</v>
      </c>
      <c r="D119" s="18">
        <v>2.0272749579688774</v>
      </c>
      <c r="E119" s="2" t="s">
        <v>169</v>
      </c>
    </row>
  </sheetData>
  <sortState ref="A46:F84">
    <sortCondition descending="1" ref="F46:F84"/>
  </sortState>
  <mergeCells count="3">
    <mergeCell ref="B1:E1"/>
    <mergeCell ref="C114:D114"/>
    <mergeCell ref="A115:B1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showGridLines="0" workbookViewId="0"/>
  </sheetViews>
  <sheetFormatPr defaultRowHeight="11.25" x14ac:dyDescent="0.2"/>
  <cols>
    <col min="1" max="1" width="38" style="3" customWidth="1"/>
    <col min="2" max="2" width="43.85546875" style="3" bestFit="1" customWidth="1"/>
    <col min="3" max="3" width="12.14062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7" x14ac:dyDescent="0.2">
      <c r="A1" s="1"/>
      <c r="B1" s="55" t="s">
        <v>402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225</v>
      </c>
      <c r="B8" s="9" t="s">
        <v>1053</v>
      </c>
      <c r="C8" s="9" t="s">
        <v>175</v>
      </c>
      <c r="D8" s="9">
        <v>2630000</v>
      </c>
      <c r="E8" s="10">
        <v>26458.957200000001</v>
      </c>
      <c r="F8" s="10">
        <v>3.33909394167264</v>
      </c>
      <c r="G8" s="29"/>
    </row>
    <row r="9" spans="1:7" x14ac:dyDescent="0.2">
      <c r="A9" s="9" t="s">
        <v>337</v>
      </c>
      <c r="B9" s="9" t="s">
        <v>1172</v>
      </c>
      <c r="C9" s="9" t="s">
        <v>232</v>
      </c>
      <c r="D9" s="9">
        <v>43</v>
      </c>
      <c r="E9" s="10">
        <v>21942.082999999999</v>
      </c>
      <c r="F9" s="10">
        <v>2.7690689341671502</v>
      </c>
      <c r="G9" s="29"/>
    </row>
    <row r="10" spans="1:7" x14ac:dyDescent="0.2">
      <c r="A10" s="9" t="s">
        <v>338</v>
      </c>
      <c r="B10" s="9" t="s">
        <v>1074</v>
      </c>
      <c r="C10" s="9" t="s">
        <v>145</v>
      </c>
      <c r="D10" s="9">
        <v>1800</v>
      </c>
      <c r="E10" s="10">
        <v>18040.878000000001</v>
      </c>
      <c r="F10" s="10">
        <v>2.27674076407876</v>
      </c>
      <c r="G10" s="29"/>
    </row>
    <row r="11" spans="1:7" x14ac:dyDescent="0.2">
      <c r="A11" s="9" t="s">
        <v>1130</v>
      </c>
      <c r="B11" s="27" t="s">
        <v>1131</v>
      </c>
      <c r="C11" s="9" t="s">
        <v>139</v>
      </c>
      <c r="D11" s="9">
        <v>1800</v>
      </c>
      <c r="E11" s="10">
        <v>17834.045249999999</v>
      </c>
      <c r="F11" s="10">
        <v>2.25063867784595</v>
      </c>
      <c r="G11" s="29"/>
    </row>
    <row r="12" spans="1:7" x14ac:dyDescent="0.2">
      <c r="A12" s="9" t="s">
        <v>230</v>
      </c>
      <c r="B12" s="9" t="s">
        <v>1064</v>
      </c>
      <c r="C12" s="9" t="s">
        <v>229</v>
      </c>
      <c r="D12" s="9">
        <v>1660</v>
      </c>
      <c r="E12" s="10">
        <v>17039.3024</v>
      </c>
      <c r="F12" s="10">
        <v>2.1503429248590402</v>
      </c>
      <c r="G12" s="29"/>
    </row>
    <row r="13" spans="1:7" x14ac:dyDescent="0.2">
      <c r="A13" s="9" t="s">
        <v>339</v>
      </c>
      <c r="B13" s="9" t="s">
        <v>1063</v>
      </c>
      <c r="C13" s="9" t="s">
        <v>145</v>
      </c>
      <c r="D13" s="9">
        <v>1300</v>
      </c>
      <c r="E13" s="10">
        <v>13030.329</v>
      </c>
      <c r="F13" s="10">
        <v>1.6444144904509399</v>
      </c>
      <c r="G13" s="29"/>
    </row>
    <row r="14" spans="1:7" x14ac:dyDescent="0.2">
      <c r="A14" s="9" t="s">
        <v>340</v>
      </c>
      <c r="B14" s="9" t="s">
        <v>1277</v>
      </c>
      <c r="C14" s="9" t="s">
        <v>189</v>
      </c>
      <c r="D14" s="9">
        <v>1000</v>
      </c>
      <c r="E14" s="10">
        <v>10317.129999999999</v>
      </c>
      <c r="F14" s="10">
        <v>1.3020114896459001</v>
      </c>
      <c r="G14" s="29"/>
    </row>
    <row r="15" spans="1:7" x14ac:dyDescent="0.2">
      <c r="A15" s="9" t="s">
        <v>341</v>
      </c>
      <c r="B15" s="9" t="s">
        <v>1278</v>
      </c>
      <c r="C15" s="9" t="s">
        <v>189</v>
      </c>
      <c r="D15" s="9">
        <v>1000</v>
      </c>
      <c r="E15" s="10">
        <v>10317.129999999999</v>
      </c>
      <c r="F15" s="10">
        <v>1.3020114896459001</v>
      </c>
      <c r="G15" s="29"/>
    </row>
    <row r="16" spans="1:7" x14ac:dyDescent="0.2">
      <c r="A16" s="9" t="s">
        <v>342</v>
      </c>
      <c r="B16" s="9" t="s">
        <v>1279</v>
      </c>
      <c r="C16" s="9" t="s">
        <v>265</v>
      </c>
      <c r="D16" s="9">
        <v>1000</v>
      </c>
      <c r="E16" s="10">
        <v>10073.68</v>
      </c>
      <c r="F16" s="10">
        <v>1.2712883430775901</v>
      </c>
      <c r="G16" s="29"/>
    </row>
    <row r="17" spans="1:7" x14ac:dyDescent="0.2">
      <c r="A17" s="9" t="s">
        <v>304</v>
      </c>
      <c r="B17" s="9" t="s">
        <v>1055</v>
      </c>
      <c r="C17" s="9" t="s">
        <v>235</v>
      </c>
      <c r="D17" s="9">
        <v>1000</v>
      </c>
      <c r="E17" s="10">
        <v>10020.08</v>
      </c>
      <c r="F17" s="10">
        <v>1.2645240766735599</v>
      </c>
      <c r="G17" s="29"/>
    </row>
    <row r="18" spans="1:7" x14ac:dyDescent="0.2">
      <c r="A18" s="9" t="s">
        <v>343</v>
      </c>
      <c r="B18" s="9" t="s">
        <v>1280</v>
      </c>
      <c r="C18" s="9" t="s">
        <v>232</v>
      </c>
      <c r="D18" s="9">
        <v>19</v>
      </c>
      <c r="E18" s="10">
        <v>9695.3389999999999</v>
      </c>
      <c r="F18" s="10">
        <v>1.2235420871901399</v>
      </c>
      <c r="G18" s="29"/>
    </row>
    <row r="19" spans="1:7" x14ac:dyDescent="0.2">
      <c r="A19" s="9" t="s">
        <v>344</v>
      </c>
      <c r="B19" s="9" t="s">
        <v>1262</v>
      </c>
      <c r="C19" s="9" t="s">
        <v>303</v>
      </c>
      <c r="D19" s="9">
        <v>890</v>
      </c>
      <c r="E19" s="10">
        <v>9055.6699000000008</v>
      </c>
      <c r="F19" s="10">
        <v>1.1428164863911301</v>
      </c>
      <c r="G19" s="29"/>
    </row>
    <row r="20" spans="1:7" x14ac:dyDescent="0.2">
      <c r="A20" s="9" t="s">
        <v>345</v>
      </c>
      <c r="B20" s="9" t="s">
        <v>1281</v>
      </c>
      <c r="C20" s="9" t="s">
        <v>232</v>
      </c>
      <c r="D20" s="9">
        <v>18</v>
      </c>
      <c r="E20" s="10">
        <v>9050.607</v>
      </c>
      <c r="F20" s="10">
        <v>1.14217755347365</v>
      </c>
      <c r="G20" s="29"/>
    </row>
    <row r="21" spans="1:7" x14ac:dyDescent="0.2">
      <c r="A21" s="9" t="s">
        <v>346</v>
      </c>
      <c r="B21" s="9" t="s">
        <v>1282</v>
      </c>
      <c r="C21" s="9" t="s">
        <v>265</v>
      </c>
      <c r="D21" s="9">
        <v>800</v>
      </c>
      <c r="E21" s="10">
        <v>8157.8320000000003</v>
      </c>
      <c r="F21" s="10">
        <v>1.02951024118151</v>
      </c>
      <c r="G21" s="29"/>
    </row>
    <row r="22" spans="1:7" x14ac:dyDescent="0.2">
      <c r="A22" s="9" t="s">
        <v>237</v>
      </c>
      <c r="B22" s="9" t="s">
        <v>1169</v>
      </c>
      <c r="C22" s="9" t="s">
        <v>145</v>
      </c>
      <c r="D22" s="9">
        <v>1340</v>
      </c>
      <c r="E22" s="10">
        <v>8074.3040000000001</v>
      </c>
      <c r="F22" s="10">
        <v>1.0189690911032301</v>
      </c>
      <c r="G22" s="29"/>
    </row>
    <row r="23" spans="1:7" x14ac:dyDescent="0.2">
      <c r="A23" s="9" t="s">
        <v>347</v>
      </c>
      <c r="B23" s="9" t="s">
        <v>1283</v>
      </c>
      <c r="C23" s="9" t="s">
        <v>235</v>
      </c>
      <c r="D23" s="9">
        <v>750</v>
      </c>
      <c r="E23" s="10">
        <v>7818.8325000000004</v>
      </c>
      <c r="F23" s="10">
        <v>0.98672884325551302</v>
      </c>
      <c r="G23" s="29"/>
    </row>
    <row r="24" spans="1:7" x14ac:dyDescent="0.2">
      <c r="A24" s="9" t="s">
        <v>348</v>
      </c>
      <c r="B24" s="9" t="s">
        <v>1284</v>
      </c>
      <c r="C24" s="9" t="s">
        <v>224</v>
      </c>
      <c r="D24" s="9">
        <v>750</v>
      </c>
      <c r="E24" s="10">
        <v>7548.3975</v>
      </c>
      <c r="F24" s="10">
        <v>0.95260021667017503</v>
      </c>
      <c r="G24" s="29"/>
    </row>
    <row r="25" spans="1:7" x14ac:dyDescent="0.2">
      <c r="A25" s="9" t="s">
        <v>239</v>
      </c>
      <c r="B25" s="9" t="s">
        <v>1235</v>
      </c>
      <c r="C25" s="9" t="s">
        <v>175</v>
      </c>
      <c r="D25" s="9">
        <v>750000</v>
      </c>
      <c r="E25" s="10">
        <v>7542.0225</v>
      </c>
      <c r="F25" s="10">
        <v>0.95179569804469599</v>
      </c>
      <c r="G25" s="29"/>
    </row>
    <row r="26" spans="1:7" x14ac:dyDescent="0.2">
      <c r="A26" s="9" t="s">
        <v>349</v>
      </c>
      <c r="B26" s="9" t="s">
        <v>1217</v>
      </c>
      <c r="C26" s="9" t="s">
        <v>232</v>
      </c>
      <c r="D26" s="9">
        <v>11</v>
      </c>
      <c r="E26" s="10">
        <v>5574.5415000000003</v>
      </c>
      <c r="F26" s="10">
        <v>0.70350156317773205</v>
      </c>
      <c r="G26" s="29"/>
    </row>
    <row r="27" spans="1:7" x14ac:dyDescent="0.2">
      <c r="A27" s="9" t="s">
        <v>350</v>
      </c>
      <c r="B27" s="9" t="s">
        <v>1285</v>
      </c>
      <c r="C27" s="9" t="s">
        <v>145</v>
      </c>
      <c r="D27" s="9">
        <v>500</v>
      </c>
      <c r="E27" s="10">
        <v>5387.5950000000003</v>
      </c>
      <c r="F27" s="10">
        <v>0.67990910181017306</v>
      </c>
      <c r="G27" s="29"/>
    </row>
    <row r="28" spans="1:7" x14ac:dyDescent="0.2">
      <c r="A28" s="9" t="s">
        <v>351</v>
      </c>
      <c r="B28" s="9" t="s">
        <v>1260</v>
      </c>
      <c r="C28" s="9" t="s">
        <v>229</v>
      </c>
      <c r="D28" s="9">
        <v>500</v>
      </c>
      <c r="E28" s="10">
        <v>5248.6450000000004</v>
      </c>
      <c r="F28" s="10">
        <v>0.66237375074972304</v>
      </c>
      <c r="G28" s="29"/>
    </row>
    <row r="29" spans="1:7" x14ac:dyDescent="0.2">
      <c r="A29" s="9" t="s">
        <v>352</v>
      </c>
      <c r="B29" s="9" t="s">
        <v>1286</v>
      </c>
      <c r="C29" s="9" t="s">
        <v>145</v>
      </c>
      <c r="D29" s="9">
        <v>500</v>
      </c>
      <c r="E29" s="10">
        <v>5092.4049999999997</v>
      </c>
      <c r="F29" s="10">
        <v>0.64265641897797299</v>
      </c>
      <c r="G29" s="29"/>
    </row>
    <row r="30" spans="1:7" x14ac:dyDescent="0.2">
      <c r="A30" s="9" t="s">
        <v>353</v>
      </c>
      <c r="B30" s="9" t="s">
        <v>1076</v>
      </c>
      <c r="C30" s="9" t="s">
        <v>235</v>
      </c>
      <c r="D30" s="9">
        <v>200</v>
      </c>
      <c r="E30" s="10">
        <v>5031.8850000000002</v>
      </c>
      <c r="F30" s="10">
        <v>0.63501885549342196</v>
      </c>
      <c r="G30" s="29"/>
    </row>
    <row r="31" spans="1:7" x14ac:dyDescent="0.2">
      <c r="A31" s="9" t="s">
        <v>226</v>
      </c>
      <c r="B31" s="9" t="s">
        <v>1287</v>
      </c>
      <c r="C31" s="9" t="s">
        <v>227</v>
      </c>
      <c r="D31" s="9">
        <v>500</v>
      </c>
      <c r="E31" s="10">
        <v>5001.26</v>
      </c>
      <c r="F31" s="10">
        <v>0.63115401111611902</v>
      </c>
      <c r="G31" s="29"/>
    </row>
    <row r="32" spans="1:7" x14ac:dyDescent="0.2">
      <c r="A32" s="9" t="s">
        <v>286</v>
      </c>
      <c r="B32" s="9" t="s">
        <v>1073</v>
      </c>
      <c r="C32" s="9" t="s">
        <v>134</v>
      </c>
      <c r="D32" s="9">
        <v>490</v>
      </c>
      <c r="E32" s="10">
        <v>4974.7887000000001</v>
      </c>
      <c r="F32" s="10">
        <v>0.62781335952542805</v>
      </c>
      <c r="G32" s="29"/>
    </row>
    <row r="33" spans="1:7" x14ac:dyDescent="0.2">
      <c r="A33" s="9" t="s">
        <v>354</v>
      </c>
      <c r="B33" s="9" t="s">
        <v>1225</v>
      </c>
      <c r="C33" s="9" t="s">
        <v>265</v>
      </c>
      <c r="D33" s="9">
        <v>450</v>
      </c>
      <c r="E33" s="10">
        <v>4787.2079999999996</v>
      </c>
      <c r="F33" s="10">
        <v>0.60414086275202095</v>
      </c>
      <c r="G33" s="29"/>
    </row>
    <row r="34" spans="1:7" x14ac:dyDescent="0.2">
      <c r="A34" s="9" t="s">
        <v>291</v>
      </c>
      <c r="B34" s="9" t="s">
        <v>1058</v>
      </c>
      <c r="C34" s="9" t="s">
        <v>145</v>
      </c>
      <c r="D34" s="9">
        <v>400</v>
      </c>
      <c r="E34" s="10">
        <v>4086.6759999999999</v>
      </c>
      <c r="F34" s="10">
        <v>0.51573442483133702</v>
      </c>
      <c r="G34" s="29"/>
    </row>
    <row r="35" spans="1:7" x14ac:dyDescent="0.2">
      <c r="A35" s="9" t="s">
        <v>355</v>
      </c>
      <c r="B35" s="9" t="s">
        <v>1177</v>
      </c>
      <c r="C35" s="9" t="s">
        <v>265</v>
      </c>
      <c r="D35" s="9">
        <v>370</v>
      </c>
      <c r="E35" s="10">
        <v>3953.45</v>
      </c>
      <c r="F35" s="10">
        <v>0.49892143684731799</v>
      </c>
      <c r="G35" s="29"/>
    </row>
    <row r="36" spans="1:7" x14ac:dyDescent="0.2">
      <c r="A36" s="9" t="s">
        <v>356</v>
      </c>
      <c r="B36" s="9" t="s">
        <v>1170</v>
      </c>
      <c r="C36" s="9" t="s">
        <v>235</v>
      </c>
      <c r="D36" s="9">
        <v>350</v>
      </c>
      <c r="E36" s="10">
        <v>3650.7064999999998</v>
      </c>
      <c r="F36" s="10">
        <v>0.46071550986804999</v>
      </c>
      <c r="G36" s="29"/>
    </row>
    <row r="37" spans="1:7" x14ac:dyDescent="0.2">
      <c r="A37" s="9" t="s">
        <v>357</v>
      </c>
      <c r="B37" s="9" t="s">
        <v>1207</v>
      </c>
      <c r="C37" s="9" t="s">
        <v>189</v>
      </c>
      <c r="D37" s="9">
        <v>350</v>
      </c>
      <c r="E37" s="10">
        <v>3599.0255000000002</v>
      </c>
      <c r="F37" s="10">
        <v>0.454193419345164</v>
      </c>
      <c r="G37" s="29"/>
    </row>
    <row r="38" spans="1:7" x14ac:dyDescent="0.2">
      <c r="A38" s="9" t="s">
        <v>231</v>
      </c>
      <c r="B38" s="9" t="s">
        <v>1171</v>
      </c>
      <c r="C38" s="9" t="s">
        <v>232</v>
      </c>
      <c r="D38" s="9">
        <v>7</v>
      </c>
      <c r="E38" s="10">
        <v>3585.8865000000001</v>
      </c>
      <c r="F38" s="10">
        <v>0.45253529068317599</v>
      </c>
      <c r="G38" s="29"/>
    </row>
    <row r="39" spans="1:7" x14ac:dyDescent="0.2">
      <c r="A39" s="9" t="s">
        <v>287</v>
      </c>
      <c r="B39" s="9" t="s">
        <v>1065</v>
      </c>
      <c r="C39" s="9" t="s">
        <v>229</v>
      </c>
      <c r="D39" s="9">
        <v>350</v>
      </c>
      <c r="E39" s="10">
        <v>3570.4479999999999</v>
      </c>
      <c r="F39" s="10">
        <v>0.45058696742051502</v>
      </c>
      <c r="G39" s="29"/>
    </row>
    <row r="40" spans="1:7" x14ac:dyDescent="0.2">
      <c r="A40" s="9" t="s">
        <v>358</v>
      </c>
      <c r="B40" s="9" t="s">
        <v>1221</v>
      </c>
      <c r="C40" s="9" t="s">
        <v>175</v>
      </c>
      <c r="D40" s="9">
        <v>350000</v>
      </c>
      <c r="E40" s="10">
        <v>3492.587</v>
      </c>
      <c r="F40" s="10">
        <v>0.44076098707565903</v>
      </c>
      <c r="G40" s="29"/>
    </row>
    <row r="41" spans="1:7" x14ac:dyDescent="0.2">
      <c r="A41" s="9" t="s">
        <v>240</v>
      </c>
      <c r="B41" s="9" t="s">
        <v>1088</v>
      </c>
      <c r="C41" s="9" t="s">
        <v>189</v>
      </c>
      <c r="D41" s="9">
        <v>270</v>
      </c>
      <c r="E41" s="10">
        <v>2825.4041999999999</v>
      </c>
      <c r="F41" s="10">
        <v>0.35656318484828398</v>
      </c>
      <c r="G41" s="29"/>
    </row>
    <row r="42" spans="1:7" x14ac:dyDescent="0.2">
      <c r="A42" s="9" t="s">
        <v>359</v>
      </c>
      <c r="B42" s="9" t="s">
        <v>1288</v>
      </c>
      <c r="C42" s="9" t="s">
        <v>134</v>
      </c>
      <c r="D42" s="9">
        <v>250</v>
      </c>
      <c r="E42" s="10">
        <v>2672.7950000000001</v>
      </c>
      <c r="F42" s="10">
        <v>0.33730405640600702</v>
      </c>
      <c r="G42" s="29"/>
    </row>
    <row r="43" spans="1:7" x14ac:dyDescent="0.2">
      <c r="A43" s="9" t="s">
        <v>360</v>
      </c>
      <c r="B43" s="9" t="s">
        <v>1062</v>
      </c>
      <c r="C43" s="9" t="s">
        <v>229</v>
      </c>
      <c r="D43" s="9">
        <v>250</v>
      </c>
      <c r="E43" s="10">
        <v>2574.3724999999999</v>
      </c>
      <c r="F43" s="10">
        <v>0.32488323532110502</v>
      </c>
      <c r="G43" s="29"/>
    </row>
    <row r="44" spans="1:7" x14ac:dyDescent="0.2">
      <c r="A44" s="9" t="s">
        <v>361</v>
      </c>
      <c r="B44" s="9" t="s">
        <v>1174</v>
      </c>
      <c r="C44" s="9" t="s">
        <v>268</v>
      </c>
      <c r="D44" s="9">
        <v>250</v>
      </c>
      <c r="E44" s="10">
        <v>2509.8249999999998</v>
      </c>
      <c r="F44" s="10">
        <v>0.316737405363751</v>
      </c>
      <c r="G44" s="29"/>
    </row>
    <row r="45" spans="1:7" x14ac:dyDescent="0.2">
      <c r="A45" s="9" t="s">
        <v>362</v>
      </c>
      <c r="B45" s="9" t="s">
        <v>1266</v>
      </c>
      <c r="C45" s="9" t="s">
        <v>175</v>
      </c>
      <c r="D45" s="9">
        <v>220000</v>
      </c>
      <c r="E45" s="10">
        <v>2203.3044</v>
      </c>
      <c r="F45" s="10">
        <v>0.27805481214129901</v>
      </c>
      <c r="G45" s="29"/>
    </row>
    <row r="46" spans="1:7" x14ac:dyDescent="0.2">
      <c r="A46" s="9" t="s">
        <v>363</v>
      </c>
      <c r="B46" s="9" t="s">
        <v>1060</v>
      </c>
      <c r="C46" s="9" t="s">
        <v>134</v>
      </c>
      <c r="D46" s="9">
        <v>200</v>
      </c>
      <c r="E46" s="10">
        <v>2027.0219999999999</v>
      </c>
      <c r="F46" s="10">
        <v>0.25580814953044201</v>
      </c>
      <c r="G46" s="29"/>
    </row>
    <row r="47" spans="1:7" x14ac:dyDescent="0.2">
      <c r="A47" s="9" t="s">
        <v>209</v>
      </c>
      <c r="B47" s="9" t="s">
        <v>1066</v>
      </c>
      <c r="C47" s="9" t="s">
        <v>175</v>
      </c>
      <c r="D47" s="9">
        <v>200</v>
      </c>
      <c r="E47" s="10">
        <v>2011.2380000000001</v>
      </c>
      <c r="F47" s="10">
        <v>0.25381622451325497</v>
      </c>
      <c r="G47" s="29"/>
    </row>
    <row r="48" spans="1:7" x14ac:dyDescent="0.2">
      <c r="A48" s="9" t="s">
        <v>233</v>
      </c>
      <c r="B48" s="9" t="s">
        <v>1209</v>
      </c>
      <c r="C48" s="9" t="s">
        <v>232</v>
      </c>
      <c r="D48" s="9">
        <v>3</v>
      </c>
      <c r="E48" s="10">
        <v>1520.3295000000001</v>
      </c>
      <c r="F48" s="10">
        <v>0.191864062684836</v>
      </c>
      <c r="G48" s="29"/>
    </row>
    <row r="49" spans="1:7" x14ac:dyDescent="0.2">
      <c r="A49" s="9" t="s">
        <v>302</v>
      </c>
      <c r="B49" s="9" t="s">
        <v>1164</v>
      </c>
      <c r="C49" s="9" t="s">
        <v>303</v>
      </c>
      <c r="D49" s="9">
        <v>150</v>
      </c>
      <c r="E49" s="10">
        <v>1506.096</v>
      </c>
      <c r="F49" s="10">
        <v>0.19006780921726599</v>
      </c>
      <c r="G49" s="29"/>
    </row>
    <row r="50" spans="1:7" x14ac:dyDescent="0.2">
      <c r="A50" s="9" t="s">
        <v>203</v>
      </c>
      <c r="B50" s="9" t="s">
        <v>1289</v>
      </c>
      <c r="C50" s="9" t="s">
        <v>189</v>
      </c>
      <c r="D50" s="9">
        <v>125</v>
      </c>
      <c r="E50" s="10">
        <v>1256.5137500000001</v>
      </c>
      <c r="F50" s="10">
        <v>0.158570778830746</v>
      </c>
      <c r="G50" s="29"/>
    </row>
    <row r="51" spans="1:7" x14ac:dyDescent="0.2">
      <c r="A51" s="9" t="s">
        <v>364</v>
      </c>
      <c r="B51" s="9" t="s">
        <v>1290</v>
      </c>
      <c r="C51" s="9" t="s">
        <v>235</v>
      </c>
      <c r="D51" s="9">
        <v>100</v>
      </c>
      <c r="E51" s="10">
        <v>1081.99</v>
      </c>
      <c r="F51" s="10">
        <v>0.13654605609137099</v>
      </c>
      <c r="G51" s="29"/>
    </row>
    <row r="52" spans="1:7" x14ac:dyDescent="0.2">
      <c r="A52" s="9" t="s">
        <v>300</v>
      </c>
      <c r="B52" s="9" t="s">
        <v>1077</v>
      </c>
      <c r="C52" s="9" t="s">
        <v>235</v>
      </c>
      <c r="D52" s="9">
        <v>100</v>
      </c>
      <c r="E52" s="10">
        <v>1027.8989999999999</v>
      </c>
      <c r="F52" s="10">
        <v>0.129719825978303</v>
      </c>
      <c r="G52" s="29"/>
    </row>
    <row r="53" spans="1:7" x14ac:dyDescent="0.2">
      <c r="A53" s="9" t="s">
        <v>365</v>
      </c>
      <c r="B53" s="9" t="s">
        <v>1291</v>
      </c>
      <c r="C53" s="9" t="s">
        <v>134</v>
      </c>
      <c r="D53" s="9">
        <v>100</v>
      </c>
      <c r="E53" s="10">
        <v>1015.2910000000001</v>
      </c>
      <c r="F53" s="10">
        <v>0.128128708985355</v>
      </c>
      <c r="G53" s="29"/>
    </row>
    <row r="54" spans="1:7" x14ac:dyDescent="0.2">
      <c r="A54" s="9" t="s">
        <v>366</v>
      </c>
      <c r="B54" s="9" t="s">
        <v>1229</v>
      </c>
      <c r="C54" s="9" t="s">
        <v>367</v>
      </c>
      <c r="D54" s="9">
        <v>100</v>
      </c>
      <c r="E54" s="10">
        <v>1008.768</v>
      </c>
      <c r="F54" s="10">
        <v>0.12730551290786399</v>
      </c>
      <c r="G54" s="29"/>
    </row>
    <row r="55" spans="1:7" x14ac:dyDescent="0.2">
      <c r="A55" s="9" t="s">
        <v>368</v>
      </c>
      <c r="B55" s="9" t="s">
        <v>1292</v>
      </c>
      <c r="C55" s="9" t="s">
        <v>175</v>
      </c>
      <c r="D55" s="9">
        <v>100000</v>
      </c>
      <c r="E55" s="10">
        <v>1005.013</v>
      </c>
      <c r="F55" s="10">
        <v>0.12683163566258199</v>
      </c>
      <c r="G55" s="29"/>
    </row>
    <row r="56" spans="1:7" x14ac:dyDescent="0.2">
      <c r="A56" s="9" t="s">
        <v>285</v>
      </c>
      <c r="B56" s="9" t="s">
        <v>1087</v>
      </c>
      <c r="C56" s="9" t="s">
        <v>235</v>
      </c>
      <c r="D56" s="9">
        <v>100</v>
      </c>
      <c r="E56" s="10">
        <v>1002.0359999999999</v>
      </c>
      <c r="F56" s="10">
        <v>0.12645594123935799</v>
      </c>
      <c r="G56" s="29"/>
    </row>
    <row r="57" spans="1:7" x14ac:dyDescent="0.2">
      <c r="A57" s="9" t="s">
        <v>369</v>
      </c>
      <c r="B57" s="9" t="s">
        <v>1089</v>
      </c>
      <c r="C57" s="9" t="s">
        <v>229</v>
      </c>
      <c r="D57" s="9">
        <v>100</v>
      </c>
      <c r="E57" s="10">
        <v>1000.096</v>
      </c>
      <c r="F57" s="10">
        <v>0.12621111517921199</v>
      </c>
      <c r="G57" s="29"/>
    </row>
    <row r="58" spans="1:7" x14ac:dyDescent="0.2">
      <c r="A58" s="9" t="s">
        <v>370</v>
      </c>
      <c r="B58" s="9" t="s">
        <v>1226</v>
      </c>
      <c r="C58" s="9" t="s">
        <v>229</v>
      </c>
      <c r="D58" s="9">
        <v>50</v>
      </c>
      <c r="E58" s="10">
        <v>511.65550000000002</v>
      </c>
      <c r="F58" s="10">
        <v>6.4570412482978901E-2</v>
      </c>
      <c r="G58" s="29"/>
    </row>
    <row r="59" spans="1:7" x14ac:dyDescent="0.2">
      <c r="A59" s="9" t="s">
        <v>371</v>
      </c>
      <c r="B59" s="9" t="s">
        <v>1211</v>
      </c>
      <c r="C59" s="9" t="s">
        <v>265</v>
      </c>
      <c r="D59" s="9">
        <v>50</v>
      </c>
      <c r="E59" s="10">
        <v>509.86450000000002</v>
      </c>
      <c r="F59" s="10">
        <v>6.4344390073844196E-2</v>
      </c>
      <c r="G59" s="29"/>
    </row>
    <row r="60" spans="1:7" x14ac:dyDescent="0.2">
      <c r="A60" s="9" t="s">
        <v>372</v>
      </c>
      <c r="B60" s="9" t="s">
        <v>1220</v>
      </c>
      <c r="C60" s="9" t="s">
        <v>295</v>
      </c>
      <c r="D60" s="9">
        <v>50</v>
      </c>
      <c r="E60" s="10">
        <v>499.99</v>
      </c>
      <c r="F60" s="10">
        <v>6.3098238047601604E-2</v>
      </c>
      <c r="G60" s="29"/>
    </row>
    <row r="61" spans="1:7" x14ac:dyDescent="0.2">
      <c r="A61" s="9" t="s">
        <v>133</v>
      </c>
      <c r="B61" s="9" t="s">
        <v>1070</v>
      </c>
      <c r="C61" s="9" t="s">
        <v>134</v>
      </c>
      <c r="D61" s="9">
        <v>30</v>
      </c>
      <c r="E61" s="10">
        <v>303.65550000000002</v>
      </c>
      <c r="F61" s="10">
        <v>3.8321020467336299E-2</v>
      </c>
      <c r="G61" s="29"/>
    </row>
    <row r="62" spans="1:7" x14ac:dyDescent="0.2">
      <c r="A62" s="8" t="s">
        <v>131</v>
      </c>
      <c r="B62" s="9"/>
      <c r="C62" s="9"/>
      <c r="D62" s="9"/>
      <c r="E62" s="12">
        <f>SUM(E8:E61)</f>
        <v>319126.88579999993</v>
      </c>
      <c r="F62" s="12">
        <f>SUM(F8:F61)</f>
        <v>40.273493885074075</v>
      </c>
    </row>
    <row r="63" spans="1:7" x14ac:dyDescent="0.2">
      <c r="A63" s="9"/>
      <c r="B63" s="9"/>
      <c r="C63" s="9"/>
      <c r="D63" s="9"/>
      <c r="E63" s="10"/>
      <c r="F63" s="10"/>
    </row>
    <row r="64" spans="1:7" x14ac:dyDescent="0.2">
      <c r="A64" s="8" t="s">
        <v>143</v>
      </c>
      <c r="B64" s="9"/>
      <c r="C64" s="9"/>
      <c r="D64" s="9"/>
      <c r="E64" s="10"/>
      <c r="F64" s="10"/>
    </row>
    <row r="65" spans="1:7" x14ac:dyDescent="0.2">
      <c r="A65" s="9" t="s">
        <v>250</v>
      </c>
      <c r="B65" s="9" t="s">
        <v>1205</v>
      </c>
      <c r="C65" s="9" t="s">
        <v>251</v>
      </c>
      <c r="D65" s="9">
        <v>3160</v>
      </c>
      <c r="E65" s="10">
        <v>43600.542399999998</v>
      </c>
      <c r="F65" s="10">
        <v>5.5023448536165702</v>
      </c>
      <c r="G65" s="29"/>
    </row>
    <row r="66" spans="1:7" x14ac:dyDescent="0.2">
      <c r="A66" s="9" t="s">
        <v>252</v>
      </c>
      <c r="B66" s="9" t="s">
        <v>1253</v>
      </c>
      <c r="C66" s="9" t="s">
        <v>242</v>
      </c>
      <c r="D66" s="9">
        <v>214</v>
      </c>
      <c r="E66" s="10">
        <v>29198.823400000001</v>
      </c>
      <c r="F66" s="10">
        <v>3.6848623164524898</v>
      </c>
      <c r="G66" s="29"/>
    </row>
    <row r="67" spans="1:7" x14ac:dyDescent="0.2">
      <c r="A67" s="9" t="s">
        <v>321</v>
      </c>
      <c r="B67" s="9" t="s">
        <v>1198</v>
      </c>
      <c r="C67" s="9" t="s">
        <v>322</v>
      </c>
      <c r="D67" s="9">
        <v>170</v>
      </c>
      <c r="E67" s="10">
        <v>23137.391</v>
      </c>
      <c r="F67" s="10">
        <v>2.9199156085490401</v>
      </c>
      <c r="G67" s="29"/>
    </row>
    <row r="68" spans="1:7" x14ac:dyDescent="0.2">
      <c r="A68" s="9" t="s">
        <v>388</v>
      </c>
      <c r="B68" s="9" t="s">
        <v>1275</v>
      </c>
      <c r="C68" s="9" t="s">
        <v>389</v>
      </c>
      <c r="D68" s="9">
        <v>171</v>
      </c>
      <c r="E68" s="10">
        <v>22758.219000000001</v>
      </c>
      <c r="F68" s="10">
        <v>2.8720644812925298</v>
      </c>
      <c r="G68" s="29"/>
    </row>
    <row r="69" spans="1:7" x14ac:dyDescent="0.2">
      <c r="A69" s="9" t="s">
        <v>249</v>
      </c>
      <c r="B69" s="9" t="s">
        <v>1184</v>
      </c>
      <c r="C69" s="9" t="s">
        <v>242</v>
      </c>
      <c r="D69" s="9">
        <v>2225</v>
      </c>
      <c r="E69" s="10">
        <v>22462.331750000001</v>
      </c>
      <c r="F69" s="10">
        <v>2.8347238062075202</v>
      </c>
      <c r="G69" s="29"/>
    </row>
    <row r="70" spans="1:7" x14ac:dyDescent="0.2">
      <c r="A70" s="9" t="s">
        <v>390</v>
      </c>
      <c r="B70" s="9" t="s">
        <v>1109</v>
      </c>
      <c r="C70" s="9" t="s">
        <v>322</v>
      </c>
      <c r="D70" s="9">
        <v>155</v>
      </c>
      <c r="E70" s="10">
        <v>21095.856500000002</v>
      </c>
      <c r="F70" s="10">
        <v>2.6622759960300102</v>
      </c>
      <c r="G70" s="29"/>
    </row>
    <row r="71" spans="1:7" x14ac:dyDescent="0.2">
      <c r="A71" s="9" t="s">
        <v>257</v>
      </c>
      <c r="B71" s="9" t="s">
        <v>1196</v>
      </c>
      <c r="C71" s="9" t="s">
        <v>258</v>
      </c>
      <c r="D71" s="9">
        <v>1641</v>
      </c>
      <c r="E71" s="10">
        <v>20924.637149999999</v>
      </c>
      <c r="F71" s="10">
        <v>2.64066828526648</v>
      </c>
      <c r="G71" s="29"/>
    </row>
    <row r="72" spans="1:7" x14ac:dyDescent="0.2">
      <c r="A72" s="9" t="s">
        <v>391</v>
      </c>
      <c r="B72" s="9" t="s">
        <v>1107</v>
      </c>
      <c r="C72" s="9" t="s">
        <v>242</v>
      </c>
      <c r="D72" s="9">
        <v>150</v>
      </c>
      <c r="E72" s="10">
        <v>20432.82</v>
      </c>
      <c r="F72" s="10">
        <v>2.5786014527166499</v>
      </c>
      <c r="G72" s="29"/>
    </row>
    <row r="73" spans="1:7" x14ac:dyDescent="0.2">
      <c r="A73" s="9" t="s">
        <v>373</v>
      </c>
      <c r="B73" s="9" t="s">
        <v>1269</v>
      </c>
      <c r="C73" s="9" t="s">
        <v>235</v>
      </c>
      <c r="D73" s="9">
        <v>1950</v>
      </c>
      <c r="E73" s="10">
        <v>19994.422500000001</v>
      </c>
      <c r="F73" s="10">
        <v>2.5232761265811798</v>
      </c>
      <c r="G73" s="29"/>
    </row>
    <row r="74" spans="1:7" x14ac:dyDescent="0.2">
      <c r="A74" s="9" t="s">
        <v>144</v>
      </c>
      <c r="B74" s="9" t="s">
        <v>1293</v>
      </c>
      <c r="C74" s="9" t="s">
        <v>145</v>
      </c>
      <c r="D74" s="9">
        <v>1800</v>
      </c>
      <c r="E74" s="10">
        <v>18173.286</v>
      </c>
      <c r="F74" s="10">
        <v>2.2934505212807199</v>
      </c>
      <c r="G74" s="29"/>
    </row>
    <row r="75" spans="1:7" x14ac:dyDescent="0.2">
      <c r="A75" s="9" t="s">
        <v>241</v>
      </c>
      <c r="B75" s="9" t="s">
        <v>1185</v>
      </c>
      <c r="C75" s="9" t="s">
        <v>242</v>
      </c>
      <c r="D75" s="9">
        <v>1800</v>
      </c>
      <c r="E75" s="10">
        <v>18153.162</v>
      </c>
      <c r="F75" s="10">
        <v>2.2909108926032</v>
      </c>
      <c r="G75" s="29"/>
    </row>
    <row r="76" spans="1:7" x14ac:dyDescent="0.2">
      <c r="A76" s="9" t="s">
        <v>374</v>
      </c>
      <c r="B76" s="9" t="s">
        <v>1194</v>
      </c>
      <c r="C76" s="9" t="s">
        <v>245</v>
      </c>
      <c r="D76" s="9">
        <v>1600</v>
      </c>
      <c r="E76" s="10">
        <v>16124.432000000001</v>
      </c>
      <c r="F76" s="10">
        <v>2.0348871951806302</v>
      </c>
      <c r="G76" s="29"/>
    </row>
    <row r="77" spans="1:7" x14ac:dyDescent="0.2">
      <c r="A77" s="9" t="s">
        <v>318</v>
      </c>
      <c r="B77" s="9" t="s">
        <v>1199</v>
      </c>
      <c r="C77" s="9" t="s">
        <v>319</v>
      </c>
      <c r="D77" s="9">
        <v>1350</v>
      </c>
      <c r="E77" s="10">
        <v>13494.56625</v>
      </c>
      <c r="F77" s="10">
        <v>1.70300076719861</v>
      </c>
      <c r="G77" s="29"/>
    </row>
    <row r="78" spans="1:7" x14ac:dyDescent="0.2">
      <c r="A78" s="9" t="s">
        <v>392</v>
      </c>
      <c r="B78" s="9" t="s">
        <v>1200</v>
      </c>
      <c r="C78" s="9" t="s">
        <v>260</v>
      </c>
      <c r="D78" s="9">
        <v>1300</v>
      </c>
      <c r="E78" s="10">
        <v>12415.870999999999</v>
      </c>
      <c r="F78" s="10">
        <v>1.5668705052627301</v>
      </c>
      <c r="G78" s="29"/>
    </row>
    <row r="79" spans="1:7" x14ac:dyDescent="0.2">
      <c r="A79" s="9" t="s">
        <v>393</v>
      </c>
      <c r="B79" s="9" t="s">
        <v>1197</v>
      </c>
      <c r="C79" s="9" t="s">
        <v>389</v>
      </c>
      <c r="D79" s="9">
        <v>100</v>
      </c>
      <c r="E79" s="10">
        <v>10390.83</v>
      </c>
      <c r="F79" s="10">
        <v>1.3113123559514399</v>
      </c>
      <c r="G79" s="29"/>
    </row>
    <row r="80" spans="1:7" x14ac:dyDescent="0.2">
      <c r="A80" s="9" t="s">
        <v>259</v>
      </c>
      <c r="B80" s="9" t="s">
        <v>1276</v>
      </c>
      <c r="C80" s="9" t="s">
        <v>260</v>
      </c>
      <c r="D80" s="9">
        <v>1112</v>
      </c>
      <c r="E80" s="10">
        <v>10380.06408</v>
      </c>
      <c r="F80" s="10">
        <v>1.30995370761255</v>
      </c>
      <c r="G80" s="29"/>
    </row>
    <row r="81" spans="1:7" x14ac:dyDescent="0.2">
      <c r="A81" s="9" t="s">
        <v>394</v>
      </c>
      <c r="B81" s="9" t="s">
        <v>1302</v>
      </c>
      <c r="C81" s="9" t="s">
        <v>254</v>
      </c>
      <c r="D81" s="9">
        <v>75</v>
      </c>
      <c r="E81" s="10">
        <v>9260.76</v>
      </c>
      <c r="F81" s="10">
        <v>1.16869865193645</v>
      </c>
      <c r="G81" s="29"/>
    </row>
    <row r="82" spans="1:7" x14ac:dyDescent="0.2">
      <c r="A82" s="9" t="s">
        <v>212</v>
      </c>
      <c r="B82" s="9" t="s">
        <v>1104</v>
      </c>
      <c r="C82" s="9" t="s">
        <v>213</v>
      </c>
      <c r="D82" s="9">
        <v>1640</v>
      </c>
      <c r="E82" s="10">
        <v>8269.0357999999997</v>
      </c>
      <c r="F82" s="10">
        <v>1.0435440495460699</v>
      </c>
      <c r="G82" s="29"/>
    </row>
    <row r="83" spans="1:7" x14ac:dyDescent="0.2">
      <c r="A83" s="9" t="s">
        <v>307</v>
      </c>
      <c r="B83" s="9" t="s">
        <v>1182</v>
      </c>
      <c r="C83" s="9" t="s">
        <v>242</v>
      </c>
      <c r="D83" s="9">
        <v>800</v>
      </c>
      <c r="E83" s="10">
        <v>8083.4</v>
      </c>
      <c r="F83" s="10">
        <v>1.02011699720791</v>
      </c>
      <c r="G83" s="29"/>
    </row>
    <row r="84" spans="1:7" x14ac:dyDescent="0.2">
      <c r="A84" s="9" t="s">
        <v>320</v>
      </c>
      <c r="B84" s="9" t="s">
        <v>1259</v>
      </c>
      <c r="C84" s="9" t="s">
        <v>232</v>
      </c>
      <c r="D84" s="9">
        <v>740</v>
      </c>
      <c r="E84" s="10">
        <v>7985.4066000000003</v>
      </c>
      <c r="F84" s="10">
        <v>1.0077503281139399</v>
      </c>
      <c r="G84" s="29"/>
    </row>
    <row r="85" spans="1:7" x14ac:dyDescent="0.2">
      <c r="A85" s="9" t="s">
        <v>375</v>
      </c>
      <c r="B85" s="9" t="s">
        <v>1250</v>
      </c>
      <c r="C85" s="9" t="s">
        <v>322</v>
      </c>
      <c r="D85" s="9">
        <v>750</v>
      </c>
      <c r="E85" s="10">
        <v>7985.2650000000003</v>
      </c>
      <c r="F85" s="10">
        <v>1.00773245833553</v>
      </c>
      <c r="G85" s="29"/>
    </row>
    <row r="86" spans="1:7" x14ac:dyDescent="0.2">
      <c r="A86" s="9" t="s">
        <v>376</v>
      </c>
      <c r="B86" s="9" t="s">
        <v>1294</v>
      </c>
      <c r="C86" s="9" t="s">
        <v>211</v>
      </c>
      <c r="D86" s="9">
        <v>668</v>
      </c>
      <c r="E86" s="10">
        <v>7201.8950400000003</v>
      </c>
      <c r="F86" s="10">
        <v>0.90887195269457699</v>
      </c>
      <c r="G86" s="29"/>
    </row>
    <row r="87" spans="1:7" x14ac:dyDescent="0.2">
      <c r="A87" s="9" t="s">
        <v>377</v>
      </c>
      <c r="B87" s="9" t="s">
        <v>1101</v>
      </c>
      <c r="C87" s="9" t="s">
        <v>378</v>
      </c>
      <c r="D87" s="9">
        <v>700</v>
      </c>
      <c r="E87" s="10">
        <v>7138.3130000000001</v>
      </c>
      <c r="F87" s="10">
        <v>0.90084796282383495</v>
      </c>
      <c r="G87" s="29"/>
    </row>
    <row r="88" spans="1:7" x14ac:dyDescent="0.2">
      <c r="A88" s="9" t="s">
        <v>379</v>
      </c>
      <c r="B88" s="9" t="s">
        <v>1295</v>
      </c>
      <c r="C88" s="9" t="s">
        <v>211</v>
      </c>
      <c r="D88" s="9">
        <v>666</v>
      </c>
      <c r="E88" s="10">
        <v>7090.88868</v>
      </c>
      <c r="F88" s="10">
        <v>0.89486306106058799</v>
      </c>
      <c r="G88" s="29"/>
    </row>
    <row r="89" spans="1:7" x14ac:dyDescent="0.2">
      <c r="A89" s="9" t="s">
        <v>380</v>
      </c>
      <c r="B89" s="9" t="s">
        <v>1296</v>
      </c>
      <c r="C89" s="9" t="s">
        <v>242</v>
      </c>
      <c r="D89" s="9">
        <v>600</v>
      </c>
      <c r="E89" s="10">
        <v>6163.4219999999996</v>
      </c>
      <c r="F89" s="10">
        <v>0.77781769344151896</v>
      </c>
      <c r="G89" s="29"/>
    </row>
    <row r="90" spans="1:7" x14ac:dyDescent="0.2">
      <c r="A90" s="9" t="s">
        <v>381</v>
      </c>
      <c r="B90" s="9" t="s">
        <v>1297</v>
      </c>
      <c r="C90" s="9" t="s">
        <v>242</v>
      </c>
      <c r="D90" s="9">
        <v>587</v>
      </c>
      <c r="E90" s="10">
        <v>5986.0029400000003</v>
      </c>
      <c r="F90" s="10">
        <v>0.75542758547523603</v>
      </c>
      <c r="G90" s="29"/>
    </row>
    <row r="91" spans="1:7" x14ac:dyDescent="0.2">
      <c r="A91" s="9" t="s">
        <v>253</v>
      </c>
      <c r="B91" s="9" t="s">
        <v>1203</v>
      </c>
      <c r="C91" s="9" t="s">
        <v>254</v>
      </c>
      <c r="D91" s="9">
        <v>44</v>
      </c>
      <c r="E91" s="10">
        <v>5496.2644</v>
      </c>
      <c r="F91" s="10">
        <v>0.69362307142894497</v>
      </c>
      <c r="G91" s="29"/>
    </row>
    <row r="92" spans="1:7" x14ac:dyDescent="0.2">
      <c r="A92" s="9" t="s">
        <v>382</v>
      </c>
      <c r="B92" s="9" t="s">
        <v>1298</v>
      </c>
      <c r="C92" s="9" t="s">
        <v>242</v>
      </c>
      <c r="D92" s="9">
        <v>525</v>
      </c>
      <c r="E92" s="10">
        <v>5305.0462500000003</v>
      </c>
      <c r="F92" s="10">
        <v>0.66949153210271495</v>
      </c>
      <c r="G92" s="29"/>
    </row>
    <row r="93" spans="1:7" x14ac:dyDescent="0.2">
      <c r="A93" s="9" t="s">
        <v>383</v>
      </c>
      <c r="B93" s="9" t="s">
        <v>1299</v>
      </c>
      <c r="C93" s="9" t="s">
        <v>322</v>
      </c>
      <c r="D93" s="9">
        <v>500</v>
      </c>
      <c r="E93" s="10">
        <v>5300.41</v>
      </c>
      <c r="F93" s="10">
        <v>0.66890644198861604</v>
      </c>
      <c r="G93" s="29"/>
    </row>
    <row r="94" spans="1:7" x14ac:dyDescent="0.2">
      <c r="A94" s="9" t="s">
        <v>384</v>
      </c>
      <c r="B94" s="9" t="s">
        <v>1300</v>
      </c>
      <c r="C94" s="9" t="s">
        <v>242</v>
      </c>
      <c r="D94" s="9">
        <v>488</v>
      </c>
      <c r="E94" s="10">
        <v>4902.89696</v>
      </c>
      <c r="F94" s="10">
        <v>0.61874069382376096</v>
      </c>
      <c r="G94" s="29"/>
    </row>
    <row r="95" spans="1:7" x14ac:dyDescent="0.2">
      <c r="A95" s="9" t="s">
        <v>395</v>
      </c>
      <c r="B95" s="9" t="s">
        <v>1251</v>
      </c>
      <c r="C95" s="9" t="s">
        <v>251</v>
      </c>
      <c r="D95" s="9">
        <v>38</v>
      </c>
      <c r="E95" s="10">
        <v>4699.6765999999998</v>
      </c>
      <c r="F95" s="10">
        <v>0.59309448759683803</v>
      </c>
      <c r="G95" s="29"/>
    </row>
    <row r="96" spans="1:7" x14ac:dyDescent="0.2">
      <c r="A96" s="9" t="s">
        <v>210</v>
      </c>
      <c r="B96" s="9" t="s">
        <v>1301</v>
      </c>
      <c r="C96" s="9" t="s">
        <v>211</v>
      </c>
      <c r="D96" s="9">
        <v>426</v>
      </c>
      <c r="E96" s="10">
        <v>4468.3608599999998</v>
      </c>
      <c r="F96" s="10">
        <v>0.56390267250718196</v>
      </c>
      <c r="G96" s="29"/>
    </row>
    <row r="97" spans="1:7" x14ac:dyDescent="0.2">
      <c r="A97" s="9" t="s">
        <v>261</v>
      </c>
      <c r="B97" s="9" t="s">
        <v>1303</v>
      </c>
      <c r="C97" s="9" t="s">
        <v>254</v>
      </c>
      <c r="D97" s="9">
        <v>34</v>
      </c>
      <c r="E97" s="10">
        <v>4140.9348</v>
      </c>
      <c r="F97" s="10">
        <v>0.52258183113661805</v>
      </c>
      <c r="G97" s="29"/>
    </row>
    <row r="98" spans="1:7" x14ac:dyDescent="0.2">
      <c r="A98" s="9" t="s">
        <v>316</v>
      </c>
      <c r="B98" s="9" t="s">
        <v>1206</v>
      </c>
      <c r="C98" s="9" t="s">
        <v>232</v>
      </c>
      <c r="D98" s="9">
        <v>400</v>
      </c>
      <c r="E98" s="10">
        <v>4076.652</v>
      </c>
      <c r="F98" s="10">
        <v>0.51446940605458402</v>
      </c>
      <c r="G98" s="29"/>
    </row>
    <row r="99" spans="1:7" x14ac:dyDescent="0.2">
      <c r="A99" s="9" t="s">
        <v>310</v>
      </c>
      <c r="B99" s="9" t="s">
        <v>1189</v>
      </c>
      <c r="C99" s="9" t="s">
        <v>242</v>
      </c>
      <c r="D99" s="9">
        <v>400</v>
      </c>
      <c r="E99" s="10">
        <v>4006.9088000000002</v>
      </c>
      <c r="F99" s="10">
        <v>0.50566788395253903</v>
      </c>
      <c r="G99" s="29"/>
    </row>
    <row r="100" spans="1:7" x14ac:dyDescent="0.2">
      <c r="A100" s="9" t="s">
        <v>396</v>
      </c>
      <c r="B100" s="9" t="s">
        <v>1304</v>
      </c>
      <c r="C100" s="9" t="s">
        <v>256</v>
      </c>
      <c r="D100" s="9">
        <v>300</v>
      </c>
      <c r="E100" s="10">
        <v>3621.087</v>
      </c>
      <c r="F100" s="10">
        <v>0.45697755858532302</v>
      </c>
      <c r="G100" s="29"/>
    </row>
    <row r="101" spans="1:7" x14ac:dyDescent="0.2">
      <c r="A101" s="9" t="s">
        <v>385</v>
      </c>
      <c r="B101" s="9" t="s">
        <v>1192</v>
      </c>
      <c r="C101" s="9" t="s">
        <v>319</v>
      </c>
      <c r="D101" s="9">
        <v>350</v>
      </c>
      <c r="E101" s="10">
        <v>3549.49</v>
      </c>
      <c r="F101" s="10">
        <v>0.44794208877693797</v>
      </c>
      <c r="G101" s="29"/>
    </row>
    <row r="102" spans="1:7" x14ac:dyDescent="0.2">
      <c r="A102" s="9" t="s">
        <v>397</v>
      </c>
      <c r="B102" s="9" t="s">
        <v>1305</v>
      </c>
      <c r="C102" s="9" t="s">
        <v>256</v>
      </c>
      <c r="D102" s="9">
        <v>290</v>
      </c>
      <c r="E102" s="10">
        <v>3510.1194</v>
      </c>
      <c r="F102" s="10">
        <v>0.44297355842457797</v>
      </c>
      <c r="G102" s="29"/>
    </row>
    <row r="103" spans="1:7" x14ac:dyDescent="0.2">
      <c r="A103" s="9" t="s">
        <v>398</v>
      </c>
      <c r="B103" s="9" t="s">
        <v>1306</v>
      </c>
      <c r="C103" s="9" t="s">
        <v>256</v>
      </c>
      <c r="D103" s="9">
        <v>278</v>
      </c>
      <c r="E103" s="10">
        <v>3373.36598</v>
      </c>
      <c r="F103" s="10">
        <v>0.42571541356371301</v>
      </c>
      <c r="G103" s="29"/>
    </row>
    <row r="104" spans="1:7" x14ac:dyDescent="0.2">
      <c r="A104" s="9" t="s">
        <v>386</v>
      </c>
      <c r="B104" s="9" t="s">
        <v>1274</v>
      </c>
      <c r="C104" s="9" t="s">
        <v>242</v>
      </c>
      <c r="D104" s="9">
        <v>275</v>
      </c>
      <c r="E104" s="10">
        <v>2791.3654999999999</v>
      </c>
      <c r="F104" s="10">
        <v>0.35226753494442398</v>
      </c>
      <c r="G104" s="29"/>
    </row>
    <row r="105" spans="1:7" x14ac:dyDescent="0.2">
      <c r="A105" s="9" t="s">
        <v>399</v>
      </c>
      <c r="B105" s="9" t="s">
        <v>1204</v>
      </c>
      <c r="C105" s="9" t="s">
        <v>400</v>
      </c>
      <c r="D105" s="9">
        <v>175</v>
      </c>
      <c r="E105" s="10">
        <v>2275.14525</v>
      </c>
      <c r="F105" s="10">
        <v>0.28712105557585199</v>
      </c>
      <c r="G105" s="29"/>
    </row>
    <row r="106" spans="1:7" x14ac:dyDescent="0.2">
      <c r="A106" s="9" t="s">
        <v>387</v>
      </c>
      <c r="B106" s="9" t="s">
        <v>1249</v>
      </c>
      <c r="C106" s="9" t="s">
        <v>319</v>
      </c>
      <c r="D106" s="9">
        <v>220</v>
      </c>
      <c r="E106" s="10">
        <v>2237.6221999999998</v>
      </c>
      <c r="F106" s="10">
        <v>0.28238568418608001</v>
      </c>
      <c r="G106" s="29"/>
    </row>
    <row r="107" spans="1:7" x14ac:dyDescent="0.2">
      <c r="A107" s="9" t="s">
        <v>317</v>
      </c>
      <c r="B107" s="9" t="s">
        <v>1256</v>
      </c>
      <c r="C107" s="9" t="s">
        <v>232</v>
      </c>
      <c r="D107" s="9">
        <v>50</v>
      </c>
      <c r="E107" s="10">
        <v>509.58150000000001</v>
      </c>
      <c r="F107" s="10">
        <v>6.4308675756822906E-2</v>
      </c>
      <c r="G107" s="29"/>
    </row>
    <row r="108" spans="1:7" x14ac:dyDescent="0.2">
      <c r="A108" s="8" t="s">
        <v>131</v>
      </c>
      <c r="B108" s="9"/>
      <c r="C108" s="9"/>
      <c r="D108" s="9"/>
      <c r="E108" s="12">
        <f>SUM(E65:E107)</f>
        <v>462166.57158999989</v>
      </c>
      <c r="F108" s="12">
        <f>SUM(F65:F107)</f>
        <v>58.324959202843544</v>
      </c>
    </row>
    <row r="109" spans="1:7" x14ac:dyDescent="0.2">
      <c r="A109" s="9"/>
      <c r="B109" s="9"/>
      <c r="C109" s="9"/>
      <c r="D109" s="9"/>
      <c r="E109" s="10"/>
      <c r="F109" s="10"/>
    </row>
    <row r="110" spans="1:7" x14ac:dyDescent="0.2">
      <c r="A110" s="8" t="s">
        <v>193</v>
      </c>
      <c r="B110" s="9"/>
      <c r="C110" s="9"/>
      <c r="D110" s="9"/>
      <c r="E110" s="10"/>
      <c r="F110" s="10"/>
    </row>
    <row r="111" spans="1:7" x14ac:dyDescent="0.2">
      <c r="A111" s="9" t="s">
        <v>401</v>
      </c>
      <c r="B111" s="9" t="s">
        <v>1132</v>
      </c>
      <c r="C111" s="9" t="s">
        <v>273</v>
      </c>
      <c r="D111" s="9">
        <v>160</v>
      </c>
      <c r="E111" s="10">
        <v>793.71439999999996</v>
      </c>
      <c r="F111" s="10">
        <v>0.100165963625291</v>
      </c>
    </row>
    <row r="112" spans="1:7" x14ac:dyDescent="0.2">
      <c r="A112" s="8" t="s">
        <v>131</v>
      </c>
      <c r="B112" s="9"/>
      <c r="C112" s="9"/>
      <c r="D112" s="9"/>
      <c r="E112" s="12">
        <f>SUM(E111:E111)</f>
        <v>793.71439999999996</v>
      </c>
      <c r="F112" s="12">
        <f>SUM(F111:F111)</f>
        <v>0.100165963625291</v>
      </c>
    </row>
    <row r="113" spans="1:6" x14ac:dyDescent="0.2">
      <c r="A113" s="9"/>
      <c r="B113" s="9"/>
      <c r="C113" s="9"/>
      <c r="D113" s="9"/>
      <c r="E113" s="10"/>
      <c r="F113" s="10"/>
    </row>
    <row r="114" spans="1:6" x14ac:dyDescent="0.2">
      <c r="A114" s="8" t="s">
        <v>131</v>
      </c>
      <c r="B114" s="9"/>
      <c r="C114" s="9"/>
      <c r="D114" s="9"/>
      <c r="E114" s="63">
        <v>782087.17178999993</v>
      </c>
      <c r="F114" s="63">
        <v>98.698619051542934</v>
      </c>
    </row>
    <row r="115" spans="1:6" x14ac:dyDescent="0.2">
      <c r="A115" s="9"/>
      <c r="B115" s="9"/>
      <c r="C115" s="9"/>
      <c r="D115" s="9"/>
      <c r="E115" s="64"/>
      <c r="F115" s="64"/>
    </row>
    <row r="116" spans="1:6" x14ac:dyDescent="0.2">
      <c r="A116" s="8" t="s">
        <v>158</v>
      </c>
      <c r="B116" s="9"/>
      <c r="C116" s="9"/>
      <c r="D116" s="9"/>
      <c r="E116" s="63">
        <v>10312.135386</v>
      </c>
      <c r="F116" s="63">
        <v>1.3</v>
      </c>
    </row>
    <row r="117" spans="1:6" x14ac:dyDescent="0.2">
      <c r="A117" s="9"/>
      <c r="B117" s="9"/>
      <c r="C117" s="9"/>
      <c r="D117" s="9"/>
      <c r="E117" s="64"/>
      <c r="F117" s="64"/>
    </row>
    <row r="118" spans="1:6" x14ac:dyDescent="0.2">
      <c r="A118" s="13" t="s">
        <v>159</v>
      </c>
      <c r="B118" s="6"/>
      <c r="C118" s="6"/>
      <c r="D118" s="6"/>
      <c r="E118" s="65">
        <v>792399.30538599996</v>
      </c>
      <c r="F118" s="65">
        <f xml:space="preserve"> ROUND(SUM(F114:F117),2)</f>
        <v>100</v>
      </c>
    </row>
    <row r="119" spans="1:6" x14ac:dyDescent="0.2">
      <c r="A119" s="1" t="s">
        <v>196</v>
      </c>
    </row>
    <row r="121" spans="1:6" x14ac:dyDescent="0.2">
      <c r="A121" s="1" t="s">
        <v>162</v>
      </c>
    </row>
    <row r="122" spans="1:6" x14ac:dyDescent="0.2">
      <c r="A122" s="1" t="s">
        <v>163</v>
      </c>
    </row>
    <row r="123" spans="1:6" x14ac:dyDescent="0.2">
      <c r="A123" s="1" t="s">
        <v>164</v>
      </c>
    </row>
    <row r="124" spans="1:6" x14ac:dyDescent="0.2">
      <c r="A124" s="3" t="s">
        <v>539</v>
      </c>
      <c r="D124" s="16">
        <v>1240.7330999999999</v>
      </c>
    </row>
    <row r="125" spans="1:6" x14ac:dyDescent="0.2">
      <c r="A125" s="3" t="s">
        <v>540</v>
      </c>
      <c r="D125" s="16">
        <v>1276.5789</v>
      </c>
    </row>
    <row r="126" spans="1:6" x14ac:dyDescent="0.2">
      <c r="A126" s="3" t="s">
        <v>541</v>
      </c>
      <c r="D126" s="16">
        <v>1236.7257</v>
      </c>
    </row>
    <row r="127" spans="1:6" x14ac:dyDescent="0.2">
      <c r="A127" s="3" t="s">
        <v>542</v>
      </c>
      <c r="D127" s="16">
        <v>1280.1313</v>
      </c>
    </row>
    <row r="128" spans="1:6" x14ac:dyDescent="0.2">
      <c r="A128" s="3" t="s">
        <v>543</v>
      </c>
      <c r="D128" s="16">
        <v>1094.1477</v>
      </c>
    </row>
    <row r="129" spans="1:4" x14ac:dyDescent="0.2">
      <c r="A129" s="3" t="s">
        <v>524</v>
      </c>
      <c r="D129" s="16">
        <v>3170.6347000000001</v>
      </c>
    </row>
    <row r="130" spans="1:4" x14ac:dyDescent="0.2">
      <c r="A130" s="3" t="s">
        <v>525</v>
      </c>
      <c r="D130" s="16">
        <v>2590.8364999999999</v>
      </c>
    </row>
    <row r="131" spans="1:4" x14ac:dyDescent="0.2">
      <c r="A131" s="3" t="s">
        <v>544</v>
      </c>
      <c r="D131" s="16">
        <v>3266.0432999999998</v>
      </c>
    </row>
    <row r="132" spans="1:4" x14ac:dyDescent="0.2">
      <c r="A132" s="3" t="s">
        <v>519</v>
      </c>
      <c r="D132" s="16">
        <v>1092.7547</v>
      </c>
    </row>
    <row r="133" spans="1:4" x14ac:dyDescent="0.2">
      <c r="A133" s="3" t="s">
        <v>545</v>
      </c>
      <c r="D133" s="16">
        <v>1199.5592999999999</v>
      </c>
    </row>
    <row r="135" spans="1:4" x14ac:dyDescent="0.2">
      <c r="A135" s="1" t="s">
        <v>165</v>
      </c>
    </row>
    <row r="136" spans="1:4" x14ac:dyDescent="0.2">
      <c r="A136" s="3" t="s">
        <v>539</v>
      </c>
      <c r="D136" s="16">
        <v>1258.8073999999999</v>
      </c>
    </row>
    <row r="137" spans="1:4" x14ac:dyDescent="0.2">
      <c r="A137" s="3" t="s">
        <v>540</v>
      </c>
      <c r="D137" s="16">
        <v>1300.1198999999999</v>
      </c>
    </row>
    <row r="138" spans="1:4" x14ac:dyDescent="0.2">
      <c r="A138" s="3" t="s">
        <v>541</v>
      </c>
      <c r="D138" s="16">
        <v>1259.6560999999999</v>
      </c>
    </row>
    <row r="139" spans="1:4" x14ac:dyDescent="0.2">
      <c r="A139" s="3" t="s">
        <v>542</v>
      </c>
      <c r="D139" s="16">
        <v>1304.9684</v>
      </c>
    </row>
    <row r="140" spans="1:4" x14ac:dyDescent="0.2">
      <c r="A140" s="3" t="s">
        <v>543</v>
      </c>
      <c r="D140" s="16">
        <v>1098.6595</v>
      </c>
    </row>
    <row r="141" spans="1:4" x14ac:dyDescent="0.2">
      <c r="A141" s="3" t="s">
        <v>524</v>
      </c>
      <c r="D141" s="16">
        <v>3345.3393000000001</v>
      </c>
    </row>
    <row r="142" spans="1:4" x14ac:dyDescent="0.2">
      <c r="A142" s="3" t="s">
        <v>525</v>
      </c>
      <c r="D142" s="16">
        <v>2739.0059000000001</v>
      </c>
    </row>
    <row r="143" spans="1:4" x14ac:dyDescent="0.2">
      <c r="A143" s="3" t="s">
        <v>544</v>
      </c>
      <c r="D143" s="16">
        <v>3457.1948000000002</v>
      </c>
    </row>
    <row r="144" spans="1:4" x14ac:dyDescent="0.2">
      <c r="A144" s="3" t="s">
        <v>519</v>
      </c>
      <c r="D144" s="16">
        <v>1097.239</v>
      </c>
    </row>
    <row r="145" spans="1:5" x14ac:dyDescent="0.2">
      <c r="A145" s="3" t="s">
        <v>545</v>
      </c>
      <c r="D145" s="16">
        <v>1216.2338999999999</v>
      </c>
    </row>
    <row r="147" spans="1:5" x14ac:dyDescent="0.2">
      <c r="A147" s="1" t="s">
        <v>166</v>
      </c>
      <c r="D147" s="17"/>
    </row>
    <row r="148" spans="1:5" x14ac:dyDescent="0.2">
      <c r="A148" s="19" t="s">
        <v>512</v>
      </c>
      <c r="B148" s="20"/>
      <c r="C148" s="56" t="s">
        <v>513</v>
      </c>
      <c r="D148" s="57"/>
    </row>
    <row r="149" spans="1:5" x14ac:dyDescent="0.2">
      <c r="A149" s="58"/>
      <c r="B149" s="59"/>
      <c r="C149" s="21" t="s">
        <v>514</v>
      </c>
      <c r="D149" s="21" t="s">
        <v>515</v>
      </c>
    </row>
    <row r="150" spans="1:5" x14ac:dyDescent="0.2">
      <c r="A150" s="22" t="s">
        <v>539</v>
      </c>
      <c r="B150" s="23"/>
      <c r="C150" s="24">
        <v>35.390985980000004</v>
      </c>
      <c r="D150" s="24">
        <v>32.789079120000004</v>
      </c>
    </row>
    <row r="151" spans="1:5" x14ac:dyDescent="0.2">
      <c r="A151" s="22" t="s">
        <v>545</v>
      </c>
      <c r="B151" s="23"/>
      <c r="C151" s="24">
        <v>34.849287215000004</v>
      </c>
      <c r="D151" s="24">
        <v>32.28720546000001</v>
      </c>
    </row>
    <row r="152" spans="1:5" x14ac:dyDescent="0.2">
      <c r="A152" s="22" t="s">
        <v>519</v>
      </c>
      <c r="B152" s="23"/>
      <c r="C152" s="24">
        <v>37.878683387999992</v>
      </c>
      <c r="D152" s="24">
        <v>35.093883716999997</v>
      </c>
    </row>
    <row r="153" spans="1:5" x14ac:dyDescent="0.2">
      <c r="A153" s="22" t="s">
        <v>540</v>
      </c>
      <c r="B153" s="23"/>
      <c r="C153" s="24">
        <v>34.849287215000004</v>
      </c>
      <c r="D153" s="24">
        <v>32.28720546000001</v>
      </c>
    </row>
    <row r="154" spans="1:5" x14ac:dyDescent="0.2">
      <c r="A154" s="22" t="s">
        <v>542</v>
      </c>
      <c r="B154" s="23"/>
      <c r="C154" s="24">
        <v>35.390985980000004</v>
      </c>
      <c r="D154" s="24">
        <v>32.789079120000004</v>
      </c>
    </row>
    <row r="155" spans="1:5" x14ac:dyDescent="0.2">
      <c r="A155" s="22" t="s">
        <v>541</v>
      </c>
      <c r="B155" s="23"/>
      <c r="C155" s="24">
        <v>34.849287215000004</v>
      </c>
      <c r="D155" s="24">
        <v>32.28720546000001</v>
      </c>
    </row>
    <row r="156" spans="1:5" x14ac:dyDescent="0.2">
      <c r="A156" s="22" t="s">
        <v>543</v>
      </c>
      <c r="B156" s="23"/>
      <c r="C156" s="24">
        <v>40.489960340000003</v>
      </c>
      <c r="D156" s="24">
        <v>37.513182423000003</v>
      </c>
    </row>
    <row r="158" spans="1:5" x14ac:dyDescent="0.2">
      <c r="A158" s="1" t="s">
        <v>168</v>
      </c>
      <c r="D158" s="18">
        <v>1.7269764568035741</v>
      </c>
      <c r="E158" s="2" t="s">
        <v>169</v>
      </c>
    </row>
  </sheetData>
  <sortState ref="A65:F107">
    <sortCondition descending="1" ref="F65:F107"/>
  </sortState>
  <mergeCells count="3">
    <mergeCell ref="B1:E1"/>
    <mergeCell ref="C148:D148"/>
    <mergeCell ref="A149:B1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showGridLines="0" workbookViewId="0"/>
  </sheetViews>
  <sheetFormatPr defaultRowHeight="11.25" x14ac:dyDescent="0.2"/>
  <cols>
    <col min="1" max="1" width="38" style="3" customWidth="1"/>
    <col min="2" max="2" width="42.570312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55" t="s">
        <v>335</v>
      </c>
      <c r="C1" s="55"/>
      <c r="D1" s="55"/>
      <c r="E1" s="55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9</v>
      </c>
      <c r="B7" s="9" t="s">
        <v>10</v>
      </c>
      <c r="C7" s="9" t="s">
        <v>11</v>
      </c>
      <c r="D7" s="9">
        <v>105000</v>
      </c>
      <c r="E7" s="10">
        <v>1350.9825000000001</v>
      </c>
      <c r="F7" s="10">
        <v>3.4446681088940498</v>
      </c>
    </row>
    <row r="8" spans="1:6" x14ac:dyDescent="0.2">
      <c r="A8" s="9" t="s">
        <v>12</v>
      </c>
      <c r="B8" s="9" t="s">
        <v>13</v>
      </c>
      <c r="C8" s="9" t="s">
        <v>11</v>
      </c>
      <c r="D8" s="9">
        <v>206475</v>
      </c>
      <c r="E8" s="10">
        <v>962.17349999999999</v>
      </c>
      <c r="F8" s="10">
        <v>2.4533022231397998</v>
      </c>
    </row>
    <row r="9" spans="1:6" x14ac:dyDescent="0.2">
      <c r="A9" s="9" t="s">
        <v>14</v>
      </c>
      <c r="B9" s="9" t="s">
        <v>15</v>
      </c>
      <c r="C9" s="9" t="s">
        <v>11</v>
      </c>
      <c r="D9" s="9">
        <v>317906</v>
      </c>
      <c r="E9" s="10">
        <v>827.668271</v>
      </c>
      <c r="F9" s="10">
        <v>2.1103474677556302</v>
      </c>
    </row>
    <row r="10" spans="1:6" x14ac:dyDescent="0.2">
      <c r="A10" s="9" t="s">
        <v>27</v>
      </c>
      <c r="B10" s="9" t="s">
        <v>28</v>
      </c>
      <c r="C10" s="9" t="s">
        <v>29</v>
      </c>
      <c r="D10" s="9">
        <v>25367</v>
      </c>
      <c r="E10" s="10">
        <v>765.77899600000001</v>
      </c>
      <c r="F10" s="10">
        <v>1.95254526685734</v>
      </c>
    </row>
    <row r="11" spans="1:6" x14ac:dyDescent="0.2">
      <c r="A11" s="9" t="s">
        <v>30</v>
      </c>
      <c r="B11" s="9" t="s">
        <v>31</v>
      </c>
      <c r="C11" s="9" t="s">
        <v>11</v>
      </c>
      <c r="D11" s="9">
        <v>61000</v>
      </c>
      <c r="E11" s="10">
        <v>763.75049999999999</v>
      </c>
      <c r="F11" s="10">
        <v>1.9473731084613499</v>
      </c>
    </row>
    <row r="12" spans="1:6" x14ac:dyDescent="0.2">
      <c r="A12" s="9" t="s">
        <v>19</v>
      </c>
      <c r="B12" s="9" t="s">
        <v>20</v>
      </c>
      <c r="C12" s="9" t="s">
        <v>21</v>
      </c>
      <c r="D12" s="9">
        <v>80000</v>
      </c>
      <c r="E12" s="10">
        <v>742.88</v>
      </c>
      <c r="F12" s="10">
        <v>1.89415854367855</v>
      </c>
    </row>
    <row r="13" spans="1:6" x14ac:dyDescent="0.2">
      <c r="A13" s="9" t="s">
        <v>35</v>
      </c>
      <c r="B13" s="9" t="s">
        <v>36</v>
      </c>
      <c r="C13" s="9" t="s">
        <v>37</v>
      </c>
      <c r="D13" s="9">
        <v>160000</v>
      </c>
      <c r="E13" s="10">
        <v>557.12</v>
      </c>
      <c r="F13" s="10">
        <v>1.4205169177447201</v>
      </c>
    </row>
    <row r="14" spans="1:6" x14ac:dyDescent="0.2">
      <c r="A14" s="9" t="s">
        <v>54</v>
      </c>
      <c r="B14" s="9" t="s">
        <v>55</v>
      </c>
      <c r="C14" s="9" t="s">
        <v>11</v>
      </c>
      <c r="D14" s="9">
        <v>70000</v>
      </c>
      <c r="E14" s="10">
        <v>541.90499999999997</v>
      </c>
      <c r="F14" s="10">
        <v>1.3817224660942899</v>
      </c>
    </row>
    <row r="15" spans="1:6" x14ac:dyDescent="0.2">
      <c r="A15" s="9" t="s">
        <v>40</v>
      </c>
      <c r="B15" s="9" t="s">
        <v>41</v>
      </c>
      <c r="C15" s="9" t="s">
        <v>11</v>
      </c>
      <c r="D15" s="9">
        <v>37500</v>
      </c>
      <c r="E15" s="10">
        <v>523.5</v>
      </c>
      <c r="F15" s="10">
        <v>1.3347943108116</v>
      </c>
    </row>
    <row r="16" spans="1:6" x14ac:dyDescent="0.2">
      <c r="A16" s="9" t="s">
        <v>61</v>
      </c>
      <c r="B16" s="9" t="s">
        <v>62</v>
      </c>
      <c r="C16" s="9" t="s">
        <v>11</v>
      </c>
      <c r="D16" s="9">
        <v>180000</v>
      </c>
      <c r="E16" s="10">
        <v>484.11</v>
      </c>
      <c r="F16" s="10">
        <v>1.2343596443304801</v>
      </c>
    </row>
    <row r="17" spans="1:6" x14ac:dyDescent="0.2">
      <c r="A17" s="9" t="s">
        <v>46</v>
      </c>
      <c r="B17" s="9" t="s">
        <v>47</v>
      </c>
      <c r="C17" s="9" t="s">
        <v>48</v>
      </c>
      <c r="D17" s="9">
        <v>62000</v>
      </c>
      <c r="E17" s="10">
        <v>422.62299999999999</v>
      </c>
      <c r="F17" s="10">
        <v>1.07758314425622</v>
      </c>
    </row>
    <row r="18" spans="1:6" x14ac:dyDescent="0.2">
      <c r="A18" s="9" t="s">
        <v>16</v>
      </c>
      <c r="B18" s="9" t="s">
        <v>17</v>
      </c>
      <c r="C18" s="9" t="s">
        <v>18</v>
      </c>
      <c r="D18" s="9">
        <v>33263</v>
      </c>
      <c r="E18" s="10">
        <v>412.494463</v>
      </c>
      <c r="F18" s="10">
        <v>1.0517579034454401</v>
      </c>
    </row>
    <row r="19" spans="1:6" x14ac:dyDescent="0.2">
      <c r="A19" s="9" t="s">
        <v>38</v>
      </c>
      <c r="B19" s="9" t="s">
        <v>39</v>
      </c>
      <c r="C19" s="9" t="s">
        <v>18</v>
      </c>
      <c r="D19" s="9">
        <v>74940</v>
      </c>
      <c r="E19" s="10">
        <v>392.34836999999999</v>
      </c>
      <c r="F19" s="10">
        <v>1.00039039566801</v>
      </c>
    </row>
    <row r="20" spans="1:6" x14ac:dyDescent="0.2">
      <c r="A20" s="9" t="s">
        <v>24</v>
      </c>
      <c r="B20" s="9" t="s">
        <v>25</v>
      </c>
      <c r="C20" s="9" t="s">
        <v>26</v>
      </c>
      <c r="D20" s="9">
        <v>44614</v>
      </c>
      <c r="E20" s="10">
        <v>381.62815599999999</v>
      </c>
      <c r="F20" s="10">
        <v>0.97305652621646999</v>
      </c>
    </row>
    <row r="21" spans="1:6" x14ac:dyDescent="0.2">
      <c r="A21" s="9" t="s">
        <v>56</v>
      </c>
      <c r="B21" s="9" t="s">
        <v>57</v>
      </c>
      <c r="C21" s="9" t="s">
        <v>58</v>
      </c>
      <c r="D21" s="9">
        <v>10000</v>
      </c>
      <c r="E21" s="10">
        <v>369.44499999999999</v>
      </c>
      <c r="F21" s="10">
        <v>0.94199251988116905</v>
      </c>
    </row>
    <row r="22" spans="1:6" x14ac:dyDescent="0.2">
      <c r="A22" s="9" t="s">
        <v>52</v>
      </c>
      <c r="B22" s="9" t="s">
        <v>53</v>
      </c>
      <c r="C22" s="9" t="s">
        <v>18</v>
      </c>
      <c r="D22" s="9">
        <v>11000</v>
      </c>
      <c r="E22" s="10">
        <v>348.95850000000002</v>
      </c>
      <c r="F22" s="10">
        <v>0.88975705923466997</v>
      </c>
    </row>
    <row r="23" spans="1:6" x14ac:dyDescent="0.2">
      <c r="A23" s="9" t="s">
        <v>70</v>
      </c>
      <c r="B23" s="9" t="s">
        <v>71</v>
      </c>
      <c r="C23" s="9" t="s">
        <v>26</v>
      </c>
      <c r="D23" s="9">
        <v>34000</v>
      </c>
      <c r="E23" s="10">
        <v>330.03800000000001</v>
      </c>
      <c r="F23" s="10">
        <v>0.84151450764401003</v>
      </c>
    </row>
    <row r="24" spans="1:6" x14ac:dyDescent="0.2">
      <c r="A24" s="9" t="s">
        <v>106</v>
      </c>
      <c r="B24" s="9" t="s">
        <v>107</v>
      </c>
      <c r="C24" s="9" t="s">
        <v>108</v>
      </c>
      <c r="D24" s="9">
        <v>167000</v>
      </c>
      <c r="E24" s="10">
        <v>304.69150000000002</v>
      </c>
      <c r="F24" s="10">
        <v>0.77688726027249799</v>
      </c>
    </row>
    <row r="25" spans="1:6" x14ac:dyDescent="0.2">
      <c r="A25" s="9" t="s">
        <v>66</v>
      </c>
      <c r="B25" s="9" t="s">
        <v>67</v>
      </c>
      <c r="C25" s="9" t="s">
        <v>21</v>
      </c>
      <c r="D25" s="9">
        <v>36000</v>
      </c>
      <c r="E25" s="10">
        <v>292.01400000000001</v>
      </c>
      <c r="F25" s="10">
        <v>0.74456280014773402</v>
      </c>
    </row>
    <row r="26" spans="1:6" x14ac:dyDescent="0.2">
      <c r="A26" s="9" t="s">
        <v>103</v>
      </c>
      <c r="B26" s="9" t="s">
        <v>104</v>
      </c>
      <c r="C26" s="9" t="s">
        <v>105</v>
      </c>
      <c r="D26" s="9">
        <v>40000</v>
      </c>
      <c r="E26" s="10">
        <v>269.39999999999998</v>
      </c>
      <c r="F26" s="10">
        <v>0.68690274562109899</v>
      </c>
    </row>
    <row r="27" spans="1:6" x14ac:dyDescent="0.2">
      <c r="A27" s="9" t="s">
        <v>97</v>
      </c>
      <c r="B27" s="9" t="s">
        <v>98</v>
      </c>
      <c r="C27" s="9" t="s">
        <v>99</v>
      </c>
      <c r="D27" s="9">
        <v>32100</v>
      </c>
      <c r="E27" s="10">
        <v>269.30295000000001</v>
      </c>
      <c r="F27" s="10">
        <v>0.68665529234915201</v>
      </c>
    </row>
    <row r="28" spans="1:6" x14ac:dyDescent="0.2">
      <c r="A28" s="9" t="s">
        <v>72</v>
      </c>
      <c r="B28" s="9" t="s">
        <v>73</v>
      </c>
      <c r="C28" s="9" t="s">
        <v>18</v>
      </c>
      <c r="D28" s="9">
        <v>67436</v>
      </c>
      <c r="E28" s="10">
        <v>260.43783200000001</v>
      </c>
      <c r="F28" s="10">
        <v>0.66405145458205805</v>
      </c>
    </row>
    <row r="29" spans="1:6" x14ac:dyDescent="0.2">
      <c r="A29" s="9" t="s">
        <v>117</v>
      </c>
      <c r="B29" s="9" t="s">
        <v>118</v>
      </c>
      <c r="C29" s="9" t="s">
        <v>26</v>
      </c>
      <c r="D29" s="9">
        <v>100820</v>
      </c>
      <c r="E29" s="10">
        <v>259.35944999999998</v>
      </c>
      <c r="F29" s="10">
        <v>0.661301849694796</v>
      </c>
    </row>
    <row r="30" spans="1:6" x14ac:dyDescent="0.2">
      <c r="A30" s="9" t="s">
        <v>49</v>
      </c>
      <c r="B30" s="9" t="s">
        <v>50</v>
      </c>
      <c r="C30" s="9" t="s">
        <v>51</v>
      </c>
      <c r="D30" s="9">
        <v>168573</v>
      </c>
      <c r="E30" s="10">
        <v>256.65239250000002</v>
      </c>
      <c r="F30" s="10">
        <v>0.65439952887332598</v>
      </c>
    </row>
    <row r="31" spans="1:6" x14ac:dyDescent="0.2">
      <c r="A31" s="9" t="s">
        <v>68</v>
      </c>
      <c r="B31" s="9" t="s">
        <v>69</v>
      </c>
      <c r="C31" s="9" t="s">
        <v>29</v>
      </c>
      <c r="D31" s="9">
        <v>72000</v>
      </c>
      <c r="E31" s="10">
        <v>252.39599999999999</v>
      </c>
      <c r="F31" s="10">
        <v>0.64354679058568198</v>
      </c>
    </row>
    <row r="32" spans="1:6" x14ac:dyDescent="0.2">
      <c r="A32" s="9" t="s">
        <v>87</v>
      </c>
      <c r="B32" s="9" t="s">
        <v>88</v>
      </c>
      <c r="C32" s="9" t="s">
        <v>89</v>
      </c>
      <c r="D32" s="9">
        <v>27000</v>
      </c>
      <c r="E32" s="10">
        <v>242.44649999999999</v>
      </c>
      <c r="F32" s="10">
        <v>0.61817804942919696</v>
      </c>
    </row>
    <row r="33" spans="1:6" x14ac:dyDescent="0.2">
      <c r="A33" s="9" t="s">
        <v>93</v>
      </c>
      <c r="B33" s="9" t="s">
        <v>94</v>
      </c>
      <c r="C33" s="9" t="s">
        <v>29</v>
      </c>
      <c r="D33" s="9">
        <v>35904</v>
      </c>
      <c r="E33" s="10">
        <v>226.73375999999999</v>
      </c>
      <c r="F33" s="10">
        <v>0.57811448503710205</v>
      </c>
    </row>
    <row r="34" spans="1:6" x14ac:dyDescent="0.2">
      <c r="A34" s="9" t="s">
        <v>95</v>
      </c>
      <c r="B34" s="9" t="s">
        <v>96</v>
      </c>
      <c r="C34" s="9" t="s">
        <v>89</v>
      </c>
      <c r="D34" s="9">
        <v>20000</v>
      </c>
      <c r="E34" s="10">
        <v>224.36</v>
      </c>
      <c r="F34" s="10">
        <v>0.57206198963455701</v>
      </c>
    </row>
    <row r="35" spans="1:6" x14ac:dyDescent="0.2">
      <c r="A35" s="9" t="s">
        <v>329</v>
      </c>
      <c r="B35" s="9" t="s">
        <v>330</v>
      </c>
      <c r="C35" s="9" t="s">
        <v>26</v>
      </c>
      <c r="D35" s="9">
        <v>57182</v>
      </c>
      <c r="E35" s="10">
        <v>197.049172</v>
      </c>
      <c r="F35" s="10">
        <v>0.50242619624782503</v>
      </c>
    </row>
    <row r="36" spans="1:6" x14ac:dyDescent="0.2">
      <c r="A36" s="9" t="s">
        <v>111</v>
      </c>
      <c r="B36" s="9" t="s">
        <v>112</v>
      </c>
      <c r="C36" s="9" t="s">
        <v>11</v>
      </c>
      <c r="D36" s="9">
        <v>235000</v>
      </c>
      <c r="E36" s="10">
        <v>196.22499999999999</v>
      </c>
      <c r="F36" s="10">
        <v>0.50032476339829302</v>
      </c>
    </row>
    <row r="37" spans="1:6" x14ac:dyDescent="0.2">
      <c r="A37" s="9" t="s">
        <v>90</v>
      </c>
      <c r="B37" s="9" t="s">
        <v>91</v>
      </c>
      <c r="C37" s="9" t="s">
        <v>92</v>
      </c>
      <c r="D37" s="9">
        <v>60000</v>
      </c>
      <c r="E37" s="10">
        <v>196.17</v>
      </c>
      <c r="F37" s="10">
        <v>0.50018452712877104</v>
      </c>
    </row>
    <row r="38" spans="1:6" x14ac:dyDescent="0.2">
      <c r="A38" s="9" t="s">
        <v>113</v>
      </c>
      <c r="B38" s="9" t="s">
        <v>114</v>
      </c>
      <c r="C38" s="9" t="s">
        <v>51</v>
      </c>
      <c r="D38" s="9">
        <v>51612</v>
      </c>
      <c r="E38" s="10">
        <v>193.003074</v>
      </c>
      <c r="F38" s="10">
        <v>0.49210965643619897</v>
      </c>
    </row>
    <row r="39" spans="1:6" x14ac:dyDescent="0.2">
      <c r="A39" s="9" t="s">
        <v>100</v>
      </c>
      <c r="B39" s="9" t="s">
        <v>101</v>
      </c>
      <c r="C39" s="9" t="s">
        <v>102</v>
      </c>
      <c r="D39" s="9">
        <v>50000</v>
      </c>
      <c r="E39" s="10">
        <v>184.1</v>
      </c>
      <c r="F39" s="10">
        <v>0.46940904034463299</v>
      </c>
    </row>
    <row r="40" spans="1:6" x14ac:dyDescent="0.2">
      <c r="A40" s="9" t="s">
        <v>76</v>
      </c>
      <c r="B40" s="9" t="s">
        <v>77</v>
      </c>
      <c r="C40" s="9" t="s">
        <v>78</v>
      </c>
      <c r="D40" s="9">
        <v>119600</v>
      </c>
      <c r="E40" s="10">
        <v>179.4598</v>
      </c>
      <c r="F40" s="10">
        <v>0.45757768874763599</v>
      </c>
    </row>
    <row r="41" spans="1:6" x14ac:dyDescent="0.2">
      <c r="A41" s="9" t="s">
        <v>63</v>
      </c>
      <c r="B41" s="9" t="s">
        <v>64</v>
      </c>
      <c r="C41" s="9" t="s">
        <v>65</v>
      </c>
      <c r="D41" s="9">
        <v>128000</v>
      </c>
      <c r="E41" s="10">
        <v>179.136</v>
      </c>
      <c r="F41" s="10">
        <v>0.45675207958270703</v>
      </c>
    </row>
    <row r="42" spans="1:6" x14ac:dyDescent="0.2">
      <c r="A42" s="9" t="s">
        <v>115</v>
      </c>
      <c r="B42" s="9" t="s">
        <v>116</v>
      </c>
      <c r="C42" s="9" t="s">
        <v>65</v>
      </c>
      <c r="D42" s="9">
        <v>71000</v>
      </c>
      <c r="E42" s="10">
        <v>170.613</v>
      </c>
      <c r="F42" s="10">
        <v>0.43502055730754502</v>
      </c>
    </row>
    <row r="43" spans="1:6" x14ac:dyDescent="0.2">
      <c r="A43" s="9" t="s">
        <v>121</v>
      </c>
      <c r="B43" s="9" t="s">
        <v>122</v>
      </c>
      <c r="C43" s="9" t="s">
        <v>29</v>
      </c>
      <c r="D43" s="9">
        <v>11447</v>
      </c>
      <c r="E43" s="10">
        <v>148.80527649999999</v>
      </c>
      <c r="F43" s="10">
        <v>0.37941630657296499</v>
      </c>
    </row>
    <row r="44" spans="1:6" x14ac:dyDescent="0.2">
      <c r="A44" s="9" t="s">
        <v>109</v>
      </c>
      <c r="B44" s="9" t="s">
        <v>110</v>
      </c>
      <c r="C44" s="9" t="s">
        <v>26</v>
      </c>
      <c r="D44" s="9">
        <v>15000</v>
      </c>
      <c r="E44" s="10">
        <v>119.94</v>
      </c>
      <c r="F44" s="10">
        <v>0.30581705757162098</v>
      </c>
    </row>
    <row r="45" spans="1:6" x14ac:dyDescent="0.2">
      <c r="A45" s="9" t="s">
        <v>123</v>
      </c>
      <c r="B45" s="9" t="s">
        <v>124</v>
      </c>
      <c r="C45" s="9" t="s">
        <v>125</v>
      </c>
      <c r="D45" s="9">
        <v>984</v>
      </c>
      <c r="E45" s="10">
        <v>3.0425279999999999</v>
      </c>
      <c r="F45" s="11" t="s">
        <v>160</v>
      </c>
    </row>
    <row r="46" spans="1:6" x14ac:dyDescent="0.2">
      <c r="A46" s="8" t="s">
        <v>131</v>
      </c>
      <c r="B46" s="9"/>
      <c r="C46" s="9"/>
      <c r="D46" s="9"/>
      <c r="E46" s="12">
        <f>SUM(E7:E45)</f>
        <v>14802.742490999999</v>
      </c>
      <c r="F46" s="12">
        <f>SUM(F7:F45)</f>
        <v>37.735540233679188</v>
      </c>
    </row>
    <row r="47" spans="1:6" x14ac:dyDescent="0.2">
      <c r="A47" s="9"/>
      <c r="B47" s="9"/>
      <c r="C47" s="9"/>
      <c r="D47" s="9"/>
      <c r="E47" s="10"/>
      <c r="F47" s="10"/>
    </row>
    <row r="48" spans="1:6" x14ac:dyDescent="0.2">
      <c r="A48" s="8" t="s">
        <v>132</v>
      </c>
      <c r="B48" s="9"/>
      <c r="C48" s="9"/>
      <c r="D48" s="9"/>
      <c r="E48" s="10"/>
      <c r="F48" s="10"/>
    </row>
    <row r="49" spans="1:7" x14ac:dyDescent="0.2">
      <c r="A49" s="8" t="s">
        <v>8</v>
      </c>
      <c r="B49" s="9"/>
      <c r="C49" s="9"/>
      <c r="D49" s="9"/>
      <c r="E49" s="10"/>
      <c r="F49" s="10"/>
    </row>
    <row r="50" spans="1:7" x14ac:dyDescent="0.2">
      <c r="A50" s="8"/>
      <c r="B50" s="9"/>
      <c r="C50" s="9"/>
      <c r="D50" s="9"/>
      <c r="E50" s="10"/>
      <c r="F50" s="10"/>
    </row>
    <row r="51" spans="1:7" x14ac:dyDescent="0.2">
      <c r="A51" s="9" t="s">
        <v>142</v>
      </c>
      <c r="B51" s="9" t="s">
        <v>1216</v>
      </c>
      <c r="C51" s="9" t="s">
        <v>136</v>
      </c>
      <c r="D51" s="9">
        <v>164</v>
      </c>
      <c r="E51" s="10">
        <v>1700.9505999999999</v>
      </c>
      <c r="F51" s="10">
        <v>4.3369993960870596</v>
      </c>
      <c r="G51" s="29"/>
    </row>
    <row r="52" spans="1:7" x14ac:dyDescent="0.2">
      <c r="A52" s="9" t="s">
        <v>333</v>
      </c>
      <c r="B52" s="9" t="s">
        <v>1099</v>
      </c>
      <c r="C52" s="9" t="s">
        <v>134</v>
      </c>
      <c r="D52" s="9">
        <v>150</v>
      </c>
      <c r="E52" s="10">
        <v>1523.0715</v>
      </c>
      <c r="F52" s="10">
        <v>3.8834520977254798</v>
      </c>
      <c r="G52" s="29"/>
    </row>
    <row r="53" spans="1:7" x14ac:dyDescent="0.2">
      <c r="A53" s="9" t="s">
        <v>135</v>
      </c>
      <c r="B53" s="9" t="s">
        <v>1263</v>
      </c>
      <c r="C53" s="9" t="s">
        <v>136</v>
      </c>
      <c r="D53" s="9">
        <v>30</v>
      </c>
      <c r="E53" s="10">
        <v>311.04989999999998</v>
      </c>
      <c r="F53" s="10">
        <v>0.79309959292935495</v>
      </c>
      <c r="G53" s="29"/>
    </row>
    <row r="54" spans="1:7" x14ac:dyDescent="0.2">
      <c r="A54" s="8" t="s">
        <v>131</v>
      </c>
      <c r="B54" s="9"/>
      <c r="C54" s="9"/>
      <c r="D54" s="9"/>
      <c r="E54" s="12">
        <f>SUM(E51:E53)</f>
        <v>3535.0720000000001</v>
      </c>
      <c r="F54" s="12">
        <f>SUM(F51:F53)</f>
        <v>9.0135510867418951</v>
      </c>
    </row>
    <row r="55" spans="1:7" x14ac:dyDescent="0.2">
      <c r="A55" s="9"/>
      <c r="B55" s="9"/>
      <c r="C55" s="9"/>
      <c r="D55" s="9"/>
      <c r="E55" s="10"/>
      <c r="F55" s="10"/>
    </row>
    <row r="56" spans="1:7" x14ac:dyDescent="0.2">
      <c r="A56" s="8" t="s">
        <v>186</v>
      </c>
      <c r="B56" s="9"/>
      <c r="C56" s="9"/>
      <c r="D56" s="9"/>
      <c r="E56" s="10"/>
      <c r="F56" s="10"/>
    </row>
    <row r="57" spans="1:7" x14ac:dyDescent="0.2">
      <c r="A57" s="8" t="s">
        <v>187</v>
      </c>
      <c r="B57" s="9"/>
      <c r="C57" s="9"/>
      <c r="D57" s="9"/>
      <c r="E57" s="10"/>
      <c r="F57" s="10"/>
    </row>
    <row r="58" spans="1:7" x14ac:dyDescent="0.2">
      <c r="A58" s="9" t="s">
        <v>336</v>
      </c>
      <c r="B58" s="9" t="s">
        <v>1116</v>
      </c>
      <c r="C58" s="9" t="s">
        <v>273</v>
      </c>
      <c r="D58" s="9">
        <v>100</v>
      </c>
      <c r="E58" s="10">
        <v>99.289400000000001</v>
      </c>
      <c r="F58" s="10">
        <v>0.253163182891876</v>
      </c>
    </row>
    <row r="59" spans="1:7" x14ac:dyDescent="0.2">
      <c r="A59" s="8" t="s">
        <v>131</v>
      </c>
      <c r="B59" s="9"/>
      <c r="C59" s="9"/>
      <c r="D59" s="9"/>
      <c r="E59" s="12">
        <f>SUM(E58:E58)</f>
        <v>99.289400000000001</v>
      </c>
      <c r="F59" s="12">
        <f>SUM(F58:F58)</f>
        <v>0.253163182891876</v>
      </c>
    </row>
    <row r="60" spans="1:7" x14ac:dyDescent="0.2">
      <c r="A60" s="9"/>
      <c r="B60" s="9"/>
      <c r="C60" s="9"/>
      <c r="D60" s="9"/>
      <c r="E60" s="10"/>
      <c r="F60" s="10"/>
    </row>
    <row r="61" spans="1:7" x14ac:dyDescent="0.2">
      <c r="A61" s="8" t="s">
        <v>146</v>
      </c>
      <c r="B61" s="9"/>
      <c r="C61" s="9"/>
      <c r="D61" s="9"/>
      <c r="E61" s="10"/>
      <c r="F61" s="10"/>
    </row>
    <row r="62" spans="1:7" x14ac:dyDescent="0.2">
      <c r="A62" s="9" t="s">
        <v>147</v>
      </c>
      <c r="B62" s="9" t="s">
        <v>148</v>
      </c>
      <c r="C62" s="9" t="s">
        <v>149</v>
      </c>
      <c r="D62" s="9">
        <v>5600000</v>
      </c>
      <c r="E62" s="10">
        <v>5927.6</v>
      </c>
      <c r="F62" s="10">
        <v>15.1139002039481</v>
      </c>
    </row>
    <row r="63" spans="1:7" x14ac:dyDescent="0.2">
      <c r="A63" s="9" t="s">
        <v>150</v>
      </c>
      <c r="B63" s="9" t="s">
        <v>151</v>
      </c>
      <c r="C63" s="9" t="s">
        <v>149</v>
      </c>
      <c r="D63" s="9">
        <v>3650000</v>
      </c>
      <c r="E63" s="10">
        <v>3906.23</v>
      </c>
      <c r="F63" s="10">
        <v>9.9599113289810894</v>
      </c>
    </row>
    <row r="64" spans="1:7" x14ac:dyDescent="0.2">
      <c r="A64" s="27" t="s">
        <v>546</v>
      </c>
      <c r="B64" s="9" t="s">
        <v>152</v>
      </c>
      <c r="C64" s="9" t="s">
        <v>149</v>
      </c>
      <c r="D64" s="9">
        <v>2550000</v>
      </c>
      <c r="E64" s="10">
        <v>2746.2862500000001</v>
      </c>
      <c r="F64" s="10">
        <v>7.0023443407070198</v>
      </c>
    </row>
    <row r="65" spans="1:6" x14ac:dyDescent="0.2">
      <c r="A65" s="27" t="s">
        <v>547</v>
      </c>
      <c r="B65" s="9" t="s">
        <v>153</v>
      </c>
      <c r="C65" s="9" t="s">
        <v>149</v>
      </c>
      <c r="D65" s="9">
        <v>1600000</v>
      </c>
      <c r="E65" s="10">
        <v>1607.2</v>
      </c>
      <c r="F65" s="10">
        <v>4.0979587704611404</v>
      </c>
    </row>
    <row r="66" spans="1:6" x14ac:dyDescent="0.2">
      <c r="A66" s="27" t="s">
        <v>548</v>
      </c>
      <c r="B66" s="9" t="s">
        <v>154</v>
      </c>
      <c r="C66" s="9" t="s">
        <v>149</v>
      </c>
      <c r="D66" s="9">
        <v>1300000</v>
      </c>
      <c r="E66" s="10">
        <v>1448.2</v>
      </c>
      <c r="F66" s="10">
        <v>3.6925484640255202</v>
      </c>
    </row>
    <row r="67" spans="1:6" x14ac:dyDescent="0.2">
      <c r="A67" s="27" t="s">
        <v>1307</v>
      </c>
      <c r="B67" s="9" t="s">
        <v>155</v>
      </c>
      <c r="C67" s="9" t="s">
        <v>149</v>
      </c>
      <c r="D67" s="9">
        <v>1100000</v>
      </c>
      <c r="E67" s="10">
        <v>1166.1099999999999</v>
      </c>
      <c r="F67" s="10">
        <v>2.9732893864002201</v>
      </c>
    </row>
    <row r="68" spans="1:6" x14ac:dyDescent="0.2">
      <c r="A68" s="27" t="s">
        <v>1308</v>
      </c>
      <c r="B68" s="9" t="s">
        <v>156</v>
      </c>
      <c r="C68" s="9" t="s">
        <v>149</v>
      </c>
      <c r="D68" s="9">
        <v>600000</v>
      </c>
      <c r="E68" s="10">
        <v>623.88</v>
      </c>
      <c r="F68" s="10">
        <v>1.5907382514405799</v>
      </c>
    </row>
    <row r="69" spans="1:6" x14ac:dyDescent="0.2">
      <c r="A69" s="27" t="s">
        <v>549</v>
      </c>
      <c r="B69" s="9" t="s">
        <v>157</v>
      </c>
      <c r="C69" s="9" t="s">
        <v>149</v>
      </c>
      <c r="D69" s="9">
        <v>100000</v>
      </c>
      <c r="E69" s="10">
        <v>111.7071</v>
      </c>
      <c r="F69" s="10">
        <v>0.28482521787442699</v>
      </c>
    </row>
    <row r="70" spans="1:6" x14ac:dyDescent="0.2">
      <c r="A70" s="8" t="s">
        <v>131</v>
      </c>
      <c r="B70" s="9"/>
      <c r="C70" s="9"/>
      <c r="D70" s="9"/>
      <c r="E70" s="12">
        <f>SUM(E62:E69)</f>
        <v>17537.213350000002</v>
      </c>
      <c r="F70" s="12">
        <f>SUM(F62:F69)</f>
        <v>44.715515963838094</v>
      </c>
    </row>
    <row r="71" spans="1:6" x14ac:dyDescent="0.2">
      <c r="A71" s="9"/>
      <c r="B71" s="9"/>
      <c r="C71" s="9"/>
      <c r="D71" s="9"/>
      <c r="E71" s="10"/>
      <c r="F71" s="10"/>
    </row>
    <row r="72" spans="1:6" x14ac:dyDescent="0.2">
      <c r="A72" s="8" t="s">
        <v>131</v>
      </c>
      <c r="B72" s="9"/>
      <c r="C72" s="9"/>
      <c r="D72" s="9"/>
      <c r="E72" s="12">
        <v>35974.317241000004</v>
      </c>
      <c r="F72" s="12">
        <v>91.72552815399898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8" t="s">
        <v>158</v>
      </c>
      <c r="B74" s="9"/>
      <c r="C74" s="9"/>
      <c r="D74" s="9"/>
      <c r="E74" s="12">
        <v>3245.2058670000001</v>
      </c>
      <c r="F74" s="12">
        <v>8.27</v>
      </c>
    </row>
    <row r="75" spans="1:6" x14ac:dyDescent="0.2">
      <c r="A75" s="9"/>
      <c r="B75" s="9"/>
      <c r="C75" s="9"/>
      <c r="D75" s="9"/>
      <c r="E75" s="10"/>
      <c r="F75" s="10"/>
    </row>
    <row r="76" spans="1:6" x14ac:dyDescent="0.2">
      <c r="A76" s="13" t="s">
        <v>159</v>
      </c>
      <c r="B76" s="6"/>
      <c r="C76" s="6"/>
      <c r="D76" s="6"/>
      <c r="E76" s="14">
        <v>39219.525866999997</v>
      </c>
      <c r="F76" s="14">
        <f xml:space="preserve"> ROUND(SUM(F72:F75),2)</f>
        <v>100</v>
      </c>
    </row>
    <row r="77" spans="1:6" x14ac:dyDescent="0.2">
      <c r="A77" s="1" t="s">
        <v>196</v>
      </c>
      <c r="F77" s="15" t="s">
        <v>161</v>
      </c>
    </row>
    <row r="79" spans="1:6" x14ac:dyDescent="0.2">
      <c r="A79" s="1" t="s">
        <v>162</v>
      </c>
    </row>
    <row r="80" spans="1:6" x14ac:dyDescent="0.2">
      <c r="A80" s="1" t="s">
        <v>163</v>
      </c>
    </row>
    <row r="81" spans="1:4" x14ac:dyDescent="0.2">
      <c r="A81" s="1" t="s">
        <v>164</v>
      </c>
    </row>
    <row r="82" spans="1:4" x14ac:dyDescent="0.2">
      <c r="A82" s="3" t="s">
        <v>537</v>
      </c>
      <c r="D82" s="16">
        <v>108.5457</v>
      </c>
    </row>
    <row r="83" spans="1:4" x14ac:dyDescent="0.2">
      <c r="A83" s="3" t="s">
        <v>536</v>
      </c>
      <c r="D83" s="16">
        <v>19.063400000000001</v>
      </c>
    </row>
    <row r="84" spans="1:4" x14ac:dyDescent="0.2">
      <c r="A84" s="3" t="s">
        <v>538</v>
      </c>
      <c r="D84" s="16">
        <v>111.1315</v>
      </c>
    </row>
    <row r="85" spans="1:4" x14ac:dyDescent="0.2">
      <c r="A85" s="3" t="s">
        <v>535</v>
      </c>
      <c r="D85" s="16">
        <v>18.602799999999998</v>
      </c>
    </row>
    <row r="87" spans="1:4" x14ac:dyDescent="0.2">
      <c r="A87" s="1" t="s">
        <v>165</v>
      </c>
    </row>
    <row r="88" spans="1:4" x14ac:dyDescent="0.2">
      <c r="A88" s="3" t="s">
        <v>538</v>
      </c>
      <c r="D88" s="16">
        <v>113.3668</v>
      </c>
    </row>
    <row r="89" spans="1:4" x14ac:dyDescent="0.2">
      <c r="A89" s="3" t="s">
        <v>535</v>
      </c>
      <c r="D89" s="16">
        <v>17.629799999999999</v>
      </c>
    </row>
    <row r="90" spans="1:4" x14ac:dyDescent="0.2">
      <c r="A90" s="3" t="s">
        <v>537</v>
      </c>
      <c r="D90" s="16">
        <v>110.2841</v>
      </c>
    </row>
    <row r="91" spans="1:4" x14ac:dyDescent="0.2">
      <c r="A91" s="3" t="s">
        <v>536</v>
      </c>
      <c r="D91" s="16">
        <v>18.168099999999999</v>
      </c>
    </row>
    <row r="93" spans="1:4" x14ac:dyDescent="0.2">
      <c r="A93" s="1" t="s">
        <v>166</v>
      </c>
      <c r="D93" s="17"/>
    </row>
    <row r="94" spans="1:4" x14ac:dyDescent="0.2">
      <c r="A94" s="19" t="s">
        <v>512</v>
      </c>
      <c r="B94" s="20"/>
      <c r="C94" s="56" t="s">
        <v>513</v>
      </c>
      <c r="D94" s="57"/>
    </row>
    <row r="95" spans="1:4" x14ac:dyDescent="0.2">
      <c r="A95" s="58"/>
      <c r="B95" s="59"/>
      <c r="C95" s="21" t="s">
        <v>514</v>
      </c>
      <c r="D95" s="21" t="s">
        <v>515</v>
      </c>
    </row>
    <row r="96" spans="1:4" x14ac:dyDescent="0.2">
      <c r="A96" s="22" t="s">
        <v>535</v>
      </c>
      <c r="B96" s="23"/>
      <c r="C96" s="24">
        <v>0.90283127500000004</v>
      </c>
      <c r="D96" s="24">
        <v>0.83645610000000004</v>
      </c>
    </row>
    <row r="97" spans="1:5" x14ac:dyDescent="0.2">
      <c r="A97" s="22" t="s">
        <v>536</v>
      </c>
      <c r="B97" s="23"/>
      <c r="C97" s="24">
        <v>0.90283127500000004</v>
      </c>
      <c r="D97" s="24">
        <v>0.83645610000000004</v>
      </c>
    </row>
    <row r="99" spans="1:5" x14ac:dyDescent="0.2">
      <c r="A99" s="1" t="s">
        <v>168</v>
      </c>
      <c r="D99" s="18">
        <v>10.815763305339736</v>
      </c>
      <c r="E99" s="2" t="s">
        <v>169</v>
      </c>
    </row>
  </sheetData>
  <mergeCells count="3">
    <mergeCell ref="B1:E1"/>
    <mergeCell ref="C94:D94"/>
    <mergeCell ref="A95:B9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workbookViewId="0"/>
  </sheetViews>
  <sheetFormatPr defaultRowHeight="11.25" x14ac:dyDescent="0.2"/>
  <cols>
    <col min="1" max="1" width="38" style="3" customWidth="1"/>
    <col min="2" max="2" width="42.570312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x14ac:dyDescent="0.2">
      <c r="A1" s="1"/>
      <c r="B1" s="55" t="s">
        <v>334</v>
      </c>
      <c r="C1" s="55"/>
      <c r="D1" s="55"/>
      <c r="E1" s="55"/>
    </row>
    <row r="3" spans="1:6" s="1" customFormat="1" x14ac:dyDescent="0.2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5" t="s">
        <v>6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7</v>
      </c>
      <c r="B5" s="9"/>
      <c r="C5" s="9"/>
      <c r="D5" s="9"/>
      <c r="E5" s="10"/>
      <c r="F5" s="10"/>
    </row>
    <row r="6" spans="1:6" x14ac:dyDescent="0.2">
      <c r="A6" s="8" t="s">
        <v>8</v>
      </c>
      <c r="B6" s="9"/>
      <c r="C6" s="9"/>
      <c r="D6" s="9"/>
      <c r="E6" s="10"/>
      <c r="F6" s="10"/>
    </row>
    <row r="7" spans="1:6" x14ac:dyDescent="0.2">
      <c r="A7" s="9" t="s">
        <v>14</v>
      </c>
      <c r="B7" s="9" t="s">
        <v>15</v>
      </c>
      <c r="C7" s="9" t="s">
        <v>11</v>
      </c>
      <c r="D7" s="9">
        <v>367501</v>
      </c>
      <c r="E7" s="10">
        <v>956.78885349999996</v>
      </c>
      <c r="F7" s="10">
        <v>2.1212928060295799</v>
      </c>
    </row>
    <row r="8" spans="1:6" x14ac:dyDescent="0.2">
      <c r="A8" s="9" t="s">
        <v>9</v>
      </c>
      <c r="B8" s="9" t="s">
        <v>10</v>
      </c>
      <c r="C8" s="9" t="s">
        <v>11</v>
      </c>
      <c r="D8" s="9">
        <v>63000</v>
      </c>
      <c r="E8" s="10">
        <v>810.58950000000004</v>
      </c>
      <c r="F8" s="10">
        <v>1.79715479408343</v>
      </c>
    </row>
    <row r="9" spans="1:6" x14ac:dyDescent="0.2">
      <c r="A9" s="9" t="s">
        <v>12</v>
      </c>
      <c r="B9" s="9" t="s">
        <v>13</v>
      </c>
      <c r="C9" s="9" t="s">
        <v>11</v>
      </c>
      <c r="D9" s="9">
        <v>116076</v>
      </c>
      <c r="E9" s="10">
        <v>540.91416000000004</v>
      </c>
      <c r="F9" s="10">
        <v>1.19925865784298</v>
      </c>
    </row>
    <row r="10" spans="1:6" x14ac:dyDescent="0.2">
      <c r="A10" s="9" t="s">
        <v>40</v>
      </c>
      <c r="B10" s="9" t="s">
        <v>41</v>
      </c>
      <c r="C10" s="9" t="s">
        <v>11</v>
      </c>
      <c r="D10" s="9">
        <v>35000</v>
      </c>
      <c r="E10" s="10">
        <v>488.6</v>
      </c>
      <c r="F10" s="10">
        <v>1.0832731393500199</v>
      </c>
    </row>
    <row r="11" spans="1:6" x14ac:dyDescent="0.2">
      <c r="A11" s="9" t="s">
        <v>19</v>
      </c>
      <c r="B11" s="9" t="s">
        <v>20</v>
      </c>
      <c r="C11" s="9" t="s">
        <v>21</v>
      </c>
      <c r="D11" s="9">
        <v>42000</v>
      </c>
      <c r="E11" s="10">
        <v>390.012</v>
      </c>
      <c r="F11" s="10">
        <v>0.86469407209206195</v>
      </c>
    </row>
    <row r="12" spans="1:6" x14ac:dyDescent="0.2">
      <c r="A12" s="9" t="s">
        <v>35</v>
      </c>
      <c r="B12" s="9" t="s">
        <v>36</v>
      </c>
      <c r="C12" s="9" t="s">
        <v>37</v>
      </c>
      <c r="D12" s="9">
        <v>100000</v>
      </c>
      <c r="E12" s="10">
        <v>348.2</v>
      </c>
      <c r="F12" s="10">
        <v>0.77199285125189998</v>
      </c>
    </row>
    <row r="13" spans="1:6" x14ac:dyDescent="0.2">
      <c r="A13" s="9" t="s">
        <v>16</v>
      </c>
      <c r="B13" s="9" t="s">
        <v>17</v>
      </c>
      <c r="C13" s="9" t="s">
        <v>18</v>
      </c>
      <c r="D13" s="9">
        <v>27930</v>
      </c>
      <c r="E13" s="10">
        <v>346.35993000000002</v>
      </c>
      <c r="F13" s="10">
        <v>0.76791323928807698</v>
      </c>
    </row>
    <row r="14" spans="1:6" x14ac:dyDescent="0.2">
      <c r="A14" s="9" t="s">
        <v>54</v>
      </c>
      <c r="B14" s="9" t="s">
        <v>55</v>
      </c>
      <c r="C14" s="9" t="s">
        <v>11</v>
      </c>
      <c r="D14" s="9">
        <v>43000</v>
      </c>
      <c r="E14" s="10">
        <v>332.8845</v>
      </c>
      <c r="F14" s="10">
        <v>0.73803691640598201</v>
      </c>
    </row>
    <row r="15" spans="1:6" x14ac:dyDescent="0.2">
      <c r="A15" s="9" t="s">
        <v>30</v>
      </c>
      <c r="B15" s="9" t="s">
        <v>31</v>
      </c>
      <c r="C15" s="9" t="s">
        <v>11</v>
      </c>
      <c r="D15" s="9">
        <v>25100</v>
      </c>
      <c r="E15" s="10">
        <v>314.26454999999999</v>
      </c>
      <c r="F15" s="10">
        <v>0.69675469845461002</v>
      </c>
    </row>
    <row r="16" spans="1:6" x14ac:dyDescent="0.2">
      <c r="A16" s="9" t="s">
        <v>27</v>
      </c>
      <c r="B16" s="9" t="s">
        <v>28</v>
      </c>
      <c r="C16" s="9" t="s">
        <v>29</v>
      </c>
      <c r="D16" s="9">
        <v>10300</v>
      </c>
      <c r="E16" s="10">
        <v>310.93639999999999</v>
      </c>
      <c r="F16" s="10">
        <v>0.68937587017231805</v>
      </c>
    </row>
    <row r="17" spans="1:6" x14ac:dyDescent="0.2">
      <c r="A17" s="9" t="s">
        <v>61</v>
      </c>
      <c r="B17" s="9" t="s">
        <v>62</v>
      </c>
      <c r="C17" s="9" t="s">
        <v>11</v>
      </c>
      <c r="D17" s="9">
        <v>102000</v>
      </c>
      <c r="E17" s="10">
        <v>274.32900000000001</v>
      </c>
      <c r="F17" s="10">
        <v>0.60821374753326396</v>
      </c>
    </row>
    <row r="18" spans="1:6" x14ac:dyDescent="0.2">
      <c r="A18" s="9" t="s">
        <v>46</v>
      </c>
      <c r="B18" s="9" t="s">
        <v>47</v>
      </c>
      <c r="C18" s="9" t="s">
        <v>48</v>
      </c>
      <c r="D18" s="9">
        <v>40000</v>
      </c>
      <c r="E18" s="10">
        <v>272.66000000000003</v>
      </c>
      <c r="F18" s="10">
        <v>0.60451341419397797</v>
      </c>
    </row>
    <row r="19" spans="1:6" x14ac:dyDescent="0.2">
      <c r="A19" s="9" t="s">
        <v>49</v>
      </c>
      <c r="B19" s="9" t="s">
        <v>50</v>
      </c>
      <c r="C19" s="9" t="s">
        <v>51</v>
      </c>
      <c r="D19" s="9">
        <v>170586</v>
      </c>
      <c r="E19" s="10">
        <v>259.71718499999997</v>
      </c>
      <c r="F19" s="10">
        <v>0.57581794993471302</v>
      </c>
    </row>
    <row r="20" spans="1:6" x14ac:dyDescent="0.2">
      <c r="A20" s="9" t="s">
        <v>329</v>
      </c>
      <c r="B20" s="9" t="s">
        <v>330</v>
      </c>
      <c r="C20" s="9" t="s">
        <v>26</v>
      </c>
      <c r="D20" s="9">
        <v>67697</v>
      </c>
      <c r="E20" s="10">
        <v>233.283862</v>
      </c>
      <c r="F20" s="10">
        <v>0.51721273341882501</v>
      </c>
    </row>
    <row r="21" spans="1:6" x14ac:dyDescent="0.2">
      <c r="A21" s="9" t="s">
        <v>72</v>
      </c>
      <c r="B21" s="9" t="s">
        <v>73</v>
      </c>
      <c r="C21" s="9" t="s">
        <v>18</v>
      </c>
      <c r="D21" s="9">
        <v>58080</v>
      </c>
      <c r="E21" s="10">
        <v>224.30495999999999</v>
      </c>
      <c r="F21" s="10">
        <v>0.49730564509001501</v>
      </c>
    </row>
    <row r="22" spans="1:6" x14ac:dyDescent="0.2">
      <c r="A22" s="9" t="s">
        <v>38</v>
      </c>
      <c r="B22" s="9" t="s">
        <v>39</v>
      </c>
      <c r="C22" s="9" t="s">
        <v>18</v>
      </c>
      <c r="D22" s="9">
        <v>40000</v>
      </c>
      <c r="E22" s="10">
        <v>209.42</v>
      </c>
      <c r="F22" s="10">
        <v>0.46430425878567699</v>
      </c>
    </row>
    <row r="23" spans="1:6" x14ac:dyDescent="0.2">
      <c r="A23" s="9" t="s">
        <v>52</v>
      </c>
      <c r="B23" s="9" t="s">
        <v>53</v>
      </c>
      <c r="C23" s="9" t="s">
        <v>18</v>
      </c>
      <c r="D23" s="9">
        <v>6500</v>
      </c>
      <c r="E23" s="10">
        <v>206.20275000000001</v>
      </c>
      <c r="F23" s="10">
        <v>0.45717130645744603</v>
      </c>
    </row>
    <row r="24" spans="1:6" x14ac:dyDescent="0.2">
      <c r="A24" s="9" t="s">
        <v>106</v>
      </c>
      <c r="B24" s="9" t="s">
        <v>107</v>
      </c>
      <c r="C24" s="9" t="s">
        <v>108</v>
      </c>
      <c r="D24" s="9">
        <v>106600</v>
      </c>
      <c r="E24" s="10">
        <v>194.49170000000001</v>
      </c>
      <c r="F24" s="10">
        <v>0.43120678353770597</v>
      </c>
    </row>
    <row r="25" spans="1:6" x14ac:dyDescent="0.2">
      <c r="A25" s="9" t="s">
        <v>66</v>
      </c>
      <c r="B25" s="9" t="s">
        <v>67</v>
      </c>
      <c r="C25" s="9" t="s">
        <v>21</v>
      </c>
      <c r="D25" s="9">
        <v>23000</v>
      </c>
      <c r="E25" s="10">
        <v>186.56450000000001</v>
      </c>
      <c r="F25" s="10">
        <v>0.41363141957893501</v>
      </c>
    </row>
    <row r="26" spans="1:6" x14ac:dyDescent="0.2">
      <c r="A26" s="9" t="s">
        <v>103</v>
      </c>
      <c r="B26" s="9" t="s">
        <v>104</v>
      </c>
      <c r="C26" s="9" t="s">
        <v>105</v>
      </c>
      <c r="D26" s="9">
        <v>25000</v>
      </c>
      <c r="E26" s="10">
        <v>168.375</v>
      </c>
      <c r="F26" s="10">
        <v>0.37330355063049597</v>
      </c>
    </row>
    <row r="27" spans="1:6" x14ac:dyDescent="0.2">
      <c r="A27" s="9" t="s">
        <v>97</v>
      </c>
      <c r="B27" s="9" t="s">
        <v>98</v>
      </c>
      <c r="C27" s="9" t="s">
        <v>99</v>
      </c>
      <c r="D27" s="9">
        <v>20015</v>
      </c>
      <c r="E27" s="10">
        <v>167.9158425</v>
      </c>
      <c r="F27" s="10">
        <v>0.37228555434215999</v>
      </c>
    </row>
    <row r="28" spans="1:6" x14ac:dyDescent="0.2">
      <c r="A28" s="9" t="s">
        <v>70</v>
      </c>
      <c r="B28" s="9" t="s">
        <v>71</v>
      </c>
      <c r="C28" s="9" t="s">
        <v>26</v>
      </c>
      <c r="D28" s="9">
        <v>16810</v>
      </c>
      <c r="E28" s="10">
        <v>163.17466999999999</v>
      </c>
      <c r="F28" s="10">
        <v>0.36177391942960302</v>
      </c>
    </row>
    <row r="29" spans="1:6" x14ac:dyDescent="0.2">
      <c r="A29" s="9" t="s">
        <v>68</v>
      </c>
      <c r="B29" s="9" t="s">
        <v>69</v>
      </c>
      <c r="C29" s="9" t="s">
        <v>29</v>
      </c>
      <c r="D29" s="9">
        <v>45000</v>
      </c>
      <c r="E29" s="10">
        <v>157.7475</v>
      </c>
      <c r="F29" s="10">
        <v>0.349741362156402</v>
      </c>
    </row>
    <row r="30" spans="1:6" x14ac:dyDescent="0.2">
      <c r="A30" s="9" t="s">
        <v>87</v>
      </c>
      <c r="B30" s="9" t="s">
        <v>88</v>
      </c>
      <c r="C30" s="9" t="s">
        <v>89</v>
      </c>
      <c r="D30" s="9">
        <v>17000</v>
      </c>
      <c r="E30" s="10">
        <v>152.6515</v>
      </c>
      <c r="F30" s="10">
        <v>0.33844304058839603</v>
      </c>
    </row>
    <row r="31" spans="1:6" x14ac:dyDescent="0.2">
      <c r="A31" s="9" t="s">
        <v>95</v>
      </c>
      <c r="B31" s="9" t="s">
        <v>96</v>
      </c>
      <c r="C31" s="9" t="s">
        <v>89</v>
      </c>
      <c r="D31" s="9">
        <v>13000</v>
      </c>
      <c r="E31" s="10">
        <v>145.834</v>
      </c>
      <c r="F31" s="10">
        <v>0.32332798813747698</v>
      </c>
    </row>
    <row r="32" spans="1:6" x14ac:dyDescent="0.2">
      <c r="A32" s="9" t="s">
        <v>93</v>
      </c>
      <c r="B32" s="9" t="s">
        <v>94</v>
      </c>
      <c r="C32" s="9" t="s">
        <v>29</v>
      </c>
      <c r="D32" s="9">
        <v>21942</v>
      </c>
      <c r="E32" s="10">
        <v>138.56372999999999</v>
      </c>
      <c r="F32" s="10">
        <v>0.307209101099364</v>
      </c>
    </row>
    <row r="33" spans="1:7" x14ac:dyDescent="0.2">
      <c r="A33" s="9" t="s">
        <v>117</v>
      </c>
      <c r="B33" s="9" t="s">
        <v>118</v>
      </c>
      <c r="C33" s="9" t="s">
        <v>26</v>
      </c>
      <c r="D33" s="9">
        <v>52290</v>
      </c>
      <c r="E33" s="10">
        <v>134.51602500000001</v>
      </c>
      <c r="F33" s="10">
        <v>0.298234950255089</v>
      </c>
    </row>
    <row r="34" spans="1:7" x14ac:dyDescent="0.2">
      <c r="A34" s="9" t="s">
        <v>90</v>
      </c>
      <c r="B34" s="9" t="s">
        <v>91</v>
      </c>
      <c r="C34" s="9" t="s">
        <v>92</v>
      </c>
      <c r="D34" s="9">
        <v>40000</v>
      </c>
      <c r="E34" s="10">
        <v>130.78</v>
      </c>
      <c r="F34" s="10">
        <v>0.28995182391362301</v>
      </c>
    </row>
    <row r="35" spans="1:7" x14ac:dyDescent="0.2">
      <c r="A35" s="9" t="s">
        <v>100</v>
      </c>
      <c r="B35" s="9" t="s">
        <v>101</v>
      </c>
      <c r="C35" s="9" t="s">
        <v>102</v>
      </c>
      <c r="D35" s="9">
        <v>30000</v>
      </c>
      <c r="E35" s="10">
        <v>110.46</v>
      </c>
      <c r="F35" s="10">
        <v>0.24490043179002</v>
      </c>
    </row>
    <row r="36" spans="1:7" x14ac:dyDescent="0.2">
      <c r="A36" s="9" t="s">
        <v>76</v>
      </c>
      <c r="B36" s="9" t="s">
        <v>77</v>
      </c>
      <c r="C36" s="9" t="s">
        <v>78</v>
      </c>
      <c r="D36" s="9">
        <v>72800</v>
      </c>
      <c r="E36" s="10">
        <v>109.2364</v>
      </c>
      <c r="F36" s="10">
        <v>0.24218759303990001</v>
      </c>
    </row>
    <row r="37" spans="1:7" x14ac:dyDescent="0.2">
      <c r="A37" s="9" t="s">
        <v>63</v>
      </c>
      <c r="B37" s="9" t="s">
        <v>64</v>
      </c>
      <c r="C37" s="9" t="s">
        <v>65</v>
      </c>
      <c r="D37" s="9">
        <v>77000</v>
      </c>
      <c r="E37" s="10">
        <v>107.7615</v>
      </c>
      <c r="F37" s="10">
        <v>0.238917598047621</v>
      </c>
    </row>
    <row r="38" spans="1:7" x14ac:dyDescent="0.2">
      <c r="A38" s="9" t="s">
        <v>109</v>
      </c>
      <c r="B38" s="9" t="s">
        <v>110</v>
      </c>
      <c r="C38" s="9" t="s">
        <v>26</v>
      </c>
      <c r="D38" s="9">
        <v>10000</v>
      </c>
      <c r="E38" s="10">
        <v>79.959999999999994</v>
      </c>
      <c r="F38" s="10">
        <v>0.17727900168323399</v>
      </c>
    </row>
    <row r="39" spans="1:7" x14ac:dyDescent="0.2">
      <c r="A39" s="9" t="s">
        <v>115</v>
      </c>
      <c r="B39" s="9" t="s">
        <v>116</v>
      </c>
      <c r="C39" s="9" t="s">
        <v>65</v>
      </c>
      <c r="D39" s="9">
        <v>30000</v>
      </c>
      <c r="E39" s="10">
        <v>72.09</v>
      </c>
      <c r="F39" s="10">
        <v>0.15983045561961401</v>
      </c>
    </row>
    <row r="40" spans="1:7" x14ac:dyDescent="0.2">
      <c r="A40" s="9" t="s">
        <v>121</v>
      </c>
      <c r="B40" s="9" t="s">
        <v>122</v>
      </c>
      <c r="C40" s="9" t="s">
        <v>29</v>
      </c>
      <c r="D40" s="9">
        <v>5292</v>
      </c>
      <c r="E40" s="10">
        <v>68.793353999999994</v>
      </c>
      <c r="F40" s="10">
        <v>0.15252147473188199</v>
      </c>
    </row>
    <row r="41" spans="1:7" x14ac:dyDescent="0.2">
      <c r="A41" s="9" t="s">
        <v>111</v>
      </c>
      <c r="B41" s="9" t="s">
        <v>112</v>
      </c>
      <c r="C41" s="9" t="s">
        <v>11</v>
      </c>
      <c r="D41" s="9">
        <v>60000</v>
      </c>
      <c r="E41" s="10">
        <v>50.1</v>
      </c>
      <c r="F41" s="10">
        <v>0.111076513060655</v>
      </c>
    </row>
    <row r="42" spans="1:7" x14ac:dyDescent="0.2">
      <c r="A42" s="9" t="s">
        <v>123</v>
      </c>
      <c r="B42" s="9" t="s">
        <v>124</v>
      </c>
      <c r="C42" s="9" t="s">
        <v>125</v>
      </c>
      <c r="D42" s="9">
        <v>581</v>
      </c>
      <c r="E42" s="10">
        <v>1.7964519999999999</v>
      </c>
      <c r="F42" s="11" t="s">
        <v>160</v>
      </c>
    </row>
    <row r="43" spans="1:7" x14ac:dyDescent="0.2">
      <c r="A43" s="8" t="s">
        <v>131</v>
      </c>
      <c r="B43" s="9"/>
      <c r="C43" s="9"/>
      <c r="D43" s="9"/>
      <c r="E43" s="12">
        <f>SUM(E7:E42)</f>
        <v>8860.2798239999993</v>
      </c>
      <c r="F43" s="12">
        <f>SUM(F7:F42)</f>
        <v>19.64010866202705</v>
      </c>
    </row>
    <row r="44" spans="1:7" x14ac:dyDescent="0.2">
      <c r="A44" s="9"/>
      <c r="B44" s="9"/>
      <c r="C44" s="9"/>
      <c r="D44" s="9"/>
      <c r="E44" s="10"/>
      <c r="F44" s="10"/>
    </row>
    <row r="45" spans="1:7" x14ac:dyDescent="0.2">
      <c r="A45" s="8" t="s">
        <v>132</v>
      </c>
      <c r="B45" s="9"/>
      <c r="C45" s="9"/>
      <c r="D45" s="9"/>
      <c r="E45" s="10"/>
      <c r="F45" s="10"/>
    </row>
    <row r="46" spans="1:7" x14ac:dyDescent="0.2">
      <c r="A46" s="8" t="s">
        <v>8</v>
      </c>
      <c r="B46" s="9"/>
      <c r="C46" s="9"/>
      <c r="D46" s="9"/>
      <c r="E46" s="10"/>
      <c r="F46" s="10"/>
    </row>
    <row r="47" spans="1:7" x14ac:dyDescent="0.2">
      <c r="A47" s="8"/>
      <c r="B47" s="9"/>
      <c r="C47" s="9"/>
      <c r="D47" s="9"/>
      <c r="E47" s="10"/>
      <c r="F47" s="10"/>
    </row>
    <row r="48" spans="1:7" x14ac:dyDescent="0.2">
      <c r="A48" s="9" t="s">
        <v>142</v>
      </c>
      <c r="B48" s="9" t="s">
        <v>1216</v>
      </c>
      <c r="C48" s="9" t="s">
        <v>136</v>
      </c>
      <c r="D48" s="9">
        <v>180</v>
      </c>
      <c r="E48" s="10">
        <v>1866.8969999999999</v>
      </c>
      <c r="F48" s="10">
        <v>4.1390900000678297</v>
      </c>
      <c r="G48" s="29"/>
    </row>
    <row r="49" spans="1:7" x14ac:dyDescent="0.2">
      <c r="A49" s="9" t="s">
        <v>331</v>
      </c>
      <c r="B49" s="9" t="s">
        <v>1309</v>
      </c>
      <c r="C49" s="9" t="s">
        <v>172</v>
      </c>
      <c r="D49" s="9">
        <v>100</v>
      </c>
      <c r="E49" s="10">
        <v>1042.8130000000001</v>
      </c>
      <c r="F49" s="10">
        <v>2.3120166030802598</v>
      </c>
      <c r="G49" s="29"/>
    </row>
    <row r="50" spans="1:7" x14ac:dyDescent="0.2">
      <c r="A50" s="9" t="s">
        <v>332</v>
      </c>
      <c r="B50" s="9" t="s">
        <v>1310</v>
      </c>
      <c r="C50" s="9" t="s">
        <v>134</v>
      </c>
      <c r="D50" s="9">
        <v>100</v>
      </c>
      <c r="E50" s="10">
        <v>1014.237</v>
      </c>
      <c r="F50" s="10">
        <v>2.2486608658103799</v>
      </c>
      <c r="G50" s="29"/>
    </row>
    <row r="51" spans="1:7" x14ac:dyDescent="0.2">
      <c r="A51" s="9" t="s">
        <v>173</v>
      </c>
      <c r="B51" s="9" t="s">
        <v>1311</v>
      </c>
      <c r="C51" s="9" t="s">
        <v>172</v>
      </c>
      <c r="D51" s="9">
        <v>80</v>
      </c>
      <c r="E51" s="10">
        <v>862.04639999999995</v>
      </c>
      <c r="F51" s="10">
        <v>1.91123968480022</v>
      </c>
      <c r="G51" s="29"/>
    </row>
    <row r="52" spans="1:7" x14ac:dyDescent="0.2">
      <c r="A52" s="9" t="s">
        <v>137</v>
      </c>
      <c r="B52" s="9" t="s">
        <v>1312</v>
      </c>
      <c r="C52" s="9" t="s">
        <v>138</v>
      </c>
      <c r="D52" s="9">
        <v>70</v>
      </c>
      <c r="E52" s="10">
        <v>746.21190000000001</v>
      </c>
      <c r="F52" s="10">
        <v>1.65442347018695</v>
      </c>
      <c r="G52" s="29"/>
    </row>
    <row r="53" spans="1:7" x14ac:dyDescent="0.2">
      <c r="A53" s="9" t="s">
        <v>171</v>
      </c>
      <c r="B53" s="9" t="s">
        <v>1313</v>
      </c>
      <c r="C53" s="9" t="s">
        <v>172</v>
      </c>
      <c r="D53" s="9">
        <v>50</v>
      </c>
      <c r="E53" s="10">
        <v>513.79300000000001</v>
      </c>
      <c r="F53" s="10">
        <v>1.13912844061823</v>
      </c>
      <c r="G53" s="29"/>
    </row>
    <row r="54" spans="1:7" x14ac:dyDescent="0.2">
      <c r="A54" s="9" t="s">
        <v>333</v>
      </c>
      <c r="B54" s="9" t="s">
        <v>1099</v>
      </c>
      <c r="C54" s="9" t="s">
        <v>134</v>
      </c>
      <c r="D54" s="9">
        <v>50</v>
      </c>
      <c r="E54" s="10">
        <v>507.69049999999999</v>
      </c>
      <c r="F54" s="10">
        <v>1.1255986118567001</v>
      </c>
      <c r="G54" s="29"/>
    </row>
    <row r="55" spans="1:7" x14ac:dyDescent="0.2">
      <c r="A55" s="9" t="s">
        <v>135</v>
      </c>
      <c r="B55" s="9" t="s">
        <v>1263</v>
      </c>
      <c r="C55" s="9" t="s">
        <v>136</v>
      </c>
      <c r="D55" s="9">
        <v>35</v>
      </c>
      <c r="E55" s="10">
        <v>362.89155</v>
      </c>
      <c r="F55" s="10">
        <v>0.80456542900551797</v>
      </c>
      <c r="G55" s="29"/>
    </row>
    <row r="56" spans="1:7" x14ac:dyDescent="0.2">
      <c r="A56" s="8" t="s">
        <v>131</v>
      </c>
      <c r="B56" s="9"/>
      <c r="C56" s="9"/>
      <c r="D56" s="9"/>
      <c r="E56" s="12">
        <f>SUM(E48:E55)</f>
        <v>6916.5803500000002</v>
      </c>
      <c r="F56" s="12">
        <f>SUM(F48:F55)</f>
        <v>15.334723105426088</v>
      </c>
    </row>
    <row r="57" spans="1:7" x14ac:dyDescent="0.2">
      <c r="A57" s="9"/>
      <c r="B57" s="9"/>
      <c r="C57" s="9"/>
      <c r="D57" s="9"/>
      <c r="E57" s="10"/>
      <c r="F57" s="10"/>
    </row>
    <row r="58" spans="1:7" x14ac:dyDescent="0.2">
      <c r="A58" s="8" t="s">
        <v>146</v>
      </c>
      <c r="B58" s="9"/>
      <c r="C58" s="9"/>
      <c r="D58" s="9"/>
      <c r="E58" s="10"/>
      <c r="F58" s="10"/>
    </row>
    <row r="59" spans="1:7" x14ac:dyDescent="0.2">
      <c r="A59" s="9" t="s">
        <v>150</v>
      </c>
      <c r="B59" s="9" t="s">
        <v>151</v>
      </c>
      <c r="C59" s="9" t="s">
        <v>149</v>
      </c>
      <c r="D59" s="9">
        <v>8250000</v>
      </c>
      <c r="E59" s="10">
        <v>8829.15</v>
      </c>
      <c r="F59" s="10">
        <v>19.575073758273199</v>
      </c>
    </row>
    <row r="60" spans="1:7" x14ac:dyDescent="0.2">
      <c r="A60" s="27" t="s">
        <v>546</v>
      </c>
      <c r="B60" s="9" t="s">
        <v>152</v>
      </c>
      <c r="C60" s="9" t="s">
        <v>149</v>
      </c>
      <c r="D60" s="9">
        <v>5450000</v>
      </c>
      <c r="E60" s="10">
        <v>5869.5137500000001</v>
      </c>
      <c r="F60" s="10">
        <v>13.013275862506401</v>
      </c>
    </row>
    <row r="61" spans="1:7" x14ac:dyDescent="0.2">
      <c r="A61" s="27" t="s">
        <v>147</v>
      </c>
      <c r="B61" s="9" t="s">
        <v>148</v>
      </c>
      <c r="C61" s="9" t="s">
        <v>149</v>
      </c>
      <c r="D61" s="9">
        <v>4700000</v>
      </c>
      <c r="E61" s="10">
        <v>4974.95</v>
      </c>
      <c r="F61" s="10">
        <v>11.0299420888445</v>
      </c>
    </row>
    <row r="62" spans="1:7" x14ac:dyDescent="0.2">
      <c r="A62" s="27" t="s">
        <v>548</v>
      </c>
      <c r="B62" s="9" t="s">
        <v>154</v>
      </c>
      <c r="C62" s="9" t="s">
        <v>149</v>
      </c>
      <c r="D62" s="9">
        <v>2200000</v>
      </c>
      <c r="E62" s="10">
        <v>2450.8000000000002</v>
      </c>
      <c r="F62" s="10">
        <v>5.4336590460889003</v>
      </c>
    </row>
    <row r="63" spans="1:7" x14ac:dyDescent="0.2">
      <c r="A63" s="27" t="s">
        <v>1307</v>
      </c>
      <c r="B63" s="9" t="s">
        <v>155</v>
      </c>
      <c r="C63" s="9" t="s">
        <v>149</v>
      </c>
      <c r="D63" s="9">
        <v>2100000</v>
      </c>
      <c r="E63" s="10">
        <v>2226.21</v>
      </c>
      <c r="F63" s="10">
        <v>4.9357214399353602</v>
      </c>
    </row>
    <row r="64" spans="1:7" x14ac:dyDescent="0.2">
      <c r="A64" s="27" t="s">
        <v>1308</v>
      </c>
      <c r="B64" s="9" t="s">
        <v>156</v>
      </c>
      <c r="C64" s="9" t="s">
        <v>149</v>
      </c>
      <c r="D64" s="9">
        <v>1200000</v>
      </c>
      <c r="E64" s="10">
        <v>1247.76</v>
      </c>
      <c r="F64" s="10">
        <v>2.7664037911489698</v>
      </c>
    </row>
    <row r="65" spans="1:6" x14ac:dyDescent="0.2">
      <c r="A65" s="27" t="s">
        <v>547</v>
      </c>
      <c r="B65" s="9" t="s">
        <v>153</v>
      </c>
      <c r="C65" s="9" t="s">
        <v>149</v>
      </c>
      <c r="D65" s="9">
        <v>1200000</v>
      </c>
      <c r="E65" s="10">
        <v>1205.4000000000001</v>
      </c>
      <c r="F65" s="10">
        <v>2.67248760166295</v>
      </c>
    </row>
    <row r="66" spans="1:6" x14ac:dyDescent="0.2">
      <c r="A66" s="27" t="s">
        <v>549</v>
      </c>
      <c r="B66" s="9" t="s">
        <v>157</v>
      </c>
      <c r="C66" s="9" t="s">
        <v>149</v>
      </c>
      <c r="D66" s="9">
        <v>200000</v>
      </c>
      <c r="E66" s="10">
        <v>223.41419999999999</v>
      </c>
      <c r="F66" s="10">
        <v>0.49533074459552601</v>
      </c>
    </row>
    <row r="67" spans="1:6" x14ac:dyDescent="0.2">
      <c r="A67" s="8" t="s">
        <v>131</v>
      </c>
      <c r="B67" s="9"/>
      <c r="C67" s="9"/>
      <c r="D67" s="9"/>
      <c r="E67" s="12">
        <f>SUM(E59:E66)</f>
        <v>27027.197949999998</v>
      </c>
      <c r="F67" s="12">
        <f>SUM(F59:F66)</f>
        <v>59.921894333055803</v>
      </c>
    </row>
    <row r="68" spans="1:6" x14ac:dyDescent="0.2">
      <c r="A68" s="9"/>
      <c r="B68" s="9"/>
      <c r="C68" s="9"/>
      <c r="D68" s="9"/>
      <c r="E68" s="10"/>
      <c r="F68" s="10"/>
    </row>
    <row r="69" spans="1:6" x14ac:dyDescent="0.2">
      <c r="A69" s="8" t="s">
        <v>131</v>
      </c>
      <c r="B69" s="9"/>
      <c r="C69" s="9"/>
      <c r="D69" s="9"/>
      <c r="E69" s="12">
        <v>42804.058123999996</v>
      </c>
      <c r="F69" s="12">
        <v>94.900709007176431</v>
      </c>
    </row>
    <row r="70" spans="1:6" x14ac:dyDescent="0.2">
      <c r="A70" s="9"/>
      <c r="B70" s="9"/>
      <c r="C70" s="9"/>
      <c r="D70" s="9"/>
      <c r="E70" s="10"/>
      <c r="F70" s="10"/>
    </row>
    <row r="71" spans="1:6" x14ac:dyDescent="0.2">
      <c r="A71" s="8" t="s">
        <v>158</v>
      </c>
      <c r="B71" s="9"/>
      <c r="C71" s="9"/>
      <c r="D71" s="9"/>
      <c r="E71" s="12">
        <v>2299.9899999999998</v>
      </c>
      <c r="F71" s="12">
        <v>5.0999999999999996</v>
      </c>
    </row>
    <row r="72" spans="1:6" x14ac:dyDescent="0.2">
      <c r="A72" s="9"/>
      <c r="B72" s="9"/>
      <c r="C72" s="9"/>
      <c r="D72" s="9"/>
      <c r="E72" s="10"/>
      <c r="F72" s="10"/>
    </row>
    <row r="73" spans="1:6" x14ac:dyDescent="0.2">
      <c r="A73" s="13" t="s">
        <v>159</v>
      </c>
      <c r="B73" s="6"/>
      <c r="C73" s="6"/>
      <c r="D73" s="6"/>
      <c r="E73" s="65">
        <v>45104.05</v>
      </c>
      <c r="F73" s="14">
        <f xml:space="preserve"> ROUND(SUM(F69:F72),2)</f>
        <v>100</v>
      </c>
    </row>
    <row r="74" spans="1:6" x14ac:dyDescent="0.2">
      <c r="F74" s="15" t="s">
        <v>161</v>
      </c>
    </row>
    <row r="75" spans="1:6" x14ac:dyDescent="0.2">
      <c r="A75" s="1" t="s">
        <v>162</v>
      </c>
    </row>
    <row r="76" spans="1:6" x14ac:dyDescent="0.2">
      <c r="A76" s="1" t="s">
        <v>163</v>
      </c>
    </row>
    <row r="77" spans="1:6" x14ac:dyDescent="0.2">
      <c r="A77" s="1" t="s">
        <v>164</v>
      </c>
    </row>
    <row r="78" spans="1:6" x14ac:dyDescent="0.2">
      <c r="A78" s="3" t="s">
        <v>537</v>
      </c>
      <c r="D78" s="16">
        <v>48.2639</v>
      </c>
    </row>
    <row r="79" spans="1:6" x14ac:dyDescent="0.2">
      <c r="A79" s="3" t="s">
        <v>538</v>
      </c>
      <c r="D79" s="16">
        <v>49.5852</v>
      </c>
    </row>
    <row r="80" spans="1:6" x14ac:dyDescent="0.2">
      <c r="A80" s="3" t="s">
        <v>550</v>
      </c>
      <c r="D80" s="16">
        <v>14.406599999999999</v>
      </c>
    </row>
    <row r="81" spans="1:4" x14ac:dyDescent="0.2">
      <c r="A81" s="3" t="s">
        <v>551</v>
      </c>
      <c r="D81" s="16">
        <v>13.869300000000001</v>
      </c>
    </row>
    <row r="82" spans="1:4" x14ac:dyDescent="0.2">
      <c r="A82" s="3" t="s">
        <v>552</v>
      </c>
      <c r="D82" s="16">
        <v>14.845800000000001</v>
      </c>
    </row>
    <row r="83" spans="1:4" x14ac:dyDescent="0.2">
      <c r="A83" s="3" t="s">
        <v>553</v>
      </c>
      <c r="D83" s="16">
        <v>14.291399999999999</v>
      </c>
    </row>
    <row r="85" spans="1:4" x14ac:dyDescent="0.2">
      <c r="A85" s="1" t="s">
        <v>165</v>
      </c>
    </row>
    <row r="86" spans="1:4" x14ac:dyDescent="0.2">
      <c r="A86" s="3" t="s">
        <v>537</v>
      </c>
      <c r="D86" s="16">
        <v>49.540100000000002</v>
      </c>
    </row>
    <row r="87" spans="1:4" x14ac:dyDescent="0.2">
      <c r="A87" s="3" t="s">
        <v>538</v>
      </c>
      <c r="D87" s="16">
        <v>51.095300000000002</v>
      </c>
    </row>
    <row r="88" spans="1:4" x14ac:dyDescent="0.2">
      <c r="A88" s="3" t="s">
        <v>550</v>
      </c>
      <c r="D88" s="16">
        <v>14.182</v>
      </c>
    </row>
    <row r="89" spans="1:4" x14ac:dyDescent="0.2">
      <c r="A89" s="3" t="s">
        <v>551</v>
      </c>
      <c r="D89" s="16">
        <v>13.678599999999999</v>
      </c>
    </row>
    <row r="90" spans="1:4" x14ac:dyDescent="0.2">
      <c r="A90" s="3" t="s">
        <v>552</v>
      </c>
      <c r="D90" s="16">
        <v>14.6876</v>
      </c>
    </row>
    <row r="91" spans="1:4" x14ac:dyDescent="0.2">
      <c r="A91" s="3" t="s">
        <v>553</v>
      </c>
      <c r="D91" s="16">
        <v>14.164999999999999</v>
      </c>
    </row>
    <row r="93" spans="1:4" x14ac:dyDescent="0.2">
      <c r="A93" s="1" t="s">
        <v>166</v>
      </c>
      <c r="D93" s="17"/>
    </row>
    <row r="94" spans="1:4" x14ac:dyDescent="0.2">
      <c r="A94" s="19" t="s">
        <v>512</v>
      </c>
      <c r="B94" s="20"/>
      <c r="C94" s="56" t="s">
        <v>513</v>
      </c>
      <c r="D94" s="57"/>
    </row>
    <row r="95" spans="1:4" x14ac:dyDescent="0.2">
      <c r="A95" s="58"/>
      <c r="B95" s="59"/>
      <c r="C95" s="21" t="s">
        <v>514</v>
      </c>
      <c r="D95" s="21" t="s">
        <v>515</v>
      </c>
    </row>
    <row r="96" spans="1:4" x14ac:dyDescent="0.2">
      <c r="A96" s="22" t="s">
        <v>550</v>
      </c>
      <c r="B96" s="23"/>
      <c r="C96" s="24">
        <v>0.43335901200000004</v>
      </c>
      <c r="D96" s="24">
        <v>0.40149892799999998</v>
      </c>
    </row>
    <row r="97" spans="1:5" x14ac:dyDescent="0.2">
      <c r="A97" s="22" t="s">
        <v>551</v>
      </c>
      <c r="B97" s="23"/>
      <c r="C97" s="24">
        <v>0.39724576100000003</v>
      </c>
      <c r="D97" s="24">
        <v>0.36804068400000001</v>
      </c>
    </row>
    <row r="98" spans="1:5" x14ac:dyDescent="0.2">
      <c r="A98" s="22" t="s">
        <v>552</v>
      </c>
      <c r="B98" s="23"/>
      <c r="C98" s="24">
        <v>0.43335901200000004</v>
      </c>
      <c r="D98" s="24">
        <v>0.40149892799999998</v>
      </c>
    </row>
    <row r="99" spans="1:5" x14ac:dyDescent="0.2">
      <c r="A99" s="22" t="s">
        <v>553</v>
      </c>
      <c r="B99" s="23"/>
      <c r="C99" s="24">
        <v>0.39724576100000003</v>
      </c>
      <c r="D99" s="24">
        <v>0.36804068400000001</v>
      </c>
    </row>
    <row r="100" spans="1:5" x14ac:dyDescent="0.2">
      <c r="A100" s="25"/>
      <c r="B100" s="25"/>
      <c r="C100" s="26"/>
      <c r="D100" s="26"/>
    </row>
    <row r="101" spans="1:5" x14ac:dyDescent="0.2">
      <c r="A101" s="1" t="s">
        <v>168</v>
      </c>
      <c r="D101" s="18">
        <v>10.856050628650873</v>
      </c>
      <c r="E101" s="2" t="s">
        <v>169</v>
      </c>
    </row>
  </sheetData>
  <mergeCells count="3">
    <mergeCell ref="B1:E1"/>
    <mergeCell ref="C94:D94"/>
    <mergeCell ref="A95:B9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workbookViewId="0"/>
  </sheetViews>
  <sheetFormatPr defaultRowHeight="11.25" x14ac:dyDescent="0.2"/>
  <cols>
    <col min="1" max="1" width="38" style="3" customWidth="1"/>
    <col min="2" max="2" width="57.5703125" style="3" bestFit="1" customWidth="1"/>
    <col min="3" max="3" width="11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7" x14ac:dyDescent="0.2">
      <c r="A1" s="1"/>
      <c r="B1" s="55" t="s">
        <v>284</v>
      </c>
      <c r="C1" s="55"/>
      <c r="D1" s="55"/>
      <c r="E1" s="55"/>
    </row>
    <row r="3" spans="1:7" s="1" customFormat="1" x14ac:dyDescent="0.2">
      <c r="A3" s="4" t="s">
        <v>1</v>
      </c>
      <c r="B3" s="4" t="s">
        <v>2</v>
      </c>
      <c r="C3" s="4" t="s">
        <v>170</v>
      </c>
      <c r="D3" s="4" t="s">
        <v>4</v>
      </c>
      <c r="E3" s="5" t="s">
        <v>5</v>
      </c>
      <c r="F3" s="5" t="s">
        <v>6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132</v>
      </c>
      <c r="B5" s="9"/>
      <c r="C5" s="9"/>
      <c r="D5" s="9"/>
      <c r="E5" s="10"/>
      <c r="F5" s="10"/>
    </row>
    <row r="6" spans="1:7" x14ac:dyDescent="0.2">
      <c r="A6" s="8" t="s">
        <v>8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225</v>
      </c>
      <c r="B8" s="9" t="s">
        <v>1053</v>
      </c>
      <c r="C8" s="9" t="s">
        <v>175</v>
      </c>
      <c r="D8" s="9">
        <v>1430000</v>
      </c>
      <c r="E8" s="10">
        <v>14386.4292</v>
      </c>
      <c r="F8" s="10">
        <v>5.3935502790637697</v>
      </c>
      <c r="G8" s="29"/>
    </row>
    <row r="9" spans="1:7" x14ac:dyDescent="0.2">
      <c r="A9" s="9" t="s">
        <v>233</v>
      </c>
      <c r="B9" s="9" t="s">
        <v>1209</v>
      </c>
      <c r="C9" s="9" t="s">
        <v>232</v>
      </c>
      <c r="D9" s="9">
        <v>22</v>
      </c>
      <c r="E9" s="10">
        <v>11149.083000000001</v>
      </c>
      <c r="F9" s="10">
        <v>4.1798516428214896</v>
      </c>
      <c r="G9" s="29"/>
    </row>
    <row r="10" spans="1:7" x14ac:dyDescent="0.2">
      <c r="A10" s="9" t="s">
        <v>1130</v>
      </c>
      <c r="B10" s="9" t="s">
        <v>1131</v>
      </c>
      <c r="C10" s="9" t="s">
        <v>139</v>
      </c>
      <c r="D10" s="9">
        <v>1100</v>
      </c>
      <c r="E10" s="10">
        <v>10898.583210000001</v>
      </c>
      <c r="F10" s="10">
        <v>4.0859379138845098</v>
      </c>
      <c r="G10" s="29"/>
    </row>
    <row r="11" spans="1:7" x14ac:dyDescent="0.2">
      <c r="A11" s="9" t="s">
        <v>285</v>
      </c>
      <c r="B11" s="9" t="s">
        <v>1087</v>
      </c>
      <c r="C11" s="9" t="s">
        <v>235</v>
      </c>
      <c r="D11" s="9">
        <v>900</v>
      </c>
      <c r="E11" s="10">
        <v>9018.3240000000005</v>
      </c>
      <c r="F11" s="10">
        <v>3.38101854537243</v>
      </c>
      <c r="G11" s="29"/>
    </row>
    <row r="12" spans="1:7" x14ac:dyDescent="0.2">
      <c r="A12" s="9" t="s">
        <v>286</v>
      </c>
      <c r="B12" s="9" t="s">
        <v>1073</v>
      </c>
      <c r="C12" s="9" t="s">
        <v>134</v>
      </c>
      <c r="D12" s="9">
        <v>840</v>
      </c>
      <c r="E12" s="10">
        <v>8528.2091999999993</v>
      </c>
      <c r="F12" s="10">
        <v>3.19727185051411</v>
      </c>
      <c r="G12" s="29"/>
    </row>
    <row r="13" spans="1:7" x14ac:dyDescent="0.2">
      <c r="A13" s="9" t="s">
        <v>287</v>
      </c>
      <c r="B13" s="9" t="s">
        <v>1065</v>
      </c>
      <c r="C13" s="9" t="s">
        <v>229</v>
      </c>
      <c r="D13" s="9">
        <v>750</v>
      </c>
      <c r="E13" s="10">
        <v>7650.96</v>
      </c>
      <c r="F13" s="10">
        <v>2.8683863708935999</v>
      </c>
      <c r="G13" s="29"/>
    </row>
    <row r="14" spans="1:7" x14ac:dyDescent="0.2">
      <c r="A14" s="9" t="s">
        <v>288</v>
      </c>
      <c r="B14" s="9" t="s">
        <v>1208</v>
      </c>
      <c r="C14" s="9" t="s">
        <v>289</v>
      </c>
      <c r="D14" s="9">
        <v>750</v>
      </c>
      <c r="E14" s="10">
        <v>7603.6125000000002</v>
      </c>
      <c r="F14" s="10">
        <v>2.8506355365282499</v>
      </c>
      <c r="G14" s="29"/>
    </row>
    <row r="15" spans="1:7" x14ac:dyDescent="0.2">
      <c r="A15" s="9" t="s">
        <v>290</v>
      </c>
      <c r="B15" s="9" t="s">
        <v>1314</v>
      </c>
      <c r="C15" s="9" t="s">
        <v>224</v>
      </c>
      <c r="D15" s="9">
        <v>750</v>
      </c>
      <c r="E15" s="10">
        <v>7525.4324999999999</v>
      </c>
      <c r="F15" s="10">
        <v>2.82132543080604</v>
      </c>
      <c r="G15" s="29"/>
    </row>
    <row r="16" spans="1:7" x14ac:dyDescent="0.2">
      <c r="A16" s="9" t="s">
        <v>291</v>
      </c>
      <c r="B16" s="9" t="s">
        <v>1058</v>
      </c>
      <c r="C16" s="9" t="s">
        <v>145</v>
      </c>
      <c r="D16" s="9">
        <v>650</v>
      </c>
      <c r="E16" s="10">
        <v>6640.8485000000001</v>
      </c>
      <c r="F16" s="10">
        <v>2.4896900949121701</v>
      </c>
      <c r="G16" s="29"/>
    </row>
    <row r="17" spans="1:7" x14ac:dyDescent="0.2">
      <c r="A17" s="9" t="s">
        <v>292</v>
      </c>
      <c r="B17" s="9" t="s">
        <v>1052</v>
      </c>
      <c r="C17" s="9" t="s">
        <v>189</v>
      </c>
      <c r="D17" s="9">
        <v>600</v>
      </c>
      <c r="E17" s="10">
        <v>6081.51</v>
      </c>
      <c r="F17" s="10">
        <v>2.27999105974324</v>
      </c>
      <c r="G17" s="29"/>
    </row>
    <row r="18" spans="1:7" x14ac:dyDescent="0.2">
      <c r="A18" s="9" t="s">
        <v>293</v>
      </c>
      <c r="B18" s="9" t="s">
        <v>1315</v>
      </c>
      <c r="C18" s="9" t="s">
        <v>232</v>
      </c>
      <c r="D18" s="9">
        <v>500</v>
      </c>
      <c r="E18" s="10">
        <v>5033.7849999999999</v>
      </c>
      <c r="F18" s="10">
        <v>1.8871932787530801</v>
      </c>
      <c r="G18" s="29"/>
    </row>
    <row r="19" spans="1:7" x14ac:dyDescent="0.2">
      <c r="A19" s="9" t="s">
        <v>294</v>
      </c>
      <c r="B19" s="9" t="s">
        <v>1054</v>
      </c>
      <c r="C19" s="9" t="s">
        <v>295</v>
      </c>
      <c r="D19" s="9">
        <v>400</v>
      </c>
      <c r="E19" s="10">
        <v>4009.884</v>
      </c>
      <c r="F19" s="10">
        <v>1.5033272444849199</v>
      </c>
      <c r="G19" s="29"/>
    </row>
    <row r="20" spans="1:7" x14ac:dyDescent="0.2">
      <c r="A20" s="9" t="s">
        <v>296</v>
      </c>
      <c r="B20" s="9" t="s">
        <v>1213</v>
      </c>
      <c r="C20" s="9" t="s">
        <v>232</v>
      </c>
      <c r="D20" s="9">
        <v>400</v>
      </c>
      <c r="E20" s="10">
        <v>4004.2159999999999</v>
      </c>
      <c r="F20" s="10">
        <v>1.50120228056533</v>
      </c>
      <c r="G20" s="29"/>
    </row>
    <row r="21" spans="1:7" x14ac:dyDescent="0.2">
      <c r="A21" s="9" t="s">
        <v>297</v>
      </c>
      <c r="B21" s="9" t="s">
        <v>1128</v>
      </c>
      <c r="C21" s="9" t="s">
        <v>175</v>
      </c>
      <c r="D21" s="9">
        <v>280</v>
      </c>
      <c r="E21" s="10">
        <v>2812.9863999999998</v>
      </c>
      <c r="F21" s="10">
        <v>1.0546038472647901</v>
      </c>
      <c r="G21" s="29"/>
    </row>
    <row r="22" spans="1:7" x14ac:dyDescent="0.2">
      <c r="A22" s="9" t="s">
        <v>205</v>
      </c>
      <c r="B22" s="9" t="s">
        <v>1051</v>
      </c>
      <c r="C22" s="9" t="s">
        <v>202</v>
      </c>
      <c r="D22" s="9">
        <v>250</v>
      </c>
      <c r="E22" s="10">
        <v>2545.25</v>
      </c>
      <c r="F22" s="10">
        <v>0.95422801981933503</v>
      </c>
      <c r="G22" s="29"/>
    </row>
    <row r="23" spans="1:7" x14ac:dyDescent="0.2">
      <c r="A23" s="9" t="s">
        <v>298</v>
      </c>
      <c r="B23" s="9" t="s">
        <v>1316</v>
      </c>
      <c r="C23" s="9" t="s">
        <v>229</v>
      </c>
      <c r="D23" s="9">
        <v>250</v>
      </c>
      <c r="E23" s="10">
        <v>2520.1725000000001</v>
      </c>
      <c r="F23" s="10">
        <v>0.944826329153577</v>
      </c>
      <c r="G23" s="29"/>
    </row>
    <row r="24" spans="1:7" x14ac:dyDescent="0.2">
      <c r="A24" s="9" t="s">
        <v>299</v>
      </c>
      <c r="B24" s="9" t="s">
        <v>1071</v>
      </c>
      <c r="C24" s="9" t="s">
        <v>172</v>
      </c>
      <c r="D24" s="9">
        <v>250</v>
      </c>
      <c r="E24" s="10">
        <v>2518.4675000000002</v>
      </c>
      <c r="F24" s="10">
        <v>0.94418711541276901</v>
      </c>
      <c r="G24" s="29"/>
    </row>
    <row r="25" spans="1:7" x14ac:dyDescent="0.2">
      <c r="A25" s="9" t="s">
        <v>300</v>
      </c>
      <c r="B25" s="9" t="s">
        <v>1077</v>
      </c>
      <c r="C25" s="9" t="s">
        <v>235</v>
      </c>
      <c r="D25" s="9">
        <v>200</v>
      </c>
      <c r="E25" s="10">
        <v>2055.7979999999998</v>
      </c>
      <c r="F25" s="10">
        <v>0.77072981227327297</v>
      </c>
      <c r="G25" s="29"/>
    </row>
    <row r="26" spans="1:7" x14ac:dyDescent="0.2">
      <c r="A26" s="9" t="s">
        <v>301</v>
      </c>
      <c r="B26" s="9" t="s">
        <v>1095</v>
      </c>
      <c r="C26" s="9" t="s">
        <v>229</v>
      </c>
      <c r="D26" s="9">
        <v>15</v>
      </c>
      <c r="E26" s="10">
        <v>1506.732</v>
      </c>
      <c r="F26" s="10">
        <v>0.56488199302953601</v>
      </c>
      <c r="G26" s="29"/>
    </row>
    <row r="27" spans="1:7" x14ac:dyDescent="0.2">
      <c r="A27" s="9" t="s">
        <v>302</v>
      </c>
      <c r="B27" s="9" t="s">
        <v>1164</v>
      </c>
      <c r="C27" s="9" t="s">
        <v>303</v>
      </c>
      <c r="D27" s="9">
        <v>150</v>
      </c>
      <c r="E27" s="10">
        <v>1506.096</v>
      </c>
      <c r="F27" s="10">
        <v>0.56464355318252402</v>
      </c>
      <c r="G27" s="29"/>
    </row>
    <row r="28" spans="1:7" x14ac:dyDescent="0.2">
      <c r="A28" s="9" t="s">
        <v>304</v>
      </c>
      <c r="B28" s="9" t="s">
        <v>1055</v>
      </c>
      <c r="C28" s="9" t="s">
        <v>235</v>
      </c>
      <c r="D28" s="9">
        <v>150</v>
      </c>
      <c r="E28" s="10">
        <v>1503.0119999999999</v>
      </c>
      <c r="F28" s="10">
        <v>0.56348734486777197</v>
      </c>
      <c r="G28" s="29"/>
    </row>
    <row r="29" spans="1:7" x14ac:dyDescent="0.2">
      <c r="A29" s="9" t="s">
        <v>200</v>
      </c>
      <c r="B29" s="9" t="s">
        <v>1056</v>
      </c>
      <c r="C29" s="9" t="s">
        <v>138</v>
      </c>
      <c r="D29" s="9">
        <v>120</v>
      </c>
      <c r="E29" s="10">
        <v>1201.5576000000001</v>
      </c>
      <c r="F29" s="10">
        <v>0.45047045647652401</v>
      </c>
      <c r="G29" s="29"/>
    </row>
    <row r="30" spans="1:7" x14ac:dyDescent="0.2">
      <c r="A30" s="9" t="s">
        <v>305</v>
      </c>
      <c r="B30" s="9" t="s">
        <v>1265</v>
      </c>
      <c r="C30" s="9" t="s">
        <v>134</v>
      </c>
      <c r="D30" s="9">
        <v>100</v>
      </c>
      <c r="E30" s="10">
        <v>1012.31</v>
      </c>
      <c r="F30" s="10">
        <v>0.37952050554692501</v>
      </c>
      <c r="G30" s="29"/>
    </row>
    <row r="31" spans="1:7" x14ac:dyDescent="0.2">
      <c r="A31" s="9" t="s">
        <v>263</v>
      </c>
      <c r="B31" s="9" t="s">
        <v>1133</v>
      </c>
      <c r="C31" s="9" t="s">
        <v>189</v>
      </c>
      <c r="D31" s="9">
        <v>65</v>
      </c>
      <c r="E31" s="10">
        <v>662.87414869999998</v>
      </c>
      <c r="F31" s="10">
        <v>0.24851511101205301</v>
      </c>
      <c r="G31" s="29"/>
    </row>
    <row r="32" spans="1:7" x14ac:dyDescent="0.2">
      <c r="A32" s="9" t="s">
        <v>306</v>
      </c>
      <c r="B32" s="9" t="s">
        <v>1176</v>
      </c>
      <c r="C32" s="9" t="s">
        <v>172</v>
      </c>
      <c r="D32" s="9">
        <v>50</v>
      </c>
      <c r="E32" s="10">
        <v>509.77749999999997</v>
      </c>
      <c r="F32" s="10">
        <v>0.191118347656792</v>
      </c>
      <c r="G32" s="29"/>
    </row>
    <row r="33" spans="1:7" x14ac:dyDescent="0.2">
      <c r="A33" s="8" t="s">
        <v>131</v>
      </c>
      <c r="B33" s="9"/>
      <c r="C33" s="9"/>
      <c r="D33" s="9"/>
      <c r="E33" s="12">
        <f>SUM(E8:E32)</f>
        <v>122885.91075869997</v>
      </c>
      <c r="F33" s="12">
        <f>SUM(F8:F32)</f>
        <v>46.070593964038814</v>
      </c>
    </row>
    <row r="34" spans="1:7" x14ac:dyDescent="0.2">
      <c r="A34" s="9"/>
      <c r="B34" s="9"/>
      <c r="C34" s="9"/>
      <c r="D34" s="9"/>
      <c r="E34" s="10"/>
      <c r="F34" s="10"/>
    </row>
    <row r="35" spans="1:7" x14ac:dyDescent="0.2">
      <c r="A35" s="8" t="s">
        <v>143</v>
      </c>
      <c r="B35" s="9"/>
      <c r="C35" s="9"/>
      <c r="D35" s="9"/>
      <c r="E35" s="10"/>
      <c r="F35" s="10"/>
    </row>
    <row r="36" spans="1:7" x14ac:dyDescent="0.2">
      <c r="A36" s="9" t="s">
        <v>249</v>
      </c>
      <c r="B36" s="9" t="s">
        <v>1184</v>
      </c>
      <c r="C36" s="9" t="s">
        <v>242</v>
      </c>
      <c r="D36" s="9">
        <v>1175</v>
      </c>
      <c r="E36" s="10">
        <v>11862.13025</v>
      </c>
      <c r="F36" s="10">
        <v>4.4471769214405397</v>
      </c>
      <c r="G36" s="29"/>
    </row>
    <row r="37" spans="1:7" x14ac:dyDescent="0.2">
      <c r="A37" s="9" t="s">
        <v>313</v>
      </c>
      <c r="B37" s="9" t="s">
        <v>1110</v>
      </c>
      <c r="C37" s="9" t="s">
        <v>314</v>
      </c>
      <c r="D37" s="9">
        <v>95</v>
      </c>
      <c r="E37" s="10">
        <v>11473.415999999999</v>
      </c>
      <c r="F37" s="10">
        <v>4.3014458423508399</v>
      </c>
      <c r="G37" s="29"/>
    </row>
    <row r="38" spans="1:7" x14ac:dyDescent="0.2">
      <c r="A38" s="9" t="s">
        <v>212</v>
      </c>
      <c r="B38" s="9" t="s">
        <v>1104</v>
      </c>
      <c r="C38" s="9" t="s">
        <v>213</v>
      </c>
      <c r="D38" s="9">
        <v>2200</v>
      </c>
      <c r="E38" s="10">
        <v>11092.609</v>
      </c>
      <c r="F38" s="10">
        <v>4.1586792341420802</v>
      </c>
      <c r="G38" s="29"/>
    </row>
    <row r="39" spans="1:7" x14ac:dyDescent="0.2">
      <c r="A39" s="9" t="s">
        <v>315</v>
      </c>
      <c r="B39" s="9" t="s">
        <v>1253</v>
      </c>
      <c r="C39" s="9" t="s">
        <v>242</v>
      </c>
      <c r="D39" s="9">
        <v>80</v>
      </c>
      <c r="E39" s="10">
        <v>10915.448</v>
      </c>
      <c r="F39" s="10">
        <v>4.0922606150597796</v>
      </c>
      <c r="G39" s="29"/>
    </row>
    <row r="40" spans="1:7" x14ac:dyDescent="0.2">
      <c r="A40" s="9" t="s">
        <v>316</v>
      </c>
      <c r="B40" s="9" t="s">
        <v>1206</v>
      </c>
      <c r="C40" s="9" t="s">
        <v>232</v>
      </c>
      <c r="D40" s="9">
        <v>1000</v>
      </c>
      <c r="E40" s="10">
        <v>10191.629999999999</v>
      </c>
      <c r="F40" s="10">
        <v>3.82089732389012</v>
      </c>
      <c r="G40" s="29"/>
    </row>
    <row r="41" spans="1:7" x14ac:dyDescent="0.2">
      <c r="A41" s="9" t="s">
        <v>317</v>
      </c>
      <c r="B41" s="9" t="s">
        <v>1256</v>
      </c>
      <c r="C41" s="9" t="s">
        <v>232</v>
      </c>
      <c r="D41" s="9">
        <v>450</v>
      </c>
      <c r="E41" s="10">
        <v>4586.2335000000003</v>
      </c>
      <c r="F41" s="10">
        <v>1.7194037957505499</v>
      </c>
      <c r="G41" s="29"/>
    </row>
    <row r="42" spans="1:7" x14ac:dyDescent="0.2">
      <c r="A42" s="9" t="s">
        <v>307</v>
      </c>
      <c r="B42" s="9" t="s">
        <v>1182</v>
      </c>
      <c r="C42" s="9" t="s">
        <v>242</v>
      </c>
      <c r="D42" s="9">
        <v>400</v>
      </c>
      <c r="E42" s="10">
        <v>4041.7</v>
      </c>
      <c r="F42" s="10">
        <v>1.51525523532219</v>
      </c>
      <c r="G42" s="29"/>
    </row>
    <row r="43" spans="1:7" x14ac:dyDescent="0.2">
      <c r="A43" s="9" t="s">
        <v>308</v>
      </c>
      <c r="B43" s="9" t="s">
        <v>1102</v>
      </c>
      <c r="C43" s="9" t="s">
        <v>245</v>
      </c>
      <c r="D43" s="9">
        <v>400</v>
      </c>
      <c r="E43" s="10">
        <v>3994.384</v>
      </c>
      <c r="F43" s="10">
        <v>1.4975162104775701</v>
      </c>
      <c r="G43" s="29"/>
    </row>
    <row r="44" spans="1:7" x14ac:dyDescent="0.2">
      <c r="A44" s="9" t="s">
        <v>309</v>
      </c>
      <c r="B44" s="9" t="s">
        <v>1317</v>
      </c>
      <c r="C44" s="9" t="s">
        <v>245</v>
      </c>
      <c r="D44" s="9">
        <v>494</v>
      </c>
      <c r="E44" s="10">
        <v>3324.0667199999998</v>
      </c>
      <c r="F44" s="10">
        <v>1.2462106292006501</v>
      </c>
      <c r="G44" s="29"/>
    </row>
    <row r="45" spans="1:7" x14ac:dyDescent="0.2">
      <c r="A45" s="9" t="s">
        <v>310</v>
      </c>
      <c r="B45" s="9" t="s">
        <v>1189</v>
      </c>
      <c r="C45" s="9" t="s">
        <v>242</v>
      </c>
      <c r="D45" s="9">
        <v>250</v>
      </c>
      <c r="E45" s="10">
        <v>2504.3180000000002</v>
      </c>
      <c r="F45" s="10">
        <v>0.93888239117490102</v>
      </c>
      <c r="G45" s="29"/>
    </row>
    <row r="46" spans="1:7" x14ac:dyDescent="0.2">
      <c r="A46" s="9" t="s">
        <v>318</v>
      </c>
      <c r="B46" s="9" t="s">
        <v>1199</v>
      </c>
      <c r="C46" s="9" t="s">
        <v>319</v>
      </c>
      <c r="D46" s="9">
        <v>250</v>
      </c>
      <c r="E46" s="10">
        <v>2498.9937500000001</v>
      </c>
      <c r="F46" s="10">
        <v>0.936886300993377</v>
      </c>
      <c r="G46" s="29"/>
    </row>
    <row r="47" spans="1:7" x14ac:dyDescent="0.2">
      <c r="A47" s="9" t="s">
        <v>320</v>
      </c>
      <c r="B47" s="9" t="s">
        <v>1259</v>
      </c>
      <c r="C47" s="9" t="s">
        <v>232</v>
      </c>
      <c r="D47" s="9">
        <v>210</v>
      </c>
      <c r="E47" s="10">
        <v>2266.1289000000002</v>
      </c>
      <c r="F47" s="10">
        <v>0.84958400664074896</v>
      </c>
      <c r="G47" s="29"/>
    </row>
    <row r="48" spans="1:7" x14ac:dyDescent="0.2">
      <c r="A48" s="9" t="s">
        <v>321</v>
      </c>
      <c r="B48" s="9" t="s">
        <v>1198</v>
      </c>
      <c r="C48" s="9" t="s">
        <v>322</v>
      </c>
      <c r="D48" s="9">
        <v>10</v>
      </c>
      <c r="E48" s="10">
        <v>1361.0229999999999</v>
      </c>
      <c r="F48" s="10">
        <v>0.51025489921169598</v>
      </c>
      <c r="G48" s="29"/>
    </row>
    <row r="49" spans="1:7" x14ac:dyDescent="0.2">
      <c r="A49" s="9" t="s">
        <v>311</v>
      </c>
      <c r="B49" s="9" t="s">
        <v>1318</v>
      </c>
      <c r="C49" s="9" t="s">
        <v>242</v>
      </c>
      <c r="D49" s="9">
        <v>200</v>
      </c>
      <c r="E49" s="10">
        <v>1336.93</v>
      </c>
      <c r="F49" s="10">
        <v>0.50122230293175996</v>
      </c>
      <c r="G49" s="29"/>
    </row>
    <row r="50" spans="1:7" x14ac:dyDescent="0.2">
      <c r="A50" s="9" t="s">
        <v>312</v>
      </c>
      <c r="B50" s="9" t="s">
        <v>1319</v>
      </c>
      <c r="C50" s="9" t="s">
        <v>242</v>
      </c>
      <c r="D50" s="9">
        <v>406</v>
      </c>
      <c r="E50" s="10">
        <v>811.48408199999994</v>
      </c>
      <c r="F50" s="10">
        <v>0.30422978044662402</v>
      </c>
      <c r="G50" s="29"/>
    </row>
    <row r="51" spans="1:7" x14ac:dyDescent="0.2">
      <c r="A51" s="8" t="s">
        <v>131</v>
      </c>
      <c r="B51" s="9"/>
      <c r="C51" s="9"/>
      <c r="D51" s="9"/>
      <c r="E51" s="12">
        <f>SUM(E36:E50)</f>
        <v>82260.495201999976</v>
      </c>
      <c r="F51" s="12">
        <f>SUM(F36:F50)</f>
        <v>30.839905489033423</v>
      </c>
    </row>
    <row r="52" spans="1:7" x14ac:dyDescent="0.2">
      <c r="A52" s="9"/>
      <c r="B52" s="9"/>
      <c r="C52" s="9"/>
      <c r="D52" s="9"/>
      <c r="E52" s="10"/>
      <c r="F52" s="10"/>
    </row>
    <row r="53" spans="1:7" x14ac:dyDescent="0.2">
      <c r="A53" s="8" t="s">
        <v>186</v>
      </c>
      <c r="B53" s="9"/>
      <c r="C53" s="9"/>
      <c r="D53" s="9"/>
      <c r="E53" s="10"/>
      <c r="F53" s="10"/>
    </row>
    <row r="54" spans="1:7" x14ac:dyDescent="0.2">
      <c r="A54" s="8" t="s">
        <v>187</v>
      </c>
      <c r="B54" s="9"/>
      <c r="C54" s="9"/>
      <c r="D54" s="9"/>
      <c r="E54" s="10"/>
      <c r="F54" s="10"/>
    </row>
    <row r="55" spans="1:7" x14ac:dyDescent="0.2">
      <c r="A55" s="9" t="s">
        <v>323</v>
      </c>
      <c r="B55" s="9" t="s">
        <v>1111</v>
      </c>
      <c r="C55" s="9" t="s">
        <v>273</v>
      </c>
      <c r="D55" s="9">
        <v>18500</v>
      </c>
      <c r="E55" s="10">
        <v>17750.287499999999</v>
      </c>
      <c r="F55" s="10">
        <v>6.6546789872699703</v>
      </c>
    </row>
    <row r="56" spans="1:7" x14ac:dyDescent="0.2">
      <c r="A56" s="9" t="s">
        <v>324</v>
      </c>
      <c r="B56" s="9" t="s">
        <v>1115</v>
      </c>
      <c r="C56" s="9" t="s">
        <v>191</v>
      </c>
      <c r="D56" s="9">
        <v>9000</v>
      </c>
      <c r="E56" s="10">
        <v>8635.8150000000005</v>
      </c>
      <c r="F56" s="10">
        <v>3.2376138481391199</v>
      </c>
    </row>
    <row r="57" spans="1:7" x14ac:dyDescent="0.2">
      <c r="A57" s="9" t="s">
        <v>325</v>
      </c>
      <c r="B57" s="9" t="s">
        <v>1320</v>
      </c>
      <c r="C57" s="9" t="s">
        <v>191</v>
      </c>
      <c r="D57" s="9">
        <v>5000</v>
      </c>
      <c r="E57" s="10">
        <v>4849.95</v>
      </c>
      <c r="F57" s="10">
        <v>1.8182725408988401</v>
      </c>
    </row>
    <row r="58" spans="1:7" x14ac:dyDescent="0.2">
      <c r="A58" s="9" t="s">
        <v>192</v>
      </c>
      <c r="B58" s="9" t="s">
        <v>1113</v>
      </c>
      <c r="C58" s="9" t="s">
        <v>191</v>
      </c>
      <c r="D58" s="9">
        <v>1000</v>
      </c>
      <c r="E58" s="10">
        <v>959.38699999999994</v>
      </c>
      <c r="F58" s="10">
        <v>0.359679386013324</v>
      </c>
    </row>
    <row r="59" spans="1:7" x14ac:dyDescent="0.2">
      <c r="A59" s="8" t="s">
        <v>131</v>
      </c>
      <c r="B59" s="9"/>
      <c r="C59" s="9"/>
      <c r="D59" s="9"/>
      <c r="E59" s="12">
        <f>SUM(E55:E58)</f>
        <v>32195.4395</v>
      </c>
      <c r="F59" s="12">
        <f>SUM(F55:F58)</f>
        <v>12.070244762321256</v>
      </c>
    </row>
    <row r="60" spans="1:7" x14ac:dyDescent="0.2">
      <c r="A60" s="9"/>
      <c r="B60" s="9"/>
      <c r="C60" s="9"/>
      <c r="D60" s="9"/>
      <c r="E60" s="10"/>
      <c r="F60" s="10"/>
    </row>
    <row r="61" spans="1:7" x14ac:dyDescent="0.2">
      <c r="A61" s="8" t="s">
        <v>193</v>
      </c>
      <c r="B61" s="9"/>
      <c r="C61" s="9"/>
      <c r="D61" s="9"/>
      <c r="E61" s="10"/>
      <c r="F61" s="10"/>
    </row>
    <row r="62" spans="1:7" x14ac:dyDescent="0.2">
      <c r="A62" s="9" t="s">
        <v>326</v>
      </c>
      <c r="B62" s="9" t="s">
        <v>1121</v>
      </c>
      <c r="C62" s="9" t="s">
        <v>191</v>
      </c>
      <c r="D62" s="9">
        <v>2000</v>
      </c>
      <c r="E62" s="10">
        <v>9423.2900000000009</v>
      </c>
      <c r="F62" s="10">
        <v>3.5328424936188298</v>
      </c>
    </row>
    <row r="63" spans="1:7" x14ac:dyDescent="0.2">
      <c r="A63" s="9" t="s">
        <v>327</v>
      </c>
      <c r="B63" s="9" t="s">
        <v>1122</v>
      </c>
      <c r="C63" s="9" t="s">
        <v>195</v>
      </c>
      <c r="D63" s="9">
        <v>1740</v>
      </c>
      <c r="E63" s="10">
        <v>8432.2052999999996</v>
      </c>
      <c r="F63" s="10">
        <v>3.1612794680794001</v>
      </c>
    </row>
    <row r="64" spans="1:7" x14ac:dyDescent="0.2">
      <c r="A64" s="9" t="s">
        <v>278</v>
      </c>
      <c r="B64" s="9" t="s">
        <v>1147</v>
      </c>
      <c r="C64" s="9" t="s">
        <v>273</v>
      </c>
      <c r="D64" s="9">
        <v>600</v>
      </c>
      <c r="E64" s="10">
        <v>2982.1469999999999</v>
      </c>
      <c r="F64" s="10">
        <v>1.1180230730262899</v>
      </c>
    </row>
    <row r="65" spans="1:6" x14ac:dyDescent="0.2">
      <c r="A65" s="9" t="s">
        <v>328</v>
      </c>
      <c r="B65" s="9" t="s">
        <v>1158</v>
      </c>
      <c r="C65" s="9" t="s">
        <v>191</v>
      </c>
      <c r="D65" s="9">
        <v>500</v>
      </c>
      <c r="E65" s="10">
        <v>2499.1374999999998</v>
      </c>
      <c r="F65" s="10">
        <v>0.93694019364747705</v>
      </c>
    </row>
    <row r="66" spans="1:6" x14ac:dyDescent="0.2">
      <c r="A66" s="9" t="s">
        <v>194</v>
      </c>
      <c r="B66" s="9" t="s">
        <v>1148</v>
      </c>
      <c r="C66" s="9" t="s">
        <v>195</v>
      </c>
      <c r="D66" s="9">
        <v>400</v>
      </c>
      <c r="E66" s="10">
        <v>1979.1980000000001</v>
      </c>
      <c r="F66" s="10">
        <v>0.742012057114385</v>
      </c>
    </row>
    <row r="67" spans="1:6" x14ac:dyDescent="0.2">
      <c r="A67" s="8" t="s">
        <v>131</v>
      </c>
      <c r="B67" s="9"/>
      <c r="C67" s="9"/>
      <c r="D67" s="9"/>
      <c r="E67" s="12">
        <f>SUM(E62:E66)</f>
        <v>25315.977800000004</v>
      </c>
      <c r="F67" s="12">
        <f>SUM(F62:F66)</f>
        <v>9.4910972854863811</v>
      </c>
    </row>
    <row r="68" spans="1:6" x14ac:dyDescent="0.2">
      <c r="A68" s="9"/>
      <c r="B68" s="9"/>
      <c r="C68" s="9"/>
      <c r="D68" s="9"/>
      <c r="E68" s="10"/>
      <c r="F68" s="10"/>
    </row>
    <row r="69" spans="1:6" x14ac:dyDescent="0.2">
      <c r="A69" s="8" t="s">
        <v>131</v>
      </c>
      <c r="B69" s="9"/>
      <c r="C69" s="9"/>
      <c r="D69" s="9"/>
      <c r="E69" s="12">
        <v>262657.82326069998</v>
      </c>
      <c r="F69" s="12">
        <v>98.47184150087989</v>
      </c>
    </row>
    <row r="70" spans="1:6" x14ac:dyDescent="0.2">
      <c r="A70" s="9"/>
      <c r="B70" s="9"/>
      <c r="C70" s="9"/>
      <c r="D70" s="9"/>
      <c r="E70" s="10"/>
      <c r="F70" s="10"/>
    </row>
    <row r="71" spans="1:6" x14ac:dyDescent="0.2">
      <c r="A71" s="8" t="s">
        <v>158</v>
      </c>
      <c r="B71" s="9"/>
      <c r="C71" s="9"/>
      <c r="D71" s="9"/>
      <c r="E71" s="12">
        <v>4076.1206447</v>
      </c>
      <c r="F71" s="12">
        <v>1.53</v>
      </c>
    </row>
    <row r="72" spans="1:6" x14ac:dyDescent="0.2">
      <c r="A72" s="9"/>
      <c r="B72" s="9"/>
      <c r="C72" s="9"/>
      <c r="D72" s="9"/>
      <c r="E72" s="10"/>
      <c r="F72" s="10"/>
    </row>
    <row r="73" spans="1:6" x14ac:dyDescent="0.2">
      <c r="A73" s="13" t="s">
        <v>159</v>
      </c>
      <c r="B73" s="6"/>
      <c r="C73" s="6"/>
      <c r="D73" s="6"/>
      <c r="E73" s="14">
        <v>266733.94064470002</v>
      </c>
      <c r="F73" s="14">
        <f xml:space="preserve"> ROUND(SUM(F69:F72),2)</f>
        <v>100</v>
      </c>
    </row>
    <row r="74" spans="1:6" x14ac:dyDescent="0.2">
      <c r="A74" s="1" t="s">
        <v>196</v>
      </c>
    </row>
    <row r="76" spans="1:6" x14ac:dyDescent="0.2">
      <c r="A76" s="1" t="s">
        <v>162</v>
      </c>
    </row>
    <row r="77" spans="1:6" x14ac:dyDescent="0.2">
      <c r="A77" s="1" t="s">
        <v>163</v>
      </c>
    </row>
    <row r="78" spans="1:6" x14ac:dyDescent="0.2">
      <c r="A78" s="1" t="s">
        <v>164</v>
      </c>
    </row>
    <row r="79" spans="1:6" x14ac:dyDescent="0.2">
      <c r="A79" s="3" t="s">
        <v>553</v>
      </c>
      <c r="D79" s="16">
        <v>10.5633</v>
      </c>
    </row>
    <row r="80" spans="1:6" x14ac:dyDescent="0.2">
      <c r="A80" s="3" t="s">
        <v>552</v>
      </c>
      <c r="D80" s="16">
        <v>10.6927</v>
      </c>
    </row>
    <row r="81" spans="1:4" x14ac:dyDescent="0.2">
      <c r="A81" s="3" t="s">
        <v>551</v>
      </c>
      <c r="D81" s="16">
        <v>10.4285</v>
      </c>
    </row>
    <row r="82" spans="1:4" x14ac:dyDescent="0.2">
      <c r="A82" s="3" t="s">
        <v>537</v>
      </c>
      <c r="D82" s="16">
        <v>17.344000000000001</v>
      </c>
    </row>
    <row r="83" spans="1:4" x14ac:dyDescent="0.2">
      <c r="A83" s="3" t="s">
        <v>538</v>
      </c>
      <c r="D83" s="16">
        <v>17.5245</v>
      </c>
    </row>
    <row r="84" spans="1:4" x14ac:dyDescent="0.2">
      <c r="A84" s="3" t="s">
        <v>550</v>
      </c>
      <c r="D84" s="16">
        <v>10.5595</v>
      </c>
    </row>
    <row r="86" spans="1:4" x14ac:dyDescent="0.2">
      <c r="A86" s="1" t="s">
        <v>165</v>
      </c>
    </row>
    <row r="87" spans="1:4" x14ac:dyDescent="0.2">
      <c r="A87" s="3" t="s">
        <v>553</v>
      </c>
      <c r="D87" s="16">
        <v>10.555300000000001</v>
      </c>
    </row>
    <row r="88" spans="1:4" x14ac:dyDescent="0.2">
      <c r="A88" s="3" t="s">
        <v>552</v>
      </c>
      <c r="D88" s="16">
        <v>10.732900000000001</v>
      </c>
    </row>
    <row r="89" spans="1:4" x14ac:dyDescent="0.2">
      <c r="A89" s="3" t="s">
        <v>551</v>
      </c>
      <c r="D89" s="16">
        <v>10.395799999999999</v>
      </c>
    </row>
    <row r="90" spans="1:4" x14ac:dyDescent="0.2">
      <c r="A90" s="3" t="s">
        <v>537</v>
      </c>
      <c r="D90" s="16">
        <v>18.225899999999999</v>
      </c>
    </row>
    <row r="91" spans="1:4" x14ac:dyDescent="0.2">
      <c r="A91" s="3" t="s">
        <v>538</v>
      </c>
      <c r="D91" s="16">
        <v>18.445699999999999</v>
      </c>
    </row>
    <row r="92" spans="1:4" x14ac:dyDescent="0.2">
      <c r="A92" s="3" t="s">
        <v>550</v>
      </c>
      <c r="D92" s="16">
        <v>10.575100000000001</v>
      </c>
    </row>
    <row r="94" spans="1:4" x14ac:dyDescent="0.2">
      <c r="A94" s="1" t="s">
        <v>166</v>
      </c>
      <c r="D94" s="17"/>
    </row>
    <row r="95" spans="1:4" x14ac:dyDescent="0.2">
      <c r="A95" s="19" t="s">
        <v>512</v>
      </c>
      <c r="B95" s="20"/>
      <c r="C95" s="56" t="s">
        <v>513</v>
      </c>
      <c r="D95" s="57"/>
    </row>
    <row r="96" spans="1:4" x14ac:dyDescent="0.2">
      <c r="A96" s="58"/>
      <c r="B96" s="59"/>
      <c r="C96" s="21" t="s">
        <v>514</v>
      </c>
      <c r="D96" s="21" t="s">
        <v>515</v>
      </c>
    </row>
    <row r="97" spans="1:5" x14ac:dyDescent="0.2">
      <c r="A97" s="22" t="s">
        <v>550</v>
      </c>
      <c r="B97" s="23"/>
      <c r="C97" s="24">
        <v>0.36835516020000003</v>
      </c>
      <c r="D97" s="24">
        <v>0.34127408880000004</v>
      </c>
    </row>
    <row r="98" spans="1:5" x14ac:dyDescent="0.2">
      <c r="A98" s="22" t="s">
        <v>551</v>
      </c>
      <c r="B98" s="23"/>
      <c r="C98" s="24">
        <v>0.39724576099999998</v>
      </c>
      <c r="D98" s="24">
        <v>0.36804068400000001</v>
      </c>
    </row>
    <row r="99" spans="1:5" x14ac:dyDescent="0.2">
      <c r="A99" s="22" t="s">
        <v>552</v>
      </c>
      <c r="B99" s="23"/>
      <c r="C99" s="24">
        <v>0.36835516020000003</v>
      </c>
      <c r="D99" s="24">
        <v>0.34127408880000004</v>
      </c>
    </row>
    <row r="100" spans="1:5" x14ac:dyDescent="0.2">
      <c r="A100" s="22" t="s">
        <v>553</v>
      </c>
      <c r="B100" s="23"/>
      <c r="C100" s="24">
        <v>0.39724576099999998</v>
      </c>
      <c r="D100" s="24">
        <v>0.36804068400000001</v>
      </c>
    </row>
    <row r="102" spans="1:5" x14ac:dyDescent="0.2">
      <c r="A102" s="1" t="s">
        <v>168</v>
      </c>
      <c r="D102" s="18">
        <v>1.2305352398050446</v>
      </c>
      <c r="E102" s="2" t="s">
        <v>169</v>
      </c>
    </row>
  </sheetData>
  <sortState ref="A36:F50">
    <sortCondition descending="1" ref="F36:F50"/>
  </sortState>
  <mergeCells count="3">
    <mergeCell ref="B1:E1"/>
    <mergeCell ref="C95:D95"/>
    <mergeCell ref="A96:B9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A929D3-1F0E-47A4-9EBC-CB7CAF4DCADC}"/>
</file>

<file path=customXml/itemProps2.xml><?xml version="1.0" encoding="utf-8"?>
<ds:datastoreItem xmlns:ds="http://schemas.openxmlformats.org/officeDocument/2006/customXml" ds:itemID="{4AE4FFAA-7C64-4186-A5EF-4209BE12B750}"/>
</file>

<file path=customXml/itemProps3.xml><?xml version="1.0" encoding="utf-8"?>
<ds:datastoreItem xmlns:ds="http://schemas.openxmlformats.org/officeDocument/2006/customXml" ds:itemID="{E3C55FC1-DE65-406D-9441-BB89728B8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UL-SH</vt:lpstr>
      <vt:lpstr>TM</vt:lpstr>
      <vt:lpstr>TIIOF</vt:lpstr>
      <vt:lpstr>TICBOF</vt:lpstr>
      <vt:lpstr>TI</vt:lpstr>
      <vt:lpstr>SP</vt:lpstr>
      <vt:lpstr>PP</vt:lpstr>
      <vt:lpstr>MP</vt:lpstr>
      <vt:lpstr>MD</vt:lpstr>
      <vt:lpstr>LP</vt:lpstr>
      <vt:lpstr>IB</vt:lpstr>
      <vt:lpstr>GS</vt:lpstr>
      <vt:lpstr>GN</vt:lpstr>
      <vt:lpstr>FISPF</vt:lpstr>
      <vt:lpstr>FBPF</vt:lpstr>
      <vt:lpstr>BF</vt:lpstr>
      <vt:lpstr>TX</vt:lpstr>
      <vt:lpstr>TG</vt:lpstr>
      <vt:lpstr>SM</vt:lpstr>
      <vt:lpstr>PR</vt:lpstr>
      <vt:lpstr>IT</vt:lpstr>
      <vt:lpstr>IF</vt:lpstr>
      <vt:lpstr>IE</vt:lpstr>
      <vt:lpstr>HG</vt:lpstr>
      <vt:lpstr>FX</vt:lpstr>
      <vt:lpstr>FIUS</vt:lpstr>
      <vt:lpstr>FIMAS</vt:lpstr>
      <vt:lpstr>FF</vt:lpstr>
      <vt:lpstr>FEGF</vt:lpstr>
      <vt:lpstr>FC</vt:lpstr>
      <vt:lpstr>F5</vt:lpstr>
      <vt:lpstr>F4</vt:lpstr>
      <vt:lpstr>F3</vt:lpstr>
      <vt:lpstr>F2</vt:lpstr>
      <vt:lpstr>F1</vt:lpstr>
      <vt:lpstr>BU</vt:lpstr>
      <vt:lpstr>BC</vt:lpstr>
      <vt:lpstr>AE</vt:lpstr>
      <vt:lpstr>++</vt:lpstr>
      <vt:lpstr>Sheet1</vt:lpstr>
    </vt:vector>
  </TitlesOfParts>
  <Company>Franklin Templeton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Saravanan, Ranjani</dc:creator>
  <cp:lastModifiedBy>Sheth, Piyush</cp:lastModifiedBy>
  <dcterms:created xsi:type="dcterms:W3CDTF">2017-02-07T12:37:16Z</dcterms:created>
  <dcterms:modified xsi:type="dcterms:W3CDTF">2017-02-10T07:03:09Z</dcterms:modified>
</cp:coreProperties>
</file>