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1.xml" ContentType="application/vnd.openxmlformats-officedocument.spreadsheetml.worksheet+xml"/>
  <Override PartName="/xl/worksheets/sheet30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29.xml" ContentType="application/vnd.openxmlformats-officedocument.spreadsheetml.worksheet+xml"/>
  <Override PartName="/xl/worksheets/sheet31.xml" ContentType="application/vnd.openxmlformats-officedocument.spreadsheetml.worksheet+xml"/>
  <Override PartName="/xl/worksheets/sheet27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IND\SEBI Reports\2017-2018\Feb 2018\ISIN\ISIN Final\"/>
    </mc:Choice>
  </mc:AlternateContent>
  <bookViews>
    <workbookView xWindow="0" yWindow="0" windowWidth="21570" windowHeight="10215"/>
  </bookViews>
  <sheets>
    <sheet name="UL-SH" sheetId="25" r:id="rId1"/>
    <sheet name="TM" sheetId="26" r:id="rId2"/>
    <sheet name="TIIOF" sheetId="27" r:id="rId3"/>
    <sheet name="TICBOF" sheetId="28" r:id="rId4"/>
    <sheet name="TI" sheetId="29" r:id="rId5"/>
    <sheet name="SP" sheetId="30" r:id="rId6"/>
    <sheet name="PP" sheetId="31" r:id="rId7"/>
    <sheet name="MP" sheetId="32" r:id="rId8"/>
    <sheet name="MD" sheetId="33" r:id="rId9"/>
    <sheet name="LP" sheetId="34" r:id="rId10"/>
    <sheet name="IB" sheetId="35" r:id="rId11"/>
    <sheet name="GS" sheetId="36" r:id="rId12"/>
    <sheet name="GN" sheetId="37" r:id="rId13"/>
    <sheet name="FMPS2C" sheetId="38" r:id="rId14"/>
    <sheet name="FMPS2B" sheetId="39" r:id="rId15"/>
    <sheet name="FMPS2A" sheetId="40" r:id="rId16"/>
    <sheet name="FMPS1B" sheetId="41" r:id="rId17"/>
    <sheet name="FMPS1A" sheetId="42" r:id="rId18"/>
    <sheet name="FISPF" sheetId="43" r:id="rId19"/>
    <sheet name="FBPF" sheetId="44" r:id="rId20"/>
    <sheet name="BF" sheetId="45" r:id="rId21"/>
    <sheet name="TX" sheetId="24" r:id="rId22"/>
    <sheet name="TG" sheetId="23" r:id="rId23"/>
    <sheet name="SM" sheetId="22" r:id="rId24"/>
    <sheet name="PR" sheetId="21" r:id="rId25"/>
    <sheet name="IT" sheetId="20" r:id="rId26"/>
    <sheet name="IF" sheetId="19" r:id="rId27"/>
    <sheet name="IE" sheetId="18" r:id="rId28"/>
    <sheet name="HG" sheetId="17" r:id="rId29"/>
    <sheet name="FX" sheetId="16" r:id="rId30"/>
    <sheet name="FIUS" sheetId="15" r:id="rId31"/>
    <sheet name="FIMAS" sheetId="14" r:id="rId32"/>
    <sheet name="FF" sheetId="13" r:id="rId33"/>
    <sheet name="FEGF" sheetId="12" r:id="rId34"/>
    <sheet name="FC" sheetId="11" r:id="rId35"/>
    <sheet name="F5" sheetId="10" r:id="rId36"/>
    <sheet name="F4" sheetId="9" r:id="rId37"/>
    <sheet name="F3" sheetId="8" r:id="rId38"/>
    <sheet name="F2" sheetId="7" r:id="rId39"/>
    <sheet name="F1" sheetId="6" r:id="rId40"/>
    <sheet name="BU" sheetId="5" r:id="rId41"/>
    <sheet name="BC" sheetId="4" r:id="rId42"/>
    <sheet name="AE" sheetId="3" r:id="rId43"/>
    <sheet name="++" sheetId="2" r:id="rId44"/>
    <sheet name="Sheet1" sheetId="1" r:id="rId4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45" l="1"/>
  <c r="F87" i="45"/>
  <c r="E87" i="45"/>
  <c r="F81" i="45"/>
  <c r="E81" i="45"/>
  <c r="F76" i="45"/>
  <c r="E76" i="45"/>
  <c r="F56" i="45"/>
  <c r="E56" i="45"/>
  <c r="F33" i="44"/>
  <c r="F27" i="44"/>
  <c r="E27" i="44"/>
  <c r="F21" i="44"/>
  <c r="E21" i="44"/>
  <c r="F58" i="43"/>
  <c r="F52" i="43"/>
  <c r="E52" i="43"/>
  <c r="F48" i="43"/>
  <c r="E48" i="43"/>
  <c r="F39" i="43"/>
  <c r="E39" i="43"/>
  <c r="F30" i="43"/>
  <c r="E30" i="43"/>
  <c r="F25" i="43"/>
  <c r="E25" i="43"/>
  <c r="F28" i="42"/>
  <c r="F22" i="42"/>
  <c r="E22" i="42"/>
  <c r="F18" i="42"/>
  <c r="E18" i="42"/>
  <c r="F28" i="41"/>
  <c r="F22" i="41"/>
  <c r="E22" i="41"/>
  <c r="F18" i="41"/>
  <c r="E18" i="41"/>
  <c r="F35" i="40"/>
  <c r="F29" i="40"/>
  <c r="E29" i="40"/>
  <c r="F24" i="40"/>
  <c r="E24" i="40"/>
  <c r="F30" i="39"/>
  <c r="F24" i="39"/>
  <c r="E24" i="39"/>
  <c r="F20" i="39"/>
  <c r="E20" i="39"/>
  <c r="F30" i="38"/>
  <c r="F24" i="38"/>
  <c r="E24" i="38"/>
  <c r="F19" i="38"/>
  <c r="E19" i="38"/>
  <c r="F15" i="37"/>
  <c r="F9" i="37"/>
  <c r="E9" i="37"/>
  <c r="F15" i="36"/>
  <c r="F9" i="36"/>
  <c r="E9" i="36"/>
  <c r="F55" i="35"/>
  <c r="F49" i="35"/>
  <c r="E49" i="35"/>
  <c r="F36" i="35"/>
  <c r="E36" i="35"/>
  <c r="F38" i="34"/>
  <c r="F32" i="34"/>
  <c r="E32" i="34"/>
  <c r="F16" i="34"/>
  <c r="E16" i="34"/>
  <c r="F9" i="34"/>
  <c r="E9" i="34"/>
  <c r="F116" i="33"/>
  <c r="F110" i="33"/>
  <c r="E110" i="33"/>
  <c r="F98" i="33"/>
  <c r="E98" i="33"/>
  <c r="F85" i="33"/>
  <c r="E85" i="33"/>
  <c r="F53" i="33"/>
  <c r="E53" i="33"/>
  <c r="F80" i="32"/>
  <c r="F74" i="32"/>
  <c r="E74" i="32"/>
  <c r="F69" i="32"/>
  <c r="E69" i="32"/>
  <c r="F42" i="32"/>
  <c r="E42" i="32"/>
  <c r="F81" i="31"/>
  <c r="F75" i="31"/>
  <c r="E75" i="31"/>
  <c r="F69" i="31"/>
  <c r="E69" i="31"/>
  <c r="F46" i="31"/>
  <c r="E46" i="31"/>
  <c r="F169" i="30"/>
  <c r="F163" i="30"/>
  <c r="E163" i="30"/>
  <c r="F157" i="30"/>
  <c r="E157" i="30"/>
  <c r="F100" i="30"/>
  <c r="E100" i="30"/>
  <c r="F115" i="29"/>
  <c r="F109" i="29"/>
  <c r="E109" i="29"/>
  <c r="F103" i="29"/>
  <c r="E103" i="29"/>
  <c r="F56" i="29"/>
  <c r="E56" i="29"/>
  <c r="F126" i="28"/>
  <c r="F120" i="28"/>
  <c r="E120" i="28"/>
  <c r="F115" i="28"/>
  <c r="E115" i="28"/>
  <c r="F67" i="28"/>
  <c r="E67" i="28"/>
  <c r="F86" i="27"/>
  <c r="F79" i="27"/>
  <c r="E79" i="27"/>
  <c r="F45" i="27"/>
  <c r="E45" i="27"/>
  <c r="F70" i="26"/>
  <c r="F64" i="26"/>
  <c r="E64" i="26"/>
  <c r="F24" i="26"/>
  <c r="E24" i="26"/>
  <c r="F11" i="26"/>
  <c r="E11" i="26"/>
  <c r="F141" i="25"/>
  <c r="F135" i="25"/>
  <c r="E135" i="25"/>
  <c r="F115" i="25"/>
  <c r="E115" i="25"/>
  <c r="F94" i="25"/>
  <c r="E94" i="25"/>
  <c r="F70" i="25"/>
  <c r="E70" i="25"/>
  <c r="F81" i="21" l="1"/>
  <c r="F66" i="21"/>
  <c r="E66" i="21"/>
  <c r="E39" i="20" l="1"/>
  <c r="E35" i="20"/>
  <c r="E31" i="20"/>
  <c r="E20" i="20"/>
  <c r="E42" i="20" s="1"/>
  <c r="F61" i="18"/>
  <c r="E61" i="18"/>
  <c r="F59" i="18" s="1"/>
  <c r="E57" i="18"/>
  <c r="E55" i="18"/>
  <c r="E35" i="18"/>
  <c r="E63" i="2"/>
  <c r="E69" i="2"/>
  <c r="E67" i="3"/>
  <c r="F55" i="3" s="1"/>
  <c r="E63" i="3"/>
  <c r="E61" i="3"/>
  <c r="E46" i="20" l="1"/>
  <c r="F34" i="18"/>
  <c r="F18" i="18"/>
  <c r="F43" i="18"/>
  <c r="F33" i="18"/>
  <c r="F25" i="18"/>
  <c r="F17" i="18"/>
  <c r="F9" i="18"/>
  <c r="F44" i="18"/>
  <c r="F52" i="18"/>
  <c r="F27" i="18"/>
  <c r="F11" i="18"/>
  <c r="F50" i="18"/>
  <c r="F26" i="18"/>
  <c r="F10" i="18"/>
  <c r="F51" i="18"/>
  <c r="F32" i="18"/>
  <c r="F24" i="18"/>
  <c r="F16" i="18"/>
  <c r="F45" i="18"/>
  <c r="F53" i="18"/>
  <c r="F54" i="18"/>
  <c r="F22" i="18"/>
  <c r="F14" i="18"/>
  <c r="F29" i="18"/>
  <c r="F21" i="18"/>
  <c r="F13" i="18"/>
  <c r="F40" i="18"/>
  <c r="F48" i="18"/>
  <c r="F8" i="18"/>
  <c r="F35" i="18" s="1"/>
  <c r="F19" i="18"/>
  <c r="F42" i="18"/>
  <c r="F31" i="18"/>
  <c r="F23" i="18"/>
  <c r="F15" i="18"/>
  <c r="F46" i="18"/>
  <c r="F30" i="18"/>
  <c r="F47" i="18"/>
  <c r="F28" i="18"/>
  <c r="F20" i="18"/>
  <c r="F12" i="18"/>
  <c r="F41" i="18"/>
  <c r="F49" i="18"/>
  <c r="F65" i="3"/>
  <c r="F34" i="3"/>
  <c r="F50" i="3"/>
  <c r="F35" i="3"/>
  <c r="F13" i="3"/>
  <c r="F36" i="3"/>
  <c r="F37" i="3"/>
  <c r="F45" i="3"/>
  <c r="F59" i="3"/>
  <c r="F15" i="3"/>
  <c r="F42" i="3"/>
  <c r="F53" i="3"/>
  <c r="F60" i="3"/>
  <c r="F12" i="3"/>
  <c r="F11" i="3"/>
  <c r="F46" i="3"/>
  <c r="F18" i="3"/>
  <c r="F10" i="3"/>
  <c r="F31" i="3"/>
  <c r="F39" i="3"/>
  <c r="F47" i="3"/>
  <c r="F57" i="3"/>
  <c r="F27" i="3"/>
  <c r="F43" i="3"/>
  <c r="F28" i="3"/>
  <c r="F52" i="3"/>
  <c r="F29" i="3"/>
  <c r="F30" i="3"/>
  <c r="F58" i="3"/>
  <c r="F17" i="3"/>
  <c r="F9" i="3"/>
  <c r="F32" i="3"/>
  <c r="F40" i="3"/>
  <c r="F48" i="3"/>
  <c r="F56" i="3"/>
  <c r="F26" i="3"/>
  <c r="F54" i="3"/>
  <c r="F14" i="3"/>
  <c r="F51" i="3"/>
  <c r="F44" i="3"/>
  <c r="F8" i="3"/>
  <c r="F19" i="3"/>
  <c r="F38" i="3"/>
  <c r="F16" i="3"/>
  <c r="F25" i="3"/>
  <c r="F33" i="3"/>
  <c r="F41" i="3"/>
  <c r="F49" i="3"/>
  <c r="D11" i="7"/>
  <c r="D15" i="7" s="1"/>
  <c r="F34" i="20" l="1"/>
  <c r="F35" i="20" s="1"/>
  <c r="F13" i="20"/>
  <c r="F17" i="20"/>
  <c r="F14" i="20"/>
  <c r="F19" i="20"/>
  <c r="F9" i="20"/>
  <c r="F25" i="20"/>
  <c r="F11" i="20"/>
  <c r="F30" i="20"/>
  <c r="F38" i="20"/>
  <c r="F39" i="20" s="1"/>
  <c r="F26" i="20"/>
  <c r="F28" i="20"/>
  <c r="F16" i="20"/>
  <c r="F15" i="20"/>
  <c r="F8" i="20"/>
  <c r="F24" i="20"/>
  <c r="F23" i="20"/>
  <c r="F29" i="20"/>
  <c r="F12" i="20"/>
  <c r="F18" i="20"/>
  <c r="F44" i="20"/>
  <c r="F27" i="20"/>
  <c r="F10" i="20"/>
  <c r="E13" i="7"/>
  <c r="F55" i="18"/>
  <c r="F57" i="18" s="1"/>
  <c r="F20" i="3"/>
  <c r="F61" i="3"/>
  <c r="E6" i="7"/>
  <c r="E10" i="7"/>
  <c r="E9" i="7"/>
  <c r="E8" i="7"/>
  <c r="E7" i="7"/>
  <c r="D15" i="8"/>
  <c r="E13" i="8" s="1"/>
  <c r="F65" i="11"/>
  <c r="F60" i="11"/>
  <c r="F61" i="11" s="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8" i="11"/>
  <c r="E67" i="11"/>
  <c r="E63" i="11"/>
  <c r="E9" i="12"/>
  <c r="E61" i="11"/>
  <c r="D11" i="12"/>
  <c r="E6" i="12" s="1"/>
  <c r="E7" i="12" s="1"/>
  <c r="D7" i="12"/>
  <c r="E9" i="14"/>
  <c r="D9" i="14"/>
  <c r="D13" i="14" s="1"/>
  <c r="E7" i="14" s="1"/>
  <c r="D7" i="15"/>
  <c r="D11" i="15" s="1"/>
  <c r="F46" i="19"/>
  <c r="F45" i="19"/>
  <c r="F47" i="19" s="1"/>
  <c r="F44" i="19"/>
  <c r="F43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8" i="19"/>
  <c r="F40" i="19" s="1"/>
  <c r="E53" i="19"/>
  <c r="E49" i="19"/>
  <c r="E40" i="19"/>
  <c r="E47" i="19"/>
  <c r="E75" i="21"/>
  <c r="E70" i="21"/>
  <c r="E77" i="21" l="1"/>
  <c r="F31" i="20"/>
  <c r="F20" i="20"/>
  <c r="F42" i="20" s="1"/>
  <c r="F63" i="3"/>
  <c r="F67" i="3" s="1"/>
  <c r="E11" i="7"/>
  <c r="E10" i="8"/>
  <c r="E6" i="8"/>
  <c r="E9" i="8"/>
  <c r="E8" i="8"/>
  <c r="E7" i="8"/>
  <c r="E11" i="14"/>
  <c r="E6" i="14"/>
  <c r="E8" i="14"/>
  <c r="E9" i="15"/>
  <c r="E7" i="15"/>
  <c r="F49" i="19"/>
  <c r="F53" i="19" s="1"/>
  <c r="E81" i="21" l="1"/>
  <c r="F65" i="21" s="1"/>
  <c r="E15" i="7"/>
  <c r="E13" i="14"/>
  <c r="E11" i="15"/>
  <c r="F17" i="21" l="1"/>
  <c r="F53" i="21"/>
  <c r="F10" i="21"/>
  <c r="F54" i="21"/>
  <c r="F43" i="21"/>
  <c r="F64" i="21"/>
  <c r="F60" i="21"/>
  <c r="F55" i="21"/>
  <c r="F47" i="21"/>
  <c r="F69" i="21"/>
  <c r="F70" i="21" s="1"/>
  <c r="F24" i="21"/>
  <c r="F38" i="21"/>
  <c r="F26" i="21"/>
  <c r="F59" i="21"/>
  <c r="F22" i="21"/>
  <c r="F56" i="21"/>
  <c r="F62" i="21"/>
  <c r="F20" i="21"/>
  <c r="F74" i="21"/>
  <c r="F49" i="21"/>
  <c r="F42" i="21"/>
  <c r="F21" i="21"/>
  <c r="F39" i="21"/>
  <c r="F73" i="21"/>
  <c r="F32" i="21"/>
  <c r="F25" i="21"/>
  <c r="F14" i="21"/>
  <c r="F18" i="21"/>
  <c r="F51" i="21"/>
  <c r="F45" i="21"/>
  <c r="F33" i="21"/>
  <c r="F40" i="21"/>
  <c r="F12" i="21"/>
  <c r="F41" i="21"/>
  <c r="F34" i="21"/>
  <c r="F13" i="21"/>
  <c r="F46" i="21"/>
  <c r="F63" i="21"/>
  <c r="F11" i="21"/>
  <c r="F28" i="21"/>
  <c r="F29" i="21"/>
  <c r="F35" i="21"/>
  <c r="F31" i="21"/>
  <c r="F57" i="21"/>
  <c r="F16" i="21"/>
  <c r="F50" i="21"/>
  <c r="F19" i="21"/>
  <c r="F37" i="21"/>
  <c r="F36" i="21"/>
  <c r="F15" i="21"/>
  <c r="F79" i="21"/>
  <c r="F8" i="21"/>
  <c r="F48" i="21"/>
  <c r="F58" i="21"/>
  <c r="F27" i="21"/>
  <c r="F61" i="21"/>
  <c r="F44" i="21"/>
  <c r="F23" i="21"/>
  <c r="F9" i="21"/>
  <c r="F30" i="21"/>
  <c r="F52" i="21"/>
  <c r="F77" i="21" l="1"/>
  <c r="F75" i="21"/>
  <c r="F76" i="24"/>
  <c r="F70" i="24"/>
  <c r="F65" i="24"/>
  <c r="E70" i="24"/>
  <c r="E65" i="24"/>
  <c r="F42" i="23"/>
  <c r="F36" i="23"/>
  <c r="E36" i="23"/>
  <c r="F87" i="22"/>
  <c r="F81" i="22"/>
  <c r="E81" i="22"/>
  <c r="F46" i="20"/>
  <c r="F47" i="17"/>
  <c r="F41" i="17"/>
  <c r="E41" i="17"/>
  <c r="F64" i="16"/>
  <c r="F58" i="16"/>
  <c r="E58" i="16"/>
  <c r="D8" i="13"/>
  <c r="D12" i="13" s="1"/>
  <c r="E11" i="12"/>
  <c r="F57" i="11"/>
  <c r="F63" i="11" s="1"/>
  <c r="F67" i="11" s="1"/>
  <c r="E57" i="11"/>
  <c r="D9" i="10"/>
  <c r="D10" i="9"/>
  <c r="E11" i="8"/>
  <c r="E15" i="8" s="1"/>
  <c r="D11" i="8"/>
  <c r="D11" i="6"/>
  <c r="F49" i="5"/>
  <c r="F43" i="5"/>
  <c r="E43" i="5"/>
  <c r="F54" i="4"/>
  <c r="F48" i="4"/>
  <c r="E48" i="4"/>
  <c r="E20" i="3"/>
  <c r="E59" i="2"/>
  <c r="E71" i="2" s="1"/>
  <c r="D13" i="10" l="1"/>
  <c r="D14" i="9"/>
  <c r="D15" i="6"/>
  <c r="E75" i="2"/>
  <c r="E10" i="13"/>
  <c r="E6" i="13"/>
  <c r="E7" i="13"/>
  <c r="E11" i="10" l="1"/>
  <c r="E7" i="10"/>
  <c r="E6" i="10"/>
  <c r="E9" i="10" s="1"/>
  <c r="E8" i="10"/>
  <c r="E12" i="9"/>
  <c r="E6" i="9"/>
  <c r="E10" i="9" s="1"/>
  <c r="E7" i="9"/>
  <c r="E8" i="9"/>
  <c r="E9" i="9"/>
  <c r="E7" i="6"/>
  <c r="E13" i="6"/>
  <c r="E8" i="6"/>
  <c r="E9" i="6"/>
  <c r="E6" i="6"/>
  <c r="E10" i="6"/>
  <c r="F40" i="2"/>
  <c r="F41" i="2"/>
  <c r="F62" i="2"/>
  <c r="F63" i="2" s="1"/>
  <c r="F52" i="2"/>
  <c r="F56" i="2"/>
  <c r="F49" i="2"/>
  <c r="F42" i="2"/>
  <c r="F43" i="2"/>
  <c r="F30" i="2"/>
  <c r="F31" i="2"/>
  <c r="F73" i="2"/>
  <c r="F33" i="2"/>
  <c r="F20" i="2"/>
  <c r="F35" i="2"/>
  <c r="F15" i="2"/>
  <c r="F13" i="2"/>
  <c r="F36" i="2"/>
  <c r="F57" i="2"/>
  <c r="F50" i="2"/>
  <c r="F51" i="2"/>
  <c r="F38" i="2"/>
  <c r="F9" i="2"/>
  <c r="F12" i="2"/>
  <c r="F55" i="2"/>
  <c r="F14" i="2"/>
  <c r="F67" i="2"/>
  <c r="F22" i="2"/>
  <c r="F23" i="2"/>
  <c r="F45" i="2"/>
  <c r="F53" i="2"/>
  <c r="F44" i="2"/>
  <c r="F58" i="2"/>
  <c r="F8" i="2"/>
  <c r="F46" i="2"/>
  <c r="F16" i="2"/>
  <c r="F29" i="2"/>
  <c r="F54" i="2"/>
  <c r="F27" i="2"/>
  <c r="F48" i="2"/>
  <c r="F39" i="2"/>
  <c r="F24" i="2"/>
  <c r="F17" i="2"/>
  <c r="F10" i="2"/>
  <c r="F11" i="2"/>
  <c r="F68" i="2"/>
  <c r="F28" i="2"/>
  <c r="F47" i="2"/>
  <c r="F32" i="2"/>
  <c r="F25" i="2"/>
  <c r="F18" i="2"/>
  <c r="F19" i="2"/>
  <c r="F66" i="2"/>
  <c r="F21" i="2"/>
  <c r="F26" i="2"/>
  <c r="F37" i="2"/>
  <c r="F34" i="2"/>
  <c r="E8" i="13"/>
  <c r="E12" i="13"/>
  <c r="E13" i="10" l="1"/>
  <c r="E14" i="9"/>
  <c r="E11" i="6"/>
  <c r="F59" i="2"/>
  <c r="F69" i="2"/>
  <c r="F71" i="2" s="1"/>
  <c r="E15" i="6" l="1"/>
  <c r="F75" i="2"/>
</calcChain>
</file>

<file path=xl/sharedStrings.xml><?xml version="1.0" encoding="utf-8"?>
<sst xmlns="http://schemas.openxmlformats.org/spreadsheetml/2006/main" count="6665" uniqueCount="1586">
  <si>
    <t>Franklin India Prima Plus As of Date -  28Feb2018</t>
  </si>
  <si>
    <t>ISIN Number</t>
  </si>
  <si>
    <t>Instrument Name</t>
  </si>
  <si>
    <t>Industry Classification</t>
  </si>
  <si>
    <t>Quantity</t>
  </si>
  <si>
    <t xml:space="preserve">Market Value(Rs. in Lakhs) </t>
  </si>
  <si>
    <t>% to Net Assets</t>
  </si>
  <si>
    <t>Equity &amp; Equity Related</t>
  </si>
  <si>
    <t>(a) Listed / awaiting listing on Stock Exchanges</t>
  </si>
  <si>
    <t>INE040A01026</t>
  </si>
  <si>
    <t>HDFC Bank Ltd.</t>
  </si>
  <si>
    <t>Banks</t>
  </si>
  <si>
    <t>INE009A01021</t>
  </si>
  <si>
    <t>Infosys Ltd.</t>
  </si>
  <si>
    <t>Software</t>
  </si>
  <si>
    <t>INE397D01024</t>
  </si>
  <si>
    <t>Bharti Airtel Ltd.</t>
  </si>
  <si>
    <t>Telecom - Services</t>
  </si>
  <si>
    <t>INE090A01021</t>
  </si>
  <si>
    <t>ICICI Bank Ltd.</t>
  </si>
  <si>
    <t>INE528G01027</t>
  </si>
  <si>
    <t>Yes Bank Ltd.</t>
  </si>
  <si>
    <t>INE018A01030</t>
  </si>
  <si>
    <t>Larsen &amp; Toubro Ltd.</t>
  </si>
  <si>
    <t>Construction Project</t>
  </si>
  <si>
    <t>INE237A01028</t>
  </si>
  <si>
    <t>Kotak Mahindra Bank Ltd.</t>
  </si>
  <si>
    <t>INE101A01026</t>
  </si>
  <si>
    <t>Mahindra &amp; Mahindra Ltd.</t>
  </si>
  <si>
    <t>Auto</t>
  </si>
  <si>
    <t>INE238A01034</t>
  </si>
  <si>
    <t>Axis Bank Ltd.</t>
  </si>
  <si>
    <t>INE089A01023</t>
  </si>
  <si>
    <t>Dr Reddy's Laboratories Ltd.</t>
  </si>
  <si>
    <t>Pharmaceuticals</t>
  </si>
  <si>
    <t>INE860A01027</t>
  </si>
  <si>
    <t>HCL Technologies Ltd.</t>
  </si>
  <si>
    <t>INE226A01021</t>
  </si>
  <si>
    <t>Voltas Ltd.</t>
  </si>
  <si>
    <t>INE669C01036</t>
  </si>
  <si>
    <t>Tech Mahindra Ltd.</t>
  </si>
  <si>
    <t>INE669E01016</t>
  </si>
  <si>
    <t>Idea Cellular Ltd.</t>
  </si>
  <si>
    <t>INE010B01027</t>
  </si>
  <si>
    <t>Cadila Healthcare Ltd.</t>
  </si>
  <si>
    <t>INE733E01010</t>
  </si>
  <si>
    <t>NTPC Ltd.</t>
  </si>
  <si>
    <t>Power</t>
  </si>
  <si>
    <t>INE155A01022</t>
  </si>
  <si>
    <t>Tata Motors Ltd.</t>
  </si>
  <si>
    <t>INE062A01020</t>
  </si>
  <si>
    <t>State Bank of India</t>
  </si>
  <si>
    <t>INE685A01028</t>
  </si>
  <si>
    <t>Torrent Pharmaceuticals Ltd.</t>
  </si>
  <si>
    <t>INE034A01011</t>
  </si>
  <si>
    <t>Arvind Ltd.</t>
  </si>
  <si>
    <t>Textile Products</t>
  </si>
  <si>
    <t>INE686F01025</t>
  </si>
  <si>
    <t>United Breweries Ltd.</t>
  </si>
  <si>
    <t>Consumer Non Durables</t>
  </si>
  <si>
    <t>INE196A01026</t>
  </si>
  <si>
    <t>Marico Ltd.</t>
  </si>
  <si>
    <t>INE600L01024</t>
  </si>
  <si>
    <t>Dr Lal PathLabs Ltd.</t>
  </si>
  <si>
    <t>Healthcare Services</t>
  </si>
  <si>
    <t>INE917I01010</t>
  </si>
  <si>
    <t>Bajaj Auto Ltd.</t>
  </si>
  <si>
    <t>INE016A01026</t>
  </si>
  <si>
    <t>Dabur India Ltd.</t>
  </si>
  <si>
    <t>INE012A01025</t>
  </si>
  <si>
    <t>ACC Ltd.</t>
  </si>
  <si>
    <t>Cement</t>
  </si>
  <si>
    <t>INE326A01037</t>
  </si>
  <si>
    <t>Lupin Ltd.</t>
  </si>
  <si>
    <t>INE044A01036</t>
  </si>
  <si>
    <t>Sun Pharmaceutical Industries Ltd.</t>
  </si>
  <si>
    <t>INE438A01022</t>
  </si>
  <si>
    <t>Apollo Tyres Ltd.</t>
  </si>
  <si>
    <t>Auto Ancillaries</t>
  </si>
  <si>
    <t>INE885A01032</t>
  </si>
  <si>
    <t>Amara Raja Batteries Ltd.</t>
  </si>
  <si>
    <t>INE647O01011</t>
  </si>
  <si>
    <t>Aditya Birla Fashion and Retail Ltd.</t>
  </si>
  <si>
    <t>Retailing</t>
  </si>
  <si>
    <t>INE094A01015</t>
  </si>
  <si>
    <t>Hindustan Petroleum Corp. Ltd.</t>
  </si>
  <si>
    <t>Petroleum Products</t>
  </si>
  <si>
    <t>INE176A01028</t>
  </si>
  <si>
    <t>Bata India Ltd.</t>
  </si>
  <si>
    <t>Consumer Durables</t>
  </si>
  <si>
    <t>INE481G01011</t>
  </si>
  <si>
    <t>UltraTech Cement Ltd.</t>
  </si>
  <si>
    <t>INE517F01014</t>
  </si>
  <si>
    <t>Gujarat Pipavav Port Ltd.</t>
  </si>
  <si>
    <t>Transportation</t>
  </si>
  <si>
    <t>INE786A01032</t>
  </si>
  <si>
    <t>JK Lakshmi Cement Ltd.</t>
  </si>
  <si>
    <t>INE640A01023</t>
  </si>
  <si>
    <t>SKF India Ltd.</t>
  </si>
  <si>
    <t>Industrial Products</t>
  </si>
  <si>
    <t>INE158A01026</t>
  </si>
  <si>
    <t>Hero Motocorp Ltd.</t>
  </si>
  <si>
    <t>INE029A01011</t>
  </si>
  <si>
    <t>Bharat Petroleum Corp. Ltd.</t>
  </si>
  <si>
    <t>INE462A01022</t>
  </si>
  <si>
    <t>Bayer Cropscience Ltd.</t>
  </si>
  <si>
    <t>Pesticides</t>
  </si>
  <si>
    <t>INE797F01012</t>
  </si>
  <si>
    <t>Jubilant Foodworks Ltd.</t>
  </si>
  <si>
    <t>INE674K01013</t>
  </si>
  <si>
    <t>Aditya Birla Capital Ltd.</t>
  </si>
  <si>
    <t>Finance</t>
  </si>
  <si>
    <t>INE183A01016</t>
  </si>
  <si>
    <t>Finolex Industries Ltd.</t>
  </si>
  <si>
    <t>INE765G01017</t>
  </si>
  <si>
    <t>ICICI Lombard General Insurance Co. Ltd., Reg S</t>
  </si>
  <si>
    <t>INE663F01024</t>
  </si>
  <si>
    <t>Info Edge India Ltd.</t>
  </si>
  <si>
    <t>INE036D01028</t>
  </si>
  <si>
    <t>Karur Vysya Bank Ltd.</t>
  </si>
  <si>
    <t>INE988K01017</t>
  </si>
  <si>
    <t>Equitas Holdings Ltd.</t>
  </si>
  <si>
    <t>INE298A01020</t>
  </si>
  <si>
    <t>Cummins India Ltd.</t>
  </si>
  <si>
    <t>INE038A01020</t>
  </si>
  <si>
    <t>Hindalco Industries Ltd.</t>
  </si>
  <si>
    <t>Non - Ferrous Metals</t>
  </si>
  <si>
    <t>INE067A01029</t>
  </si>
  <si>
    <t>CG Power and Industrial Solutions Ltd.</t>
  </si>
  <si>
    <t>Industrial Capital Goods</t>
  </si>
  <si>
    <t>INE199G01027</t>
  </si>
  <si>
    <t>Jagran Prakashan Ltd.</t>
  </si>
  <si>
    <t>Media &amp; Entertainment</t>
  </si>
  <si>
    <t/>
  </si>
  <si>
    <t>Quantum Information Systems</t>
  </si>
  <si>
    <t>Total</t>
  </si>
  <si>
    <t>(b)Unlisted</t>
  </si>
  <si>
    <t>INE696201123</t>
  </si>
  <si>
    <t>Quantum Information Services</t>
  </si>
  <si>
    <t>Unlisted</t>
  </si>
  <si>
    <t>Numero Uno International Ltd.</t>
  </si>
  <si>
    <t>Call, Cash &amp; Other Assets</t>
  </si>
  <si>
    <t>Net Asset</t>
  </si>
  <si>
    <t>Note</t>
  </si>
  <si>
    <t>a) NAV at the beginning and at the end of the Half-year ended 28Feb2018</t>
  </si>
  <si>
    <t>NAV as on 31-Aug-2017</t>
  </si>
  <si>
    <t>NAV as on 28-Feb-2018</t>
  </si>
  <si>
    <t>b) Dividends declared during the Half - year ended 28-Feb-2018</t>
  </si>
  <si>
    <t>Nil</t>
  </si>
  <si>
    <t>c) Portfolio Turnover Ratio during the Half - year 28-Feb-2018</t>
  </si>
  <si>
    <t>Franklin Asian Equity Fund As of Date -  28Feb2018</t>
  </si>
  <si>
    <t>INE338I01027</t>
  </si>
  <si>
    <t>Motilal Oswal Financial Services Ltd.</t>
  </si>
  <si>
    <t>INE053A01029</t>
  </si>
  <si>
    <t>Indian Hotels Co. Ltd.</t>
  </si>
  <si>
    <t>INE849A01020</t>
  </si>
  <si>
    <t>Trent Ltd.</t>
  </si>
  <si>
    <t>INE093I01010</t>
  </si>
  <si>
    <t>Oberoi Realty Ltd.</t>
  </si>
  <si>
    <t>Construction</t>
  </si>
  <si>
    <t>INE410P01011</t>
  </si>
  <si>
    <t>Narayana Hrudayalaya Ltd., Reg S</t>
  </si>
  <si>
    <t>Foreign Equity Securities</t>
  </si>
  <si>
    <t>CNE1000002H1</t>
  </si>
  <si>
    <t>China Construction Bank Corp., H</t>
  </si>
  <si>
    <t>CNE1000003X6</t>
  </si>
  <si>
    <t>Ping An Insurance (Group) Co. of China Ltd.,</t>
  </si>
  <si>
    <t>HK0000069689</t>
  </si>
  <si>
    <t>AIA Group Ltd.</t>
  </si>
  <si>
    <t>HK0669013440</t>
  </si>
  <si>
    <t>Techtronic Industries Co. Ltd.</t>
  </si>
  <si>
    <t>ID1000061302</t>
  </si>
  <si>
    <t>Indocement Tunggal Prakarsa Tbk PT</t>
  </si>
  <si>
    <t>ID1000106800</t>
  </si>
  <si>
    <t>Semen Indonesia (Persero) Tbk PT</t>
  </si>
  <si>
    <t>ID1000109507</t>
  </si>
  <si>
    <t>Bank Central Asia Tbk PT</t>
  </si>
  <si>
    <t>ID1000113301</t>
  </si>
  <si>
    <t>Matahari Department Store Tbk PT</t>
  </si>
  <si>
    <t>ID1000125503</t>
  </si>
  <si>
    <t>ACE Hardware Indonesia Tbk PT</t>
  </si>
  <si>
    <t>KYG2121R1039</t>
  </si>
  <si>
    <t>China Literature Ltd.</t>
  </si>
  <si>
    <t>KYG2162W1024</t>
  </si>
  <si>
    <t>China Yongda Automobiles Services Holdings Ltd.</t>
  </si>
  <si>
    <t>KYG2953R1149</t>
  </si>
  <si>
    <t>AAC Technologies Holdings Inc.</t>
  </si>
  <si>
    <t>Telecom - Equipment &amp; Accessories</t>
  </si>
  <si>
    <t>KYG8586D1097</t>
  </si>
  <si>
    <t>Sunny Optical Technology Group Co. Ltd.</t>
  </si>
  <si>
    <t>KYG875721634</t>
  </si>
  <si>
    <t>Tencent Holdings Ltd.</t>
  </si>
  <si>
    <t>KYG9222R1065</t>
  </si>
  <si>
    <t>Uni-President China Holdings Ltd.</t>
  </si>
  <si>
    <t>LU0633102719</t>
  </si>
  <si>
    <t>Samsonite International SA</t>
  </si>
  <si>
    <t>SG1L01001701</t>
  </si>
  <si>
    <t>DBS Group Holdings Ltd.</t>
  </si>
  <si>
    <t>TH0003010Z12</t>
  </si>
  <si>
    <t>The Siam Cement PCL, fgn.</t>
  </si>
  <si>
    <t>TH0016010017</t>
  </si>
  <si>
    <t>Kasikornbank PCL, fgn.</t>
  </si>
  <si>
    <t>TH0128B10Z17</t>
  </si>
  <si>
    <t>Minor International PCL, fgn.</t>
  </si>
  <si>
    <t>Hotels / Resorts And Other Recreational Activities</t>
  </si>
  <si>
    <t>TH0671010Z16</t>
  </si>
  <si>
    <t>Major Cineplex Group PCL, fgn.</t>
  </si>
  <si>
    <t>TW0002330008</t>
  </si>
  <si>
    <t>Taiwan Semiconductor Manufacturing Co. Ltd.</t>
  </si>
  <si>
    <t>Hardware</t>
  </si>
  <si>
    <t>TW0003008009</t>
  </si>
  <si>
    <t>Largan Precision Co. Ltd.</t>
  </si>
  <si>
    <t>TW0006414006</t>
  </si>
  <si>
    <t>Ennoconn Corp.</t>
  </si>
  <si>
    <t>US01609W1027</t>
  </si>
  <si>
    <t>Alibaba Group Holding Ltd., ADR</t>
  </si>
  <si>
    <t>US47215P1066</t>
  </si>
  <si>
    <t>JD.com Inc., ADR</t>
  </si>
  <si>
    <t>US6475811070</t>
  </si>
  <si>
    <t>New Oriental Education &amp; Technology Group Inc., ADR</t>
  </si>
  <si>
    <t>Diversified Consumer Service</t>
  </si>
  <si>
    <t>INE242A01010</t>
  </si>
  <si>
    <t>Indian Oil Corp. Ltd.</t>
  </si>
  <si>
    <t>INE129A01019</t>
  </si>
  <si>
    <t>GAIL India Ltd.</t>
  </si>
  <si>
    <t>Gas</t>
  </si>
  <si>
    <t>IN9155A01020</t>
  </si>
  <si>
    <t>Tata Motors Ltd., A</t>
  </si>
  <si>
    <t>INE021A01026</t>
  </si>
  <si>
    <t>Asian Paints Ltd.</t>
  </si>
  <si>
    <t>INE154A01025</t>
  </si>
  <si>
    <t>ITC Ltd.</t>
  </si>
  <si>
    <t>INE213A01029</t>
  </si>
  <si>
    <t>Oil &amp; Natural Gas Corp. Ltd.</t>
  </si>
  <si>
    <t>Oil</t>
  </si>
  <si>
    <t>INE752E01010</t>
  </si>
  <si>
    <t>Power Grid Corp. of India Ltd.</t>
  </si>
  <si>
    <r>
      <t>Franklin India BlueChip Fund As of Date -  28Feb20</t>
    </r>
    <r>
      <rPr>
        <b/>
        <sz val="8"/>
        <color theme="1"/>
        <rFont val="Arial"/>
        <family val="2"/>
      </rPr>
      <t>18</t>
    </r>
  </si>
  <si>
    <t>Franklin Build India Fund As of Date -  28Feb2018</t>
  </si>
  <si>
    <t>INE716A01013</t>
  </si>
  <si>
    <t>Whirlpool of India Ltd.</t>
  </si>
  <si>
    <t>INE358A01014</t>
  </si>
  <si>
    <t>Abbott India Ltd.</t>
  </si>
  <si>
    <t>INE058A01010</t>
  </si>
  <si>
    <t>Sanofi India Ltd.</t>
  </si>
  <si>
    <t>INE878B01027</t>
  </si>
  <si>
    <t>KEI Industries Ltd.</t>
  </si>
  <si>
    <t>INE513A01014</t>
  </si>
  <si>
    <t>Schaeffler India Ltd.</t>
  </si>
  <si>
    <t>INE070A01015</t>
  </si>
  <si>
    <t>Shree Cement Ltd.</t>
  </si>
  <si>
    <t>INE876N01018</t>
  </si>
  <si>
    <t>Orient Cement Ltd.</t>
  </si>
  <si>
    <t>INE001A01036</t>
  </si>
  <si>
    <t>Housing Development Finance Corp. Ltd.</t>
  </si>
  <si>
    <t>INE686A01026</t>
  </si>
  <si>
    <t>ITD Cementation India Ltd.</t>
  </si>
  <si>
    <t>INE671H01015</t>
  </si>
  <si>
    <t>Sobha Ltd.</t>
  </si>
  <si>
    <t>INE355A01028</t>
  </si>
  <si>
    <t>Somany Ceramics Ltd.</t>
  </si>
  <si>
    <t>INE347G01014</t>
  </si>
  <si>
    <t>Petronet LNG Ltd.</t>
  </si>
  <si>
    <t>INE227C01017</t>
  </si>
  <si>
    <t>M.M. Forgings Ltd.</t>
  </si>
  <si>
    <t>INE472A01039</t>
  </si>
  <si>
    <t>Blue Star Ltd.</t>
  </si>
  <si>
    <t>INE160A01022</t>
  </si>
  <si>
    <t>Punjab National Bank Ltd.</t>
  </si>
  <si>
    <t>INE349A01021</t>
  </si>
  <si>
    <t>NRB Bearings Ltd.</t>
  </si>
  <si>
    <t>INE111A01017</t>
  </si>
  <si>
    <t>Container Corp. of India Ltd.</t>
  </si>
  <si>
    <t>INE871K01015</t>
  </si>
  <si>
    <t>Hindustan Media Ventures Ltd.</t>
  </si>
  <si>
    <t>INE932A01024</t>
  </si>
  <si>
    <t>Pennar Industries Ltd.</t>
  </si>
  <si>
    <t>Ferrous Metals</t>
  </si>
  <si>
    <t>(b)Mutual Funds</t>
  </si>
  <si>
    <t>Franklin India Bluechip Fund, Class G</t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</si>
  <si>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28Feb2018</t>
    </r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</si>
  <si>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28Feb2018</t>
    </r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</si>
  <si>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28Feb2018</t>
    </r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</si>
  <si>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28Feb2018</t>
    </r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</si>
  <si>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28Feb2018</t>
    </r>
  </si>
  <si>
    <t>INE030A01027</t>
  </si>
  <si>
    <t>Hindustan Unilever Ltd.</t>
  </si>
  <si>
    <t>INE259A01022</t>
  </si>
  <si>
    <t>Colgate-Palmolive India Ltd.</t>
  </si>
  <si>
    <t>INE531A01024</t>
  </si>
  <si>
    <t>Kansai Nerolac Paints Ltd.</t>
  </si>
  <si>
    <t>INE246F01010</t>
  </si>
  <si>
    <t>Gujarat State Petronet Ltd.</t>
  </si>
  <si>
    <t>INE494B01023</t>
  </si>
  <si>
    <t>TVS Motor Co. Ltd.</t>
  </si>
  <si>
    <t>INE047A01021</t>
  </si>
  <si>
    <t>Grasim Industries Ltd.</t>
  </si>
  <si>
    <t>INE787D01026</t>
  </si>
  <si>
    <t>Balkrishna Industries Ltd.</t>
  </si>
  <si>
    <t>INE280A01028</t>
  </si>
  <si>
    <t>Titan Co. Ltd.</t>
  </si>
  <si>
    <t>INE752H01013</t>
  </si>
  <si>
    <t>Care Ratings Ltd.</t>
  </si>
  <si>
    <t>INE136B01020</t>
  </si>
  <si>
    <t>Cyient Ltd.</t>
  </si>
  <si>
    <t>INE612J01015</t>
  </si>
  <si>
    <t>Repco Home Finance Ltd.</t>
  </si>
  <si>
    <t>INE836F01026</t>
  </si>
  <si>
    <t>Dish TV India Ltd.</t>
  </si>
  <si>
    <t>INE049A01027</t>
  </si>
  <si>
    <t>Himatsingka Seide Ltd.</t>
  </si>
  <si>
    <t>INE334L01012</t>
  </si>
  <si>
    <t>Ujjivan Financial Services Ltd.</t>
  </si>
  <si>
    <r>
      <t>Franklin India Flexi Cap Fund As of Date -  28Feb2</t>
    </r>
    <r>
      <rPr>
        <b/>
        <sz val="8"/>
        <color theme="1"/>
        <rFont val="Arial"/>
        <family val="2"/>
      </rPr>
      <t>018</t>
    </r>
  </si>
  <si>
    <r>
      <t>Franklin India Feeder - Franklin European Growth F</t>
    </r>
    <r>
      <rPr>
        <b/>
        <sz val="8"/>
        <color theme="1"/>
        <rFont val="Arial"/>
        <family val="2"/>
      </rPr>
      <t>und As of Date -  28Feb2018</t>
    </r>
  </si>
  <si>
    <t>Franklin India Short Term Income Plan, Class G,</t>
  </si>
  <si>
    <r>
      <t>Franklin India Dynamic PE Ratio Fund of Funds As o</t>
    </r>
    <r>
      <rPr>
        <b/>
        <sz val="8"/>
        <color theme="1"/>
        <rFont val="Arial"/>
        <family val="2"/>
      </rPr>
      <t>f Date -  28Feb2018</t>
    </r>
  </si>
  <si>
    <r>
      <t>Franklin India Multi-Asset Solution Fund As of Dat</t>
    </r>
    <r>
      <rPr>
        <b/>
        <sz val="8"/>
        <color theme="1"/>
        <rFont val="Arial"/>
        <family val="2"/>
      </rPr>
      <t>e -  28Feb2018</t>
    </r>
  </si>
  <si>
    <r>
      <t>Franklin India Feeder - Franklin U.S. Opportunitie</t>
    </r>
    <r>
      <rPr>
        <b/>
        <sz val="8"/>
        <color theme="1"/>
        <rFont val="Arial"/>
        <family val="2"/>
      </rPr>
      <t>s Fund As of Date -  28Feb2018</t>
    </r>
  </si>
  <si>
    <t>INE002A01018</t>
  </si>
  <si>
    <t>Reliance Industries Ltd.</t>
  </si>
  <si>
    <t>INE467B01029</t>
  </si>
  <si>
    <t>Tata Consultancy Services Ltd.</t>
  </si>
  <si>
    <t>INE585B01010</t>
  </si>
  <si>
    <t>Maruti Suzuki India Ltd.</t>
  </si>
  <si>
    <t>INE095A01012</t>
  </si>
  <si>
    <t>IndusInd Bank Ltd.</t>
  </si>
  <si>
    <t>INE205A01025</t>
  </si>
  <si>
    <t>Vedanta Ltd.</t>
  </si>
  <si>
    <t>INE081A01012</t>
  </si>
  <si>
    <t>Tata Steel Ltd.</t>
  </si>
  <si>
    <t>INE148I01020</t>
  </si>
  <si>
    <t>Indiabulls Housing Finance Ltd.</t>
  </si>
  <si>
    <t>INE522F01014</t>
  </si>
  <si>
    <t>Coal India Ltd.</t>
  </si>
  <si>
    <t>Minerals/mining</t>
  </si>
  <si>
    <t>INE296A01024</t>
  </si>
  <si>
    <t>Bajaj Finance Ltd.</t>
  </si>
  <si>
    <t>INE075A01022</t>
  </si>
  <si>
    <t>Wipro Ltd.</t>
  </si>
  <si>
    <t>INE066A01013</t>
  </si>
  <si>
    <t>Eicher Motors Ltd.</t>
  </si>
  <si>
    <t>INE742F01042</t>
  </si>
  <si>
    <t>Adani Ports And Special Economic Zone Ltd.</t>
  </si>
  <si>
    <t>INE256A01028</t>
  </si>
  <si>
    <t>Zee Entertainment Enterprises Ltd.</t>
  </si>
  <si>
    <t>INE059A01026</t>
  </si>
  <si>
    <t>Cipla Ltd.</t>
  </si>
  <si>
    <t>INE121J01017</t>
  </si>
  <si>
    <t>Bharti Infratel Ltd.</t>
  </si>
  <si>
    <t>Telecom -  Equipment &amp; Accessories</t>
  </si>
  <si>
    <t>INE628A01036</t>
  </si>
  <si>
    <t>UPL Ltd.</t>
  </si>
  <si>
    <t>INE079A01024</t>
  </si>
  <si>
    <t>Ambuja Cements Ltd.</t>
  </si>
  <si>
    <t>INE406A01037</t>
  </si>
  <si>
    <t>Aurobindo Pharma Ltd.</t>
  </si>
  <si>
    <t>INE323A01026</t>
  </si>
  <si>
    <t>Bosch Ltd.</t>
  </si>
  <si>
    <r>
      <t>Franklin India Index Fund - NSE Nifty Plan As of D</t>
    </r>
    <r>
      <rPr>
        <b/>
        <sz val="8"/>
        <color theme="1"/>
        <rFont val="Arial"/>
        <family val="2"/>
      </rPr>
      <t>ate -  28Feb2018</t>
    </r>
  </si>
  <si>
    <t>INE230A01023</t>
  </si>
  <si>
    <t>EIH Ltd.</t>
  </si>
  <si>
    <t>INE373A01013</t>
  </si>
  <si>
    <t>BASF India Ltd.</t>
  </si>
  <si>
    <t>Chemicals</t>
  </si>
  <si>
    <r>
      <t>Franklin India High Growth Companies Fund As of Da</t>
    </r>
    <r>
      <rPr>
        <b/>
        <sz val="8"/>
        <color theme="1"/>
        <rFont val="Arial"/>
        <family val="2"/>
      </rPr>
      <t>te -  28Feb2018</t>
    </r>
  </si>
  <si>
    <t>INE118A01012</t>
  </si>
  <si>
    <t>Bajaj Holdings &amp; Investment Ltd.</t>
  </si>
  <si>
    <t>INE092A01019</t>
  </si>
  <si>
    <t>Tata Chemicals Ltd.</t>
  </si>
  <si>
    <t>INE823G01014</t>
  </si>
  <si>
    <t>JK Cement Ltd.</t>
  </si>
  <si>
    <t>INE532F01054</t>
  </si>
  <si>
    <t>Edelweiss Financial Services Ltd.</t>
  </si>
  <si>
    <t>INE672A01018</t>
  </si>
  <si>
    <t>Tata Investment Corp. Ltd.</t>
  </si>
  <si>
    <t>INE376G01013</t>
  </si>
  <si>
    <t>Biocon Ltd.</t>
  </si>
  <si>
    <t>INE128A01029</t>
  </si>
  <si>
    <t>Eveready Industries India Ltd.</t>
  </si>
  <si>
    <t>INE171A01029</t>
  </si>
  <si>
    <t>Federal Bank Ltd.</t>
  </si>
  <si>
    <t>INE935A01035</t>
  </si>
  <si>
    <t>Glenmark Pharmaceuticals Ltd.</t>
  </si>
  <si>
    <t>INE439L01019</t>
  </si>
  <si>
    <t>Dalmia Bharat Ltd.</t>
  </si>
  <si>
    <t>INE825A01012</t>
  </si>
  <si>
    <t>Vardhman Textiles Ltd.</t>
  </si>
  <si>
    <t>Textiles - Cotton</t>
  </si>
  <si>
    <t>INE891D01026</t>
  </si>
  <si>
    <t>Redington India Ltd.</t>
  </si>
  <si>
    <t>INE017A01032</t>
  </si>
  <si>
    <t>Great Eastern Shipping Co. Ltd.</t>
  </si>
  <si>
    <t>INE064C01014</t>
  </si>
  <si>
    <t>Trident Ltd.</t>
  </si>
  <si>
    <t>INE576I01022</t>
  </si>
  <si>
    <t>J. Kumar Infraprojects Ltd.</t>
  </si>
  <si>
    <t>BMG2442N1048</t>
  </si>
  <si>
    <t>COSCO Shipping Ports Ltd.</t>
  </si>
  <si>
    <t>BMG4977W1038</t>
  </si>
  <si>
    <t>I.T Ltd.</t>
  </si>
  <si>
    <t>BMG570071099</t>
  </si>
  <si>
    <t>Luye Pharma Group Ltd.</t>
  </si>
  <si>
    <t>CNE1000004J3</t>
  </si>
  <si>
    <t>TravelSky Technology Ltd., H</t>
  </si>
  <si>
    <t>CNE1000009W5</t>
  </si>
  <si>
    <t>Chongqing Machinery &amp; Electric Co. Ltd., H</t>
  </si>
  <si>
    <t>KYG4387E1070</t>
  </si>
  <si>
    <t>Health and Happiness H&amp;H International Holdings Ltd.</t>
  </si>
  <si>
    <t>KYG982771092</t>
  </si>
  <si>
    <t>Xtep International Holdings Ltd.</t>
  </si>
  <si>
    <t>KYG9829N1025</t>
  </si>
  <si>
    <t>Xinyi Solar Holdings Ltd.</t>
  </si>
  <si>
    <t>TW0003034005</t>
  </si>
  <si>
    <t>Novatek Microelectronics Corp. Ltd.</t>
  </si>
  <si>
    <t>Semiconductors</t>
  </si>
  <si>
    <t>TW0004126008</t>
  </si>
  <si>
    <t>Pacific Hospital Supply Co. Ltd.</t>
  </si>
  <si>
    <t>TW0008044009</t>
  </si>
  <si>
    <t>PChome Online Inc.</t>
  </si>
  <si>
    <r>
      <t>Templeton India Equity Income Fund As of Date -  2</t>
    </r>
    <r>
      <rPr>
        <b/>
        <sz val="8"/>
        <color theme="1"/>
        <rFont val="Arial"/>
        <family val="2"/>
      </rPr>
      <t>8Feb2018</t>
    </r>
  </si>
  <si>
    <t>INE442H01029</t>
  </si>
  <si>
    <t>Ashoka Buildcon Ltd.</t>
  </si>
  <si>
    <t>INE029L01018</t>
  </si>
  <si>
    <t>Brillio Technologies Pvt. Ltd.</t>
  </si>
  <si>
    <t>Chennai Interactive Business Services Pvt Ltd.</t>
  </si>
  <si>
    <r>
      <t>Franklin India Opportunities Fund As of Date -  28</t>
    </r>
    <r>
      <rPr>
        <b/>
        <sz val="8"/>
        <color theme="1"/>
        <rFont val="Arial"/>
        <family val="2"/>
      </rPr>
      <t>Feb2018</t>
    </r>
  </si>
  <si>
    <t>INE881D01027</t>
  </si>
  <si>
    <t>Oracle Financial Services Software Ltd.</t>
  </si>
  <si>
    <t>INE738I01010</t>
  </si>
  <si>
    <t>Eclerx Services Ltd.</t>
  </si>
  <si>
    <t>INE246B01019</t>
  </si>
  <si>
    <t>Ramco Systems Ltd.</t>
  </si>
  <si>
    <t>INE919I01016</t>
  </si>
  <si>
    <t>Music Broadcast Ltd., Reg S</t>
  </si>
  <si>
    <t>US3696041033</t>
  </si>
  <si>
    <t>General Electric Co.</t>
  </si>
  <si>
    <t>US90184L1026</t>
  </si>
  <si>
    <t>Twitter Inc.</t>
  </si>
  <si>
    <r>
      <t>Franklin India Technology Fund As of Date -  28Feb</t>
    </r>
    <r>
      <rPr>
        <b/>
        <sz val="8"/>
        <color theme="1"/>
        <rFont val="Arial"/>
        <family val="2"/>
      </rPr>
      <t>2018</t>
    </r>
  </si>
  <si>
    <t>Franklin India Prima Fund As of Date -  28Feb2018</t>
  </si>
  <si>
    <t>INE235A01022</t>
  </si>
  <si>
    <t>Finolex Cables Ltd.</t>
  </si>
  <si>
    <t>INE342J01019</t>
  </si>
  <si>
    <t>Wabco India Ltd.</t>
  </si>
  <si>
    <t>INE299U01018</t>
  </si>
  <si>
    <t>Crompton Greaves Consumer Electricals Ltd.</t>
  </si>
  <si>
    <t>INE491A01021</t>
  </si>
  <si>
    <t>City Union Bank Ltd.</t>
  </si>
  <si>
    <t>INE486A01013</t>
  </si>
  <si>
    <t>CESC Ltd.</t>
  </si>
  <si>
    <t>INE437A01024</t>
  </si>
  <si>
    <t>Apollo Hospitals Enterprise Ltd.</t>
  </si>
  <si>
    <t>INE603J01030</t>
  </si>
  <si>
    <t>PI Industries Ltd.</t>
  </si>
  <si>
    <t>INE169A01031</t>
  </si>
  <si>
    <t>Coromandel International Ltd.</t>
  </si>
  <si>
    <t>Fertilisers</t>
  </si>
  <si>
    <t>INE217B01036</t>
  </si>
  <si>
    <t>Kajaria Ceramics Ltd.</t>
  </si>
  <si>
    <t>INE331A01037</t>
  </si>
  <si>
    <t>Ramco Cements Ltd.</t>
  </si>
  <si>
    <t>INE660A01013</t>
  </si>
  <si>
    <t>Sundaram Finance Ltd.</t>
  </si>
  <si>
    <t>INE152A01029</t>
  </si>
  <si>
    <t>Thermax Ltd.</t>
  </si>
  <si>
    <t>INE212H01026</t>
  </si>
  <si>
    <t>AIA Engineering Ltd.</t>
  </si>
  <si>
    <t>INE302A01020</t>
  </si>
  <si>
    <t>Exide Industries Ltd.</t>
  </si>
  <si>
    <t>INE133A01011</t>
  </si>
  <si>
    <t>Akzo Nobel India Ltd.</t>
  </si>
  <si>
    <t>INE503A01015</t>
  </si>
  <si>
    <t>DCB Bank Ltd.</t>
  </si>
  <si>
    <t>INE176B01034</t>
  </si>
  <si>
    <t>Havell's India Ltd.</t>
  </si>
  <si>
    <t>Him Techno</t>
  </si>
  <si>
    <t>INE202Z01029</t>
  </si>
  <si>
    <t>INE317F01035</t>
  </si>
  <si>
    <t>Nesco Ltd.</t>
  </si>
  <si>
    <t>Commercial Services</t>
  </si>
  <si>
    <t>INE791I01019</t>
  </si>
  <si>
    <t>Brigade Enterprises Ltd.</t>
  </si>
  <si>
    <t>INE288B01029</t>
  </si>
  <si>
    <t>Deepak Nitrite Ltd.</t>
  </si>
  <si>
    <t>INE274V01019</t>
  </si>
  <si>
    <t>Shankara Building Products Ltd.</t>
  </si>
  <si>
    <t>INE571A01020</t>
  </si>
  <si>
    <t>IPCA Laboratories Ltd.</t>
  </si>
  <si>
    <t>INE131A01031</t>
  </si>
  <si>
    <t>Gujarat Mineral Development Corp. Ltd.</t>
  </si>
  <si>
    <t>INE075I01017</t>
  </si>
  <si>
    <t>Healthcare Global Enterprises Ltd.</t>
  </si>
  <si>
    <t>INE060A01024</t>
  </si>
  <si>
    <t>Navneet Education Ltd.</t>
  </si>
  <si>
    <t>INE100A01010</t>
  </si>
  <si>
    <t>Atul Ltd.</t>
  </si>
  <si>
    <t>INE054A01027</t>
  </si>
  <si>
    <t>VIP Industries Ltd.</t>
  </si>
  <si>
    <t>INE501G01024</t>
  </si>
  <si>
    <t>HT Media Ltd.</t>
  </si>
  <si>
    <t>INE269B01029</t>
  </si>
  <si>
    <t>Lakshmi Machine Works Ltd.</t>
  </si>
  <si>
    <t>INE572A01028</t>
  </si>
  <si>
    <t>J.B. Chemicals &amp; Pharmaceuticals Ltd.</t>
  </si>
  <si>
    <t>INE152M01016</t>
  </si>
  <si>
    <t>Triveni Turbine Ltd.</t>
  </si>
  <si>
    <t>INE635Q01029</t>
  </si>
  <si>
    <t>Gulf Oil Lubricants India Ltd.</t>
  </si>
  <si>
    <t>INE463A01038</t>
  </si>
  <si>
    <t>Berger Paints India Ltd.</t>
  </si>
  <si>
    <t>INE018I01017</t>
  </si>
  <si>
    <t>Mindtree Ltd.</t>
  </si>
  <si>
    <t>INE668F01031</t>
  </si>
  <si>
    <t>Jyothy Laboratories Ltd.</t>
  </si>
  <si>
    <t>INE613A01020</t>
  </si>
  <si>
    <t>Rallis India Ltd.</t>
  </si>
  <si>
    <t>INE038F01029</t>
  </si>
  <si>
    <t>TV Today Network Ltd.</t>
  </si>
  <si>
    <t>INE286K01024</t>
  </si>
  <si>
    <t>Techno Electric &amp; Engineering Co. Ltd.</t>
  </si>
  <si>
    <t>INE758C01029</t>
  </si>
  <si>
    <t>Ahluwalia Contracts India Ltd.</t>
  </si>
  <si>
    <t>INE399G01015</t>
  </si>
  <si>
    <t>Ramkrishna Forgings Ltd.</t>
  </si>
  <si>
    <t>INE120A01034</t>
  </si>
  <si>
    <t>Carborundum Universal Ltd.</t>
  </si>
  <si>
    <t>INE539A01019</t>
  </si>
  <si>
    <t>GHCL Ltd.</t>
  </si>
  <si>
    <t>INE739E01017</t>
  </si>
  <si>
    <t>Cera Sanitaryware Ltd.</t>
  </si>
  <si>
    <t>INE455I01029</t>
  </si>
  <si>
    <t>Kaveri Seed Co. Ltd.</t>
  </si>
  <si>
    <t>INE634I01029</t>
  </si>
  <si>
    <t>KNR Constructions Ltd.</t>
  </si>
  <si>
    <t>INE782A01015</t>
  </si>
  <si>
    <t>Johnson Controls Hitachi Air Conditioning India Ltd.</t>
  </si>
  <si>
    <t>INE255A01020</t>
  </si>
  <si>
    <t>Essel Propack Ltd.</t>
  </si>
  <si>
    <t>INE213C01025</t>
  </si>
  <si>
    <t>Banco Products India Ltd.</t>
  </si>
  <si>
    <t>INE366I01010</t>
  </si>
  <si>
    <t>VRL Logistics Ltd.</t>
  </si>
  <si>
    <t>INE834I01025</t>
  </si>
  <si>
    <t>INE002S01010</t>
  </si>
  <si>
    <t>Mahanagar Gas Ltd.</t>
  </si>
  <si>
    <t>INE265F01028</t>
  </si>
  <si>
    <t>Entertainment Network India Ltd.</t>
  </si>
  <si>
    <t>INE852F01015</t>
  </si>
  <si>
    <t>Gateway Distriparks Ltd.</t>
  </si>
  <si>
    <t>INE536A01023</t>
  </si>
  <si>
    <t>Grindwell Norton Ltd.</t>
  </si>
  <si>
    <t>INE429I01024</t>
  </si>
  <si>
    <t>Consolidated Construction Consortium Ltd.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</si>
  <si>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28Feb2018</t>
    </r>
  </si>
  <si>
    <t>INE868B01028</t>
  </si>
  <si>
    <t>NCC Ltd./India</t>
  </si>
  <si>
    <r>
      <t>Templeton India Growth Fund As of Date -  28Feb201</t>
    </r>
    <r>
      <rPr>
        <b/>
        <sz val="8"/>
        <color theme="1"/>
        <rFont val="Arial"/>
        <family val="2"/>
      </rPr>
      <t>8</t>
    </r>
  </si>
  <si>
    <t>Franklin India Taxshield As of Date -  28Feb2018</t>
  </si>
  <si>
    <t>INE318A01026</t>
  </si>
  <si>
    <t>Pidilite Industries Ltd.</t>
  </si>
  <si>
    <t>INE671B01018</t>
  </si>
  <si>
    <t>Globsyn Technologies Ltd.</t>
  </si>
  <si>
    <t>Growth Plan</t>
  </si>
  <si>
    <t>Direct Dividend Plan</t>
  </si>
  <si>
    <t>Direct Growth Plan</t>
  </si>
  <si>
    <t>Dividend Plan</t>
  </si>
  <si>
    <t>Growth Option</t>
  </si>
  <si>
    <t>Direct Dividend Option</t>
  </si>
  <si>
    <t>Direct Growth Option</t>
  </si>
  <si>
    <t>Dividend Option</t>
  </si>
  <si>
    <t>Hotels/resorts &amp; Other Recreational Activities</t>
  </si>
  <si>
    <t>FOREIGN EQUITY SECURITIES</t>
  </si>
  <si>
    <t>MU0295S00016</t>
  </si>
  <si>
    <t>MakeMyTrip Ltd.</t>
  </si>
  <si>
    <t>Foreign Mutual Fund units</t>
  </si>
  <si>
    <t>LU0195948665</t>
  </si>
  <si>
    <t>Franklin U.S. Opportunities Fund, Class I (ACC)</t>
  </si>
  <si>
    <t>Mutual Funds</t>
  </si>
  <si>
    <t>INF090I01FN7</t>
  </si>
  <si>
    <t>Franklin India Bluechip Fund</t>
  </si>
  <si>
    <t>INF090I01GK1</t>
  </si>
  <si>
    <t>Franklin India Short Term Income Plan</t>
  </si>
  <si>
    <t>INF732E01102</t>
  </si>
  <si>
    <t>R*Shares Gold BeEs</t>
  </si>
  <si>
    <t>LU0195949390</t>
  </si>
  <si>
    <t>Franklin European Growth Fund, Class I (ACC)</t>
  </si>
  <si>
    <t>US1924461023</t>
  </si>
  <si>
    <t>Cognizant Technology Solutions Corp., A</t>
  </si>
  <si>
    <t>INF090I01GV8</t>
  </si>
  <si>
    <t>Franklin India Savings Plus Fund</t>
  </si>
  <si>
    <t>INF090I01GY2</t>
  </si>
  <si>
    <t>Templeton India Growth Fund</t>
  </si>
  <si>
    <t>INF090I01HB8</t>
  </si>
  <si>
    <t>Franklin India Dynamic Accrual Fund</t>
  </si>
  <si>
    <t>INF090I01FW8</t>
  </si>
  <si>
    <t>Franklin India Income Builder Account</t>
  </si>
  <si>
    <t>INF090I01FH9</t>
  </si>
  <si>
    <t>Franklin India Prima Fund</t>
  </si>
  <si>
    <t>KR7005930003</t>
  </si>
  <si>
    <t>Samsung Electronics Co. Ltd.</t>
  </si>
  <si>
    <t>US22943F1003</t>
  </si>
  <si>
    <t>Ctrip.com International Ltd., ADR</t>
  </si>
  <si>
    <t>KR7035420009</t>
  </si>
  <si>
    <t>Naver Corp.</t>
  </si>
  <si>
    <t>KR7055550008</t>
  </si>
  <si>
    <t>Shinhan Financial Group Co. Ltd.</t>
  </si>
  <si>
    <t>PHY9297P1004</t>
  </si>
  <si>
    <t>Universal Robina Corp.</t>
  </si>
  <si>
    <t>KR7086900008</t>
  </si>
  <si>
    <t>Medy-tox Inc.</t>
  </si>
  <si>
    <t>KR7048260004</t>
  </si>
  <si>
    <t>Osstem Implant Co. Ltd.</t>
  </si>
  <si>
    <t>KR7047810007</t>
  </si>
  <si>
    <t>Korea Aerospace Industries Ltd.</t>
  </si>
  <si>
    <t>Make My Trip (USA)</t>
  </si>
  <si>
    <t>GB00BF5SDZ96</t>
  </si>
  <si>
    <t>Stock Spirits Group PLC</t>
  </si>
  <si>
    <t>BRLEVEACNOR2</t>
  </si>
  <si>
    <t>Mahle-Metal Leve SA</t>
  </si>
  <si>
    <t>AEA002301017</t>
  </si>
  <si>
    <t>Aramex PJSC</t>
  </si>
  <si>
    <t>Make My Trip</t>
  </si>
  <si>
    <t>Cognizant Technology</t>
  </si>
  <si>
    <t>US88160R1014</t>
  </si>
  <si>
    <t>Tesla INC</t>
  </si>
  <si>
    <t>US7475251036</t>
  </si>
  <si>
    <t>Qualcomm</t>
  </si>
  <si>
    <t>US5949181045</t>
  </si>
  <si>
    <t>Miscrsoft Corp</t>
  </si>
  <si>
    <t>US30303M1027</t>
  </si>
  <si>
    <t>Facebook Inc., A</t>
  </si>
  <si>
    <t>LU0626261944</t>
  </si>
  <si>
    <t>Franklin Technology Fund, Class J</t>
  </si>
  <si>
    <t>Foreign Mutual Fund Units</t>
  </si>
  <si>
    <t>Brillio Technologies Pvt Ltd</t>
  </si>
  <si>
    <t>Plan Name</t>
  </si>
  <si>
    <t xml:space="preserve">Dividend per unit </t>
  </si>
  <si>
    <t>Individual/HUF</t>
  </si>
  <si>
    <t>Others</t>
  </si>
  <si>
    <t>Khadim India Ltd.</t>
  </si>
  <si>
    <t>Kalyani Investment Company Ltd.</t>
  </si>
  <si>
    <t>Sundaram Finance Holdings Ltd.#</t>
  </si>
  <si>
    <t># Awaiting Listing on Stock Exchange</t>
  </si>
  <si>
    <r>
      <t>Franklin India Ultra Short Bond Fund As of -28Feb2</t>
    </r>
    <r>
      <rPr>
        <b/>
        <sz val="8"/>
        <color theme="1"/>
        <rFont val="Arial"/>
        <family val="2"/>
      </rPr>
      <t>018</t>
    </r>
  </si>
  <si>
    <t>Rating</t>
  </si>
  <si>
    <t>Debt Instruments</t>
  </si>
  <si>
    <t>INE003S07205</t>
  </si>
  <si>
    <t>9.6% Renew Power Ventures Pvt Ltd (26-Feb-2021)</t>
  </si>
  <si>
    <t>CARE A+</t>
  </si>
  <si>
    <t>INE657N07241</t>
  </si>
  <si>
    <t>8.50% Edelweiss Commodities Services Ltd (31-Jan-2020) **</t>
  </si>
  <si>
    <t>CRISIL AA</t>
  </si>
  <si>
    <t>INE607M08014</t>
  </si>
  <si>
    <t>Tata Power Renewable Energy Ltd (SBI + 13Bps) (22-Jan-2025) **</t>
  </si>
  <si>
    <t>CARE AA(SO)</t>
  </si>
  <si>
    <t>INE949L08293</t>
  </si>
  <si>
    <t>AU Small Finance Bank Ltd (SBI + 0 Bps) (26-Jun-2020) **</t>
  </si>
  <si>
    <t>IND AA-</t>
  </si>
  <si>
    <t>INE623B07099</t>
  </si>
  <si>
    <t>10.25% Future Retail Ltd, Series A (06-Apr-2020) **</t>
  </si>
  <si>
    <t>CARE AA-</t>
  </si>
  <si>
    <t>INE146O07086</t>
  </si>
  <si>
    <t>Hinduja Leyland Finance Ltd (SBI + 0 Bps) (15-May-2020) **</t>
  </si>
  <si>
    <t>INE146O07078</t>
  </si>
  <si>
    <t>Hinduja Leyland Finance Ltd (SBI + 0 Bps) (29-Apr-2020) **</t>
  </si>
  <si>
    <t>INE658R08115</t>
  </si>
  <si>
    <t>Aspire Home Finance Corp Ltd (SBI + 0 Bps) (21-Jul-2023) **</t>
  </si>
  <si>
    <t>ICRA AA-</t>
  </si>
  <si>
    <t>INE063P08096</t>
  </si>
  <si>
    <t>10.15% Equitas Small Finance Bank Ltd (30-Aug-2019) **</t>
  </si>
  <si>
    <t>INE949L08194</t>
  </si>
  <si>
    <t>AU Small Finance Bank Ltd (SBI MCLR + 85 Bps) (17-Mar-2020) **</t>
  </si>
  <si>
    <t>ICRA A+</t>
  </si>
  <si>
    <t>INE202B07IJ3</t>
  </si>
  <si>
    <t>9.05% Dewan Housing Finance Corp Ltd (09-Sep-2019) **</t>
  </si>
  <si>
    <t>CARE AAA</t>
  </si>
  <si>
    <t>INE205A07113</t>
  </si>
  <si>
    <t>7.60% Vedanta Ltd (31-May-2019) **</t>
  </si>
  <si>
    <t>INE155A08274</t>
  </si>
  <si>
    <t>8.25% Tata Motors Ltd (28-Jan-2019) **</t>
  </si>
  <si>
    <t>CARE AA+</t>
  </si>
  <si>
    <t>INE015L07352</t>
  </si>
  <si>
    <t>10.75% Edelweiss Asset Reconstruction Co Ltd (15-Jul-2019) **</t>
  </si>
  <si>
    <t>ICRA AA(SO)</t>
  </si>
  <si>
    <t>INE115A07MF9</t>
  </si>
  <si>
    <t>7.20% LIC Housing Finance Ltd (12-Sep-2018) **</t>
  </si>
  <si>
    <t>CRISIL AAA</t>
  </si>
  <si>
    <t>INE482A07043</t>
  </si>
  <si>
    <t>CEAT Ltd (SBI + 0 Bps) (31-Jul-2025) **</t>
  </si>
  <si>
    <t>CARE AA</t>
  </si>
  <si>
    <t>INE081A08199</t>
  </si>
  <si>
    <t>9.15% Tata Steel Ltd (24-Jan-2019) **</t>
  </si>
  <si>
    <t>BWR AA</t>
  </si>
  <si>
    <t>INE623B07123</t>
  </si>
  <si>
    <t>10.10% Future Retail Ltd, Series IX-D, (17-Apr-2020) **</t>
  </si>
  <si>
    <t>INE623B07131</t>
  </si>
  <si>
    <t>10.10% Future Retail Ltd, Series IX-E (17-Apr-2020) **</t>
  </si>
  <si>
    <t>INE616U07036</t>
  </si>
  <si>
    <t>8.70% Edelweiss Agri Value Chain Ltd (30-Jun-2027) **</t>
  </si>
  <si>
    <t>ICRA AA</t>
  </si>
  <si>
    <t>INE063P08104</t>
  </si>
  <si>
    <t>INE850M07111</t>
  </si>
  <si>
    <t>9.60% IFMR Capital Finance Pvt Ltd (27-Dec-2019) **</t>
  </si>
  <si>
    <t>INE216P07142</t>
  </si>
  <si>
    <t>9.00% Aavas Financiers Limited (10-Oct-2019) **</t>
  </si>
  <si>
    <t>INE001A07QW7</t>
  </si>
  <si>
    <t>7.33% Housing Development Finance Corp Ltd (11-Dec-2018)</t>
  </si>
  <si>
    <t>INE850M08028</t>
  </si>
  <si>
    <t>10.44% IFMR Capital Finance Pvt Ltd Series A (02-Aug-2019) **</t>
  </si>
  <si>
    <t>INE850M08044</t>
  </si>
  <si>
    <t>10.44% IFMR Capital Finance Pvt Ltd Series B (02-Aug-2019) **</t>
  </si>
  <si>
    <t>INE063P07130</t>
  </si>
  <si>
    <t>11.66% Equitas Small Finance Bank Ltd (28-Jul-2020) **</t>
  </si>
  <si>
    <t>IND A+</t>
  </si>
  <si>
    <t>INE115A07MP8</t>
  </si>
  <si>
    <t>7.2% Lic Housing Finance Ltd (12-Feb-2019) **</t>
  </si>
  <si>
    <t>INE063P07148</t>
  </si>
  <si>
    <t>11.66% Equitas Small Finance Bank Ltd (14-Aug-2020) **</t>
  </si>
  <si>
    <t>INE245A08067</t>
  </si>
  <si>
    <t>9.48% Tata Power Co Ltd (17-Nov-2019) **</t>
  </si>
  <si>
    <t>INE949L08285</t>
  </si>
  <si>
    <t>AU Small Finance Bank Ltd (SBI + 0 Bps) (21-May-2020) **</t>
  </si>
  <si>
    <t>INE001A07PS7</t>
  </si>
  <si>
    <t>7.50% Housing Development Finance Corp Ltd (12-Oct-2018)</t>
  </si>
  <si>
    <t>INE657N07381</t>
  </si>
  <si>
    <t>8.70% Edelweiss Commodities Services Ltd (30-Jun-2027) **</t>
  </si>
  <si>
    <t>INE850M08036</t>
  </si>
  <si>
    <t>10.44% IFMR Capital Finance Pvt Ltd Series C (02-Aug-2019) **</t>
  </si>
  <si>
    <t>INE063P08054</t>
  </si>
  <si>
    <t>10.15% Equitas Small Finance Bank Ltd (26-Aug-2019) **</t>
  </si>
  <si>
    <t>INE205A07089</t>
  </si>
  <si>
    <t>8.25% Vedanta Ltd (28-Oct-2019) **</t>
  </si>
  <si>
    <t>INE001A07QC9</t>
  </si>
  <si>
    <t>7.45% Housing Development Finance Corp Ltd (14-Jun-2018) **</t>
  </si>
  <si>
    <t>INE140A07369</t>
  </si>
  <si>
    <t>8.13% Piramal Enterprises Ltd (27-Jun-2019) **</t>
  </si>
  <si>
    <t>INE001A07QA3</t>
  </si>
  <si>
    <t>7.49% Housing Development Finance Corp Ltd (25-Jan-2019) **</t>
  </si>
  <si>
    <t>INE001A07PW9</t>
  </si>
  <si>
    <t>7.40% Housing Development Finance Corp Ltd (22-Nov-2018)</t>
  </si>
  <si>
    <t>INE115A07GH7</t>
  </si>
  <si>
    <t>8.72% LIC Housing Finance Ltd (28-Nov-2019) **</t>
  </si>
  <si>
    <t>INE880J07049</t>
  </si>
  <si>
    <t>11.90% JSW Infrastructure Ltd (07-Mar-2019) **</t>
  </si>
  <si>
    <t>INE155A08084</t>
  </si>
  <si>
    <t>10.00% Tata Motors Ltd (28-May-2019) **</t>
  </si>
  <si>
    <t>INE115A07HJ1</t>
  </si>
  <si>
    <t>8.60% LIC Housing Finance Ltd (27-Jul-2018) **</t>
  </si>
  <si>
    <t>INE658R08024</t>
  </si>
  <si>
    <t>11.00% Aspire Home Finance Corp Ltd (03-May-2021) **</t>
  </si>
  <si>
    <t>INE252T07024</t>
  </si>
  <si>
    <t>11.50% Xander Finance Pvt Ltd (03-Aug-2018) **</t>
  </si>
  <si>
    <t>INE115A07GK1</t>
  </si>
  <si>
    <t>8.61% LIC Housing Finance Ltd (11-Dec-2019) **</t>
  </si>
  <si>
    <t>INE115A07HN3</t>
  </si>
  <si>
    <t>9.41% LIC Housing Finance Ltd (08-Feb-2019) **</t>
  </si>
  <si>
    <t>INE115A07LH7</t>
  </si>
  <si>
    <t>7.79% LIC Housing Finance Ltd (10-May-2019) **</t>
  </si>
  <si>
    <t>INE001A07PU3</t>
  </si>
  <si>
    <t>7.80% Housing Development Finance Corp Ltd (11-Nov-2019) **</t>
  </si>
  <si>
    <t>INE001A07PR9</t>
  </si>
  <si>
    <t>7.69% Housing Development Finance Corp Ltd (04-Dec-2019) **</t>
  </si>
  <si>
    <t>INE658R08032</t>
  </si>
  <si>
    <t>11.00% Aspire Home Finance Corp Ltd (16-May-2021) **</t>
  </si>
  <si>
    <t>INE247U07014</t>
  </si>
  <si>
    <t>11.19% Equitas Small Finance Bank Ltd (08-Jan-2021) **</t>
  </si>
  <si>
    <t>CRISIL A</t>
  </si>
  <si>
    <t>INE851M07119</t>
  </si>
  <si>
    <t>8.63% Volkswagen Finance Pvt Ltd (28-Dec-2018) **</t>
  </si>
  <si>
    <t>IND AAA</t>
  </si>
  <si>
    <t>INE155A08118</t>
  </si>
  <si>
    <t>9.69% Tata Motors Ltd (29-Mar-2019) **</t>
  </si>
  <si>
    <t>INE261F08808</t>
  </si>
  <si>
    <t>7.18% National Bank For Agriculture And Rural Development (23-Mar-2020) **</t>
  </si>
  <si>
    <t>INE523H07841</t>
  </si>
  <si>
    <t>8.70% Jm Financial Products Ltd (25-Jul-2019) **</t>
  </si>
  <si>
    <t>INE205A07105</t>
  </si>
  <si>
    <t>7.50% Vedanta Ltd (29-Nov-2019) **</t>
  </si>
  <si>
    <t>INE528S07052</t>
  </si>
  <si>
    <t>9.00%  Edelweiss Retail Finance Ltd Option IV (19-Aug-2020) **</t>
  </si>
  <si>
    <t>INE528S07045</t>
  </si>
  <si>
    <t>9% Edelweiss Retail Finance Limited (19-Aug-2020) **</t>
  </si>
  <si>
    <t>INE271C07111</t>
  </si>
  <si>
    <t>12.25% DLF Ltd, Series II (10-Aug-2018) **</t>
  </si>
  <si>
    <t>ICRA A</t>
  </si>
  <si>
    <t>INE850M07079</t>
  </si>
  <si>
    <t>11.15% IFMR Capital Finance Pvt Ltd (13-Mar-2018) **</t>
  </si>
  <si>
    <t>(b) Privately Placed / Unlisted</t>
  </si>
  <si>
    <t>INE999J07013</t>
  </si>
  <si>
    <t>ATC Telecom Infrastructure Ltd (SBI + 60 Bps) (28-Apr-2020) **</t>
  </si>
  <si>
    <t>BWR AA-</t>
  </si>
  <si>
    <t>INE680R07012</t>
  </si>
  <si>
    <t>9.50% Piramal Realty Private Limited (13-Mar-2020) **</t>
  </si>
  <si>
    <t>ICRA A+(SO)</t>
  </si>
  <si>
    <t>INE351E08016</t>
  </si>
  <si>
    <t>9.20% Dlf Home Developers Ltd (21-Nov-2019) **</t>
  </si>
  <si>
    <t>BWR A(SO)</t>
  </si>
  <si>
    <t>INE357U08019</t>
  </si>
  <si>
    <t>0.00% Yes Capital India Pvt Ltd (12-Oct-2020) **</t>
  </si>
  <si>
    <t>INE081T08108</t>
  </si>
  <si>
    <t>9.50% Aasan Corporate Solutions Pvt Ltd (20-Dec-2019) **</t>
  </si>
  <si>
    <t>INE081T07027</t>
  </si>
  <si>
    <t>9.50% Aasan Corporate Solutions Pvt Ltd (13-Mar-2020) **</t>
  </si>
  <si>
    <t>INE532S07021</t>
  </si>
  <si>
    <t>0.00% Dish Infra Services Pvt Ltd (28-May-2018) **</t>
  </si>
  <si>
    <t>CARE A+(SO)</t>
  </si>
  <si>
    <t>INE192L08092</t>
  </si>
  <si>
    <t>0.00% JSW Techno Projects Management Ltd (07-Dec-2018) **</t>
  </si>
  <si>
    <t>INE192L08084</t>
  </si>
  <si>
    <t>0.00% JSW Techno Projects Management Ltd (09-Jun-2018) **</t>
  </si>
  <si>
    <t>INE392R08020</t>
  </si>
  <si>
    <t>0.00% Dolvi Minerals And Metals Pvt Limited (22-Oct-2019) **</t>
  </si>
  <si>
    <t>BWR A-(SO)</t>
  </si>
  <si>
    <t>INE445K07197</t>
  </si>
  <si>
    <t>0.00% Reliance Broadcast Network Ltd (14-Dec-2018) **</t>
  </si>
  <si>
    <t>CARE AA+(SO)</t>
  </si>
  <si>
    <t>INE139S07025</t>
  </si>
  <si>
    <t>10.25% Renew Solar Power Private Limited (29-Nov-2019) **</t>
  </si>
  <si>
    <t>INE069R07125</t>
  </si>
  <si>
    <t>8.60% Sprit Infrapower &amp; Multiventures Private Limited (25-Mar-2021) **</t>
  </si>
  <si>
    <t>BWR AA- (SO)</t>
  </si>
  <si>
    <t>INE081T08090</t>
  </si>
  <si>
    <t>9.50% Aasan Corporate Solutions Pvt Ltd (13-Dec-2019) **</t>
  </si>
  <si>
    <t>INE729R08015</t>
  </si>
  <si>
    <t>0.00% SBK Properties Pvt Ltd (09-Jan-2020) **</t>
  </si>
  <si>
    <t>ICRA AA-(SO)</t>
  </si>
  <si>
    <t>INE960S07024</t>
  </si>
  <si>
    <t>0.00% JSW Logistics Infrastructure Pvt Ltd (14-Sep-2018) **</t>
  </si>
  <si>
    <t>INE960S07032</t>
  </si>
  <si>
    <t>0.00% JSW Logistics Infrastructure Pvt Ltd (14-Dec-2018) **</t>
  </si>
  <si>
    <t>INE960S07057</t>
  </si>
  <si>
    <t>0.00% JSW Logistics Infrastructure Pvt Ltd (14-Jun-2019) **</t>
  </si>
  <si>
    <t>INE081T08025</t>
  </si>
  <si>
    <t>11.8% Aasan Corporate Solutions Pvt Ltd (29-Jun-2018) **</t>
  </si>
  <si>
    <t>INE311S08168</t>
  </si>
  <si>
    <t>9.6% MA Multi-Trade Pvt Ltd (17-Feb-2020) **</t>
  </si>
  <si>
    <t>BWR A+ (SO)</t>
  </si>
  <si>
    <t>INE321N07244</t>
  </si>
  <si>
    <t>0.00% KKR India Financial Services Pvt Ltd (10-Mar-2021) **</t>
  </si>
  <si>
    <t>Money Market Instruments</t>
  </si>
  <si>
    <t>Certificate of Deposit</t>
  </si>
  <si>
    <t>INE238A16S56</t>
  </si>
  <si>
    <t>Axis Bank Ltd (06-Jun-2018)</t>
  </si>
  <si>
    <t>ICRA A1+</t>
  </si>
  <si>
    <t>INE040A16BO5</t>
  </si>
  <si>
    <t>HDFC Bank Ltd (12-Jun-2018) **</t>
  </si>
  <si>
    <t>INE238A16U78</t>
  </si>
  <si>
    <t>Axis Bank Ltd (20-Jun-2018) **</t>
  </si>
  <si>
    <t>CRISIL A1+</t>
  </si>
  <si>
    <t>INE261F16256</t>
  </si>
  <si>
    <t>National Bank For Agriculture And Rural Development (02-Mar-2018) **</t>
  </si>
  <si>
    <t>INE556F16226</t>
  </si>
  <si>
    <t>Small Industries Development Bank Of India (24-May-2018) **</t>
  </si>
  <si>
    <t>CARE A1+</t>
  </si>
  <si>
    <t>INE238A16W27</t>
  </si>
  <si>
    <t>Axis Bank Ltd (07-Jun-2018) **</t>
  </si>
  <si>
    <t>INE237A163C9</t>
  </si>
  <si>
    <t>Kotak Mahindra Bank Ltd (29-Jun-2018) **</t>
  </si>
  <si>
    <t>INE237A169A0</t>
  </si>
  <si>
    <t>Kotak Mahindra Bank Ltd (11-Sep-2018) **</t>
  </si>
  <si>
    <t>INE095A16WZ1</t>
  </si>
  <si>
    <t>Indusind Bank Ltd (29-Jan-2019)</t>
  </si>
  <si>
    <t>INE238A16Q90</t>
  </si>
  <si>
    <t>Axis Bank Ltd (01-Mar-2018) **</t>
  </si>
  <si>
    <t>INE238A16W19</t>
  </si>
  <si>
    <t>Axis Bank Ltd (30-May-2018)</t>
  </si>
  <si>
    <t>INE040A16BR8</t>
  </si>
  <si>
    <t>HDFC Bank Ltd (29-Jun-2018) **</t>
  </si>
  <si>
    <t>INE092T16BG2</t>
  </si>
  <si>
    <t>IDFC Bank Ltd (29-May-2018) **</t>
  </si>
  <si>
    <t>INE238A16R08</t>
  </si>
  <si>
    <t>Axis Bank Ltd (06-Mar-2018) **</t>
  </si>
  <si>
    <t>INE238A16W84</t>
  </si>
  <si>
    <t>Axis Bank Ltd (26-Mar-2018)</t>
  </si>
  <si>
    <t>INE480Q16184</t>
  </si>
  <si>
    <t>Cooperatieve Rabobank UA (20-Sep-2018) **</t>
  </si>
  <si>
    <t>Commercial Paper</t>
  </si>
  <si>
    <t>INE477A14767</t>
  </si>
  <si>
    <t>Can Fin Homes Ltd (20-Jul-2018) **</t>
  </si>
  <si>
    <t>INE001A14QX1</t>
  </si>
  <si>
    <t>Housing Development Finance Corp Ltd (04-Jun-2018)</t>
  </si>
  <si>
    <t>INE261F14CL5</t>
  </si>
  <si>
    <t>National Bank For Agriculture And Rural Development (21-May-2018)</t>
  </si>
  <si>
    <t>INE458U14070</t>
  </si>
  <si>
    <t>Wadhawan Global Capital Pvt Ltd (11-Dec-2018) **</t>
  </si>
  <si>
    <t>INE404K14DC8</t>
  </si>
  <si>
    <t>Shapoorji Pallonji And Co Pvt Ltd (08-May-2018) **</t>
  </si>
  <si>
    <t>INE001A14RY7</t>
  </si>
  <si>
    <t>Housing Development Finance Corp Ltd (07-Jun-2018) **</t>
  </si>
  <si>
    <t>INE404K14DB0</t>
  </si>
  <si>
    <t>Shapoorji Pallonji And Co Pvt Ltd (26-Apr-2018) **</t>
  </si>
  <si>
    <t>INE001A14RR1</t>
  </si>
  <si>
    <t>Housing Development Finance Corp Ltd (30-May-2018)</t>
  </si>
  <si>
    <t>INE477A14726</t>
  </si>
  <si>
    <t>Can Fin Homes Ltd (15-Jun-2018) **</t>
  </si>
  <si>
    <t>INE155A14NE2</t>
  </si>
  <si>
    <t>Tata Motors Ltd (16-Jul-2018) **</t>
  </si>
  <si>
    <t>INE660N14AC5</t>
  </si>
  <si>
    <t>S D Corporation Private Ltd (03-Aug-2018) **</t>
  </si>
  <si>
    <t>CARE A1+(SO)</t>
  </si>
  <si>
    <t>INE001A14SE7</t>
  </si>
  <si>
    <t>Housing Development Finance Corp Ltd (14-Feb-2019) **</t>
  </si>
  <si>
    <t>INE001A14RX9</t>
  </si>
  <si>
    <t>Housing Development Finance Corp Ltd (20-Jun-2018) **</t>
  </si>
  <si>
    <t>INE514E14MJ3</t>
  </si>
  <si>
    <t>Export-Import Bank Of India (09-Mar-2018)</t>
  </si>
  <si>
    <t>INE607M14178</t>
  </si>
  <si>
    <t>Tata Power Renewable Energy Ltd (27-Apr-2018) **</t>
  </si>
  <si>
    <t>INE134E14964</t>
  </si>
  <si>
    <t>Power Finance Corp Ltd (15-Jun-2018) **</t>
  </si>
  <si>
    <t>INE031A14309</t>
  </si>
  <si>
    <t>Housing &amp; Urban Development Corp Ltd (16-May-2018)</t>
  </si>
  <si>
    <t>** Non - Traded / Thinly Traded Scrips</t>
  </si>
  <si>
    <t>NAV as on 31-Aug-2018</t>
  </si>
  <si>
    <t>Super Institutional Plan Growth Option</t>
  </si>
  <si>
    <t>Retail Plan Weekly Dividend Option</t>
  </si>
  <si>
    <t>Super Institutional Plan Weekly Dividend Option</t>
  </si>
  <si>
    <t>Direct Super Institutional Plan Daily Dividend Option</t>
  </si>
  <si>
    <t>Direct Super Institutional Plan Weekly Dividend Option</t>
  </si>
  <si>
    <t>Institutional Plan Growth Option</t>
  </si>
  <si>
    <t>Super Institutional Plan Daily Dividend Option</t>
  </si>
  <si>
    <t>Retail Plan Growth Option</t>
  </si>
  <si>
    <t>Direct Super Institutional Plan Growth Option</t>
  </si>
  <si>
    <t>Retail Plan Daily Dividend Option</t>
  </si>
  <si>
    <t>Institutional Plan Daily Dividend Option</t>
  </si>
  <si>
    <t>Institutional Plan Daily Dividend Reinvestment Option</t>
  </si>
  <si>
    <t>Super Institutional Plan Daily Dividend Reinvestment Option</t>
  </si>
  <si>
    <t>Direct Super Institutional Plan Daily Dividend Reinvestment Option</t>
  </si>
  <si>
    <t>c) Average Maturity as on 28-Feb-2018</t>
  </si>
  <si>
    <t>Years</t>
  </si>
  <si>
    <r>
      <t>Franklin India Treasury Management Account As of -</t>
    </r>
    <r>
      <rPr>
        <b/>
        <sz val="8"/>
        <color theme="1"/>
        <rFont val="Arial"/>
        <family val="2"/>
      </rPr>
      <t>28Feb2018</t>
    </r>
  </si>
  <si>
    <t>INE001A07OV4</t>
  </si>
  <si>
    <t>8.38% Housing Development Finance Corp Ltd (09-Mar-2018) **</t>
  </si>
  <si>
    <t>INE202B07HB2</t>
  </si>
  <si>
    <t>9.1% Dewan Housing Finance Corp Ltd (16-Mar-2018) **</t>
  </si>
  <si>
    <t>INE528G16M30</t>
  </si>
  <si>
    <t>Yes Bank Ltd (22-Mar-2018) **</t>
  </si>
  <si>
    <t>INE160A16LC5</t>
  </si>
  <si>
    <t>Punjab National Bank (13-Mar-2018) **</t>
  </si>
  <si>
    <t>INE238A16Y09</t>
  </si>
  <si>
    <t>Axis Bank Ltd (07-May-2018) **</t>
  </si>
  <si>
    <t>INE090A162O2</t>
  </si>
  <si>
    <t>ICICI Bank Ltd (28-Mar-2018) **</t>
  </si>
  <si>
    <t>INE238A16W01</t>
  </si>
  <si>
    <t>Axis Bank Ltd (12-Mar-2018)</t>
  </si>
  <si>
    <t>INE742O14534</t>
  </si>
  <si>
    <t>Reliance Retail Ltd (26-Mar-2018) **</t>
  </si>
  <si>
    <t>INE756I14BQ9</t>
  </si>
  <si>
    <t>Hdb Financial Services Limited (23-Mar-2018) **</t>
  </si>
  <si>
    <t>INE733E14088</t>
  </si>
  <si>
    <t>Ntpc Ltd (25-Apr-2018) **</t>
  </si>
  <si>
    <t>INE261F14CI1</t>
  </si>
  <si>
    <t>National Bank For Agriculture And Rural Development (07-May-2018) **</t>
  </si>
  <si>
    <t>IND A1+</t>
  </si>
  <si>
    <t>INE557F14EC1</t>
  </si>
  <si>
    <t>National Housing Bank (27-Mar-2018) **</t>
  </si>
  <si>
    <t>INE721A14AT6</t>
  </si>
  <si>
    <t>Shriram Transport Finance Co Ltd (15-Mar-2018) **</t>
  </si>
  <si>
    <t>INE523E14RM7</t>
  </si>
  <si>
    <t>L&amp;T Finance Ltd (23-Mar-2018) **</t>
  </si>
  <si>
    <t>INE691I14GY1</t>
  </si>
  <si>
    <t>L&amp;T Infrastructure Finance Co Ltd (22-Mar-2018) **</t>
  </si>
  <si>
    <t>INE657N14OE8</t>
  </si>
  <si>
    <t>Edelweiss Commodities Services Ltd (05-Mar-2018) **</t>
  </si>
  <si>
    <t>INE018E14KM3</t>
  </si>
  <si>
    <t>SBI Cards &amp; Payment Services Pvt Ltd (15-Mar-2018) **</t>
  </si>
  <si>
    <t>INE688I14EG9</t>
  </si>
  <si>
    <t>Capital First Ltd (08-Mar-2018) **</t>
  </si>
  <si>
    <t>INE205A14LJ8</t>
  </si>
  <si>
    <t>Vedanta Ltd (12-Mar-2018) **</t>
  </si>
  <si>
    <t>INE721A14AR0</t>
  </si>
  <si>
    <t>Shriram Transport Finance Co Ltd (22-Mar-2018) **</t>
  </si>
  <si>
    <t>INE607M14160</t>
  </si>
  <si>
    <t>Tata Power Renewable Energy Ltd (28-Mar-2018) **</t>
  </si>
  <si>
    <t>INE001A14SB3</t>
  </si>
  <si>
    <t>Housing Development Finance Corp Ltd (27-Apr-2018) **</t>
  </si>
  <si>
    <t>INE514E14NA0</t>
  </si>
  <si>
    <t>Export-Import Bank Of India (04-May-2018) **</t>
  </si>
  <si>
    <t>INE950O14AC8</t>
  </si>
  <si>
    <t>Mahindra Rural Housing Finance Ltd (03-May-2018) **</t>
  </si>
  <si>
    <t>INE261F14CJ9</t>
  </si>
  <si>
    <t>National Bank For Agriculture And Rural Development (11-May-2018)</t>
  </si>
  <si>
    <t>INE572E14CV7</t>
  </si>
  <si>
    <t>Pnb Housing Finance Ltd (14-Mar-2018) **</t>
  </si>
  <si>
    <t>INE751F14111</t>
  </si>
  <si>
    <t>Tata International Limited (26-Mar-2018) **</t>
  </si>
  <si>
    <t>CARE A1</t>
  </si>
  <si>
    <t>INE018E14KU6</t>
  </si>
  <si>
    <t>SBI Cards &amp; Payment Services Pvt Ltd (14-Mar-2018) **</t>
  </si>
  <si>
    <t>INE033L14HL5</t>
  </si>
  <si>
    <t>Tata Capital Housing Finance Ltd (16-Mar-2018) **</t>
  </si>
  <si>
    <t>INE514E14LY4</t>
  </si>
  <si>
    <t>Export-Import Bank Of India (14-Mar-2018) **</t>
  </si>
  <si>
    <t>INE265J14916</t>
  </si>
  <si>
    <t>Jm Financial Asset Reconstruction Co Ltd (05-Mar-2018) **</t>
  </si>
  <si>
    <t>INE432R14048</t>
  </si>
  <si>
    <t>Shriram Housing Finance Ltd (09-Mar-2018) **</t>
  </si>
  <si>
    <t>INE027E14EX4</t>
  </si>
  <si>
    <t>L&amp;T Finance Ltd (26-Mar-2018) **</t>
  </si>
  <si>
    <t>INE265J14908</t>
  </si>
  <si>
    <t>Jm Financial Asset Reconstruction Co Ltd (07-Mar-2018) **</t>
  </si>
  <si>
    <t>INE860H14B55</t>
  </si>
  <si>
    <t>Aditya Birla Finance Ltd (05-Mar-2018) **</t>
  </si>
  <si>
    <t>INE901W14455</t>
  </si>
  <si>
    <t>Jm Financial Capital Ltd (19-Mar-2018) **</t>
  </si>
  <si>
    <t>INE623B14996</t>
  </si>
  <si>
    <t>Future Enterprises Ltd (20-Mar-2018) **</t>
  </si>
  <si>
    <t>INE623B14AB0</t>
  </si>
  <si>
    <t>Future Enterprises Ltd (27-Mar-2018) **</t>
  </si>
  <si>
    <t>INE688I14EZ9</t>
  </si>
  <si>
    <t>Capital First Ltd (15-Mar-2018) **</t>
  </si>
  <si>
    <t>INE623B14AA2</t>
  </si>
  <si>
    <t>Future Enterprises Ltd (22-Mar-2018) **</t>
  </si>
  <si>
    <t>INE134E14873</t>
  </si>
  <si>
    <t>Power Finance Corp Ltd (15-May-2018) **</t>
  </si>
  <si>
    <t>INE860H14B63</t>
  </si>
  <si>
    <t>Aditya Birla Finance Ltd (26-Mar-2018) **</t>
  </si>
  <si>
    <t>Direct Super Institutional Weekly Dividend Option</t>
  </si>
  <si>
    <t>Direct Super Institutional Daily Divdend Reinvestment Option</t>
  </si>
  <si>
    <t>Institutional Plan Weekly Dividend Option</t>
  </si>
  <si>
    <t>Regular Plan Weekly Dividend Option</t>
  </si>
  <si>
    <t>Direct Super Institutional Growth Option</t>
  </si>
  <si>
    <t>Regular Plan Growth Option</t>
  </si>
  <si>
    <t>Unclaimed Redemption Plan - Growth</t>
  </si>
  <si>
    <t>Unclaimed Dividend Plan - Growth</t>
  </si>
  <si>
    <t>Regular Plan Daily Divdend Reinvestment Option</t>
  </si>
  <si>
    <t>Direct Super Institutional Plan Daily Divdend Reinvestment Option</t>
  </si>
  <si>
    <r>
      <t>Franklin India Income Opportunities Fund As of -28</t>
    </r>
    <r>
      <rPr>
        <b/>
        <sz val="8"/>
        <color theme="1"/>
        <rFont val="Arial"/>
        <family val="2"/>
      </rPr>
      <t>Feb2018</t>
    </r>
  </si>
  <si>
    <t>INE694L07107</t>
  </si>
  <si>
    <t>7.85% Talwandi Sabo Power Ltd (04-Aug-2020) **</t>
  </si>
  <si>
    <t>CRISIL AA(SO)</t>
  </si>
  <si>
    <t>INE641O08035</t>
  </si>
  <si>
    <t>9.55% Piramal Finance Ltd (08-Mar-2027) **</t>
  </si>
  <si>
    <t>INE115A07FQ0</t>
  </si>
  <si>
    <t>0.00% LIC Housing Finance Ltd (02-Sep-2019) **</t>
  </si>
  <si>
    <t>INE270O08025</t>
  </si>
  <si>
    <t>0.00% RKN Retail Pvt Ltd (30-Apr-2020) **</t>
  </si>
  <si>
    <t>IND A-</t>
  </si>
  <si>
    <t>INE434A08083</t>
  </si>
  <si>
    <t>9.20% Andhra Bank (31-Oct-2022) **</t>
  </si>
  <si>
    <t>CRISIL AA-</t>
  </si>
  <si>
    <t>INE528G08352</t>
  </si>
  <si>
    <t>9.50% Yes Bank Ltd (23-12-2021) **</t>
  </si>
  <si>
    <t>INE657N07415</t>
  </si>
  <si>
    <t>8.40% Edelweiss Commodities Services Ltd (26-Oct-2020) **</t>
  </si>
  <si>
    <t>INE271C07178</t>
  </si>
  <si>
    <t>12.25% DLF Ltd., Tranche II Series IV, (11-Aug-2020) **</t>
  </si>
  <si>
    <t>INE036A07476</t>
  </si>
  <si>
    <t>Reliance Infrastructure Ltd (IBL+20Bps) (25-Sep-2018) **</t>
  </si>
  <si>
    <t>IND A+(SO)</t>
  </si>
  <si>
    <t>INE110L07062</t>
  </si>
  <si>
    <t>8.10% Reliance Jio Infocomm Limited (31-May-2019) **</t>
  </si>
  <si>
    <t>INE245A08042</t>
  </si>
  <si>
    <t>10.75% Tata Power Co Ltd (21-Aug-2022) **</t>
  </si>
  <si>
    <t>INE271C07137</t>
  </si>
  <si>
    <t>12.25% DLF Ltd, Series IV (11-Aug-2020) **</t>
  </si>
  <si>
    <t>INE271C07129</t>
  </si>
  <si>
    <t>12.25% DLF Ltd, Series III (09-Aug-2019) **</t>
  </si>
  <si>
    <t>INE040A08377</t>
  </si>
  <si>
    <t>8.85% Hdfc Bank Ltd (12-May-2022)</t>
  </si>
  <si>
    <t>CRISIL AA+</t>
  </si>
  <si>
    <t>INE220J07022</t>
  </si>
  <si>
    <t>11.95% Future Consumer Ltd (17-Mar-2018) **</t>
  </si>
  <si>
    <t>CARE A</t>
  </si>
  <si>
    <t>INE434A08067</t>
  </si>
  <si>
    <t>10.99% Andhra Bank (05-Aug-2021) **</t>
  </si>
  <si>
    <t>INE038A07274</t>
  </si>
  <si>
    <t>9.6% Hindalco Industries Ltd (02-Aug-2022) **</t>
  </si>
  <si>
    <t>INE112A08036</t>
  </si>
  <si>
    <t>9.23% Corporation Bank Ltd (14-Nov-2022) **</t>
  </si>
  <si>
    <t>BWR A+</t>
  </si>
  <si>
    <t>INE459T07025</t>
  </si>
  <si>
    <t>9.95% Vastu Housing Finance Corp Ltd (27-Feb-2025) **</t>
  </si>
  <si>
    <t>BWR A</t>
  </si>
  <si>
    <t>INE146O08118</t>
  </si>
  <si>
    <t>9.20% Hinduja Leyland Finance Ltd (13-Sep-2024) **</t>
  </si>
  <si>
    <t>INE084A08052</t>
  </si>
  <si>
    <t>11.00% Bank Of India (08-Aug-2024) **</t>
  </si>
  <si>
    <t>INE866N07016</t>
  </si>
  <si>
    <t>10.90% DLF Emporio Ltd (21-Nov-2021) **</t>
  </si>
  <si>
    <t>INE528G08394</t>
  </si>
  <si>
    <t>9.00% Yes Bank Ltd (18-Oct-2022) **</t>
  </si>
  <si>
    <t>INE084A08078</t>
  </si>
  <si>
    <t>11.50% Bank Of India (22-Jun-2021) **</t>
  </si>
  <si>
    <t>CRISIL A+</t>
  </si>
  <si>
    <t>INE657N07266</t>
  </si>
  <si>
    <t>8.70% Edelweiss Commodities Services Ltd (15-Apr-2020) **</t>
  </si>
  <si>
    <t>INE020B08AN6</t>
  </si>
  <si>
    <t>6.99% Rural Electrification Corp Ltd (31-Dec-2020) **</t>
  </si>
  <si>
    <t>INE112A08028</t>
  </si>
  <si>
    <t>10.28% Corporation Bank Ltd (24-Mar-2022) **</t>
  </si>
  <si>
    <t>CRISIL A-</t>
  </si>
  <si>
    <t>INE916DA7PI5</t>
  </si>
  <si>
    <t>0.00% Kotak Mahindra Prime Ltd (26-Apr-2021) **</t>
  </si>
  <si>
    <t>INE720G08066</t>
  </si>
  <si>
    <t>Jindal Power Ltd  (SBI+100 Bps) (21-Dec-2018) **</t>
  </si>
  <si>
    <t>ICRA A-</t>
  </si>
  <si>
    <t>INE606L08158</t>
  </si>
  <si>
    <t>0.00% Aditya Birla Retail Limited (20-Sep-2019) **</t>
  </si>
  <si>
    <t>INE458U07033</t>
  </si>
  <si>
    <t>0.00% Wadhawan Global Capital Pvt Ltd (02-Aug-2022) **</t>
  </si>
  <si>
    <t>CARE AAA(SO)</t>
  </si>
  <si>
    <t>INE003S07098</t>
  </si>
  <si>
    <t>12.68% Renew Power Ventures Pvt. Ltd., Series III, (23-Mar-2020) **</t>
  </si>
  <si>
    <t>Privately Rated</t>
  </si>
  <si>
    <t>INE598K07011</t>
  </si>
  <si>
    <t>9.00% Pune Solapur Expressways Pvt Ltd (31-Mar-2029) **</t>
  </si>
  <si>
    <t>ICRA A(SO)</t>
  </si>
  <si>
    <t>INE423Y07013</t>
  </si>
  <si>
    <t>9.40% Small Business Fincredit India Pvt Ltd (28-Sep-2020) **</t>
  </si>
  <si>
    <t>INE333T07063</t>
  </si>
  <si>
    <t>11.49% Reliance Big Pvt Ltd (14-Jan-2021) **</t>
  </si>
  <si>
    <t>INE428K07011</t>
  </si>
  <si>
    <t>11.49% Reliance Infrastructure Consulting &amp; Engineers (15-Jan-2021) **</t>
  </si>
  <si>
    <t>INE964Q07012</t>
  </si>
  <si>
    <t>9.60% Renew Wind Energy (Raj One) Pvt Ltd (31-Mar-2023) **</t>
  </si>
  <si>
    <t>INE351E08040</t>
  </si>
  <si>
    <t>INE946S07072</t>
  </si>
  <si>
    <t>12.15% Nufuture Digital (India) Ltd (31-May-2019) **</t>
  </si>
  <si>
    <t>INE082T07033</t>
  </si>
  <si>
    <t>0.00% Pri-Media Services Pvt. Ltd. Series C (30-Jun-2020) **</t>
  </si>
  <si>
    <t>INE567W07011</t>
  </si>
  <si>
    <t>13.15% Greenko Solar Energy Private Limited (18-May-2020) **</t>
  </si>
  <si>
    <t>INE598K07029</t>
  </si>
  <si>
    <t>INE507R07033</t>
  </si>
  <si>
    <t>13.00% OPJ Trading Private Ltd (16-Oct-2020) **</t>
  </si>
  <si>
    <t>INE003S07080</t>
  </si>
  <si>
    <t>12.68% Renew Power Ventures Pvt. Ltd., Series II, (23-Mar-2020) **</t>
  </si>
  <si>
    <t>INE720G08074</t>
  </si>
  <si>
    <t>Jindal Power Ltd  (SBI+100 Bps) (20-Dec-2019) **</t>
  </si>
  <si>
    <t>INE285T07073</t>
  </si>
  <si>
    <t>11.90% Bhavna Asset Operators Private Ltd (31-Aug-2019) **</t>
  </si>
  <si>
    <t>INE476S08011</t>
  </si>
  <si>
    <t>10.00% Greenko Clean Energy Projects Private Limited (30-Sep-2018) **</t>
  </si>
  <si>
    <t>INE840S07069</t>
  </si>
  <si>
    <t>11.90% Legitimate Asset Operators Pvt Ltd (30-Nov-2018) **</t>
  </si>
  <si>
    <t>INE931Q08035</t>
  </si>
  <si>
    <t>8.40% Promont Hillside Pvt Ltd (26-Jun-2020) **</t>
  </si>
  <si>
    <t>INE606L08166</t>
  </si>
  <si>
    <t>0.00% Aditya Birla Retail Limited (24-Jun-2020) **</t>
  </si>
  <si>
    <t>INE139S07017</t>
  </si>
  <si>
    <t>11.35% Renew Solar Power Private Limited (01-Nov-2022) **</t>
  </si>
  <si>
    <t>INE125X07016</t>
  </si>
  <si>
    <t>9.75% TRPL Roadways Pvt Ltd (25-Mar-2022) **</t>
  </si>
  <si>
    <t>INE840S07051</t>
  </si>
  <si>
    <t>11.90% Legitimate Asset Operators Pvt Ltd (31-May-2018) **</t>
  </si>
  <si>
    <t>INE316W07013</t>
  </si>
  <si>
    <t>0.00% Hero Solar Energy Private Limited (21-Jun-2022) **</t>
  </si>
  <si>
    <t>* Less Than 0.01 %</t>
  </si>
  <si>
    <r>
      <t>Franklin India Corporate Bond Opportunities Fund A</t>
    </r>
    <r>
      <rPr>
        <b/>
        <sz val="8"/>
        <color theme="1"/>
        <rFont val="Arial"/>
        <family val="2"/>
      </rPr>
      <t>s of -28Feb2018</t>
    </r>
  </si>
  <si>
    <t>INE503A08036</t>
  </si>
  <si>
    <t>9.85% Dcb Bank Ltd (17-Nov-2027) **</t>
  </si>
  <si>
    <t>ICRA A+ (HYB)</t>
  </si>
  <si>
    <t>INE084A08128</t>
  </si>
  <si>
    <t>8.79% Bank Of India (02-Nov-2022) **</t>
  </si>
  <si>
    <t>INE038A07258</t>
  </si>
  <si>
    <t>9.55% Hindalco Industries Ltd (25-Apr-2022)</t>
  </si>
  <si>
    <t>INE503A08044</t>
  </si>
  <si>
    <t>9.85% DCB Bank Ltd (12-Jan-2028) **</t>
  </si>
  <si>
    <t>INE270O08033</t>
  </si>
  <si>
    <t>INE623B07107</t>
  </si>
  <si>
    <t>10.25% Future Retail Ltd, Series B (06-Apr-2020) **</t>
  </si>
  <si>
    <t>INE852O07048</t>
  </si>
  <si>
    <t>10.00% Aptus Value Housing Finance India Ltd (26-Dec-2024) **</t>
  </si>
  <si>
    <t>INE146O08100</t>
  </si>
  <si>
    <t>9.40% Hinduja Leyland Finance Ltd (28-Aug-2024) **</t>
  </si>
  <si>
    <t>INE001A07RA1</t>
  </si>
  <si>
    <t>7.00% Housing Development Finance Corp Ltd (06-Sep-2019)</t>
  </si>
  <si>
    <t>INE146O08043</t>
  </si>
  <si>
    <t>12.40% Hinduja Leyland Finance Ltd (03-Apr-2020) **</t>
  </si>
  <si>
    <t>INE949L08152</t>
  </si>
  <si>
    <t>11.75% AU Small Finance Bank Ltd (04-May-2021) **</t>
  </si>
  <si>
    <t>INE271C07160</t>
  </si>
  <si>
    <t>12.25% DLF Ltd, Tranche II Series III (09-Aug-2019) **</t>
  </si>
  <si>
    <t>INE865N07018</t>
  </si>
  <si>
    <t>10.90% DLF Promenade Ltd (11-Dec-2021) **</t>
  </si>
  <si>
    <t>INE271C07152</t>
  </si>
  <si>
    <t>12.25% DLF Ltd,Trache II Series II  (10-Aug-2018) **</t>
  </si>
  <si>
    <t>INE036A07484</t>
  </si>
  <si>
    <t>Reliance Infrastructure Ltd (IBL+20Bps) (25-Mar-2019) **</t>
  </si>
  <si>
    <t>INE155A08365</t>
  </si>
  <si>
    <t>7.4% Tata Motors Ltd (29-Jun-2021) **</t>
  </si>
  <si>
    <t>INE976G08064</t>
  </si>
  <si>
    <t>10.20% Rbl Bank Ltd (15-Apr-2023) **</t>
  </si>
  <si>
    <t>INE667A08104</t>
  </si>
  <si>
    <t>9.80% Syndicate Bank (25-Jul-2022) **</t>
  </si>
  <si>
    <t>INE146O08084</t>
  </si>
  <si>
    <t>11.30% Hinduja Leyland Finance Ltd (21-Jul-2021) **</t>
  </si>
  <si>
    <t>INE202B07IK1</t>
  </si>
  <si>
    <t>9.1% Dewan Housing Finance Corp Ltd (09-Sep-2019) **</t>
  </si>
  <si>
    <t>INE852O07055</t>
  </si>
  <si>
    <t>10.00% Aptus Value Housing Finance India Ltd (24-Jan-2025) **</t>
  </si>
  <si>
    <t>INE852O07063</t>
  </si>
  <si>
    <t>10% Aptus Value Housing Finance India Ltd (26-Feb-2025) **</t>
  </si>
  <si>
    <t>INE155A08068</t>
  </si>
  <si>
    <t>9.70% Tata Motors Ltd (18-Jun-2020) **</t>
  </si>
  <si>
    <t>INE146O08092</t>
  </si>
  <si>
    <t>11.10% Hinduja Leyland Finance Ltd (08-Apr-2022) **</t>
  </si>
  <si>
    <t>INE110L08011</t>
  </si>
  <si>
    <t>8.95% Reliance Jio Infocomm Limited (15-Sep-2020) **</t>
  </si>
  <si>
    <t>INE205A07048</t>
  </si>
  <si>
    <t>8.67784% Vedanta Ltd (20-Apr-2020) **</t>
  </si>
  <si>
    <t>INE623B07198</t>
  </si>
  <si>
    <t>10.10% Future Enterprises Ltd (29-Apr-2021) **</t>
  </si>
  <si>
    <t>INE667A08070</t>
  </si>
  <si>
    <t>11.25% Syndicate Bank (15-Jul-2021) **</t>
  </si>
  <si>
    <t>INE848E07799</t>
  </si>
  <si>
    <t>8.50% NHPC Ltd (13-Jul-2019) **</t>
  </si>
  <si>
    <t>INE146O08068</t>
  </si>
  <si>
    <t>11.50% Hinduja Leyland Finance Ltd (31-May-2021) **</t>
  </si>
  <si>
    <t>INE511C08811</t>
  </si>
  <si>
    <t>11.50% Magma Fincorp Ltd (06-Jun-2018) **</t>
  </si>
  <si>
    <t>INE623B07180</t>
  </si>
  <si>
    <t>10.10% Future Enterprises Ltd (29-Apr-2020) **</t>
  </si>
  <si>
    <t>INE160A08100</t>
  </si>
  <si>
    <t>8.95% Punjab National Bank (03-Mar-2022)</t>
  </si>
  <si>
    <t>IND AA+</t>
  </si>
  <si>
    <t>INE003S07171</t>
  </si>
  <si>
    <t>11.00% Renew Power Ventures Pvt Ltd (09-Sep-2020) **</t>
  </si>
  <si>
    <t>INE498F07071</t>
  </si>
  <si>
    <t>0.00% Essel Infraprojects Ltd, Series II (22-May-2020) **</t>
  </si>
  <si>
    <t>INE575P08016</t>
  </si>
  <si>
    <t>10.25% Star Health &amp; Allied Insurance Co Ltd (06-Sep-2024) **</t>
  </si>
  <si>
    <t>IND A</t>
  </si>
  <si>
    <t>INE311S08143</t>
  </si>
  <si>
    <t>9.80% Ma Multi-Trade Pvt Ltd (17-Feb-2020) **</t>
  </si>
  <si>
    <t>INE458O07036</t>
  </si>
  <si>
    <t>9.41% Renew Wind Energy Delhi Pvt Ltd (30-Sep-2030) **</t>
  </si>
  <si>
    <t>INE333T07055</t>
  </si>
  <si>
    <t>INE529N07010</t>
  </si>
  <si>
    <t>12.25% Greenko Wind Projects Pvt Ltd (14-Dec-2019) **</t>
  </si>
  <si>
    <t>INE567W07029</t>
  </si>
  <si>
    <t>13.15% Greenko Solar Energy Private Limited (15-Jun-2020) **</t>
  </si>
  <si>
    <t>INE918T07012</t>
  </si>
  <si>
    <t>0.00% Hero Wind Energy Pvt Ltd (08-Apr-2019) **</t>
  </si>
  <si>
    <t>INE918T07038</t>
  </si>
  <si>
    <t>0.00% Hero Wind Energy Pvt Ltd (21-Jun-2022) **</t>
  </si>
  <si>
    <t>INE946S07080</t>
  </si>
  <si>
    <t>12.15% Nufuture Digital (India) Ltd (30-Nov-2019) **</t>
  </si>
  <si>
    <t>INE285T07081</t>
  </si>
  <si>
    <t>11.90% Bhavna Asset Operators Private Ltd (29-Feb-2020) **</t>
  </si>
  <si>
    <t>INE946S07064</t>
  </si>
  <si>
    <t>12.15% Nufuture Digital (India) Ltd (30-Nov-2018) **</t>
  </si>
  <si>
    <t>INE840S07077</t>
  </si>
  <si>
    <t>11.90% Legitimate Asset Operators Pvt Ltd (31-May-2019) **</t>
  </si>
  <si>
    <t>INE476S08029</t>
  </si>
  <si>
    <t>10.00% Greenko Clean Energy Projects Private Limited (07-Dec-2018) **</t>
  </si>
  <si>
    <t>INE003S07114</t>
  </si>
  <si>
    <t>13.01% Renew Power Ventures Pvt. Ltd., Series V, (23-Mar-2020) **</t>
  </si>
  <si>
    <t>INE498F07063</t>
  </si>
  <si>
    <t>0.00% Essel Infraprojects Ltd, Series I (22-May-2020) **</t>
  </si>
  <si>
    <t>INE840S07093</t>
  </si>
  <si>
    <t>11.90% Legitimate Asset Operators Pvt Ltd (11-May-2020) **</t>
  </si>
  <si>
    <t>INE080T07037</t>
  </si>
  <si>
    <t>12.75% Future Ideas Company Ltd (30-Jun-2020) **</t>
  </si>
  <si>
    <t>INE840S07085</t>
  </si>
  <si>
    <t>11.90% Legitimate Asset Operators Pvt Ltd (30-Nov-2019) **</t>
  </si>
  <si>
    <t>INE946S07098</t>
  </si>
  <si>
    <t>12.15% Nufuture Digital (India) Ltd (02-Jun-2020) **</t>
  </si>
  <si>
    <t>INE918T07020</t>
  </si>
  <si>
    <t>0.00% Hero Wind Energy Pvt Ltd (08-Feb-2022) **</t>
  </si>
  <si>
    <t>INE575P08024</t>
  </si>
  <si>
    <t>10.20% Star Health &amp; Allied Insurance Co Ltd (31-Oct-2024) **</t>
  </si>
  <si>
    <t>INE003S07122</t>
  </si>
  <si>
    <t>13.01% Renew Power Ventures Pvt. Ltd., Series VI, (23-Mar-2020) **</t>
  </si>
  <si>
    <t>INE946S07056</t>
  </si>
  <si>
    <t>12.15% Nufuture Digital (India) Ltd (31-May-2018) **</t>
  </si>
  <si>
    <t>INE572E14DE1</t>
  </si>
  <si>
    <t>PNB Housing Finance Ltd (25-Jun-2018) **</t>
  </si>
  <si>
    <r>
      <t>Franklin India Dynamic Accrual Fund As of -28Feb20</t>
    </r>
    <r>
      <rPr>
        <b/>
        <sz val="8"/>
        <color theme="1"/>
        <rFont val="Arial"/>
        <family val="2"/>
      </rPr>
      <t>18</t>
    </r>
  </si>
  <si>
    <t>INE623B07115</t>
  </si>
  <si>
    <t>10.25% Future Retail Ltd, Series C (06-Apr-2020) **</t>
  </si>
  <si>
    <t>INE036A07492</t>
  </si>
  <si>
    <t>Reliance Infrastructure Ltd (IBL+20Bps) (25-Sep-2019) **</t>
  </si>
  <si>
    <t>INE949L08137</t>
  </si>
  <si>
    <t>13.00% AU Small Finance Bank Ltd (19-Sep-2019) **</t>
  </si>
  <si>
    <t>INE115A07GB0</t>
  </si>
  <si>
    <t>8.70% LIC Housing Finance Ltd (08-Nov-2019) **</t>
  </si>
  <si>
    <t>INE850M08010</t>
  </si>
  <si>
    <t>14.50% IFMR Capital Finance Pvt Ltd (18-Dec-2018) **</t>
  </si>
  <si>
    <t>INE804K07013</t>
  </si>
  <si>
    <t>11.28% Reliance Big Entertainment Pvt Ltd (26-Apr-2019) **</t>
  </si>
  <si>
    <t>BWR AA+(SO)</t>
  </si>
  <si>
    <t>INE003S07106</t>
  </si>
  <si>
    <t>13.01% Renew Power Ventures Pvt. Ltd., Series IV, (23-Mar-2020) **</t>
  </si>
  <si>
    <t>INE003S07189</t>
  </si>
  <si>
    <t>9.45% Renew Power Ventures Pvt Ltd (31-Jul-2025) **</t>
  </si>
  <si>
    <t>INE445K07031</t>
  </si>
  <si>
    <t>9.50% Reliance Broadcast Network Ltd (13-May-2019) **</t>
  </si>
  <si>
    <t>INE720G08082</t>
  </si>
  <si>
    <t>Jindal Power Ltd  (SBI+100 Bps) (22-Dec-2020) **</t>
  </si>
  <si>
    <t>INE351E08024</t>
  </si>
  <si>
    <t>INE445K07023</t>
  </si>
  <si>
    <t>9.50% Reliance Broadcast Network Ltd (14-May-2018) **</t>
  </si>
  <si>
    <t>INE285T07099</t>
  </si>
  <si>
    <t>11.9% Bhavna Asset Operators Private Ltd (07-Aug-2020) **</t>
  </si>
  <si>
    <t>INE285T07057</t>
  </si>
  <si>
    <t>11.90% Bhavna Asset Operators Private Ltd (31-Aug-2018) **</t>
  </si>
  <si>
    <t>INE458U07025</t>
  </si>
  <si>
    <t>0.00% Wadhawan Global Capital Pvt Ltd (31-Jul-2020) **</t>
  </si>
  <si>
    <r>
      <t>Franklin India Short Term Income Plan As of -28Feb</t>
    </r>
    <r>
      <rPr>
        <b/>
        <sz val="8"/>
        <color theme="1"/>
        <rFont val="Arial"/>
        <family val="2"/>
      </rPr>
      <t>2018</t>
    </r>
  </si>
  <si>
    <t>INE428A08085</t>
  </si>
  <si>
    <t>9.34% Allahabad Bank (08-Nov-2022)</t>
  </si>
  <si>
    <t>INE038A07266</t>
  </si>
  <si>
    <t>9.55% Hindalco Industries Ltd (27-Jun-2022)</t>
  </si>
  <si>
    <t>INE428A08077</t>
  </si>
  <si>
    <t>11.85% Allahabad Bank (25-Sep-2022) **</t>
  </si>
  <si>
    <t>INE146O08050</t>
  </si>
  <si>
    <t>12.40% Hinduja Leyland Finance Ltd (26-Apr-2020) **</t>
  </si>
  <si>
    <t>INE110L07070</t>
  </si>
  <si>
    <t>8.32% Reliance Jio Infocomm Limited (08-Jul-2021) **</t>
  </si>
  <si>
    <t>INE134E08IW3</t>
  </si>
  <si>
    <t>7.50% Power Finance Corp Ltd (17-Sep-2020)</t>
  </si>
  <si>
    <t>INE134E08IH4</t>
  </si>
  <si>
    <t>7.50% Power Finance Corp Ltd (16-Aug-2021) **</t>
  </si>
  <si>
    <t>INE657I08017</t>
  </si>
  <si>
    <t>10.25% Reliance Gas Transportation Infrastructure Ltd (22-Aug-2021) **</t>
  </si>
  <si>
    <t>INE608A08025</t>
  </si>
  <si>
    <t>10.90% Punjab &amp; Sindh Bank Ltd (07-May-2022) **</t>
  </si>
  <si>
    <t>INE428A08069</t>
  </si>
  <si>
    <t>11.15% Allahabad Bank (17-Mar-2022) **</t>
  </si>
  <si>
    <t>INE001A07OO9</t>
  </si>
  <si>
    <t>8.75% Housing Development Finance Corp Ltd (04-Mar-2021) **</t>
  </si>
  <si>
    <t>INE020B08AS5</t>
  </si>
  <si>
    <t>7.7% Rural Electrification Corp Ltd (15-Mar-2021)</t>
  </si>
  <si>
    <t>INE657N07399</t>
  </si>
  <si>
    <t>8.40% Edelweiss Commodities Services Ltd (09-Aug-2019) **</t>
  </si>
  <si>
    <t>INE657N07407</t>
  </si>
  <si>
    <t>8.45% Edelweiss Commodities Services Ltd (11-Aug-2020) **</t>
  </si>
  <si>
    <t>INE377Y07029</t>
  </si>
  <si>
    <t>0.00% Bajaj Housing Finance Ltd (06-Apr-2021) **</t>
  </si>
  <si>
    <t>INE053F07AK6</t>
  </si>
  <si>
    <t>7.65% Indian Railway Finance Corp Ltd (15-Mar-2021)</t>
  </si>
  <si>
    <t>INE031A08566</t>
  </si>
  <si>
    <t>7.73% Housing &amp; Urban Development Corp Ltd (15-Apr-2021) **</t>
  </si>
  <si>
    <t>INE063P08088</t>
  </si>
  <si>
    <t>INE503A08028</t>
  </si>
  <si>
    <t>9.85% Dcb Bank Ltd (18-Nov-2026) **</t>
  </si>
  <si>
    <t>INE134E08JK6</t>
  </si>
  <si>
    <t>7.73% Power Finance Corp Ltd (05-Apr-2021) **</t>
  </si>
  <si>
    <t>INE036A07468</t>
  </si>
  <si>
    <t>Reliance Infrastructure Ltd (IBL+20Bps) (24-Mar-2018) **</t>
  </si>
  <si>
    <t>INE556F08JA8</t>
  </si>
  <si>
    <t>7.52% Small Industries Development Bank Of India (10-Feb-2021) **</t>
  </si>
  <si>
    <t>INE146O08027</t>
  </si>
  <si>
    <t>12.00% Hinduja Leyland Finance Ltd (28-Mar-2021) **</t>
  </si>
  <si>
    <t>INE752E07NJ1</t>
  </si>
  <si>
    <t>8.32% Power Grid Corp Of India Ltd (23-Dec-2020) **</t>
  </si>
  <si>
    <t>INE705A08094</t>
  </si>
  <si>
    <t>10.49% Vijaya Bank (17-Jan-2022) **</t>
  </si>
  <si>
    <t>INE020B08AR7</t>
  </si>
  <si>
    <t>7.60% Rural Electrification Corp Ltd (17-Apr-2021) **</t>
  </si>
  <si>
    <t>INE020B08823</t>
  </si>
  <si>
    <t>8.87% Rural Electrification Corp Ltd (08-Mar-2020) **</t>
  </si>
  <si>
    <t>ICRA AAA</t>
  </si>
  <si>
    <t>INE261F08477</t>
  </si>
  <si>
    <t>8.15% National Bank For Agriculture And Rural Development (04-Mar-2020) **</t>
  </si>
  <si>
    <t>INE752E07MI5</t>
  </si>
  <si>
    <t>8.15% Power Grid Corp Of India Ltd (09-Mar-2020) **</t>
  </si>
  <si>
    <t>INE261F08519</t>
  </si>
  <si>
    <t>8.30% National Bank For Agriculture And Rural Development (12-Jun-2018) **</t>
  </si>
  <si>
    <t>INE001A07QF2</t>
  </si>
  <si>
    <t>7.78% Housing Development Finance Corp Ltd (24-Mar-2020)</t>
  </si>
  <si>
    <t>*</t>
  </si>
  <si>
    <t>INE752E07GX6</t>
  </si>
  <si>
    <t>8.84% Power Grid Corp Of India Ltd (29-Mar-2021) **</t>
  </si>
  <si>
    <t>INE115A07LK1</t>
  </si>
  <si>
    <t>7.80% LIC Housing Finance Ltd (19-Mar-2020) **</t>
  </si>
  <si>
    <t>INE733E07CF2</t>
  </si>
  <si>
    <t>8.78% NTPC Ltd (09-Mar-2020) **</t>
  </si>
  <si>
    <t>INE351E08032</t>
  </si>
  <si>
    <t>INE003S07155</t>
  </si>
  <si>
    <t>10.30% Renew Power Ventures Pvt Ltd (28-Sep-2022) **</t>
  </si>
  <si>
    <t>INE082T07025</t>
  </si>
  <si>
    <t>0.00% Pri-Media Services Pvt. Ltd. Series B (30-Jun-2020) **</t>
  </si>
  <si>
    <t>INE311S08150</t>
  </si>
  <si>
    <t>INE445K07106</t>
  </si>
  <si>
    <t>9.50% Reliance Broadcast Network Ltd (20-Jul-2020) **</t>
  </si>
  <si>
    <t>INE445K07098</t>
  </si>
  <si>
    <t>9.50% Reliance Broadcast Network Ltd (20-Jul-2019) **</t>
  </si>
  <si>
    <t>INE445K07080</t>
  </si>
  <si>
    <t>9.50% Reliance Broadcast Network Ltd (20-Jul-2018) **</t>
  </si>
  <si>
    <t>INE080T07029</t>
  </si>
  <si>
    <t>12.75% Future Ideas Company Ltd (31-Jul-2019) **</t>
  </si>
  <si>
    <t>INE285T07065</t>
  </si>
  <si>
    <t>11.90% Bhavna Asset Operators Private Ltd (28-Feb-2019) **</t>
  </si>
  <si>
    <t>INE003S07072</t>
  </si>
  <si>
    <t>12.68% Renew Power Ventures Pvt. Ltd., Series I, (23-Mar-2020) **</t>
  </si>
  <si>
    <t>INE311S08135</t>
  </si>
  <si>
    <t>10.00% Ma Multi-Trade Pvt Ltd (27-Nov-2020) **</t>
  </si>
  <si>
    <t>INE082T07017</t>
  </si>
  <si>
    <t>0.00% Pri-Media Services Pvt. Ltd. Series A (30-Jun-2020) **</t>
  </si>
  <si>
    <t>INE960S07065</t>
  </si>
  <si>
    <t>0.00% JSW Logistics Infrastructure Pvt Ltd (13-Sep-2019) **</t>
  </si>
  <si>
    <t>INE895D08881</t>
  </si>
  <si>
    <t>8.25% Tata Sons Ltd (23-Mar-2021) **</t>
  </si>
  <si>
    <t>INE333T07048</t>
  </si>
  <si>
    <t>INE321N07152</t>
  </si>
  <si>
    <t>0.00% KKR India Financial Services Pvt Ltd (14-Apr-2020) **</t>
  </si>
  <si>
    <t>INE895D08766</t>
  </si>
  <si>
    <t>7.90% Tata Sons Ltd (06-Mar-2020) **</t>
  </si>
  <si>
    <t>Direct Retail Plan Monthly Dividend Option</t>
  </si>
  <si>
    <t>Institutional Plan Monthly Dividend Option</t>
  </si>
  <si>
    <t>Retail Plan Monthly Dividend Option</t>
  </si>
  <si>
    <t>Retail Plan Quarterly Dividend Option</t>
  </si>
  <si>
    <t>Direct Retail Plan Growth Option</t>
  </si>
  <si>
    <t>Direct Retail Plan Quarterly Dividend Option</t>
  </si>
  <si>
    <t>Direct Retail Plan Weekly Dividend Option</t>
  </si>
  <si>
    <t>Franklin India Pension Plan As of -28Feb2018</t>
  </si>
  <si>
    <t>Industry/Rating</t>
  </si>
  <si>
    <t>INE062A08124</t>
  </si>
  <si>
    <t>9.00% State Bank Of India (06-Sep-2021) **</t>
  </si>
  <si>
    <t>INE146O08035</t>
  </si>
  <si>
    <t>12.40% Hinduja Leyland Finance Ltd (03-Nov-2019) **</t>
  </si>
  <si>
    <t>INE081A08207</t>
  </si>
  <si>
    <t>9.15% Tata Steel Ltd (24-Jan-2021) **</t>
  </si>
  <si>
    <t>INE514E08FL5</t>
  </si>
  <si>
    <t>8.60% Export-Import Bank Of India (31-Mar-2022) **</t>
  </si>
  <si>
    <t>ICRA AA+</t>
  </si>
  <si>
    <t>INE053F07AC3</t>
  </si>
  <si>
    <t>7.33% Indian Railway Finance Corp Ltd (27-Aug-2027) **</t>
  </si>
  <si>
    <t>INE115A07HY0</t>
  </si>
  <si>
    <t>8.45% LIC Housing Finance Ltd (07-Sep-2018) **</t>
  </si>
  <si>
    <t>INE265J07100</t>
  </si>
  <si>
    <t>9.40% JM Financial Asset Reconstruction Co Ltd (27-Feb-2019) **</t>
  </si>
  <si>
    <t>INE523H07866</t>
  </si>
  <si>
    <t>8.80% JM Financial Products Ltd (28-Sep-2020) **</t>
  </si>
  <si>
    <t>INE020B08AF2</t>
  </si>
  <si>
    <t>7.46% Rural Electrification Corp Ltd (28-Feb-2022) **</t>
  </si>
  <si>
    <t>INE906B07FE6</t>
  </si>
  <si>
    <t>7.17% National Highways Authority Of India (23-Dec-2021) **</t>
  </si>
  <si>
    <t>Government Securities</t>
  </si>
  <si>
    <t>IN0020170042</t>
  </si>
  <si>
    <t>6.68% GOI 2031, 17-Sep-2031</t>
  </si>
  <si>
    <t>SOVEREIGN</t>
  </si>
  <si>
    <t>IN0020170174</t>
  </si>
  <si>
    <t>7.17% GOI 2028, 08-Jan-2028</t>
  </si>
  <si>
    <r>
      <t>Franklin India Monthly Income Plan As of -28Feb201</t>
    </r>
    <r>
      <rPr>
        <b/>
        <sz val="8"/>
        <color theme="1"/>
        <rFont val="Arial"/>
        <family val="2"/>
      </rPr>
      <t>8</t>
    </r>
  </si>
  <si>
    <t>INE134E08HV7</t>
  </si>
  <si>
    <t>8.36% Power Finance Corp Ltd (04-Sep-2020) **</t>
  </si>
  <si>
    <t>INE528G09061</t>
  </si>
  <si>
    <t>10.25% Yes Bank Ltd (05-Mar-2020) **</t>
  </si>
  <si>
    <t>INE053F07942</t>
  </si>
  <si>
    <t>6.70% Indian Railway Finance Corp Ltd (24-Nov-2021) **</t>
  </si>
  <si>
    <t>Quarterly Dividend Plan</t>
  </si>
  <si>
    <t>Direct Monthly Dividend Plan</t>
  </si>
  <si>
    <t>Direct Quarterly Dividend Plan</t>
  </si>
  <si>
    <t>Monthly Dividend Plan</t>
  </si>
  <si>
    <t>Franklin India Low Duration Fund As of -28Feb2018</t>
  </si>
  <si>
    <t>INE265J07183</t>
  </si>
  <si>
    <t>9.10% JM Financial Asset Reconstruction Co Ltd (26-Sep-2019) **</t>
  </si>
  <si>
    <t>INE155A08308</t>
  </si>
  <si>
    <t>8.00% Tata Motors Ltd (01-Aug-2019) **</t>
  </si>
  <si>
    <t>INE146O07052</t>
  </si>
  <si>
    <t>10.65% Hinduja Leyland Finance Ltd (16-Feb-2020) **</t>
  </si>
  <si>
    <t>INE001A07NY0</t>
  </si>
  <si>
    <t>8.57% Housing Development Finance Corp Ltd (12-Jun-2018) **</t>
  </si>
  <si>
    <t>INE434A09149</t>
  </si>
  <si>
    <t>9.55% Andhra Bank (26-Dec-2019) **</t>
  </si>
  <si>
    <t>INE002A08526</t>
  </si>
  <si>
    <t>7.07% Reliance Industries Ltd (24-Dec-2020) **</t>
  </si>
  <si>
    <t>INE209W07010</t>
  </si>
  <si>
    <t>9.60% Narmada Wind Energy Pvt Ltd (31-Mar-2023) **</t>
  </si>
  <si>
    <t>INE244N07065</t>
  </si>
  <si>
    <t>8.19% Mahindra Vehicle Manufactures Ltd (23-Feb-2021) **</t>
  </si>
  <si>
    <t>INE960S07016</t>
  </si>
  <si>
    <t>0.00% JSW Logistics Infrastructure Pvt Ltd (15-Jun-2018) **</t>
  </si>
  <si>
    <t>INE960S07040</t>
  </si>
  <si>
    <t>0.00% JSW Logistics Infrastructure Pvt Ltd (15-Mar-2019) **</t>
  </si>
  <si>
    <t>INE960S07073</t>
  </si>
  <si>
    <t>0.00% JSW Logistics Infrastructure Pvt Ltd (13-Dec-2019) **</t>
  </si>
  <si>
    <t>INE960S07081</t>
  </si>
  <si>
    <t>0.00% JSW Logistics Infrastructure Pvt Ltd (13-Mar-2020) **</t>
  </si>
  <si>
    <t>INE090A165L1</t>
  </si>
  <si>
    <t>ICICI Bank Ltd (13-Jun-2018)</t>
  </si>
  <si>
    <t>INE090A164N0</t>
  </si>
  <si>
    <t>Icici Bank Ltd (28-Sep-2018) **</t>
  </si>
  <si>
    <t>INE261F16264</t>
  </si>
  <si>
    <t>National Bank For Agriculture And Rural Development (14-Feb-2019)</t>
  </si>
  <si>
    <t>INE572E14BV9</t>
  </si>
  <si>
    <t>Pnb Housing Finance Ltd (05-Jun-2018) **</t>
  </si>
  <si>
    <r>
      <t>Franklin India Cash Management Account As of -28Fe</t>
    </r>
    <r>
      <rPr>
        <b/>
        <sz val="8"/>
        <color theme="1"/>
        <rFont val="Arial"/>
        <family val="2"/>
      </rPr>
      <t>b2018</t>
    </r>
  </si>
  <si>
    <r>
      <t>Franklin India Income Builder Account As of -28Feb</t>
    </r>
    <r>
      <rPr>
        <b/>
        <sz val="8"/>
        <color theme="1"/>
        <rFont val="Arial"/>
        <family val="2"/>
      </rPr>
      <t>2018</t>
    </r>
  </si>
  <si>
    <t>Direct Annual Dividend Plan</t>
  </si>
  <si>
    <t>Half Yearly Dividend Plan</t>
  </si>
  <si>
    <t>Annual Dividend Plan</t>
  </si>
  <si>
    <t>Direct Half Yearly Dividend Plan</t>
  </si>
  <si>
    <r>
      <t>Franklin India Government Securities Fund As of -2</t>
    </r>
    <r>
      <rPr>
        <b/>
        <sz val="8"/>
        <color theme="1"/>
        <rFont val="Arial"/>
        <family val="2"/>
      </rPr>
      <t>8Feb2018</t>
    </r>
  </si>
  <si>
    <t>IN0020150051</t>
  </si>
  <si>
    <t>7.73% GOI 2034, 19-Dec-2034</t>
  </si>
  <si>
    <t>PF Plan Dividend Option</t>
  </si>
  <si>
    <t>Direct Composite Plan Growth Option</t>
  </si>
  <si>
    <t>Direct PF Growth Option</t>
  </si>
  <si>
    <t>PF Plan Growth Option</t>
  </si>
  <si>
    <t>Composite Plan Growth Option</t>
  </si>
  <si>
    <t>Composite Plan Dividend Option</t>
  </si>
  <si>
    <t>Direct Composite Plan Dividend Option</t>
  </si>
  <si>
    <r>
      <t>Franklin India Government Securities Long Term Por</t>
    </r>
    <r>
      <rPr>
        <b/>
        <sz val="8"/>
        <color theme="1"/>
        <rFont val="Arial"/>
        <family val="2"/>
      </rPr>
      <t>tfolio As of -28Feb2018</t>
    </r>
  </si>
  <si>
    <t>Quarterly Dividend Option</t>
  </si>
  <si>
    <t>Direct Quarterly Dividend Option</t>
  </si>
  <si>
    <r>
      <t>Franklin India Fixed Maturity Plans – Series 2 – P</t>
    </r>
    <r>
      <rPr>
        <b/>
        <sz val="8"/>
        <color theme="1"/>
        <rFont val="Arial"/>
        <family val="2"/>
      </rPr>
      <t>lan C As of -28Feb2018</t>
    </r>
  </si>
  <si>
    <t>INE031A08541</t>
  </si>
  <si>
    <t>7.14% Housing &amp; Urban Development Corp Ltd (22-Dec-2020) **</t>
  </si>
  <si>
    <t>INE115A07MT0</t>
  </si>
  <si>
    <t>7.88% LIC Housing Finance Ltd (28-Jan-2021)</t>
  </si>
  <si>
    <t>INE261F08956</t>
  </si>
  <si>
    <t>7.40% National Bank For Agriculture And Rural Development (01-Feb-2021) **</t>
  </si>
  <si>
    <t>INE756I07BU5</t>
  </si>
  <si>
    <t>7.9407% HDB Financial Services Limited (15-Apr-2021) **</t>
  </si>
  <si>
    <r>
      <t>Franklin India Fixed Maturity Plans – Series 2 – P</t>
    </r>
    <r>
      <rPr>
        <b/>
        <sz val="8"/>
        <color theme="1"/>
        <rFont val="Arial"/>
        <family val="2"/>
      </rPr>
      <t>lan B As of -28Feb2018</t>
    </r>
  </si>
  <si>
    <t>INE134E08DM5</t>
  </si>
  <si>
    <t>9.18% Power Finance Corp Ltd (15-Apr-2021) **</t>
  </si>
  <si>
    <t>INE752E07NN3</t>
  </si>
  <si>
    <t>8.13% Power Grid Corp Of India Ltd (23-Apr-2021) **</t>
  </si>
  <si>
    <t>INE477A07274</t>
  </si>
  <si>
    <t>7.64% Can Fin Homes Ltd (28-Feb-2021) **</t>
  </si>
  <si>
    <t>INE115A07JB4</t>
  </si>
  <si>
    <t>8.75% Lic Housing Finance Ltd (12-Feb-2021)</t>
  </si>
  <si>
    <t>INE115A07IO9</t>
  </si>
  <si>
    <t>8.50% Lic Housing Finance Ltd (05-Jan-2021)</t>
  </si>
  <si>
    <t>INE296A07QB7</t>
  </si>
  <si>
    <t>7.50% Bajaj Finance Ltd (10-Aug-2020) **</t>
  </si>
  <si>
    <t>INE895D08725</t>
  </si>
  <si>
    <t>7.85% Tata Sons Ltd (31-Jan-2021) **</t>
  </si>
  <si>
    <t xml:space="preserve">Dividend Plan </t>
  </si>
  <si>
    <r>
      <t>Franklin India Fixed Maturity Plans – Series 2 – P</t>
    </r>
    <r>
      <rPr>
        <b/>
        <sz val="8"/>
        <color theme="1"/>
        <rFont val="Arial"/>
        <family val="2"/>
      </rPr>
      <t>lan A As of -28Feb2018</t>
    </r>
  </si>
  <si>
    <t>INE733E07JZ5</t>
  </si>
  <si>
    <t>8.33% Ntpc Ltd (24-Feb-2021) **</t>
  </si>
  <si>
    <t>INE134E07505</t>
  </si>
  <si>
    <t>9.7% Power Finance Corp Ltd (30-Jan-2021) **</t>
  </si>
  <si>
    <t>INE537P07117</t>
  </si>
  <si>
    <t>8.62% India Infradebt Ltd (08-Mar-2021) **</t>
  </si>
  <si>
    <t>INE235P07167</t>
  </si>
  <si>
    <t>8.70% L&amp;T Infrastructure Debt Fund Ltd (24-Feb-2021) **</t>
  </si>
  <si>
    <t>INE848E07419</t>
  </si>
  <si>
    <t>8.78% Nhpc Ltd (11-Feb-2021) **</t>
  </si>
  <si>
    <t>INE752E07ER3</t>
  </si>
  <si>
    <t>9.47% Power Grid Corp Of India Ltd (31-Mar-2021) **</t>
  </si>
  <si>
    <t>INE514E08951</t>
  </si>
  <si>
    <t>9.15% Export-Import Bank Of India (18-Mar-2021) **</t>
  </si>
  <si>
    <t>INE514E08928</t>
  </si>
  <si>
    <t>9.15% Export-Import Bank Of India (25-Feb-2021) **</t>
  </si>
  <si>
    <r>
      <t>Franklin India Fixed Maturity Plans – Series 1 – P</t>
    </r>
    <r>
      <rPr>
        <b/>
        <sz val="8"/>
        <color theme="1"/>
        <rFont val="Arial"/>
        <family val="2"/>
      </rPr>
      <t>lan B As of -28Feb2018</t>
    </r>
  </si>
  <si>
    <t>INE134E08GX5</t>
  </si>
  <si>
    <t>8.36% Power Finance Corp Ltd (26-Feb-2020)</t>
  </si>
  <si>
    <t>INE916DA7MX1</t>
  </si>
  <si>
    <t>7.85% Kotak Mahindra Prime Ltd (07-Apr-2020) **</t>
  </si>
  <si>
    <t>INE053F07959</t>
  </si>
  <si>
    <t>6.73% Indian Railway Finance Corp Ltd (23-Mar-2020) **</t>
  </si>
  <si>
    <t>INE296A07ON7</t>
  </si>
  <si>
    <t>7.85% Bajaj Finance Ltd (07-Apr-2020) **</t>
  </si>
  <si>
    <t>Quarterly Direct Dividend Plan</t>
  </si>
  <si>
    <r>
      <t>Franklin India Fixed Maturity Plans – Series 1 – P</t>
    </r>
    <r>
      <rPr>
        <b/>
        <sz val="8"/>
        <color theme="1"/>
        <rFont val="Arial"/>
        <family val="2"/>
      </rPr>
      <t>lan A As of -28Feb2018</t>
    </r>
  </si>
  <si>
    <t>Franklin India Savings Plus Fund As of -28Feb2018</t>
  </si>
  <si>
    <t>INE115A07HD4</t>
  </si>
  <si>
    <t>8.73% Lic Housing Finance Ltd (15-May-2018) **</t>
  </si>
  <si>
    <t>INE556F09593</t>
  </si>
  <si>
    <t>8.06% Small Industries Development Bank Of India (28-Mar-2019) **</t>
  </si>
  <si>
    <t>INE883A07174</t>
  </si>
  <si>
    <t>10.09% MRF Ltd (27-May-2021) **</t>
  </si>
  <si>
    <t>INE053T07026</t>
  </si>
  <si>
    <t>8.12% ONGC Mangalore Petrochemicals Ltd (10-Jun-2019) **</t>
  </si>
  <si>
    <t>INE752E07LT4</t>
  </si>
  <si>
    <t>8.93% Power Grid Corp Of India Ltd (20-Oct-2019) **</t>
  </si>
  <si>
    <t>INE040A16BM9</t>
  </si>
  <si>
    <t>HDFC Bank Ltd (20-Mar-2018) **</t>
  </si>
  <si>
    <t>INE556F16325</t>
  </si>
  <si>
    <t>Small Industries Development Bank Of India (07-Feb-2019) **</t>
  </si>
  <si>
    <t>INE477A14809</t>
  </si>
  <si>
    <t>Can Fin Homes Ltd (15-Mar-2018) **</t>
  </si>
  <si>
    <t>INE261F14CM3</t>
  </si>
  <si>
    <t>National Bank For Agriculture And Rural Development (31-Jul-2018) **</t>
  </si>
  <si>
    <t>INE916D14H32</t>
  </si>
  <si>
    <t>Kotak Mahindra Prime Ltd (30-Mar-2018) **</t>
  </si>
  <si>
    <t>INE774D14LV2</t>
  </si>
  <si>
    <t>Mahindra &amp; Mahindra Financial Services Ltd (01-Mar-2018) **</t>
  </si>
  <si>
    <t>8.39% RAJASTHAN SDL UDAY (15MAR2021), 15-Mar-2021</t>
  </si>
  <si>
    <t>Direct Retail Plan Daily Dividend Option</t>
  </si>
  <si>
    <t>Institutional Plan Dividend Option</t>
  </si>
  <si>
    <r>
      <t>Franklin India Banking &amp; PSU Debt Fund As of -28Fe</t>
    </r>
    <r>
      <rPr>
        <b/>
        <sz val="8"/>
        <color theme="1"/>
        <rFont val="Arial"/>
        <family val="2"/>
      </rPr>
      <t>b2018</t>
    </r>
  </si>
  <si>
    <t>Franklin India Balanced Fund As of -28Feb2018</t>
  </si>
  <si>
    <t>Hotels/resorts &amp; Other Recreational Acti</t>
  </si>
  <si>
    <t>INE134E08IJ0</t>
  </si>
  <si>
    <t>7.47% Power Finance Corp Ltd (16-Sep-2021) **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</si>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</sst>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000_);_(* \(#,##0.0000\);_(* &quot;-&quot;??_);_(@_)"/>
    <numFmt numFmtId="167" formatCode="0.00_ ;[Red]\-0.00\ "/>
  </numFmts>
  <fonts count="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52">
    <xf numFmtId="0" fontId="0" fillId="0" borderId="0" xfId="0"/>
    <xf numFmtId="2" fontId="2" fillId="0" borderId="0" xfId="0" applyNumberFormat="1" applyFont="1"/>
    <xf numFmtId="0" fontId="2" fillId="0" borderId="0" xfId="0" applyFont="1"/>
    <xf numFmtId="2" fontId="3" fillId="0" borderId="1" xfId="0" applyNumberFormat="1" applyFont="1" applyBorder="1"/>
    <xf numFmtId="0" fontId="3" fillId="0" borderId="0" xfId="0" applyFont="1"/>
    <xf numFmtId="2" fontId="2" fillId="0" borderId="3" xfId="0" applyNumberFormat="1" applyFont="1" applyBorder="1"/>
    <xf numFmtId="2" fontId="3" fillId="0" borderId="2" xfId="0" applyNumberFormat="1" applyFont="1" applyBorder="1"/>
    <xf numFmtId="2" fontId="2" fillId="0" borderId="2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/>
    <xf numFmtId="164" fontId="2" fillId="0" borderId="0" xfId="0" applyNumberFormat="1" applyFont="1"/>
    <xf numFmtId="2" fontId="2" fillId="0" borderId="0" xfId="0" applyNumberFormat="1" applyFont="1" applyAlignment="1">
      <alignment horizontal="right"/>
    </xf>
    <xf numFmtId="10" fontId="2" fillId="0" borderId="0" xfId="0" applyNumberFormat="1" applyFont="1" applyAlignment="1"/>
    <xf numFmtId="4" fontId="2" fillId="0" borderId="0" xfId="0" applyNumberFormat="1" applyFont="1"/>
    <xf numFmtId="0" fontId="3" fillId="0" borderId="0" xfId="0" applyFont="1" applyFill="1"/>
    <xf numFmtId="2" fontId="2" fillId="0" borderId="2" xfId="0" applyNumberFormat="1" applyFont="1" applyFill="1" applyBorder="1"/>
    <xf numFmtId="0" fontId="2" fillId="0" borderId="0" xfId="0" applyFont="1" applyFill="1"/>
    <xf numFmtId="2" fontId="3" fillId="0" borderId="2" xfId="0" applyNumberFormat="1" applyFont="1" applyFill="1" applyBorder="1"/>
    <xf numFmtId="165" fontId="2" fillId="0" borderId="0" xfId="0" applyNumberFormat="1" applyFont="1"/>
    <xf numFmtId="43" fontId="2" fillId="0" borderId="0" xfId="0" applyNumberFormat="1" applyFont="1"/>
    <xf numFmtId="2" fontId="2" fillId="0" borderId="4" xfId="0" applyNumberFormat="1" applyFont="1" applyFill="1" applyBorder="1"/>
    <xf numFmtId="0" fontId="2" fillId="0" borderId="2" xfId="0" applyFont="1" applyFill="1" applyBorder="1"/>
    <xf numFmtId="2" fontId="2" fillId="0" borderId="2" xfId="0" applyNumberFormat="1" applyFont="1" applyFill="1" applyBorder="1" applyAlignment="1">
      <alignment wrapText="1"/>
    </xf>
    <xf numFmtId="2" fontId="2" fillId="0" borderId="0" xfId="0" applyNumberFormat="1" applyFont="1" applyFill="1"/>
    <xf numFmtId="4" fontId="2" fillId="0" borderId="0" xfId="0" applyNumberFormat="1" applyFont="1" applyFill="1"/>
    <xf numFmtId="0" fontId="2" fillId="0" borderId="0" xfId="0" applyNumberFormat="1" applyFont="1"/>
    <xf numFmtId="4" fontId="3" fillId="0" borderId="2" xfId="0" applyNumberFormat="1" applyFont="1" applyFill="1" applyBorder="1"/>
    <xf numFmtId="0" fontId="3" fillId="0" borderId="5" xfId="1" applyFont="1" applyFill="1" applyBorder="1"/>
    <xf numFmtId="0" fontId="2" fillId="0" borderId="6" xfId="1" applyFont="1" applyFill="1" applyBorder="1" applyAlignment="1"/>
    <xf numFmtId="0" fontId="3" fillId="0" borderId="7" xfId="1" applyFont="1" applyFill="1" applyBorder="1" applyAlignment="1">
      <alignment horizontal="center"/>
    </xf>
    <xf numFmtId="0" fontId="6" fillId="0" borderId="5" xfId="2" applyFont="1" applyFill="1" applyBorder="1" applyAlignment="1">
      <alignment vertical="center"/>
    </xf>
    <xf numFmtId="0" fontId="6" fillId="0" borderId="6" xfId="2" applyFont="1" applyFill="1" applyBorder="1" applyAlignment="1">
      <alignment vertical="center"/>
    </xf>
    <xf numFmtId="166" fontId="6" fillId="0" borderId="3" xfId="2" applyNumberFormat="1" applyFont="1" applyFill="1" applyBorder="1"/>
    <xf numFmtId="0" fontId="6" fillId="0" borderId="0" xfId="2" applyFont="1" applyFill="1" applyBorder="1" applyAlignment="1">
      <alignment vertical="center"/>
    </xf>
    <xf numFmtId="166" fontId="6" fillId="0" borderId="0" xfId="2" applyNumberFormat="1" applyFont="1" applyFill="1" applyBorder="1"/>
    <xf numFmtId="2" fontId="3" fillId="0" borderId="0" xfId="0" applyNumberFormat="1" applyFont="1" applyAlignment="1">
      <alignment horizontal="right"/>
    </xf>
    <xf numFmtId="2" fontId="1" fillId="2" borderId="0" xfId="0" applyNumberFormat="1" applyFont="1" applyFill="1" applyAlignment="1">
      <alignment horizontal="center"/>
    </xf>
    <xf numFmtId="2" fontId="3" fillId="0" borderId="5" xfId="1" applyNumberFormat="1" applyFont="1" applyFill="1" applyBorder="1" applyAlignment="1">
      <alignment horizontal="center"/>
    </xf>
    <xf numFmtId="2" fontId="3" fillId="0" borderId="6" xfId="1" applyNumberFormat="1" applyFont="1" applyFill="1" applyBorder="1" applyAlignment="1">
      <alignment horizontal="center"/>
    </xf>
    <xf numFmtId="0" fontId="6" fillId="0" borderId="5" xfId="2" applyFont="1" applyFill="1" applyBorder="1" applyAlignment="1">
      <alignment horizontal="left"/>
    </xf>
    <xf numFmtId="0" fontId="6" fillId="0" borderId="6" xfId="2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3" fillId="0" borderId="2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0" xfId="0" applyFont="1" applyAlignment="1">
      <alignment horizontal="right"/>
    </xf>
    <xf numFmtId="167" fontId="2" fillId="0" borderId="0" xfId="0" applyNumberFormat="1" applyFont="1"/>
    <xf numFmtId="2" fontId="3" fillId="0" borderId="2" xfId="0" applyNumberFormat="1" applyFont="1" applyBorder="1" applyAlignment="1">
      <alignment horizontal="right"/>
    </xf>
    <xf numFmtId="167" fontId="2" fillId="0" borderId="0" xfId="0" applyNumberFormat="1" applyFont="1" applyFill="1"/>
    <xf numFmtId="0" fontId="3" fillId="0" borderId="0" xfId="0" applyFont="1" applyAlignment="1">
      <alignment horizontal="right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showGridLines="0" tabSelected="1" workbookViewId="0">
      <selection sqref="A1:F1"/>
    </sheetView>
  </sheetViews>
  <sheetFormatPr defaultRowHeight="11.25" x14ac:dyDescent="0.2"/>
  <cols>
    <col min="1" max="1" width="38" style="2" customWidth="1"/>
    <col min="2" max="2" width="57.5703125" style="2" bestFit="1" customWidth="1"/>
    <col min="3" max="3" width="11.855468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41" t="s">
        <v>644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646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4"/>
      <c r="B7" s="45"/>
      <c r="C7" s="45"/>
      <c r="D7" s="45"/>
      <c r="E7" s="7"/>
      <c r="F7" s="7"/>
    </row>
    <row r="8" spans="1:6" x14ac:dyDescent="0.2">
      <c r="A8" s="45" t="s">
        <v>647</v>
      </c>
      <c r="B8" s="45" t="s">
        <v>648</v>
      </c>
      <c r="C8" s="45" t="s">
        <v>649</v>
      </c>
      <c r="D8" s="45">
        <v>6330</v>
      </c>
      <c r="E8" s="7">
        <v>63300.443099999997</v>
      </c>
      <c r="F8" s="7">
        <v>5.0276987651039402</v>
      </c>
    </row>
    <row r="9" spans="1:6" x14ac:dyDescent="0.2">
      <c r="A9" s="45" t="s">
        <v>650</v>
      </c>
      <c r="B9" s="45" t="s">
        <v>651</v>
      </c>
      <c r="C9" s="45" t="s">
        <v>652</v>
      </c>
      <c r="D9" s="45">
        <v>4620</v>
      </c>
      <c r="E9" s="7">
        <v>46153.8462</v>
      </c>
      <c r="F9" s="7">
        <v>3.6658137633879702</v>
      </c>
    </row>
    <row r="10" spans="1:6" x14ac:dyDescent="0.2">
      <c r="A10" s="45" t="s">
        <v>653</v>
      </c>
      <c r="B10" s="45" t="s">
        <v>654</v>
      </c>
      <c r="C10" s="45" t="s">
        <v>655</v>
      </c>
      <c r="D10" s="45">
        <v>3150</v>
      </c>
      <c r="E10" s="7">
        <v>31502.551500000001</v>
      </c>
      <c r="F10" s="7">
        <v>2.5021205463595502</v>
      </c>
    </row>
    <row r="11" spans="1:6" x14ac:dyDescent="0.2">
      <c r="A11" s="45" t="s">
        <v>656</v>
      </c>
      <c r="B11" s="45" t="s">
        <v>657</v>
      </c>
      <c r="C11" s="45" t="s">
        <v>658</v>
      </c>
      <c r="D11" s="45">
        <v>2850</v>
      </c>
      <c r="E11" s="7">
        <v>28459.986000000001</v>
      </c>
      <c r="F11" s="7">
        <v>2.26046184607317</v>
      </c>
    </row>
    <row r="12" spans="1:6" x14ac:dyDescent="0.2">
      <c r="A12" s="45" t="s">
        <v>659</v>
      </c>
      <c r="B12" s="45" t="s">
        <v>660</v>
      </c>
      <c r="C12" s="45" t="s">
        <v>661</v>
      </c>
      <c r="D12" s="45">
        <v>2740</v>
      </c>
      <c r="E12" s="7">
        <v>27864.254639999999</v>
      </c>
      <c r="F12" s="7">
        <v>2.2131453080471402</v>
      </c>
    </row>
    <row r="13" spans="1:6" x14ac:dyDescent="0.2">
      <c r="A13" s="45" t="s">
        <v>662</v>
      </c>
      <c r="B13" s="45" t="s">
        <v>663</v>
      </c>
      <c r="C13" s="45" t="s">
        <v>661</v>
      </c>
      <c r="D13" s="45">
        <v>2500</v>
      </c>
      <c r="E13" s="7">
        <v>25002.875</v>
      </c>
      <c r="F13" s="7">
        <v>1.9858774694982899</v>
      </c>
    </row>
    <row r="14" spans="1:6" x14ac:dyDescent="0.2">
      <c r="A14" s="45" t="s">
        <v>664</v>
      </c>
      <c r="B14" s="45" t="s">
        <v>665</v>
      </c>
      <c r="C14" s="45" t="s">
        <v>661</v>
      </c>
      <c r="D14" s="45">
        <v>2500</v>
      </c>
      <c r="E14" s="7">
        <v>25002.36</v>
      </c>
      <c r="F14" s="7">
        <v>1.98583656512642</v>
      </c>
    </row>
    <row r="15" spans="1:6" x14ac:dyDescent="0.2">
      <c r="A15" s="45" t="s">
        <v>666</v>
      </c>
      <c r="B15" s="45" t="s">
        <v>667</v>
      </c>
      <c r="C15" s="45" t="s">
        <v>668</v>
      </c>
      <c r="D15" s="45">
        <v>2500</v>
      </c>
      <c r="E15" s="7">
        <v>24920.55</v>
      </c>
      <c r="F15" s="7">
        <v>1.9793387269466201</v>
      </c>
    </row>
    <row r="16" spans="1:6" x14ac:dyDescent="0.2">
      <c r="A16" s="45" t="s">
        <v>669</v>
      </c>
      <c r="B16" s="45" t="s">
        <v>670</v>
      </c>
      <c r="C16" s="45" t="s">
        <v>649</v>
      </c>
      <c r="D16" s="45">
        <v>2350</v>
      </c>
      <c r="E16" s="7">
        <v>23580.628499999999</v>
      </c>
      <c r="F16" s="7">
        <v>1.8729141690609199</v>
      </c>
    </row>
    <row r="17" spans="1:6" x14ac:dyDescent="0.2">
      <c r="A17" s="45" t="s">
        <v>671</v>
      </c>
      <c r="B17" s="45" t="s">
        <v>672</v>
      </c>
      <c r="C17" s="45" t="s">
        <v>673</v>
      </c>
      <c r="D17" s="45">
        <v>2070</v>
      </c>
      <c r="E17" s="7">
        <v>20701.048800699999</v>
      </c>
      <c r="F17" s="7">
        <v>1.6442007732428601</v>
      </c>
    </row>
    <row r="18" spans="1:6" x14ac:dyDescent="0.2">
      <c r="A18" s="45" t="s">
        <v>674</v>
      </c>
      <c r="B18" s="45" t="s">
        <v>675</v>
      </c>
      <c r="C18" s="45" t="s">
        <v>676</v>
      </c>
      <c r="D18" s="45">
        <v>1900000</v>
      </c>
      <c r="E18" s="7">
        <v>19080.294000000002</v>
      </c>
      <c r="F18" s="7">
        <v>1.5154707595027901</v>
      </c>
    </row>
    <row r="19" spans="1:6" x14ac:dyDescent="0.2">
      <c r="A19" s="45" t="s">
        <v>677</v>
      </c>
      <c r="B19" s="45" t="s">
        <v>678</v>
      </c>
      <c r="C19" s="45" t="s">
        <v>652</v>
      </c>
      <c r="D19" s="45">
        <v>1850</v>
      </c>
      <c r="E19" s="7">
        <v>18348.743999999999</v>
      </c>
      <c r="F19" s="7">
        <v>1.45736669495775</v>
      </c>
    </row>
    <row r="20" spans="1:6" x14ac:dyDescent="0.2">
      <c r="A20" s="45" t="s">
        <v>679</v>
      </c>
      <c r="B20" s="45" t="s">
        <v>680</v>
      </c>
      <c r="C20" s="45" t="s">
        <v>681</v>
      </c>
      <c r="D20" s="45">
        <v>1800</v>
      </c>
      <c r="E20" s="7">
        <v>18038.52</v>
      </c>
      <c r="F20" s="7">
        <v>1.4327268544555101</v>
      </c>
    </row>
    <row r="21" spans="1:6" x14ac:dyDescent="0.2">
      <c r="A21" s="45" t="s">
        <v>682</v>
      </c>
      <c r="B21" s="45" t="s">
        <v>683</v>
      </c>
      <c r="C21" s="45" t="s">
        <v>684</v>
      </c>
      <c r="D21" s="45">
        <v>1740</v>
      </c>
      <c r="E21" s="7">
        <v>17504.834999999999</v>
      </c>
      <c r="F21" s="7">
        <v>1.3903384084344299</v>
      </c>
    </row>
    <row r="22" spans="1:6" x14ac:dyDescent="0.2">
      <c r="A22" s="45" t="s">
        <v>685</v>
      </c>
      <c r="B22" s="45" t="s">
        <v>686</v>
      </c>
      <c r="C22" s="45" t="s">
        <v>687</v>
      </c>
      <c r="D22" s="45">
        <v>1750</v>
      </c>
      <c r="E22" s="7">
        <v>17399.7775</v>
      </c>
      <c r="F22" s="7">
        <v>1.3819941151380899</v>
      </c>
    </row>
    <row r="23" spans="1:6" x14ac:dyDescent="0.2">
      <c r="A23" s="45" t="s">
        <v>688</v>
      </c>
      <c r="B23" s="45" t="s">
        <v>689</v>
      </c>
      <c r="C23" s="45" t="s">
        <v>690</v>
      </c>
      <c r="D23" s="45">
        <v>1730</v>
      </c>
      <c r="E23" s="7">
        <v>17257.303599999999</v>
      </c>
      <c r="F23" s="7">
        <v>1.3706779881726301</v>
      </c>
    </row>
    <row r="24" spans="1:6" x14ac:dyDescent="0.2">
      <c r="A24" s="45" t="s">
        <v>691</v>
      </c>
      <c r="B24" s="45" t="s">
        <v>692</v>
      </c>
      <c r="C24" s="45" t="s">
        <v>693</v>
      </c>
      <c r="D24" s="45">
        <v>1280</v>
      </c>
      <c r="E24" s="7">
        <v>12894.118399999999</v>
      </c>
      <c r="F24" s="7">
        <v>1.02412779408781</v>
      </c>
    </row>
    <row r="25" spans="1:6" x14ac:dyDescent="0.2">
      <c r="A25" s="45" t="s">
        <v>694</v>
      </c>
      <c r="B25" s="45" t="s">
        <v>695</v>
      </c>
      <c r="C25" s="45" t="s">
        <v>661</v>
      </c>
      <c r="D25" s="45">
        <v>1250</v>
      </c>
      <c r="E25" s="7">
        <v>12743.1625</v>
      </c>
      <c r="F25" s="7">
        <v>1.0121379760889699</v>
      </c>
    </row>
    <row r="26" spans="1:6" x14ac:dyDescent="0.2">
      <c r="A26" s="45" t="s">
        <v>696</v>
      </c>
      <c r="B26" s="45" t="s">
        <v>697</v>
      </c>
      <c r="C26" s="45" t="s">
        <v>661</v>
      </c>
      <c r="D26" s="45">
        <v>1200</v>
      </c>
      <c r="E26" s="7">
        <v>12233.436</v>
      </c>
      <c r="F26" s="7">
        <v>0.97165245704540903</v>
      </c>
    </row>
    <row r="27" spans="1:6" x14ac:dyDescent="0.2">
      <c r="A27" s="45" t="s">
        <v>698</v>
      </c>
      <c r="B27" s="45" t="s">
        <v>699</v>
      </c>
      <c r="C27" s="45" t="s">
        <v>700</v>
      </c>
      <c r="D27" s="45">
        <v>1200</v>
      </c>
      <c r="E27" s="7">
        <v>11794.584000000001</v>
      </c>
      <c r="F27" s="7">
        <v>0.93679621354364195</v>
      </c>
    </row>
    <row r="28" spans="1:6" x14ac:dyDescent="0.2">
      <c r="A28" s="45" t="s">
        <v>701</v>
      </c>
      <c r="B28" s="45" t="s">
        <v>670</v>
      </c>
      <c r="C28" s="45" t="s">
        <v>649</v>
      </c>
      <c r="D28" s="45">
        <v>1020</v>
      </c>
      <c r="E28" s="7">
        <v>10234.9962</v>
      </c>
      <c r="F28" s="7">
        <v>0.812924447847721</v>
      </c>
    </row>
    <row r="29" spans="1:6" x14ac:dyDescent="0.2">
      <c r="A29" s="45" t="s">
        <v>702</v>
      </c>
      <c r="B29" s="45" t="s">
        <v>703</v>
      </c>
      <c r="C29" s="45" t="s">
        <v>673</v>
      </c>
      <c r="D29" s="45">
        <v>1000</v>
      </c>
      <c r="E29" s="7">
        <v>9966.0400000000009</v>
      </c>
      <c r="F29" s="7">
        <v>0.791562342175398</v>
      </c>
    </row>
    <row r="30" spans="1:6" x14ac:dyDescent="0.2">
      <c r="A30" s="45" t="s">
        <v>704</v>
      </c>
      <c r="B30" s="45" t="s">
        <v>705</v>
      </c>
      <c r="C30" s="45" t="s">
        <v>673</v>
      </c>
      <c r="D30" s="45">
        <v>1000</v>
      </c>
      <c r="E30" s="7">
        <v>9937.9599999999991</v>
      </c>
      <c r="F30" s="7">
        <v>0.78933206108398302</v>
      </c>
    </row>
    <row r="31" spans="1:6" x14ac:dyDescent="0.2">
      <c r="A31" s="45" t="s">
        <v>706</v>
      </c>
      <c r="B31" s="45" t="s">
        <v>707</v>
      </c>
      <c r="C31" s="45" t="s">
        <v>687</v>
      </c>
      <c r="D31" s="45">
        <v>95</v>
      </c>
      <c r="E31" s="7">
        <v>9437.1574999999993</v>
      </c>
      <c r="F31" s="7">
        <v>0.74955533935024599</v>
      </c>
    </row>
    <row r="32" spans="1:6" x14ac:dyDescent="0.2">
      <c r="A32" s="45" t="s">
        <v>708</v>
      </c>
      <c r="B32" s="45" t="s">
        <v>709</v>
      </c>
      <c r="C32" s="45" t="s">
        <v>673</v>
      </c>
      <c r="D32" s="45">
        <v>800</v>
      </c>
      <c r="E32" s="7">
        <v>8037.0879999999997</v>
      </c>
      <c r="F32" s="7">
        <v>0.63835346853412001</v>
      </c>
    </row>
    <row r="33" spans="1:6" x14ac:dyDescent="0.2">
      <c r="A33" s="45" t="s">
        <v>710</v>
      </c>
      <c r="B33" s="45" t="s">
        <v>711</v>
      </c>
      <c r="C33" s="45" t="s">
        <v>673</v>
      </c>
      <c r="D33" s="45">
        <v>800</v>
      </c>
      <c r="E33" s="7">
        <v>8037.0879999999997</v>
      </c>
      <c r="F33" s="7">
        <v>0.63835346853412001</v>
      </c>
    </row>
    <row r="34" spans="1:6" x14ac:dyDescent="0.2">
      <c r="A34" s="45" t="s">
        <v>712</v>
      </c>
      <c r="B34" s="45" t="s">
        <v>713</v>
      </c>
      <c r="C34" s="45" t="s">
        <v>714</v>
      </c>
      <c r="D34" s="45">
        <v>750</v>
      </c>
      <c r="E34" s="7">
        <v>7600.8225000000002</v>
      </c>
      <c r="F34" s="7">
        <v>0.60370266029029196</v>
      </c>
    </row>
    <row r="35" spans="1:6" x14ac:dyDescent="0.2">
      <c r="A35" s="45" t="s">
        <v>715</v>
      </c>
      <c r="B35" s="45" t="s">
        <v>716</v>
      </c>
      <c r="C35" s="45" t="s">
        <v>687</v>
      </c>
      <c r="D35" s="45">
        <v>750</v>
      </c>
      <c r="E35" s="7">
        <v>7435.89</v>
      </c>
      <c r="F35" s="7">
        <v>0.59060273735190905</v>
      </c>
    </row>
    <row r="36" spans="1:6" x14ac:dyDescent="0.2">
      <c r="A36" s="45" t="s">
        <v>717</v>
      </c>
      <c r="B36" s="45" t="s">
        <v>718</v>
      </c>
      <c r="C36" s="45" t="s">
        <v>714</v>
      </c>
      <c r="D36" s="45">
        <v>730</v>
      </c>
      <c r="E36" s="7">
        <v>7405.2075999999997</v>
      </c>
      <c r="F36" s="7">
        <v>0.58816575812971394</v>
      </c>
    </row>
    <row r="37" spans="1:6" x14ac:dyDescent="0.2">
      <c r="A37" s="45" t="s">
        <v>719</v>
      </c>
      <c r="B37" s="45" t="s">
        <v>720</v>
      </c>
      <c r="C37" s="45" t="s">
        <v>668</v>
      </c>
      <c r="D37" s="45">
        <v>640</v>
      </c>
      <c r="E37" s="7">
        <v>6497.7727999999997</v>
      </c>
      <c r="F37" s="7">
        <v>0.51609187365208198</v>
      </c>
    </row>
    <row r="38" spans="1:6" x14ac:dyDescent="0.2">
      <c r="A38" s="45" t="s">
        <v>721</v>
      </c>
      <c r="B38" s="45" t="s">
        <v>722</v>
      </c>
      <c r="C38" s="45" t="s">
        <v>658</v>
      </c>
      <c r="D38" s="45">
        <v>600</v>
      </c>
      <c r="E38" s="7">
        <v>5994.1859999999997</v>
      </c>
      <c r="F38" s="7">
        <v>0.47609400620456899</v>
      </c>
    </row>
    <row r="39" spans="1:6" x14ac:dyDescent="0.2">
      <c r="A39" s="45" t="s">
        <v>723</v>
      </c>
      <c r="B39" s="45" t="s">
        <v>724</v>
      </c>
      <c r="C39" s="45" t="s">
        <v>687</v>
      </c>
      <c r="D39" s="45">
        <v>55</v>
      </c>
      <c r="E39" s="7">
        <v>5473.1270000000004</v>
      </c>
      <c r="F39" s="7">
        <v>0.43470839241498199</v>
      </c>
    </row>
    <row r="40" spans="1:6" x14ac:dyDescent="0.2">
      <c r="A40" s="45" t="s">
        <v>725</v>
      </c>
      <c r="B40" s="45" t="s">
        <v>726</v>
      </c>
      <c r="C40" s="45" t="s">
        <v>700</v>
      </c>
      <c r="D40" s="45">
        <v>550</v>
      </c>
      <c r="E40" s="7">
        <v>5415.1184999999996</v>
      </c>
      <c r="F40" s="7">
        <v>0.43010101133623102</v>
      </c>
    </row>
    <row r="41" spans="1:6" x14ac:dyDescent="0.2">
      <c r="A41" s="45" t="s">
        <v>727</v>
      </c>
      <c r="B41" s="45" t="s">
        <v>728</v>
      </c>
      <c r="C41" s="45" t="s">
        <v>673</v>
      </c>
      <c r="D41" s="45">
        <v>520</v>
      </c>
      <c r="E41" s="7">
        <v>5224.1072000000004</v>
      </c>
      <c r="F41" s="7">
        <v>0.41492975454717801</v>
      </c>
    </row>
    <row r="42" spans="1:6" x14ac:dyDescent="0.2">
      <c r="A42" s="45" t="s">
        <v>729</v>
      </c>
      <c r="B42" s="45" t="s">
        <v>730</v>
      </c>
      <c r="C42" s="45" t="s">
        <v>649</v>
      </c>
      <c r="D42" s="45">
        <v>500</v>
      </c>
      <c r="E42" s="7">
        <v>5016.9549999999999</v>
      </c>
      <c r="F42" s="7">
        <v>0.39847649120298301</v>
      </c>
    </row>
    <row r="43" spans="1:6" x14ac:dyDescent="0.2">
      <c r="A43" s="45" t="s">
        <v>731</v>
      </c>
      <c r="B43" s="45" t="s">
        <v>732</v>
      </c>
      <c r="C43" s="45" t="s">
        <v>652</v>
      </c>
      <c r="D43" s="45">
        <v>500</v>
      </c>
      <c r="E43" s="7">
        <v>4990.2849999999999</v>
      </c>
      <c r="F43" s="7">
        <v>0.39635820072192701</v>
      </c>
    </row>
    <row r="44" spans="1:6" x14ac:dyDescent="0.2">
      <c r="A44" s="45" t="s">
        <v>733</v>
      </c>
      <c r="B44" s="45" t="s">
        <v>734</v>
      </c>
      <c r="C44" s="45" t="s">
        <v>687</v>
      </c>
      <c r="D44" s="45">
        <v>50</v>
      </c>
      <c r="E44" s="7">
        <v>4989.8450000000003</v>
      </c>
      <c r="F44" s="7">
        <v>0.39632325329741802</v>
      </c>
    </row>
    <row r="45" spans="1:6" x14ac:dyDescent="0.2">
      <c r="A45" s="45" t="s">
        <v>735</v>
      </c>
      <c r="B45" s="45" t="s">
        <v>736</v>
      </c>
      <c r="C45" s="45" t="s">
        <v>700</v>
      </c>
      <c r="D45" s="45">
        <v>500</v>
      </c>
      <c r="E45" s="7">
        <v>4973.82</v>
      </c>
      <c r="F45" s="7">
        <v>0.39505045221159402</v>
      </c>
    </row>
    <row r="46" spans="1:6" x14ac:dyDescent="0.2">
      <c r="A46" s="45" t="s">
        <v>737</v>
      </c>
      <c r="B46" s="45" t="s">
        <v>738</v>
      </c>
      <c r="C46" s="45" t="s">
        <v>687</v>
      </c>
      <c r="D46" s="45">
        <v>50</v>
      </c>
      <c r="E46" s="7">
        <v>4971.2250000000004</v>
      </c>
      <c r="F46" s="7">
        <v>0.39484434183295403</v>
      </c>
    </row>
    <row r="47" spans="1:6" x14ac:dyDescent="0.2">
      <c r="A47" s="45" t="s">
        <v>739</v>
      </c>
      <c r="B47" s="45" t="s">
        <v>740</v>
      </c>
      <c r="C47" s="45" t="s">
        <v>687</v>
      </c>
      <c r="D47" s="45">
        <v>50</v>
      </c>
      <c r="E47" s="7">
        <v>4970.4949999999999</v>
      </c>
      <c r="F47" s="7">
        <v>0.39478636087865399</v>
      </c>
    </row>
    <row r="48" spans="1:6" x14ac:dyDescent="0.2">
      <c r="A48" s="45" t="s">
        <v>741</v>
      </c>
      <c r="B48" s="45" t="s">
        <v>742</v>
      </c>
      <c r="C48" s="45" t="s">
        <v>687</v>
      </c>
      <c r="D48" s="45">
        <v>450</v>
      </c>
      <c r="E48" s="7">
        <v>4530.4605000000001</v>
      </c>
      <c r="F48" s="7">
        <v>0.35983619617351797</v>
      </c>
    </row>
    <row r="49" spans="1:6" x14ac:dyDescent="0.2">
      <c r="A49" s="45" t="s">
        <v>743</v>
      </c>
      <c r="B49" s="45" t="s">
        <v>744</v>
      </c>
      <c r="C49" s="45" t="s">
        <v>661</v>
      </c>
      <c r="D49" s="45">
        <v>1340</v>
      </c>
      <c r="E49" s="7">
        <v>4469.1278000000002</v>
      </c>
      <c r="F49" s="7">
        <v>0.35496478730259801</v>
      </c>
    </row>
    <row r="50" spans="1:6" x14ac:dyDescent="0.2">
      <c r="A50" s="45" t="s">
        <v>745</v>
      </c>
      <c r="B50" s="45" t="s">
        <v>746</v>
      </c>
      <c r="C50" s="45" t="s">
        <v>700</v>
      </c>
      <c r="D50" s="45">
        <v>400</v>
      </c>
      <c r="E50" s="7">
        <v>4084.5160000000001</v>
      </c>
      <c r="F50" s="7">
        <v>0.324416624016449</v>
      </c>
    </row>
    <row r="51" spans="1:6" x14ac:dyDescent="0.2">
      <c r="A51" s="45" t="s">
        <v>747</v>
      </c>
      <c r="B51" s="45" t="s">
        <v>748</v>
      </c>
      <c r="C51" s="45" t="s">
        <v>687</v>
      </c>
      <c r="D51" s="45">
        <v>350</v>
      </c>
      <c r="E51" s="7">
        <v>3505.7925</v>
      </c>
      <c r="F51" s="7">
        <v>0.27845095168</v>
      </c>
    </row>
    <row r="52" spans="1:6" x14ac:dyDescent="0.2">
      <c r="A52" s="45" t="s">
        <v>749</v>
      </c>
      <c r="B52" s="45" t="s">
        <v>750</v>
      </c>
      <c r="C52" s="45" t="s">
        <v>668</v>
      </c>
      <c r="D52" s="45">
        <v>300</v>
      </c>
      <c r="E52" s="7">
        <v>3068.922</v>
      </c>
      <c r="F52" s="7">
        <v>0.243752090727471</v>
      </c>
    </row>
    <row r="53" spans="1:6" x14ac:dyDescent="0.2">
      <c r="A53" s="45" t="s">
        <v>751</v>
      </c>
      <c r="B53" s="45" t="s">
        <v>752</v>
      </c>
      <c r="C53" s="45" t="s">
        <v>673</v>
      </c>
      <c r="D53" s="45">
        <v>300</v>
      </c>
      <c r="E53" s="7">
        <v>2997.3359999999998</v>
      </c>
      <c r="F53" s="7">
        <v>0.23806630361172901</v>
      </c>
    </row>
    <row r="54" spans="1:6" x14ac:dyDescent="0.2">
      <c r="A54" s="45" t="s">
        <v>753</v>
      </c>
      <c r="B54" s="45" t="s">
        <v>754</v>
      </c>
      <c r="C54" s="45" t="s">
        <v>687</v>
      </c>
      <c r="D54" s="45">
        <v>250</v>
      </c>
      <c r="E54" s="7">
        <v>2513.0675000000001</v>
      </c>
      <c r="F54" s="7">
        <v>0.199602810779896</v>
      </c>
    </row>
    <row r="55" spans="1:6" x14ac:dyDescent="0.2">
      <c r="A55" s="45" t="s">
        <v>755</v>
      </c>
      <c r="B55" s="45" t="s">
        <v>756</v>
      </c>
      <c r="C55" s="45" t="s">
        <v>687</v>
      </c>
      <c r="D55" s="45">
        <v>250</v>
      </c>
      <c r="E55" s="7">
        <v>2511.1350000000002</v>
      </c>
      <c r="F55" s="7">
        <v>0.19944932010293101</v>
      </c>
    </row>
    <row r="56" spans="1:6" x14ac:dyDescent="0.2">
      <c r="A56" s="45" t="s">
        <v>757</v>
      </c>
      <c r="B56" s="45" t="s">
        <v>758</v>
      </c>
      <c r="C56" s="45" t="s">
        <v>687</v>
      </c>
      <c r="D56" s="45">
        <v>250</v>
      </c>
      <c r="E56" s="7">
        <v>2487.3225000000002</v>
      </c>
      <c r="F56" s="7">
        <v>0.197557989316275</v>
      </c>
    </row>
    <row r="57" spans="1:6" x14ac:dyDescent="0.2">
      <c r="A57" s="45" t="s">
        <v>759</v>
      </c>
      <c r="B57" s="45" t="s">
        <v>760</v>
      </c>
      <c r="C57" s="45" t="s">
        <v>687</v>
      </c>
      <c r="D57" s="45">
        <v>25</v>
      </c>
      <c r="E57" s="7">
        <v>2482.3474999999999</v>
      </c>
      <c r="F57" s="7">
        <v>0.19716284514142501</v>
      </c>
    </row>
    <row r="58" spans="1:6" x14ac:dyDescent="0.2">
      <c r="A58" s="45" t="s">
        <v>761</v>
      </c>
      <c r="B58" s="45" t="s">
        <v>762</v>
      </c>
      <c r="C58" s="45" t="s">
        <v>687</v>
      </c>
      <c r="D58" s="45">
        <v>25</v>
      </c>
      <c r="E58" s="7">
        <v>2478.145</v>
      </c>
      <c r="F58" s="7">
        <v>0.19682905752437799</v>
      </c>
    </row>
    <row r="59" spans="1:6" x14ac:dyDescent="0.2">
      <c r="A59" s="45" t="s">
        <v>763</v>
      </c>
      <c r="B59" s="45" t="s">
        <v>764</v>
      </c>
      <c r="C59" s="45" t="s">
        <v>668</v>
      </c>
      <c r="D59" s="45">
        <v>200</v>
      </c>
      <c r="E59" s="7">
        <v>2046.7080000000001</v>
      </c>
      <c r="F59" s="7">
        <v>0.16256175755155799</v>
      </c>
    </row>
    <row r="60" spans="1:6" x14ac:dyDescent="0.2">
      <c r="A60" s="45" t="s">
        <v>765</v>
      </c>
      <c r="B60" s="45" t="s">
        <v>766</v>
      </c>
      <c r="C60" s="45" t="s">
        <v>767</v>
      </c>
      <c r="D60" s="45">
        <v>200</v>
      </c>
      <c r="E60" s="7">
        <v>2031.45</v>
      </c>
      <c r="F60" s="7">
        <v>0.16134987618073099</v>
      </c>
    </row>
    <row r="61" spans="1:6" x14ac:dyDescent="0.2">
      <c r="A61" s="45" t="s">
        <v>768</v>
      </c>
      <c r="B61" s="45" t="s">
        <v>769</v>
      </c>
      <c r="C61" s="45" t="s">
        <v>770</v>
      </c>
      <c r="D61" s="45">
        <v>170</v>
      </c>
      <c r="E61" s="7">
        <v>1702.7166</v>
      </c>
      <c r="F61" s="7">
        <v>0.135239908725726</v>
      </c>
    </row>
    <row r="62" spans="1:6" x14ac:dyDescent="0.2">
      <c r="A62" s="45" t="s">
        <v>771</v>
      </c>
      <c r="B62" s="45" t="s">
        <v>772</v>
      </c>
      <c r="C62" s="45" t="s">
        <v>700</v>
      </c>
      <c r="D62" s="45">
        <v>150</v>
      </c>
      <c r="E62" s="7">
        <v>1524.0165</v>
      </c>
      <c r="F62" s="7">
        <v>0.121046480874445</v>
      </c>
    </row>
    <row r="63" spans="1:6" x14ac:dyDescent="0.2">
      <c r="A63" s="45" t="s">
        <v>773</v>
      </c>
      <c r="B63" s="45" t="s">
        <v>774</v>
      </c>
      <c r="C63" s="45" t="s">
        <v>687</v>
      </c>
      <c r="D63" s="45">
        <v>150</v>
      </c>
      <c r="E63" s="7">
        <v>1496.0715</v>
      </c>
      <c r="F63" s="7">
        <v>0.118826922288277</v>
      </c>
    </row>
    <row r="64" spans="1:6" x14ac:dyDescent="0.2">
      <c r="A64" s="45" t="s">
        <v>775</v>
      </c>
      <c r="B64" s="45" t="s">
        <v>776</v>
      </c>
      <c r="C64" s="45" t="s">
        <v>652</v>
      </c>
      <c r="D64" s="45">
        <v>150</v>
      </c>
      <c r="E64" s="7">
        <v>1487.277</v>
      </c>
      <c r="F64" s="7">
        <v>0.11812841064089601</v>
      </c>
    </row>
    <row r="65" spans="1:6" x14ac:dyDescent="0.2">
      <c r="A65" s="45" t="s">
        <v>777</v>
      </c>
      <c r="B65" s="45" t="s">
        <v>778</v>
      </c>
      <c r="C65" s="45" t="s">
        <v>652</v>
      </c>
      <c r="D65" s="45">
        <v>150</v>
      </c>
      <c r="E65" s="7">
        <v>1479.6690000000001</v>
      </c>
      <c r="F65" s="7">
        <v>0.11752413790074399</v>
      </c>
    </row>
    <row r="66" spans="1:6" x14ac:dyDescent="0.2">
      <c r="A66" s="45" t="s">
        <v>779</v>
      </c>
      <c r="B66" s="45" t="s">
        <v>780</v>
      </c>
      <c r="C66" s="45" t="s">
        <v>700</v>
      </c>
      <c r="D66" s="45">
        <v>100</v>
      </c>
      <c r="E66" s="7">
        <v>1033.8489999999999</v>
      </c>
      <c r="F66" s="7">
        <v>8.2114454276291604E-2</v>
      </c>
    </row>
    <row r="67" spans="1:6" x14ac:dyDescent="0.2">
      <c r="A67" s="45" t="s">
        <v>781</v>
      </c>
      <c r="B67" s="45" t="s">
        <v>782</v>
      </c>
      <c r="C67" s="45" t="s">
        <v>700</v>
      </c>
      <c r="D67" s="45">
        <v>100</v>
      </c>
      <c r="E67" s="7">
        <v>1033.8489999999999</v>
      </c>
      <c r="F67" s="7">
        <v>8.2114454276291604E-2</v>
      </c>
    </row>
    <row r="68" spans="1:6" x14ac:dyDescent="0.2">
      <c r="A68" s="45" t="s">
        <v>783</v>
      </c>
      <c r="B68" s="45" t="s">
        <v>784</v>
      </c>
      <c r="C68" s="45" t="s">
        <v>785</v>
      </c>
      <c r="D68" s="45">
        <v>2</v>
      </c>
      <c r="E68" s="7">
        <v>1011.2329999999999</v>
      </c>
      <c r="F68" s="7">
        <v>8.0318156656510903E-2</v>
      </c>
    </row>
    <row r="69" spans="1:6" x14ac:dyDescent="0.2">
      <c r="A69" s="45" t="s">
        <v>786</v>
      </c>
      <c r="B69" s="45" t="s">
        <v>787</v>
      </c>
      <c r="C69" s="45" t="s">
        <v>673</v>
      </c>
      <c r="D69" s="45">
        <v>50</v>
      </c>
      <c r="E69" s="7">
        <v>500.23520000000002</v>
      </c>
      <c r="F69" s="7">
        <v>3.9731663383909599E-2</v>
      </c>
    </row>
    <row r="70" spans="1:6" x14ac:dyDescent="0.2">
      <c r="A70" s="44" t="s">
        <v>135</v>
      </c>
      <c r="B70" s="45"/>
      <c r="C70" s="45"/>
      <c r="D70" s="45"/>
      <c r="E70" s="6">
        <f>SUM(E8:E69)</f>
        <v>660867.75214069989</v>
      </c>
      <c r="F70" s="6">
        <f>SUM(F8:F69)</f>
        <v>52.490058815004048</v>
      </c>
    </row>
    <row r="71" spans="1:6" x14ac:dyDescent="0.2">
      <c r="A71" s="45"/>
      <c r="B71" s="45"/>
      <c r="C71" s="45"/>
      <c r="D71" s="45"/>
      <c r="E71" s="7"/>
      <c r="F71" s="7"/>
    </row>
    <row r="72" spans="1:6" x14ac:dyDescent="0.2">
      <c r="A72" s="44" t="s">
        <v>788</v>
      </c>
      <c r="B72" s="45"/>
      <c r="C72" s="45"/>
      <c r="D72" s="45"/>
      <c r="E72" s="7"/>
      <c r="F72" s="7"/>
    </row>
    <row r="73" spans="1:6" x14ac:dyDescent="0.2">
      <c r="A73" s="45" t="s">
        <v>789</v>
      </c>
      <c r="B73" s="45" t="s">
        <v>790</v>
      </c>
      <c r="C73" s="45" t="s">
        <v>791</v>
      </c>
      <c r="D73" s="45">
        <v>9300</v>
      </c>
      <c r="E73" s="7">
        <v>46519.53</v>
      </c>
      <c r="F73" s="7">
        <v>3.6948585520125001</v>
      </c>
    </row>
    <row r="74" spans="1:6" x14ac:dyDescent="0.2">
      <c r="A74" s="45" t="s">
        <v>792</v>
      </c>
      <c r="B74" s="45" t="s">
        <v>793</v>
      </c>
      <c r="C74" s="45" t="s">
        <v>794</v>
      </c>
      <c r="D74" s="45">
        <v>2600</v>
      </c>
      <c r="E74" s="7">
        <v>25991.2943342</v>
      </c>
      <c r="F74" s="7">
        <v>2.0643836287381498</v>
      </c>
    </row>
    <row r="75" spans="1:6" x14ac:dyDescent="0.2">
      <c r="A75" s="45" t="s">
        <v>795</v>
      </c>
      <c r="B75" s="45" t="s">
        <v>796</v>
      </c>
      <c r="C75" s="45" t="s">
        <v>797</v>
      </c>
      <c r="D75" s="45">
        <v>2500</v>
      </c>
      <c r="E75" s="7">
        <v>24792.25</v>
      </c>
      <c r="F75" s="7">
        <v>1.9691483756635499</v>
      </c>
    </row>
    <row r="76" spans="1:6" x14ac:dyDescent="0.2">
      <c r="A76" s="45" t="s">
        <v>798</v>
      </c>
      <c r="B76" s="45" t="s">
        <v>799</v>
      </c>
      <c r="C76" s="45" t="s">
        <v>690</v>
      </c>
      <c r="D76" s="45">
        <v>1820</v>
      </c>
      <c r="E76" s="7">
        <v>18788.2058</v>
      </c>
      <c r="F76" s="7">
        <v>1.49227137241285</v>
      </c>
    </row>
    <row r="77" spans="1:6" x14ac:dyDescent="0.2">
      <c r="A77" s="45" t="s">
        <v>800</v>
      </c>
      <c r="B77" s="45" t="s">
        <v>801</v>
      </c>
      <c r="C77" s="45" t="s">
        <v>794</v>
      </c>
      <c r="D77" s="45">
        <v>1500</v>
      </c>
      <c r="E77" s="7">
        <v>14999.8129995</v>
      </c>
      <c r="F77" s="7">
        <v>1.19137461921457</v>
      </c>
    </row>
    <row r="78" spans="1:6" x14ac:dyDescent="0.2">
      <c r="A78" s="45" t="s">
        <v>802</v>
      </c>
      <c r="B78" s="45" t="s">
        <v>803</v>
      </c>
      <c r="C78" s="45" t="s">
        <v>794</v>
      </c>
      <c r="D78" s="45">
        <v>1500</v>
      </c>
      <c r="E78" s="7">
        <v>14999.769</v>
      </c>
      <c r="F78" s="7">
        <v>1.1913711245118399</v>
      </c>
    </row>
    <row r="79" spans="1:6" x14ac:dyDescent="0.2">
      <c r="A79" s="45" t="s">
        <v>804</v>
      </c>
      <c r="B79" s="45" t="s">
        <v>805</v>
      </c>
      <c r="C79" s="45" t="s">
        <v>806</v>
      </c>
      <c r="D79" s="45">
        <v>100</v>
      </c>
      <c r="E79" s="7">
        <v>13527.91</v>
      </c>
      <c r="F79" s="7">
        <v>1.0744673033961301</v>
      </c>
    </row>
    <row r="80" spans="1:6" x14ac:dyDescent="0.2">
      <c r="A80" s="45" t="s">
        <v>807</v>
      </c>
      <c r="B80" s="45" t="s">
        <v>808</v>
      </c>
      <c r="C80" s="45" t="s">
        <v>797</v>
      </c>
      <c r="D80" s="45">
        <v>100</v>
      </c>
      <c r="E80" s="7">
        <v>13158.18</v>
      </c>
      <c r="F80" s="7">
        <v>1.0451011414328499</v>
      </c>
    </row>
    <row r="81" spans="1:6" x14ac:dyDescent="0.2">
      <c r="A81" s="45" t="s">
        <v>809</v>
      </c>
      <c r="B81" s="45" t="s">
        <v>810</v>
      </c>
      <c r="C81" s="45" t="s">
        <v>797</v>
      </c>
      <c r="D81" s="45">
        <v>100</v>
      </c>
      <c r="E81" s="7">
        <v>13139.93</v>
      </c>
      <c r="F81" s="7">
        <v>1.0436516175753601</v>
      </c>
    </row>
    <row r="82" spans="1:6" x14ac:dyDescent="0.2">
      <c r="A82" s="45" t="s">
        <v>811</v>
      </c>
      <c r="B82" s="45" t="s">
        <v>812</v>
      </c>
      <c r="C82" s="45" t="s">
        <v>813</v>
      </c>
      <c r="D82" s="45">
        <v>780</v>
      </c>
      <c r="E82" s="7">
        <v>11823.2088</v>
      </c>
      <c r="F82" s="7">
        <v>0.93906976590067603</v>
      </c>
    </row>
    <row r="83" spans="1:6" x14ac:dyDescent="0.2">
      <c r="A83" s="45" t="s">
        <v>814</v>
      </c>
      <c r="B83" s="45" t="s">
        <v>815</v>
      </c>
      <c r="C83" s="45" t="s">
        <v>816</v>
      </c>
      <c r="D83" s="45">
        <v>1000</v>
      </c>
      <c r="E83" s="7">
        <v>10277.94</v>
      </c>
      <c r="F83" s="7">
        <v>0.81633530059463999</v>
      </c>
    </row>
    <row r="84" spans="1:6" x14ac:dyDescent="0.2">
      <c r="A84" s="45" t="s">
        <v>817</v>
      </c>
      <c r="B84" s="45" t="s">
        <v>818</v>
      </c>
      <c r="C84" s="45" t="s">
        <v>806</v>
      </c>
      <c r="D84" s="45">
        <v>1000</v>
      </c>
      <c r="E84" s="7">
        <v>9875.9</v>
      </c>
      <c r="F84" s="7">
        <v>0.78440288570886896</v>
      </c>
    </row>
    <row r="85" spans="1:6" x14ac:dyDescent="0.2">
      <c r="A85" s="45" t="s">
        <v>819</v>
      </c>
      <c r="B85" s="45" t="s">
        <v>820</v>
      </c>
      <c r="C85" s="45" t="s">
        <v>821</v>
      </c>
      <c r="D85" s="45">
        <v>850</v>
      </c>
      <c r="E85" s="7">
        <v>8500.1527170000008</v>
      </c>
      <c r="F85" s="7">
        <v>0.67513283044389705</v>
      </c>
    </row>
    <row r="86" spans="1:6" x14ac:dyDescent="0.2">
      <c r="A86" s="45" t="s">
        <v>822</v>
      </c>
      <c r="B86" s="45" t="s">
        <v>823</v>
      </c>
      <c r="C86" s="45" t="s">
        <v>794</v>
      </c>
      <c r="D86" s="45">
        <v>850</v>
      </c>
      <c r="E86" s="7">
        <v>8500.0951999999997</v>
      </c>
      <c r="F86" s="7">
        <v>0.67512826210068</v>
      </c>
    </row>
    <row r="87" spans="1:6" x14ac:dyDescent="0.2">
      <c r="A87" s="45" t="s">
        <v>824</v>
      </c>
      <c r="B87" s="45" t="s">
        <v>825</v>
      </c>
      <c r="C87" s="45" t="s">
        <v>826</v>
      </c>
      <c r="D87" s="45">
        <v>740</v>
      </c>
      <c r="E87" s="7">
        <v>7127.643</v>
      </c>
      <c r="F87" s="7">
        <v>0.56611992198205896</v>
      </c>
    </row>
    <row r="88" spans="1:6" x14ac:dyDescent="0.2">
      <c r="A88" s="45" t="s">
        <v>827</v>
      </c>
      <c r="B88" s="45" t="s">
        <v>828</v>
      </c>
      <c r="C88" s="45" t="s">
        <v>821</v>
      </c>
      <c r="D88" s="45">
        <v>300</v>
      </c>
      <c r="E88" s="7">
        <v>3980.5619999999999</v>
      </c>
      <c r="F88" s="7">
        <v>0.31615997727225498</v>
      </c>
    </row>
    <row r="89" spans="1:6" x14ac:dyDescent="0.2">
      <c r="A89" s="45" t="s">
        <v>829</v>
      </c>
      <c r="B89" s="45" t="s">
        <v>830</v>
      </c>
      <c r="C89" s="45" t="s">
        <v>821</v>
      </c>
      <c r="D89" s="45">
        <v>290</v>
      </c>
      <c r="E89" s="7">
        <v>3852.4875999999999</v>
      </c>
      <c r="F89" s="7">
        <v>0.30598754448684501</v>
      </c>
    </row>
    <row r="90" spans="1:6" x14ac:dyDescent="0.2">
      <c r="A90" s="45" t="s">
        <v>831</v>
      </c>
      <c r="B90" s="45" t="s">
        <v>832</v>
      </c>
      <c r="C90" s="45" t="s">
        <v>821</v>
      </c>
      <c r="D90" s="45">
        <v>278</v>
      </c>
      <c r="E90" s="7">
        <v>3688.2093199999999</v>
      </c>
      <c r="F90" s="7">
        <v>0.29293958360314898</v>
      </c>
    </row>
    <row r="91" spans="1:6" x14ac:dyDescent="0.2">
      <c r="A91" s="45" t="s">
        <v>833</v>
      </c>
      <c r="B91" s="45" t="s">
        <v>834</v>
      </c>
      <c r="C91" s="45" t="s">
        <v>794</v>
      </c>
      <c r="D91" s="45">
        <v>100</v>
      </c>
      <c r="E91" s="7">
        <v>1003.135</v>
      </c>
      <c r="F91" s="7">
        <v>7.9674965193609296E-2</v>
      </c>
    </row>
    <row r="92" spans="1:6" x14ac:dyDescent="0.2">
      <c r="A92" s="45" t="s">
        <v>835</v>
      </c>
      <c r="B92" s="45" t="s">
        <v>836</v>
      </c>
      <c r="C92" s="45" t="s">
        <v>837</v>
      </c>
      <c r="D92" s="45">
        <v>100</v>
      </c>
      <c r="E92" s="7">
        <v>985.62800000000004</v>
      </c>
      <c r="F92" s="7">
        <v>7.8284454827961106E-2</v>
      </c>
    </row>
    <row r="93" spans="1:6" x14ac:dyDescent="0.2">
      <c r="A93" s="45" t="s">
        <v>838</v>
      </c>
      <c r="B93" s="45" t="s">
        <v>839</v>
      </c>
      <c r="C93" s="45" t="s">
        <v>652</v>
      </c>
      <c r="D93" s="45">
        <v>7</v>
      </c>
      <c r="E93" s="7">
        <v>766.62810000000002</v>
      </c>
      <c r="F93" s="7">
        <v>6.0890176480675899E-2</v>
      </c>
    </row>
    <row r="94" spans="1:6" x14ac:dyDescent="0.2">
      <c r="A94" s="44" t="s">
        <v>135</v>
      </c>
      <c r="B94" s="45"/>
      <c r="C94" s="45"/>
      <c r="D94" s="45"/>
      <c r="E94" s="6">
        <f>SUM(E73:E93)</f>
        <v>256298.47187069998</v>
      </c>
      <c r="F94" s="6">
        <f>SUM(F73:F93)</f>
        <v>20.356753403553117</v>
      </c>
    </row>
    <row r="95" spans="1:6" x14ac:dyDescent="0.2">
      <c r="A95" s="45"/>
      <c r="B95" s="45"/>
      <c r="C95" s="45"/>
      <c r="D95" s="45"/>
      <c r="E95" s="7"/>
      <c r="F95" s="7"/>
    </row>
    <row r="96" spans="1:6" x14ac:dyDescent="0.2">
      <c r="A96" s="45"/>
      <c r="B96" s="45"/>
      <c r="C96" s="45"/>
      <c r="D96" s="45"/>
      <c r="E96" s="7"/>
      <c r="F96" s="7"/>
    </row>
    <row r="97" spans="1:6" x14ac:dyDescent="0.2">
      <c r="A97" s="44" t="s">
        <v>840</v>
      </c>
      <c r="B97" s="45"/>
      <c r="C97" s="45"/>
      <c r="D97" s="45"/>
      <c r="E97" s="7"/>
      <c r="F97" s="7"/>
    </row>
    <row r="98" spans="1:6" x14ac:dyDescent="0.2">
      <c r="A98" s="44" t="s">
        <v>841</v>
      </c>
      <c r="B98" s="45"/>
      <c r="C98" s="45"/>
      <c r="D98" s="45"/>
      <c r="E98" s="7"/>
      <c r="F98" s="7"/>
    </row>
    <row r="99" spans="1:6" x14ac:dyDescent="0.2">
      <c r="A99" s="45" t="s">
        <v>842</v>
      </c>
      <c r="B99" s="45" t="s">
        <v>843</v>
      </c>
      <c r="C99" s="45" t="s">
        <v>844</v>
      </c>
      <c r="D99" s="45">
        <v>27500</v>
      </c>
      <c r="E99" s="7">
        <v>26975.4375</v>
      </c>
      <c r="F99" s="7">
        <v>2.1425501491772101</v>
      </c>
    </row>
    <row r="100" spans="1:6" x14ac:dyDescent="0.2">
      <c r="A100" s="45" t="s">
        <v>845</v>
      </c>
      <c r="B100" s="45" t="s">
        <v>846</v>
      </c>
      <c r="C100" s="45" t="s">
        <v>844</v>
      </c>
      <c r="D100" s="45">
        <v>15000</v>
      </c>
      <c r="E100" s="7">
        <v>14698.665000000001</v>
      </c>
      <c r="F100" s="7">
        <v>1.1674556488085099</v>
      </c>
    </row>
    <row r="101" spans="1:6" x14ac:dyDescent="0.2">
      <c r="A101" s="45" t="s">
        <v>847</v>
      </c>
      <c r="B101" s="45" t="s">
        <v>848</v>
      </c>
      <c r="C101" s="45" t="s">
        <v>849</v>
      </c>
      <c r="D101" s="45">
        <v>14500</v>
      </c>
      <c r="E101" s="7">
        <v>14184.3495</v>
      </c>
      <c r="F101" s="7">
        <v>1.1266056440125101</v>
      </c>
    </row>
    <row r="102" spans="1:6" x14ac:dyDescent="0.2">
      <c r="A102" s="45" t="s">
        <v>850</v>
      </c>
      <c r="B102" s="45" t="s">
        <v>851</v>
      </c>
      <c r="C102" s="45" t="s">
        <v>849</v>
      </c>
      <c r="D102" s="45">
        <v>12500</v>
      </c>
      <c r="E102" s="7">
        <v>12498.612499999999</v>
      </c>
      <c r="F102" s="7">
        <v>0.99271435639859995</v>
      </c>
    </row>
    <row r="103" spans="1:6" x14ac:dyDescent="0.2">
      <c r="A103" s="45" t="s">
        <v>852</v>
      </c>
      <c r="B103" s="45" t="s">
        <v>853</v>
      </c>
      <c r="C103" s="45" t="s">
        <v>854</v>
      </c>
      <c r="D103" s="45">
        <v>12500</v>
      </c>
      <c r="E103" s="7">
        <v>12294.025</v>
      </c>
      <c r="F103" s="7">
        <v>0.97646479682631204</v>
      </c>
    </row>
    <row r="104" spans="1:6" x14ac:dyDescent="0.2">
      <c r="A104" s="45" t="s">
        <v>855</v>
      </c>
      <c r="B104" s="45" t="s">
        <v>856</v>
      </c>
      <c r="C104" s="45" t="s">
        <v>849</v>
      </c>
      <c r="D104" s="45">
        <v>10000</v>
      </c>
      <c r="E104" s="7">
        <v>9807.32</v>
      </c>
      <c r="F104" s="7">
        <v>0.77895585304329695</v>
      </c>
    </row>
    <row r="105" spans="1:6" x14ac:dyDescent="0.2">
      <c r="A105" s="45" t="s">
        <v>857</v>
      </c>
      <c r="B105" s="45" t="s">
        <v>858</v>
      </c>
      <c r="C105" s="45" t="s">
        <v>844</v>
      </c>
      <c r="D105" s="45">
        <v>10000</v>
      </c>
      <c r="E105" s="7">
        <v>9764.2199999999993</v>
      </c>
      <c r="F105" s="7">
        <v>0.77553259396067697</v>
      </c>
    </row>
    <row r="106" spans="1:6" x14ac:dyDescent="0.2">
      <c r="A106" s="45" t="s">
        <v>859</v>
      </c>
      <c r="B106" s="45" t="s">
        <v>860</v>
      </c>
      <c r="C106" s="45" t="s">
        <v>849</v>
      </c>
      <c r="D106" s="45">
        <v>10000</v>
      </c>
      <c r="E106" s="7">
        <v>9617.8799999999992</v>
      </c>
      <c r="F106" s="7">
        <v>0.76390939827272597</v>
      </c>
    </row>
    <row r="107" spans="1:6" x14ac:dyDescent="0.2">
      <c r="A107" s="45" t="s">
        <v>861</v>
      </c>
      <c r="B107" s="45" t="s">
        <v>862</v>
      </c>
      <c r="C107" s="45" t="s">
        <v>849</v>
      </c>
      <c r="D107" s="45">
        <v>10000</v>
      </c>
      <c r="E107" s="7">
        <v>9345.77</v>
      </c>
      <c r="F107" s="7">
        <v>0.74229679899263601</v>
      </c>
    </row>
    <row r="108" spans="1:6" x14ac:dyDescent="0.2">
      <c r="A108" s="45" t="s">
        <v>863</v>
      </c>
      <c r="B108" s="45" t="s">
        <v>864</v>
      </c>
      <c r="C108" s="45" t="s">
        <v>844</v>
      </c>
      <c r="D108" s="45">
        <v>5000</v>
      </c>
      <c r="E108" s="7">
        <v>5000</v>
      </c>
      <c r="F108" s="7">
        <v>0.39712982396990099</v>
      </c>
    </row>
    <row r="109" spans="1:6" x14ac:dyDescent="0.2">
      <c r="A109" s="45" t="s">
        <v>865</v>
      </c>
      <c r="B109" s="45" t="s">
        <v>866</v>
      </c>
      <c r="C109" s="45" t="s">
        <v>854</v>
      </c>
      <c r="D109" s="45">
        <v>5000</v>
      </c>
      <c r="E109" s="7">
        <v>4911.9449999999997</v>
      </c>
      <c r="F109" s="7">
        <v>0.39013597063996702</v>
      </c>
    </row>
    <row r="110" spans="1:6" x14ac:dyDescent="0.2">
      <c r="A110" s="45" t="s">
        <v>867</v>
      </c>
      <c r="B110" s="45" t="s">
        <v>868</v>
      </c>
      <c r="C110" s="45" t="s">
        <v>844</v>
      </c>
      <c r="D110" s="45">
        <v>5000</v>
      </c>
      <c r="E110" s="7">
        <v>4883.3599999999997</v>
      </c>
      <c r="F110" s="7">
        <v>0.38786557943633099</v>
      </c>
    </row>
    <row r="111" spans="1:6" x14ac:dyDescent="0.2">
      <c r="A111" s="45" t="s">
        <v>869</v>
      </c>
      <c r="B111" s="45" t="s">
        <v>870</v>
      </c>
      <c r="C111" s="45" t="s">
        <v>854</v>
      </c>
      <c r="D111" s="45">
        <v>2300</v>
      </c>
      <c r="E111" s="7">
        <v>2259.7361999999998</v>
      </c>
      <c r="F111" s="7">
        <v>0.17948172786488201</v>
      </c>
    </row>
    <row r="112" spans="1:6" x14ac:dyDescent="0.2">
      <c r="A112" s="45" t="s">
        <v>871</v>
      </c>
      <c r="B112" s="45" t="s">
        <v>872</v>
      </c>
      <c r="C112" s="45" t="s">
        <v>844</v>
      </c>
      <c r="D112" s="45">
        <v>1300</v>
      </c>
      <c r="E112" s="7">
        <v>1298.8625</v>
      </c>
      <c r="F112" s="7">
        <v>0.103163407197221</v>
      </c>
    </row>
    <row r="113" spans="1:6" x14ac:dyDescent="0.2">
      <c r="A113" s="45" t="s">
        <v>873</v>
      </c>
      <c r="B113" s="45" t="s">
        <v>874</v>
      </c>
      <c r="C113" s="45" t="s">
        <v>849</v>
      </c>
      <c r="D113" s="45">
        <v>1000</v>
      </c>
      <c r="E113" s="7">
        <v>995.64599999999996</v>
      </c>
      <c r="F113" s="7">
        <v>7.9080144143267195E-2</v>
      </c>
    </row>
    <row r="114" spans="1:6" x14ac:dyDescent="0.2">
      <c r="A114" s="45" t="s">
        <v>875</v>
      </c>
      <c r="B114" s="45" t="s">
        <v>876</v>
      </c>
      <c r="C114" s="45" t="s">
        <v>849</v>
      </c>
      <c r="D114" s="45">
        <v>500</v>
      </c>
      <c r="E114" s="7">
        <v>479.9665</v>
      </c>
      <c r="F114" s="7">
        <v>3.8121802331289902E-2</v>
      </c>
    </row>
    <row r="115" spans="1:6" x14ac:dyDescent="0.2">
      <c r="A115" s="44" t="s">
        <v>135</v>
      </c>
      <c r="B115" s="45"/>
      <c r="C115" s="45"/>
      <c r="D115" s="45"/>
      <c r="E115" s="6">
        <f>SUM(E99:E114)</f>
        <v>139015.79570000002</v>
      </c>
      <c r="F115" s="6">
        <f>SUM(F99:F114)</f>
        <v>11.041463695075338</v>
      </c>
    </row>
    <row r="116" spans="1:6" x14ac:dyDescent="0.2">
      <c r="A116" s="45"/>
      <c r="B116" s="45"/>
      <c r="C116" s="45"/>
      <c r="D116" s="45"/>
      <c r="E116" s="7"/>
      <c r="F116" s="7"/>
    </row>
    <row r="117" spans="1:6" x14ac:dyDescent="0.2">
      <c r="A117" s="44" t="s">
        <v>877</v>
      </c>
      <c r="B117" s="45"/>
      <c r="C117" s="45"/>
      <c r="D117" s="45"/>
      <c r="E117" s="7"/>
      <c r="F117" s="7"/>
    </row>
    <row r="118" spans="1:6" x14ac:dyDescent="0.2">
      <c r="A118" s="45" t="s">
        <v>878</v>
      </c>
      <c r="B118" s="45" t="s">
        <v>879</v>
      </c>
      <c r="C118" s="45" t="s">
        <v>844</v>
      </c>
      <c r="D118" s="45">
        <v>6000</v>
      </c>
      <c r="E118" s="7">
        <v>29103.96</v>
      </c>
      <c r="F118" s="7">
        <v>2.3116101023254099</v>
      </c>
    </row>
    <row r="119" spans="1:6" x14ac:dyDescent="0.2">
      <c r="A119" s="45" t="s">
        <v>880</v>
      </c>
      <c r="B119" s="45" t="s">
        <v>881</v>
      </c>
      <c r="C119" s="45" t="s">
        <v>844</v>
      </c>
      <c r="D119" s="45">
        <v>5000</v>
      </c>
      <c r="E119" s="7">
        <v>24508.825000000001</v>
      </c>
      <c r="F119" s="7">
        <v>1.94663707159182</v>
      </c>
    </row>
    <row r="120" spans="1:6" x14ac:dyDescent="0.2">
      <c r="A120" s="45" t="s">
        <v>882</v>
      </c>
      <c r="B120" s="45" t="s">
        <v>883</v>
      </c>
      <c r="C120" s="45" t="s">
        <v>844</v>
      </c>
      <c r="D120" s="45">
        <v>3500</v>
      </c>
      <c r="E120" s="7">
        <v>17219.5275</v>
      </c>
      <c r="F120" s="7">
        <v>1.36767758498397</v>
      </c>
    </row>
    <row r="121" spans="1:6" x14ac:dyDescent="0.2">
      <c r="A121" s="45" t="s">
        <v>884</v>
      </c>
      <c r="B121" s="45" t="s">
        <v>885</v>
      </c>
      <c r="C121" s="45" t="s">
        <v>854</v>
      </c>
      <c r="D121" s="45">
        <v>3700</v>
      </c>
      <c r="E121" s="7">
        <v>17139.639500000001</v>
      </c>
      <c r="F121" s="7">
        <v>1.3613324035085099</v>
      </c>
    </row>
    <row r="122" spans="1:6" x14ac:dyDescent="0.2">
      <c r="A122" s="45" t="s">
        <v>886</v>
      </c>
      <c r="B122" s="45" t="s">
        <v>887</v>
      </c>
      <c r="C122" s="45" t="s">
        <v>844</v>
      </c>
      <c r="D122" s="45">
        <v>3000</v>
      </c>
      <c r="E122" s="7">
        <v>14783.385</v>
      </c>
      <c r="F122" s="7">
        <v>1.17418461654585</v>
      </c>
    </row>
    <row r="123" spans="1:6" x14ac:dyDescent="0.2">
      <c r="A123" s="45" t="s">
        <v>888</v>
      </c>
      <c r="B123" s="45" t="s">
        <v>889</v>
      </c>
      <c r="C123" s="45" t="s">
        <v>849</v>
      </c>
      <c r="D123" s="45">
        <v>3000</v>
      </c>
      <c r="E123" s="7">
        <v>14696.174999999999</v>
      </c>
      <c r="F123" s="7">
        <v>1.16725787815617</v>
      </c>
    </row>
    <row r="124" spans="1:6" x14ac:dyDescent="0.2">
      <c r="A124" s="45" t="s">
        <v>890</v>
      </c>
      <c r="B124" s="45" t="s">
        <v>891</v>
      </c>
      <c r="C124" s="45" t="s">
        <v>844</v>
      </c>
      <c r="D124" s="45">
        <v>2000</v>
      </c>
      <c r="E124" s="7">
        <v>9881.2099999999991</v>
      </c>
      <c r="F124" s="7">
        <v>0.784824637581925</v>
      </c>
    </row>
    <row r="125" spans="1:6" x14ac:dyDescent="0.2">
      <c r="A125" s="45" t="s">
        <v>892</v>
      </c>
      <c r="B125" s="45" t="s">
        <v>893</v>
      </c>
      <c r="C125" s="45" t="s">
        <v>844</v>
      </c>
      <c r="D125" s="45">
        <v>2000</v>
      </c>
      <c r="E125" s="7">
        <v>9816.0499999999993</v>
      </c>
      <c r="F125" s="7">
        <v>0.77964924171594896</v>
      </c>
    </row>
    <row r="126" spans="1:6" x14ac:dyDescent="0.2">
      <c r="A126" s="45" t="s">
        <v>894</v>
      </c>
      <c r="B126" s="45" t="s">
        <v>895</v>
      </c>
      <c r="C126" s="45" t="s">
        <v>844</v>
      </c>
      <c r="D126" s="45">
        <v>2000</v>
      </c>
      <c r="E126" s="7">
        <v>9781</v>
      </c>
      <c r="F126" s="7">
        <v>0.77686536164992004</v>
      </c>
    </row>
    <row r="127" spans="1:6" x14ac:dyDescent="0.2">
      <c r="A127" s="45" t="s">
        <v>896</v>
      </c>
      <c r="B127" s="45" t="s">
        <v>897</v>
      </c>
      <c r="C127" s="45" t="s">
        <v>844</v>
      </c>
      <c r="D127" s="45">
        <v>2000</v>
      </c>
      <c r="E127" s="7">
        <v>9720</v>
      </c>
      <c r="F127" s="7">
        <v>0.772020377797487</v>
      </c>
    </row>
    <row r="128" spans="1:6" x14ac:dyDescent="0.2">
      <c r="A128" s="45" t="s">
        <v>898</v>
      </c>
      <c r="B128" s="45" t="s">
        <v>899</v>
      </c>
      <c r="C128" s="45" t="s">
        <v>900</v>
      </c>
      <c r="D128" s="45">
        <v>2000</v>
      </c>
      <c r="E128" s="7">
        <v>9638.39</v>
      </c>
      <c r="F128" s="7">
        <v>0.76553842481065004</v>
      </c>
    </row>
    <row r="129" spans="1:10" x14ac:dyDescent="0.2">
      <c r="A129" s="45" t="s">
        <v>901</v>
      </c>
      <c r="B129" s="45" t="s">
        <v>902</v>
      </c>
      <c r="C129" s="45" t="s">
        <v>844</v>
      </c>
      <c r="D129" s="45">
        <v>2000</v>
      </c>
      <c r="E129" s="7">
        <v>9283.4</v>
      </c>
      <c r="F129" s="7">
        <v>0.73734300156843502</v>
      </c>
    </row>
    <row r="130" spans="1:10" x14ac:dyDescent="0.2">
      <c r="A130" s="45" t="s">
        <v>903</v>
      </c>
      <c r="B130" s="45" t="s">
        <v>904</v>
      </c>
      <c r="C130" s="45" t="s">
        <v>849</v>
      </c>
      <c r="D130" s="45">
        <v>1000</v>
      </c>
      <c r="E130" s="7">
        <v>4885.5950000000003</v>
      </c>
      <c r="F130" s="7">
        <v>0.38804309646764601</v>
      </c>
    </row>
    <row r="131" spans="1:10" x14ac:dyDescent="0.2">
      <c r="A131" s="45" t="s">
        <v>905</v>
      </c>
      <c r="B131" s="45" t="s">
        <v>906</v>
      </c>
      <c r="C131" s="45" t="s">
        <v>844</v>
      </c>
      <c r="D131" s="45">
        <v>500</v>
      </c>
      <c r="E131" s="7">
        <v>2496.5</v>
      </c>
      <c r="F131" s="7">
        <v>0.198286921108171</v>
      </c>
    </row>
    <row r="132" spans="1:10" x14ac:dyDescent="0.2">
      <c r="A132" s="45" t="s">
        <v>907</v>
      </c>
      <c r="B132" s="45" t="s">
        <v>908</v>
      </c>
      <c r="C132" s="45" t="s">
        <v>849</v>
      </c>
      <c r="D132" s="45">
        <v>300</v>
      </c>
      <c r="E132" s="7">
        <v>1482.309</v>
      </c>
      <c r="F132" s="7">
        <v>0.11773382244779999</v>
      </c>
    </row>
    <row r="133" spans="1:10" x14ac:dyDescent="0.2">
      <c r="A133" s="45" t="s">
        <v>909</v>
      </c>
      <c r="B133" s="45" t="s">
        <v>910</v>
      </c>
      <c r="C133" s="45" t="s">
        <v>849</v>
      </c>
      <c r="D133" s="45">
        <v>300</v>
      </c>
      <c r="E133" s="7">
        <v>1468.59</v>
      </c>
      <c r="F133" s="7">
        <v>0.116644177636791</v>
      </c>
    </row>
    <row r="134" spans="1:10" x14ac:dyDescent="0.2">
      <c r="A134" s="45" t="s">
        <v>911</v>
      </c>
      <c r="B134" s="45" t="s">
        <v>912</v>
      </c>
      <c r="C134" s="45" t="s">
        <v>854</v>
      </c>
      <c r="D134" s="45">
        <v>240</v>
      </c>
      <c r="E134" s="7">
        <v>1181.7983999999999</v>
      </c>
      <c r="F134" s="7">
        <v>9.3865478111982106E-2</v>
      </c>
    </row>
    <row r="135" spans="1:10" x14ac:dyDescent="0.2">
      <c r="A135" s="44" t="s">
        <v>135</v>
      </c>
      <c r="B135" s="45"/>
      <c r="C135" s="45"/>
      <c r="D135" s="45"/>
      <c r="E135" s="6">
        <f>SUM(E118:E134)</f>
        <v>187086.35440000001</v>
      </c>
      <c r="F135" s="6">
        <f>SUM(F118:F134)</f>
        <v>14.859514198008487</v>
      </c>
    </row>
    <row r="136" spans="1:10" x14ac:dyDescent="0.2">
      <c r="A136" s="45"/>
      <c r="B136" s="45"/>
      <c r="C136" s="45"/>
      <c r="D136" s="45"/>
      <c r="E136" s="7"/>
      <c r="F136" s="7"/>
    </row>
    <row r="137" spans="1:10" x14ac:dyDescent="0.2">
      <c r="A137" s="44" t="s">
        <v>135</v>
      </c>
      <c r="B137" s="45"/>
      <c r="C137" s="45"/>
      <c r="D137" s="45"/>
      <c r="E137" s="6">
        <v>1243268.3741114</v>
      </c>
      <c r="F137" s="6">
        <v>98.747790111640981</v>
      </c>
      <c r="I137" s="1"/>
      <c r="J137" s="1"/>
    </row>
    <row r="138" spans="1:10" x14ac:dyDescent="0.2">
      <c r="A138" s="45"/>
      <c r="B138" s="45"/>
      <c r="C138" s="45"/>
      <c r="D138" s="45"/>
      <c r="E138" s="7"/>
      <c r="F138" s="7"/>
    </row>
    <row r="139" spans="1:10" x14ac:dyDescent="0.2">
      <c r="A139" s="44" t="s">
        <v>141</v>
      </c>
      <c r="B139" s="45"/>
      <c r="C139" s="45"/>
      <c r="D139" s="45"/>
      <c r="E139" s="6">
        <v>15765.753908799999</v>
      </c>
      <c r="F139" s="6">
        <v>1.25</v>
      </c>
      <c r="I139" s="1"/>
      <c r="J139" s="1"/>
    </row>
    <row r="140" spans="1:10" x14ac:dyDescent="0.2">
      <c r="A140" s="45"/>
      <c r="B140" s="45"/>
      <c r="C140" s="45"/>
      <c r="D140" s="45"/>
      <c r="E140" s="7"/>
      <c r="F140" s="7"/>
    </row>
    <row r="141" spans="1:10" x14ac:dyDescent="0.2">
      <c r="A141" s="46" t="s">
        <v>142</v>
      </c>
      <c r="B141" s="43"/>
      <c r="C141" s="43"/>
      <c r="D141" s="43"/>
      <c r="E141" s="8">
        <v>1259034.1239088001</v>
      </c>
      <c r="F141" s="8">
        <f xml:space="preserve"> ROUND(SUM(F137:F140),2)</f>
        <v>100</v>
      </c>
      <c r="I141" s="1"/>
      <c r="J141" s="1"/>
    </row>
    <row r="142" spans="1:10" x14ac:dyDescent="0.2">
      <c r="A142" s="4" t="s">
        <v>913</v>
      </c>
    </row>
    <row r="144" spans="1:10" x14ac:dyDescent="0.2">
      <c r="A144" s="4" t="s">
        <v>143</v>
      </c>
      <c r="E144" s="13"/>
    </row>
    <row r="145" spans="1:5" x14ac:dyDescent="0.2">
      <c r="A145" s="4" t="s">
        <v>144</v>
      </c>
      <c r="E145" s="13"/>
    </row>
    <row r="146" spans="1:5" x14ac:dyDescent="0.2">
      <c r="A146" s="4" t="s">
        <v>914</v>
      </c>
    </row>
    <row r="147" spans="1:5" x14ac:dyDescent="0.2">
      <c r="A147" s="2" t="s">
        <v>915</v>
      </c>
      <c r="D147" s="2">
        <v>23.0791</v>
      </c>
    </row>
    <row r="148" spans="1:5" x14ac:dyDescent="0.2">
      <c r="A148" s="2" t="s">
        <v>916</v>
      </c>
      <c r="D148" s="2">
        <v>10.137</v>
      </c>
    </row>
    <row r="149" spans="1:5" x14ac:dyDescent="0.2">
      <c r="A149" s="2" t="s">
        <v>917</v>
      </c>
      <c r="D149" s="2">
        <v>10.11</v>
      </c>
    </row>
    <row r="150" spans="1:5" x14ac:dyDescent="0.2">
      <c r="A150" s="2" t="s">
        <v>918</v>
      </c>
      <c r="D150" s="2">
        <v>10.0723</v>
      </c>
    </row>
    <row r="151" spans="1:5" x14ac:dyDescent="0.2">
      <c r="A151" s="2" t="s">
        <v>919</v>
      </c>
      <c r="D151" s="2">
        <v>10.102499999999999</v>
      </c>
    </row>
    <row r="152" spans="1:5" x14ac:dyDescent="0.2">
      <c r="A152" s="2" t="s">
        <v>920</v>
      </c>
      <c r="D152" s="2">
        <v>22.459700000000002</v>
      </c>
    </row>
    <row r="153" spans="1:5" x14ac:dyDescent="0.2">
      <c r="A153" s="2" t="s">
        <v>921</v>
      </c>
      <c r="D153" s="2">
        <v>10.0901</v>
      </c>
    </row>
    <row r="154" spans="1:5" x14ac:dyDescent="0.2">
      <c r="A154" s="2" t="s">
        <v>922</v>
      </c>
      <c r="D154" s="2">
        <v>22.027799999999999</v>
      </c>
    </row>
    <row r="155" spans="1:5" x14ac:dyDescent="0.2">
      <c r="A155" s="2" t="s">
        <v>923</v>
      </c>
      <c r="D155" s="2">
        <v>23.1538</v>
      </c>
    </row>
    <row r="156" spans="1:5" x14ac:dyDescent="0.2">
      <c r="A156" s="2" t="s">
        <v>924</v>
      </c>
      <c r="D156" s="2">
        <v>10.0633</v>
      </c>
    </row>
    <row r="157" spans="1:5" x14ac:dyDescent="0.2">
      <c r="A157" s="2" t="s">
        <v>925</v>
      </c>
      <c r="D157" s="2">
        <v>10</v>
      </c>
    </row>
    <row r="159" spans="1:5" x14ac:dyDescent="0.2">
      <c r="A159" s="4" t="s">
        <v>146</v>
      </c>
    </row>
    <row r="160" spans="1:5" x14ac:dyDescent="0.2">
      <c r="A160" s="2" t="s">
        <v>917</v>
      </c>
      <c r="D160" s="10">
        <v>10.1058</v>
      </c>
    </row>
    <row r="161" spans="1:4" x14ac:dyDescent="0.2">
      <c r="A161" s="2" t="s">
        <v>921</v>
      </c>
      <c r="D161" s="10">
        <v>10.0778</v>
      </c>
    </row>
    <row r="162" spans="1:4" x14ac:dyDescent="0.2">
      <c r="A162" s="2" t="s">
        <v>915</v>
      </c>
      <c r="D162" s="10">
        <v>23.845500000000001</v>
      </c>
    </row>
    <row r="163" spans="1:4" x14ac:dyDescent="0.2">
      <c r="A163" s="2" t="s">
        <v>918</v>
      </c>
      <c r="D163" s="10">
        <v>10.0602</v>
      </c>
    </row>
    <row r="164" spans="1:4" x14ac:dyDescent="0.2">
      <c r="A164" s="2" t="s">
        <v>916</v>
      </c>
      <c r="D164" s="10">
        <v>10.132999999999999</v>
      </c>
    </row>
    <row r="165" spans="1:4" x14ac:dyDescent="0.2">
      <c r="A165" s="2" t="s">
        <v>925</v>
      </c>
      <c r="D165" s="10">
        <v>10</v>
      </c>
    </row>
    <row r="166" spans="1:4" x14ac:dyDescent="0.2">
      <c r="A166" s="2" t="s">
        <v>924</v>
      </c>
      <c r="D166" s="10">
        <v>10.0495</v>
      </c>
    </row>
    <row r="167" spans="1:4" x14ac:dyDescent="0.2">
      <c r="A167" s="2" t="s">
        <v>920</v>
      </c>
      <c r="D167" s="10">
        <v>23.177399999999999</v>
      </c>
    </row>
    <row r="168" spans="1:4" x14ac:dyDescent="0.2">
      <c r="A168" s="2" t="s">
        <v>922</v>
      </c>
      <c r="D168" s="10">
        <v>22.710100000000001</v>
      </c>
    </row>
    <row r="169" spans="1:4" x14ac:dyDescent="0.2">
      <c r="A169" s="2" t="s">
        <v>919</v>
      </c>
      <c r="D169" s="10">
        <v>10.0983</v>
      </c>
    </row>
    <row r="170" spans="1:4" x14ac:dyDescent="0.2">
      <c r="A170" s="2" t="s">
        <v>923</v>
      </c>
      <c r="D170" s="10">
        <v>23.931100000000001</v>
      </c>
    </row>
    <row r="172" spans="1:4" x14ac:dyDescent="0.2">
      <c r="A172" s="4" t="s">
        <v>147</v>
      </c>
      <c r="D172" s="47"/>
    </row>
    <row r="173" spans="1:4" x14ac:dyDescent="0.2">
      <c r="A173" s="27" t="s">
        <v>636</v>
      </c>
      <c r="B173" s="28"/>
      <c r="C173" s="37" t="s">
        <v>637</v>
      </c>
      <c r="D173" s="38"/>
    </row>
    <row r="174" spans="1:4" x14ac:dyDescent="0.2">
      <c r="A174" s="39"/>
      <c r="B174" s="40"/>
      <c r="C174" s="29" t="s">
        <v>638</v>
      </c>
      <c r="D174" s="29" t="s">
        <v>639</v>
      </c>
    </row>
    <row r="175" spans="1:4" x14ac:dyDescent="0.2">
      <c r="A175" s="30" t="s">
        <v>924</v>
      </c>
      <c r="B175" s="31"/>
      <c r="C175" s="32">
        <v>0.23129567780000007</v>
      </c>
      <c r="D175" s="32">
        <v>0.21429107030000011</v>
      </c>
    </row>
    <row r="176" spans="1:4" x14ac:dyDescent="0.2">
      <c r="A176" s="30" t="s">
        <v>926</v>
      </c>
      <c r="B176" s="31"/>
      <c r="C176" s="32">
        <v>0.22723815769999994</v>
      </c>
      <c r="D176" s="32">
        <v>0.21053185569999996</v>
      </c>
    </row>
    <row r="177" spans="1:5" x14ac:dyDescent="0.2">
      <c r="A177" s="30" t="s">
        <v>927</v>
      </c>
      <c r="B177" s="31"/>
      <c r="C177" s="32">
        <v>0.24692211379999993</v>
      </c>
      <c r="D177" s="32">
        <v>0.2287686674000001</v>
      </c>
    </row>
    <row r="178" spans="1:5" x14ac:dyDescent="0.2">
      <c r="A178" s="30" t="s">
        <v>916</v>
      </c>
      <c r="B178" s="31"/>
      <c r="C178" s="32">
        <v>0.22592449850000004</v>
      </c>
      <c r="D178" s="32">
        <v>0.20931477440000001</v>
      </c>
    </row>
    <row r="179" spans="1:5" x14ac:dyDescent="0.2">
      <c r="A179" s="30" t="s">
        <v>917</v>
      </c>
      <c r="B179" s="31"/>
      <c r="C179" s="32">
        <v>0.2415254228</v>
      </c>
      <c r="D179" s="32">
        <v>0.22376873600000002</v>
      </c>
    </row>
    <row r="180" spans="1:5" x14ac:dyDescent="0.2">
      <c r="A180" s="30" t="s">
        <v>928</v>
      </c>
      <c r="B180" s="31"/>
      <c r="C180" s="32">
        <v>0.24869163369999994</v>
      </c>
      <c r="D180" s="32">
        <v>0.2304080946</v>
      </c>
    </row>
    <row r="181" spans="1:5" x14ac:dyDescent="0.2">
      <c r="A181" s="30" t="s">
        <v>919</v>
      </c>
      <c r="B181" s="31"/>
      <c r="C181" s="32">
        <v>0.24376444440000006</v>
      </c>
      <c r="D181" s="32">
        <v>0.22584314709999997</v>
      </c>
    </row>
    <row r="183" spans="1:5" x14ac:dyDescent="0.2">
      <c r="A183" s="4" t="s">
        <v>929</v>
      </c>
      <c r="D183" s="48">
        <v>0.74080708458358047</v>
      </c>
      <c r="E183" s="1" t="s">
        <v>930</v>
      </c>
    </row>
  </sheetData>
  <mergeCells count="3">
    <mergeCell ref="C173:D173"/>
    <mergeCell ref="A174:B174"/>
    <mergeCell ref="A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48.42578125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41" t="s">
        <v>1482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646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4"/>
      <c r="B7" s="45"/>
      <c r="C7" s="45"/>
      <c r="D7" s="45"/>
      <c r="E7" s="7"/>
      <c r="F7" s="7"/>
    </row>
    <row r="8" spans="1:6" x14ac:dyDescent="0.2">
      <c r="A8" s="45" t="s">
        <v>932</v>
      </c>
      <c r="B8" s="45" t="s">
        <v>933</v>
      </c>
      <c r="C8" s="45" t="s">
        <v>687</v>
      </c>
      <c r="D8" s="45">
        <v>8</v>
      </c>
      <c r="E8" s="7">
        <v>800.19797329999994</v>
      </c>
      <c r="F8" s="7">
        <v>3.76630213341919</v>
      </c>
    </row>
    <row r="9" spans="1:6" x14ac:dyDescent="0.2">
      <c r="A9" s="44" t="s">
        <v>135</v>
      </c>
      <c r="B9" s="45"/>
      <c r="C9" s="45"/>
      <c r="D9" s="45"/>
      <c r="E9" s="6">
        <f>SUM(E8)</f>
        <v>800.19797329999994</v>
      </c>
      <c r="F9" s="6">
        <f>SUM(F8)</f>
        <v>3.76630213341919</v>
      </c>
    </row>
    <row r="10" spans="1:6" x14ac:dyDescent="0.2">
      <c r="A10" s="45"/>
      <c r="B10" s="45"/>
      <c r="C10" s="45"/>
      <c r="D10" s="45"/>
      <c r="E10" s="7"/>
      <c r="F10" s="7"/>
    </row>
    <row r="11" spans="1:6" x14ac:dyDescent="0.2">
      <c r="A11" s="44" t="s">
        <v>840</v>
      </c>
      <c r="B11" s="45"/>
      <c r="C11" s="45"/>
      <c r="D11" s="45"/>
      <c r="E11" s="7"/>
      <c r="F11" s="7"/>
    </row>
    <row r="12" spans="1:6" x14ac:dyDescent="0.2">
      <c r="A12" s="44" t="s">
        <v>841</v>
      </c>
      <c r="B12" s="45"/>
      <c r="C12" s="45"/>
      <c r="D12" s="45"/>
      <c r="E12" s="7"/>
      <c r="F12" s="7"/>
    </row>
    <row r="13" spans="1:6" x14ac:dyDescent="0.2">
      <c r="A13" s="45" t="s">
        <v>942</v>
      </c>
      <c r="B13" s="45" t="s">
        <v>943</v>
      </c>
      <c r="C13" s="45" t="s">
        <v>844</v>
      </c>
      <c r="D13" s="45">
        <v>1500</v>
      </c>
      <c r="E13" s="7">
        <v>1493.097</v>
      </c>
      <c r="F13" s="7">
        <v>7.0275789293876603</v>
      </c>
    </row>
    <row r="14" spans="1:6" x14ac:dyDescent="0.2">
      <c r="A14" s="45" t="s">
        <v>944</v>
      </c>
      <c r="B14" s="45" t="s">
        <v>945</v>
      </c>
      <c r="C14" s="45" t="s">
        <v>844</v>
      </c>
      <c r="D14" s="45">
        <v>1400</v>
      </c>
      <c r="E14" s="7">
        <v>1397.3596</v>
      </c>
      <c r="F14" s="7">
        <v>6.57697047260665</v>
      </c>
    </row>
    <row r="15" spans="1:6" x14ac:dyDescent="0.2">
      <c r="A15" s="45" t="s">
        <v>936</v>
      </c>
      <c r="B15" s="45" t="s">
        <v>937</v>
      </c>
      <c r="C15" s="45" t="s">
        <v>854</v>
      </c>
      <c r="D15" s="45">
        <v>1300</v>
      </c>
      <c r="E15" s="7">
        <v>1295.1977999999999</v>
      </c>
      <c r="F15" s="7">
        <v>6.0961242093911201</v>
      </c>
    </row>
    <row r="16" spans="1:6" x14ac:dyDescent="0.2">
      <c r="A16" s="44" t="s">
        <v>135</v>
      </c>
      <c r="B16" s="45"/>
      <c r="C16" s="45"/>
      <c r="D16" s="45"/>
      <c r="E16" s="6">
        <f>SUM(E13:E15)</f>
        <v>4185.6543999999994</v>
      </c>
      <c r="F16" s="6">
        <f>SUM(F13:F15)</f>
        <v>19.700673611385429</v>
      </c>
    </row>
    <row r="17" spans="1:6" x14ac:dyDescent="0.2">
      <c r="A17" s="45"/>
      <c r="B17" s="45"/>
      <c r="C17" s="45"/>
      <c r="D17" s="45"/>
      <c r="E17" s="7"/>
      <c r="F17" s="7"/>
    </row>
    <row r="18" spans="1:6" x14ac:dyDescent="0.2">
      <c r="A18" s="44" t="s">
        <v>877</v>
      </c>
      <c r="B18" s="45"/>
      <c r="C18" s="45"/>
      <c r="D18" s="45"/>
      <c r="E18" s="7"/>
      <c r="F18" s="7"/>
    </row>
    <row r="19" spans="1:6" x14ac:dyDescent="0.2">
      <c r="A19" s="45" t="s">
        <v>1014</v>
      </c>
      <c r="B19" s="45" t="s">
        <v>1015</v>
      </c>
      <c r="C19" s="45" t="s">
        <v>849</v>
      </c>
      <c r="D19" s="45">
        <v>420</v>
      </c>
      <c r="E19" s="7">
        <v>2068.8191999999999</v>
      </c>
      <c r="F19" s="7">
        <v>9.7373380420914604</v>
      </c>
    </row>
    <row r="20" spans="1:6" x14ac:dyDescent="0.2">
      <c r="A20" s="45" t="s">
        <v>950</v>
      </c>
      <c r="B20" s="45" t="s">
        <v>951</v>
      </c>
      <c r="C20" s="45" t="s">
        <v>854</v>
      </c>
      <c r="D20" s="45">
        <v>400</v>
      </c>
      <c r="E20" s="7">
        <v>1978.13</v>
      </c>
      <c r="F20" s="7">
        <v>9.3104900134348991</v>
      </c>
    </row>
    <row r="21" spans="1:6" x14ac:dyDescent="0.2">
      <c r="A21" s="45" t="s">
        <v>946</v>
      </c>
      <c r="B21" s="45" t="s">
        <v>947</v>
      </c>
      <c r="C21" s="45" t="s">
        <v>849</v>
      </c>
      <c r="D21" s="45">
        <v>360</v>
      </c>
      <c r="E21" s="7">
        <v>1792.1196</v>
      </c>
      <c r="F21" s="7">
        <v>8.4349924619114809</v>
      </c>
    </row>
    <row r="22" spans="1:6" x14ac:dyDescent="0.2">
      <c r="A22" s="45" t="s">
        <v>992</v>
      </c>
      <c r="B22" s="45" t="s">
        <v>993</v>
      </c>
      <c r="C22" s="45" t="s">
        <v>849</v>
      </c>
      <c r="D22" s="45">
        <v>300</v>
      </c>
      <c r="E22" s="7">
        <v>1496.6144999999999</v>
      </c>
      <c r="F22" s="7">
        <v>7.04413479205708</v>
      </c>
    </row>
    <row r="23" spans="1:6" x14ac:dyDescent="0.2">
      <c r="A23" s="45" t="s">
        <v>955</v>
      </c>
      <c r="B23" s="45" t="s">
        <v>956</v>
      </c>
      <c r="C23" s="45" t="s">
        <v>844</v>
      </c>
      <c r="D23" s="45">
        <v>300</v>
      </c>
      <c r="E23" s="7">
        <v>1493.3354999999999</v>
      </c>
      <c r="F23" s="7">
        <v>7.0287014804172703</v>
      </c>
    </row>
    <row r="24" spans="1:6" x14ac:dyDescent="0.2">
      <c r="A24" s="45" t="s">
        <v>1016</v>
      </c>
      <c r="B24" s="45" t="s">
        <v>1017</v>
      </c>
      <c r="C24" s="45" t="s">
        <v>844</v>
      </c>
      <c r="D24" s="45">
        <v>240</v>
      </c>
      <c r="E24" s="7">
        <v>1194.2736</v>
      </c>
      <c r="F24" s="7">
        <v>5.6211029740759999</v>
      </c>
    </row>
    <row r="25" spans="1:6" x14ac:dyDescent="0.2">
      <c r="A25" s="45" t="s">
        <v>990</v>
      </c>
      <c r="B25" s="45" t="s">
        <v>991</v>
      </c>
      <c r="C25" s="45" t="s">
        <v>849</v>
      </c>
      <c r="D25" s="45">
        <v>200</v>
      </c>
      <c r="E25" s="7">
        <v>997.29100000000005</v>
      </c>
      <c r="F25" s="7">
        <v>4.6939624271349798</v>
      </c>
    </row>
    <row r="26" spans="1:6" x14ac:dyDescent="0.2">
      <c r="A26" s="45" t="s">
        <v>948</v>
      </c>
      <c r="B26" s="45" t="s">
        <v>949</v>
      </c>
      <c r="C26" s="45" t="s">
        <v>849</v>
      </c>
      <c r="D26" s="45">
        <v>200</v>
      </c>
      <c r="E26" s="7">
        <v>995.798</v>
      </c>
      <c r="F26" s="7">
        <v>4.6869353047567399</v>
      </c>
    </row>
    <row r="27" spans="1:6" x14ac:dyDescent="0.2">
      <c r="A27" s="45" t="s">
        <v>979</v>
      </c>
      <c r="B27" s="45" t="s">
        <v>980</v>
      </c>
      <c r="C27" s="45" t="s">
        <v>954</v>
      </c>
      <c r="D27" s="45">
        <v>200</v>
      </c>
      <c r="E27" s="7">
        <v>986.71600000000001</v>
      </c>
      <c r="F27" s="7">
        <v>4.6441889380861898</v>
      </c>
    </row>
    <row r="28" spans="1:6" x14ac:dyDescent="0.2">
      <c r="A28" s="45" t="s">
        <v>1000</v>
      </c>
      <c r="B28" s="45" t="s">
        <v>1001</v>
      </c>
      <c r="C28" s="45" t="s">
        <v>844</v>
      </c>
      <c r="D28" s="45">
        <v>160</v>
      </c>
      <c r="E28" s="7">
        <v>799.00080000000003</v>
      </c>
      <c r="F28" s="7">
        <v>3.7606673823896801</v>
      </c>
    </row>
    <row r="29" spans="1:6" x14ac:dyDescent="0.2">
      <c r="A29" s="45" t="s">
        <v>985</v>
      </c>
      <c r="B29" s="45" t="s">
        <v>986</v>
      </c>
      <c r="C29" s="45" t="s">
        <v>987</v>
      </c>
      <c r="D29" s="45">
        <v>160</v>
      </c>
      <c r="E29" s="7">
        <v>795.66719999999998</v>
      </c>
      <c r="F29" s="7">
        <v>3.74497708422486</v>
      </c>
    </row>
    <row r="30" spans="1:6" x14ac:dyDescent="0.2">
      <c r="A30" s="45" t="s">
        <v>983</v>
      </c>
      <c r="B30" s="45" t="s">
        <v>984</v>
      </c>
      <c r="C30" s="45" t="s">
        <v>849</v>
      </c>
      <c r="D30" s="45">
        <v>60</v>
      </c>
      <c r="E30" s="7">
        <v>299.2944</v>
      </c>
      <c r="F30" s="7">
        <v>1.4086928170934101</v>
      </c>
    </row>
    <row r="31" spans="1:6" x14ac:dyDescent="0.2">
      <c r="A31" s="45" t="s">
        <v>1010</v>
      </c>
      <c r="B31" s="45" t="s">
        <v>1011</v>
      </c>
      <c r="C31" s="45" t="s">
        <v>844</v>
      </c>
      <c r="D31" s="45">
        <v>60</v>
      </c>
      <c r="E31" s="7">
        <v>299.16809999999998</v>
      </c>
      <c r="F31" s="7">
        <v>1.40809835925257</v>
      </c>
    </row>
    <row r="32" spans="1:6" x14ac:dyDescent="0.2">
      <c r="A32" s="44" t="s">
        <v>135</v>
      </c>
      <c r="B32" s="45"/>
      <c r="C32" s="45"/>
      <c r="D32" s="45"/>
      <c r="E32" s="6">
        <f>SUM(E19:E31)</f>
        <v>15196.227900000002</v>
      </c>
      <c r="F32" s="6">
        <f>SUM(F19:F31)</f>
        <v>71.524282076926625</v>
      </c>
    </row>
    <row r="33" spans="1:10" x14ac:dyDescent="0.2">
      <c r="A33" s="45"/>
      <c r="B33" s="45"/>
      <c r="C33" s="45"/>
      <c r="D33" s="45"/>
      <c r="E33" s="7"/>
      <c r="F33" s="7"/>
    </row>
    <row r="34" spans="1:10" x14ac:dyDescent="0.2">
      <c r="A34" s="44" t="s">
        <v>135</v>
      </c>
      <c r="B34" s="45"/>
      <c r="C34" s="45"/>
      <c r="D34" s="45"/>
      <c r="E34" s="6">
        <v>20182.080273300002</v>
      </c>
      <c r="F34" s="6">
        <v>94.991257821731239</v>
      </c>
      <c r="I34" s="1"/>
      <c r="J34" s="1"/>
    </row>
    <row r="35" spans="1:10" x14ac:dyDescent="0.2">
      <c r="A35" s="45"/>
      <c r="B35" s="45"/>
      <c r="C35" s="45"/>
      <c r="D35" s="45"/>
      <c r="E35" s="7"/>
      <c r="F35" s="7"/>
    </row>
    <row r="36" spans="1:10" x14ac:dyDescent="0.2">
      <c r="A36" s="44" t="s">
        <v>141</v>
      </c>
      <c r="B36" s="45"/>
      <c r="C36" s="45"/>
      <c r="D36" s="45"/>
      <c r="E36" s="6">
        <v>1064.1701667</v>
      </c>
      <c r="F36" s="6">
        <v>5.01</v>
      </c>
      <c r="I36" s="1"/>
      <c r="J36" s="1"/>
    </row>
    <row r="37" spans="1:10" x14ac:dyDescent="0.2">
      <c r="A37" s="45"/>
      <c r="B37" s="45"/>
      <c r="C37" s="45"/>
      <c r="D37" s="45"/>
      <c r="E37" s="7"/>
      <c r="F37" s="7"/>
    </row>
    <row r="38" spans="1:10" x14ac:dyDescent="0.2">
      <c r="A38" s="46" t="s">
        <v>142</v>
      </c>
      <c r="B38" s="43"/>
      <c r="C38" s="43"/>
      <c r="D38" s="43"/>
      <c r="E38" s="8">
        <v>21246.2501667</v>
      </c>
      <c r="F38" s="8">
        <f xml:space="preserve"> ROUND(SUM(F34:F37),2)</f>
        <v>100</v>
      </c>
      <c r="I38" s="1"/>
      <c r="J38" s="1"/>
    </row>
    <row r="39" spans="1:10" x14ac:dyDescent="0.2">
      <c r="A39" s="4" t="s">
        <v>913</v>
      </c>
    </row>
    <row r="41" spans="1:10" x14ac:dyDescent="0.2">
      <c r="A41" s="4" t="s">
        <v>143</v>
      </c>
    </row>
    <row r="42" spans="1:10" x14ac:dyDescent="0.2">
      <c r="A42" s="4" t="s">
        <v>144</v>
      </c>
    </row>
    <row r="43" spans="1:10" x14ac:dyDescent="0.2">
      <c r="A43" s="4" t="s">
        <v>914</v>
      </c>
    </row>
    <row r="44" spans="1:10" x14ac:dyDescent="0.2">
      <c r="A44" s="2" t="s">
        <v>563</v>
      </c>
      <c r="D44" s="2">
        <v>25.183299999999999</v>
      </c>
    </row>
    <row r="45" spans="1:10" x14ac:dyDescent="0.2">
      <c r="A45" s="2" t="s">
        <v>564</v>
      </c>
      <c r="D45" s="2">
        <v>10.010199999999999</v>
      </c>
    </row>
    <row r="46" spans="1:10" x14ac:dyDescent="0.2">
      <c r="A46" s="2" t="s">
        <v>565</v>
      </c>
      <c r="D46" s="2">
        <v>26.119399999999999</v>
      </c>
    </row>
    <row r="47" spans="1:10" x14ac:dyDescent="0.2">
      <c r="A47" s="2" t="s">
        <v>566</v>
      </c>
      <c r="D47" s="2">
        <v>10.012700000000001</v>
      </c>
    </row>
    <row r="49" spans="1:5" x14ac:dyDescent="0.2">
      <c r="A49" s="4" t="s">
        <v>146</v>
      </c>
    </row>
    <row r="50" spans="1:5" x14ac:dyDescent="0.2">
      <c r="A50" s="2" t="s">
        <v>564</v>
      </c>
      <c r="D50" s="10">
        <v>10.0108</v>
      </c>
    </row>
    <row r="51" spans="1:5" x14ac:dyDescent="0.2">
      <c r="A51" s="2" t="s">
        <v>566</v>
      </c>
      <c r="D51" s="10">
        <v>10.012700000000001</v>
      </c>
    </row>
    <row r="52" spans="1:5" x14ac:dyDescent="0.2">
      <c r="A52" s="2" t="s">
        <v>565</v>
      </c>
      <c r="D52" s="10">
        <v>26.945599999999999</v>
      </c>
    </row>
    <row r="53" spans="1:5" x14ac:dyDescent="0.2">
      <c r="A53" s="2" t="s">
        <v>563</v>
      </c>
      <c r="D53" s="10">
        <v>25.9053</v>
      </c>
    </row>
    <row r="55" spans="1:5" x14ac:dyDescent="0.2">
      <c r="A55" s="4" t="s">
        <v>147</v>
      </c>
      <c r="D55" s="47"/>
    </row>
    <row r="56" spans="1:5" x14ac:dyDescent="0.2">
      <c r="A56" s="27" t="s">
        <v>636</v>
      </c>
      <c r="B56" s="28"/>
      <c r="C56" s="37" t="s">
        <v>637</v>
      </c>
      <c r="D56" s="38"/>
    </row>
    <row r="57" spans="1:5" x14ac:dyDescent="0.2">
      <c r="A57" s="39"/>
      <c r="B57" s="40"/>
      <c r="C57" s="29" t="s">
        <v>638</v>
      </c>
      <c r="D57" s="29" t="s">
        <v>639</v>
      </c>
    </row>
    <row r="58" spans="1:5" x14ac:dyDescent="0.2">
      <c r="A58" s="30" t="s">
        <v>566</v>
      </c>
      <c r="B58" s="31"/>
      <c r="C58" s="32">
        <v>0.20444516059999998</v>
      </c>
      <c r="D58" s="32">
        <v>0.18941457410000007</v>
      </c>
    </row>
    <row r="59" spans="1:5" x14ac:dyDescent="0.2">
      <c r="A59" s="30" t="s">
        <v>564</v>
      </c>
      <c r="B59" s="31"/>
      <c r="C59" s="32">
        <v>0.22434342709999991</v>
      </c>
      <c r="D59" s="32">
        <v>0.20784994200000007</v>
      </c>
    </row>
    <row r="61" spans="1:5" x14ac:dyDescent="0.2">
      <c r="A61" s="4" t="s">
        <v>929</v>
      </c>
      <c r="D61" s="50">
        <v>8.2291834596903896E-2</v>
      </c>
      <c r="E61" s="1" t="s">
        <v>930</v>
      </c>
    </row>
  </sheetData>
  <mergeCells count="3">
    <mergeCell ref="C56:D56"/>
    <mergeCell ref="A57:B57"/>
    <mergeCell ref="A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2.42578125" style="2" bestFit="1" customWidth="1"/>
    <col min="3" max="3" width="11.85546875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ht="15" customHeight="1" x14ac:dyDescent="0.2">
      <c r="A1" s="41" t="s">
        <v>1483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646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4"/>
      <c r="B7" s="45"/>
      <c r="C7" s="45"/>
      <c r="D7" s="45"/>
      <c r="E7" s="7"/>
      <c r="F7" s="7"/>
    </row>
    <row r="8" spans="1:6" x14ac:dyDescent="0.2">
      <c r="A8" s="45" t="s">
        <v>1452</v>
      </c>
      <c r="B8" s="45" t="s">
        <v>1453</v>
      </c>
      <c r="C8" s="45" t="s">
        <v>681</v>
      </c>
      <c r="D8" s="45">
        <v>400</v>
      </c>
      <c r="E8" s="7">
        <v>3992.5720000000001</v>
      </c>
      <c r="F8" s="7">
        <v>4.48594994565057</v>
      </c>
    </row>
    <row r="9" spans="1:6" x14ac:dyDescent="0.2">
      <c r="A9" s="45" t="s">
        <v>1179</v>
      </c>
      <c r="B9" s="45" t="s">
        <v>1180</v>
      </c>
      <c r="C9" s="45" t="s">
        <v>1050</v>
      </c>
      <c r="D9" s="45">
        <v>400</v>
      </c>
      <c r="E9" s="7">
        <v>3967.0239999999999</v>
      </c>
      <c r="F9" s="7">
        <v>4.4572448780371401</v>
      </c>
    </row>
    <row r="10" spans="1:6" x14ac:dyDescent="0.2">
      <c r="A10" s="45" t="s">
        <v>698</v>
      </c>
      <c r="B10" s="45" t="s">
        <v>699</v>
      </c>
      <c r="C10" s="45" t="s">
        <v>700</v>
      </c>
      <c r="D10" s="45">
        <v>400</v>
      </c>
      <c r="E10" s="7">
        <v>3931.5279999999998</v>
      </c>
      <c r="F10" s="7">
        <v>4.4173624966371801</v>
      </c>
    </row>
    <row r="11" spans="1:6" x14ac:dyDescent="0.2">
      <c r="A11" s="45" t="s">
        <v>1055</v>
      </c>
      <c r="B11" s="45" t="s">
        <v>1056</v>
      </c>
      <c r="C11" s="45" t="s">
        <v>785</v>
      </c>
      <c r="D11" s="45">
        <v>7</v>
      </c>
      <c r="E11" s="7">
        <v>3671.913</v>
      </c>
      <c r="F11" s="7">
        <v>4.1256658421648096</v>
      </c>
    </row>
    <row r="12" spans="1:6" x14ac:dyDescent="0.2">
      <c r="A12" s="45" t="s">
        <v>1156</v>
      </c>
      <c r="B12" s="45" t="s">
        <v>1157</v>
      </c>
      <c r="C12" s="45" t="s">
        <v>681</v>
      </c>
      <c r="D12" s="45">
        <v>350</v>
      </c>
      <c r="E12" s="7">
        <v>3628.8035</v>
      </c>
      <c r="F12" s="7">
        <v>4.0772291303955397</v>
      </c>
    </row>
    <row r="13" spans="1:6" x14ac:dyDescent="0.2">
      <c r="A13" s="45" t="s">
        <v>1201</v>
      </c>
      <c r="B13" s="45" t="s">
        <v>1202</v>
      </c>
      <c r="C13" s="45" t="s">
        <v>652</v>
      </c>
      <c r="D13" s="45">
        <v>350</v>
      </c>
      <c r="E13" s="7">
        <v>3512.8834999999999</v>
      </c>
      <c r="F13" s="7">
        <v>3.94698443657416</v>
      </c>
    </row>
    <row r="14" spans="1:6" x14ac:dyDescent="0.2">
      <c r="A14" s="45" t="s">
        <v>735</v>
      </c>
      <c r="B14" s="45" t="s">
        <v>736</v>
      </c>
      <c r="C14" s="45" t="s">
        <v>700</v>
      </c>
      <c r="D14" s="45">
        <v>350</v>
      </c>
      <c r="E14" s="7">
        <v>3481.674</v>
      </c>
      <c r="F14" s="7">
        <v>3.91191825496773</v>
      </c>
    </row>
    <row r="15" spans="1:6" x14ac:dyDescent="0.2">
      <c r="A15" s="45" t="s">
        <v>1185</v>
      </c>
      <c r="B15" s="45" t="s">
        <v>1186</v>
      </c>
      <c r="C15" s="45" t="s">
        <v>661</v>
      </c>
      <c r="D15" s="45">
        <v>350</v>
      </c>
      <c r="E15" s="7">
        <v>3477.4810000000002</v>
      </c>
      <c r="F15" s="7">
        <v>3.9072071093397698</v>
      </c>
    </row>
    <row r="16" spans="1:6" x14ac:dyDescent="0.2">
      <c r="A16" s="45" t="s">
        <v>1304</v>
      </c>
      <c r="B16" s="45" t="s">
        <v>1305</v>
      </c>
      <c r="C16" s="45" t="s">
        <v>681</v>
      </c>
      <c r="D16" s="45">
        <v>300</v>
      </c>
      <c r="E16" s="7">
        <v>3113.2379999999998</v>
      </c>
      <c r="F16" s="7">
        <v>3.4979531582391701</v>
      </c>
    </row>
    <row r="17" spans="1:6" x14ac:dyDescent="0.2">
      <c r="A17" s="45" t="s">
        <v>1169</v>
      </c>
      <c r="B17" s="45" t="s">
        <v>1170</v>
      </c>
      <c r="C17" s="45" t="s">
        <v>714</v>
      </c>
      <c r="D17" s="45">
        <v>250</v>
      </c>
      <c r="E17" s="7">
        <v>2626.6725000000001</v>
      </c>
      <c r="F17" s="7">
        <v>2.95126083101741</v>
      </c>
    </row>
    <row r="18" spans="1:6" x14ac:dyDescent="0.2">
      <c r="A18" s="45" t="s">
        <v>1316</v>
      </c>
      <c r="B18" s="45" t="s">
        <v>1317</v>
      </c>
      <c r="C18" s="45" t="s">
        <v>687</v>
      </c>
      <c r="D18" s="45">
        <v>250</v>
      </c>
      <c r="E18" s="7">
        <v>2621.6325000000002</v>
      </c>
      <c r="F18" s="7">
        <v>2.9455980182425701</v>
      </c>
    </row>
    <row r="19" spans="1:6" x14ac:dyDescent="0.2">
      <c r="A19" s="45" t="s">
        <v>659</v>
      </c>
      <c r="B19" s="45" t="s">
        <v>660</v>
      </c>
      <c r="C19" s="45" t="s">
        <v>661</v>
      </c>
      <c r="D19" s="45">
        <v>250</v>
      </c>
      <c r="E19" s="7">
        <v>2542.3589999999999</v>
      </c>
      <c r="F19" s="7">
        <v>2.8565283776658799</v>
      </c>
    </row>
    <row r="20" spans="1:6" x14ac:dyDescent="0.2">
      <c r="A20" s="45" t="s">
        <v>725</v>
      </c>
      <c r="B20" s="45" t="s">
        <v>726</v>
      </c>
      <c r="C20" s="45" t="s">
        <v>700</v>
      </c>
      <c r="D20" s="45">
        <v>250</v>
      </c>
      <c r="E20" s="7">
        <v>2461.4175</v>
      </c>
      <c r="F20" s="7">
        <v>2.7655846157184798</v>
      </c>
    </row>
    <row r="21" spans="1:6" x14ac:dyDescent="0.2">
      <c r="A21" s="45" t="s">
        <v>1042</v>
      </c>
      <c r="B21" s="45" t="s">
        <v>1043</v>
      </c>
      <c r="C21" s="45" t="s">
        <v>690</v>
      </c>
      <c r="D21" s="45">
        <v>230</v>
      </c>
      <c r="E21" s="7">
        <v>2261.6543999999999</v>
      </c>
      <c r="F21" s="7">
        <v>2.5411359977378898</v>
      </c>
    </row>
    <row r="22" spans="1:6" x14ac:dyDescent="0.2">
      <c r="A22" s="45" t="s">
        <v>691</v>
      </c>
      <c r="B22" s="45" t="s">
        <v>692</v>
      </c>
      <c r="C22" s="45" t="s">
        <v>693</v>
      </c>
      <c r="D22" s="45">
        <v>185</v>
      </c>
      <c r="E22" s="7">
        <v>1863.6030499999999</v>
      </c>
      <c r="F22" s="7">
        <v>2.0938958648364299</v>
      </c>
    </row>
    <row r="23" spans="1:6" x14ac:dyDescent="0.2">
      <c r="A23" s="45" t="s">
        <v>1053</v>
      </c>
      <c r="B23" s="45" t="s">
        <v>1054</v>
      </c>
      <c r="C23" s="45" t="s">
        <v>1041</v>
      </c>
      <c r="D23" s="45">
        <v>160</v>
      </c>
      <c r="E23" s="7">
        <v>1700.2511999999999</v>
      </c>
      <c r="F23" s="7">
        <v>1.91035797932569</v>
      </c>
    </row>
    <row r="24" spans="1:6" x14ac:dyDescent="0.2">
      <c r="A24" s="45" t="s">
        <v>1199</v>
      </c>
      <c r="B24" s="45" t="s">
        <v>1200</v>
      </c>
      <c r="C24" s="45" t="s">
        <v>687</v>
      </c>
      <c r="D24" s="45">
        <v>150</v>
      </c>
      <c r="E24" s="7">
        <v>1532.3985</v>
      </c>
      <c r="F24" s="7">
        <v>1.72176305594239</v>
      </c>
    </row>
    <row r="25" spans="1:6" x14ac:dyDescent="0.2">
      <c r="A25" s="45" t="s">
        <v>1051</v>
      </c>
      <c r="B25" s="45" t="s">
        <v>1052</v>
      </c>
      <c r="C25" s="45" t="s">
        <v>687</v>
      </c>
      <c r="D25" s="45">
        <v>150</v>
      </c>
      <c r="E25" s="7">
        <v>1502.8320000000001</v>
      </c>
      <c r="F25" s="7">
        <v>1.6885429063575901</v>
      </c>
    </row>
    <row r="26" spans="1:6" x14ac:dyDescent="0.2">
      <c r="A26" s="45" t="s">
        <v>1032</v>
      </c>
      <c r="B26" s="45" t="s">
        <v>1033</v>
      </c>
      <c r="C26" s="45" t="s">
        <v>690</v>
      </c>
      <c r="D26" s="45">
        <v>150</v>
      </c>
      <c r="E26" s="7">
        <v>1475.886</v>
      </c>
      <c r="F26" s="7">
        <v>1.6582670823435199</v>
      </c>
    </row>
    <row r="27" spans="1:6" x14ac:dyDescent="0.2">
      <c r="A27" s="45" t="s">
        <v>1065</v>
      </c>
      <c r="B27" s="45" t="s">
        <v>1066</v>
      </c>
      <c r="C27" s="45" t="s">
        <v>1041</v>
      </c>
      <c r="D27" s="45">
        <v>100</v>
      </c>
      <c r="E27" s="7">
        <v>1032.9159999999999</v>
      </c>
      <c r="F27" s="7">
        <v>1.1605575238371699</v>
      </c>
    </row>
    <row r="28" spans="1:6" x14ac:dyDescent="0.2">
      <c r="A28" s="45" t="s">
        <v>1189</v>
      </c>
      <c r="B28" s="45" t="s">
        <v>1190</v>
      </c>
      <c r="C28" s="45" t="s">
        <v>676</v>
      </c>
      <c r="D28" s="45">
        <v>100000</v>
      </c>
      <c r="E28" s="7">
        <v>1004.908</v>
      </c>
      <c r="F28" s="7">
        <v>1.1290884642741099</v>
      </c>
    </row>
    <row r="29" spans="1:6" x14ac:dyDescent="0.2">
      <c r="A29" s="45" t="s">
        <v>1039</v>
      </c>
      <c r="B29" s="45" t="s">
        <v>1040</v>
      </c>
      <c r="C29" s="45" t="s">
        <v>1041</v>
      </c>
      <c r="D29" s="45">
        <v>100</v>
      </c>
      <c r="E29" s="7">
        <v>978.30600000000004</v>
      </c>
      <c r="F29" s="7">
        <v>1.0991991497034099</v>
      </c>
    </row>
    <row r="30" spans="1:6" x14ac:dyDescent="0.2">
      <c r="A30" s="45" t="s">
        <v>1088</v>
      </c>
      <c r="B30" s="45" t="s">
        <v>1089</v>
      </c>
      <c r="C30" s="45" t="s">
        <v>687</v>
      </c>
      <c r="D30" s="45">
        <v>100</v>
      </c>
      <c r="E30" s="7">
        <v>977.54</v>
      </c>
      <c r="F30" s="7">
        <v>1.0983384920475501</v>
      </c>
    </row>
    <row r="31" spans="1:6" x14ac:dyDescent="0.2">
      <c r="A31" s="45" t="s">
        <v>647</v>
      </c>
      <c r="B31" s="45" t="s">
        <v>648</v>
      </c>
      <c r="C31" s="45" t="s">
        <v>649</v>
      </c>
      <c r="D31" s="45">
        <v>90</v>
      </c>
      <c r="E31" s="7">
        <v>900.00630000000001</v>
      </c>
      <c r="F31" s="7">
        <v>1.0112236454521499</v>
      </c>
    </row>
    <row r="32" spans="1:6" x14ac:dyDescent="0.2">
      <c r="A32" s="45" t="s">
        <v>1161</v>
      </c>
      <c r="B32" s="45" t="s">
        <v>1162</v>
      </c>
      <c r="C32" s="45" t="s">
        <v>661</v>
      </c>
      <c r="D32" s="45">
        <v>70</v>
      </c>
      <c r="E32" s="7">
        <v>715.40139999999997</v>
      </c>
      <c r="F32" s="7">
        <v>0.80380638632148405</v>
      </c>
    </row>
    <row r="33" spans="1:6" x14ac:dyDescent="0.2">
      <c r="A33" s="45" t="s">
        <v>1059</v>
      </c>
      <c r="B33" s="45" t="s">
        <v>1060</v>
      </c>
      <c r="C33" s="45" t="s">
        <v>1061</v>
      </c>
      <c r="D33" s="45">
        <v>30</v>
      </c>
      <c r="E33" s="7">
        <v>297.9144</v>
      </c>
      <c r="F33" s="7">
        <v>0.33472886312094602</v>
      </c>
    </row>
    <row r="34" spans="1:6" x14ac:dyDescent="0.2">
      <c r="A34" s="45" t="s">
        <v>1417</v>
      </c>
      <c r="B34" s="45" t="s">
        <v>1418</v>
      </c>
      <c r="C34" s="45" t="s">
        <v>1419</v>
      </c>
      <c r="D34" s="45">
        <v>15</v>
      </c>
      <c r="E34" s="7">
        <v>147.67169999999999</v>
      </c>
      <c r="F34" s="7">
        <v>0.16592007723069899</v>
      </c>
    </row>
    <row r="35" spans="1:6" x14ac:dyDescent="0.2">
      <c r="A35" s="45" t="s">
        <v>743</v>
      </c>
      <c r="B35" s="45" t="s">
        <v>744</v>
      </c>
      <c r="C35" s="45" t="s">
        <v>661</v>
      </c>
      <c r="D35" s="45">
        <v>0</v>
      </c>
      <c r="E35" s="7">
        <v>0</v>
      </c>
      <c r="F35" s="49" t="s">
        <v>1364</v>
      </c>
    </row>
    <row r="36" spans="1:6" x14ac:dyDescent="0.2">
      <c r="A36" s="44" t="s">
        <v>135</v>
      </c>
      <c r="B36" s="45"/>
      <c r="C36" s="45"/>
      <c r="D36" s="45"/>
      <c r="E36" s="6">
        <f>SUM(E8:E35)</f>
        <v>59420.487450000001</v>
      </c>
      <c r="F36" s="6">
        <f>SUM(F8:F35)</f>
        <v>66.763312583181431</v>
      </c>
    </row>
    <row r="37" spans="1:6" x14ac:dyDescent="0.2">
      <c r="A37" s="45"/>
      <c r="B37" s="45"/>
      <c r="C37" s="45"/>
      <c r="D37" s="45"/>
      <c r="E37" s="7"/>
      <c r="F37" s="7"/>
    </row>
    <row r="38" spans="1:6" x14ac:dyDescent="0.2">
      <c r="A38" s="44" t="s">
        <v>788</v>
      </c>
      <c r="B38" s="45"/>
      <c r="C38" s="45"/>
      <c r="D38" s="45"/>
      <c r="E38" s="7"/>
      <c r="F38" s="7"/>
    </row>
    <row r="39" spans="1:6" x14ac:dyDescent="0.2">
      <c r="A39" s="45" t="s">
        <v>1109</v>
      </c>
      <c r="B39" s="45" t="s">
        <v>1110</v>
      </c>
      <c r="C39" s="45" t="s">
        <v>785</v>
      </c>
      <c r="D39" s="45">
        <v>430</v>
      </c>
      <c r="E39" s="7">
        <v>4194.1683999999996</v>
      </c>
      <c r="F39" s="7">
        <v>4.7124584117780097</v>
      </c>
    </row>
    <row r="40" spans="1:6" x14ac:dyDescent="0.2">
      <c r="A40" s="45" t="s">
        <v>1137</v>
      </c>
      <c r="B40" s="45" t="s">
        <v>1138</v>
      </c>
      <c r="C40" s="45" t="s">
        <v>655</v>
      </c>
      <c r="D40" s="45">
        <v>420</v>
      </c>
      <c r="E40" s="7">
        <v>4127.8692000000001</v>
      </c>
      <c r="F40" s="7">
        <v>4.6379663568728802</v>
      </c>
    </row>
    <row r="41" spans="1:6" x14ac:dyDescent="0.2">
      <c r="A41" s="45" t="s">
        <v>1115</v>
      </c>
      <c r="B41" s="45" t="s">
        <v>1116</v>
      </c>
      <c r="C41" s="45" t="s">
        <v>806</v>
      </c>
      <c r="D41" s="45">
        <v>370</v>
      </c>
      <c r="E41" s="7">
        <v>3656.9468000000002</v>
      </c>
      <c r="F41" s="7">
        <v>4.1088502095158299</v>
      </c>
    </row>
    <row r="42" spans="1:6" x14ac:dyDescent="0.2">
      <c r="A42" s="45" t="s">
        <v>1293</v>
      </c>
      <c r="B42" s="45" t="s">
        <v>1294</v>
      </c>
      <c r="C42" s="45" t="s">
        <v>816</v>
      </c>
      <c r="D42" s="45">
        <v>250</v>
      </c>
      <c r="E42" s="7">
        <v>2623.665</v>
      </c>
      <c r="F42" s="7">
        <v>2.9478816823229002</v>
      </c>
    </row>
    <row r="43" spans="1:6" x14ac:dyDescent="0.2">
      <c r="A43" s="45" t="s">
        <v>1290</v>
      </c>
      <c r="B43" s="45" t="s">
        <v>1291</v>
      </c>
      <c r="C43" s="45" t="s">
        <v>1097</v>
      </c>
      <c r="D43" s="45">
        <v>250</v>
      </c>
      <c r="E43" s="7">
        <v>2286.7199999999998</v>
      </c>
      <c r="F43" s="7">
        <v>2.5692990532714401</v>
      </c>
    </row>
    <row r="44" spans="1:6" x14ac:dyDescent="0.2">
      <c r="A44" s="45" t="s">
        <v>1286</v>
      </c>
      <c r="B44" s="45" t="s">
        <v>1287</v>
      </c>
      <c r="C44" s="45" t="s">
        <v>649</v>
      </c>
      <c r="D44" s="45">
        <v>210</v>
      </c>
      <c r="E44" s="7">
        <v>2066.9081999999999</v>
      </c>
      <c r="F44" s="7">
        <v>2.3223242379736</v>
      </c>
    </row>
    <row r="45" spans="1:6" x14ac:dyDescent="0.2">
      <c r="A45" s="45" t="s">
        <v>798</v>
      </c>
      <c r="B45" s="45" t="s">
        <v>799</v>
      </c>
      <c r="C45" s="45" t="s">
        <v>690</v>
      </c>
      <c r="D45" s="45">
        <v>200</v>
      </c>
      <c r="E45" s="7">
        <v>2064.6379999999999</v>
      </c>
      <c r="F45" s="7">
        <v>2.3197735003622002</v>
      </c>
    </row>
    <row r="46" spans="1:6" x14ac:dyDescent="0.2">
      <c r="A46" s="45" t="s">
        <v>838</v>
      </c>
      <c r="B46" s="45" t="s">
        <v>839</v>
      </c>
      <c r="C46" s="45" t="s">
        <v>652</v>
      </c>
      <c r="D46" s="45">
        <v>15</v>
      </c>
      <c r="E46" s="7">
        <v>1642.7745</v>
      </c>
      <c r="F46" s="7">
        <v>1.84577865571144</v>
      </c>
    </row>
    <row r="47" spans="1:6" x14ac:dyDescent="0.2">
      <c r="A47" s="45" t="s">
        <v>1288</v>
      </c>
      <c r="B47" s="45" t="s">
        <v>1289</v>
      </c>
      <c r="C47" s="45" t="s">
        <v>816</v>
      </c>
      <c r="D47" s="45">
        <v>130</v>
      </c>
      <c r="E47" s="7">
        <v>1377.5255</v>
      </c>
      <c r="F47" s="7">
        <v>1.54775178553005</v>
      </c>
    </row>
    <row r="48" spans="1:6" x14ac:dyDescent="0.2">
      <c r="A48" s="45" t="s">
        <v>1125</v>
      </c>
      <c r="B48" s="45" t="s">
        <v>1126</v>
      </c>
      <c r="C48" s="45" t="s">
        <v>813</v>
      </c>
      <c r="D48" s="45">
        <v>70</v>
      </c>
      <c r="E48" s="7">
        <v>692.72490000000005</v>
      </c>
      <c r="F48" s="7">
        <v>0.77832766134356401</v>
      </c>
    </row>
    <row r="49" spans="1:10" x14ac:dyDescent="0.2">
      <c r="A49" s="44" t="s">
        <v>135</v>
      </c>
      <c r="B49" s="45"/>
      <c r="C49" s="45"/>
      <c r="D49" s="45"/>
      <c r="E49" s="6">
        <f>SUM(E39:E48)</f>
        <v>24733.940500000001</v>
      </c>
      <c r="F49" s="6">
        <f>SUM(F39:F48)</f>
        <v>27.79041155468191</v>
      </c>
    </row>
    <row r="50" spans="1:10" x14ac:dyDescent="0.2">
      <c r="A50" s="45"/>
      <c r="B50" s="45"/>
      <c r="C50" s="45"/>
      <c r="D50" s="45"/>
      <c r="E50" s="7"/>
      <c r="F50" s="7"/>
    </row>
    <row r="51" spans="1:10" x14ac:dyDescent="0.2">
      <c r="A51" s="44" t="s">
        <v>135</v>
      </c>
      <c r="B51" s="45"/>
      <c r="C51" s="45"/>
      <c r="D51" s="45"/>
      <c r="E51" s="6">
        <v>84154.427949999998</v>
      </c>
      <c r="F51" s="6">
        <v>94.553724137863369</v>
      </c>
      <c r="I51" s="1"/>
      <c r="J51" s="1"/>
    </row>
    <row r="52" spans="1:10" x14ac:dyDescent="0.2">
      <c r="A52" s="45"/>
      <c r="B52" s="45"/>
      <c r="C52" s="45"/>
      <c r="D52" s="45"/>
      <c r="E52" s="7"/>
      <c r="F52" s="7"/>
    </row>
    <row r="53" spans="1:10" x14ac:dyDescent="0.2">
      <c r="A53" s="44" t="s">
        <v>141</v>
      </c>
      <c r="B53" s="45"/>
      <c r="C53" s="45"/>
      <c r="D53" s="45"/>
      <c r="E53" s="6">
        <v>4847.2764027000003</v>
      </c>
      <c r="F53" s="6">
        <v>5.45</v>
      </c>
      <c r="I53" s="1"/>
      <c r="J53" s="1"/>
    </row>
    <row r="54" spans="1:10" x14ac:dyDescent="0.2">
      <c r="A54" s="45"/>
      <c r="B54" s="45"/>
      <c r="C54" s="45"/>
      <c r="D54" s="45"/>
      <c r="E54" s="7"/>
      <c r="F54" s="7"/>
    </row>
    <row r="55" spans="1:10" x14ac:dyDescent="0.2">
      <c r="A55" s="46" t="s">
        <v>142</v>
      </c>
      <c r="B55" s="43"/>
      <c r="C55" s="43"/>
      <c r="D55" s="43"/>
      <c r="E55" s="8">
        <v>89001.706402700001</v>
      </c>
      <c r="F55" s="8">
        <f xml:space="preserve"> ROUND(SUM(F51:F54),2)</f>
        <v>100</v>
      </c>
      <c r="I55" s="1"/>
      <c r="J55" s="1"/>
    </row>
    <row r="56" spans="1:10" x14ac:dyDescent="0.2">
      <c r="A56" s="4" t="s">
        <v>913</v>
      </c>
      <c r="F56" s="9" t="s">
        <v>1149</v>
      </c>
    </row>
    <row r="58" spans="1:10" x14ac:dyDescent="0.2">
      <c r="A58" s="4" t="s">
        <v>143</v>
      </c>
    </row>
    <row r="59" spans="1:10" x14ac:dyDescent="0.2">
      <c r="A59" s="4" t="s">
        <v>144</v>
      </c>
    </row>
    <row r="60" spans="1:10" x14ac:dyDescent="0.2">
      <c r="A60" s="4" t="s">
        <v>914</v>
      </c>
    </row>
    <row r="61" spans="1:10" x14ac:dyDescent="0.2">
      <c r="A61" s="2" t="s">
        <v>563</v>
      </c>
      <c r="D61" s="2">
        <v>59.213999999999999</v>
      </c>
    </row>
    <row r="62" spans="1:10" x14ac:dyDescent="0.2">
      <c r="A62" s="2" t="s">
        <v>565</v>
      </c>
      <c r="D62" s="2">
        <v>61.381100000000004</v>
      </c>
    </row>
    <row r="63" spans="1:10" x14ac:dyDescent="0.2">
      <c r="A63" s="2" t="s">
        <v>1484</v>
      </c>
      <c r="D63" s="2">
        <v>18.777699999999999</v>
      </c>
    </row>
    <row r="64" spans="1:10" x14ac:dyDescent="0.2">
      <c r="A64" s="2" t="s">
        <v>1448</v>
      </c>
      <c r="D64" s="2">
        <v>16.099</v>
      </c>
    </row>
    <row r="65" spans="1:4" x14ac:dyDescent="0.2">
      <c r="A65" s="2" t="s">
        <v>1445</v>
      </c>
      <c r="D65" s="2">
        <v>13.785600000000001</v>
      </c>
    </row>
    <row r="66" spans="1:4" x14ac:dyDescent="0.2">
      <c r="A66" s="2" t="s">
        <v>1485</v>
      </c>
      <c r="D66" s="2">
        <v>14.395200000000001</v>
      </c>
    </row>
    <row r="67" spans="1:4" x14ac:dyDescent="0.2">
      <c r="A67" s="2" t="s">
        <v>1486</v>
      </c>
      <c r="D67" s="2">
        <v>17.940200000000001</v>
      </c>
    </row>
    <row r="68" spans="1:4" x14ac:dyDescent="0.2">
      <c r="A68" s="2" t="s">
        <v>1487</v>
      </c>
      <c r="D68" s="2">
        <v>15.2721</v>
      </c>
    </row>
    <row r="69" spans="1:4" x14ac:dyDescent="0.2">
      <c r="A69" s="2" t="s">
        <v>1446</v>
      </c>
      <c r="D69" s="2">
        <v>16.830300000000001</v>
      </c>
    </row>
    <row r="70" spans="1:4" x14ac:dyDescent="0.2">
      <c r="A70" s="2" t="s">
        <v>1447</v>
      </c>
      <c r="D70" s="2">
        <v>14.421200000000001</v>
      </c>
    </row>
    <row r="72" spans="1:4" x14ac:dyDescent="0.2">
      <c r="A72" s="4" t="s">
        <v>146</v>
      </c>
    </row>
    <row r="73" spans="1:4" x14ac:dyDescent="0.2">
      <c r="A73" s="2" t="s">
        <v>563</v>
      </c>
      <c r="D73" s="10">
        <v>60.4985</v>
      </c>
    </row>
    <row r="74" spans="1:4" x14ac:dyDescent="0.2">
      <c r="A74" s="2" t="s">
        <v>565</v>
      </c>
      <c r="D74" s="10">
        <v>62.904699999999998</v>
      </c>
    </row>
    <row r="75" spans="1:4" x14ac:dyDescent="0.2">
      <c r="A75" s="2" t="s">
        <v>1484</v>
      </c>
      <c r="D75" s="10">
        <v>19.248000000000001</v>
      </c>
    </row>
    <row r="76" spans="1:4" x14ac:dyDescent="0.2">
      <c r="A76" s="2" t="s">
        <v>1448</v>
      </c>
      <c r="D76" s="10">
        <v>15.8429</v>
      </c>
    </row>
    <row r="77" spans="1:4" x14ac:dyDescent="0.2">
      <c r="A77" s="2" t="s">
        <v>1445</v>
      </c>
      <c r="D77" s="10">
        <v>13.527100000000001</v>
      </c>
    </row>
    <row r="78" spans="1:4" x14ac:dyDescent="0.2">
      <c r="A78" s="2" t="s">
        <v>1485</v>
      </c>
      <c r="D78" s="10">
        <v>14.147</v>
      </c>
    </row>
    <row r="79" spans="1:4" x14ac:dyDescent="0.2">
      <c r="A79" s="2" t="s">
        <v>1486</v>
      </c>
      <c r="D79" s="10">
        <v>18.3293</v>
      </c>
    </row>
    <row r="80" spans="1:4" x14ac:dyDescent="0.2">
      <c r="A80" s="2" t="s">
        <v>1487</v>
      </c>
      <c r="D80" s="10">
        <v>15.1</v>
      </c>
    </row>
    <row r="81" spans="1:5" x14ac:dyDescent="0.2">
      <c r="A81" s="2" t="s">
        <v>1446</v>
      </c>
      <c r="D81" s="10">
        <v>16.6431</v>
      </c>
    </row>
    <row r="82" spans="1:5" x14ac:dyDescent="0.2">
      <c r="A82" s="2" t="s">
        <v>1447</v>
      </c>
      <c r="D82" s="10">
        <v>14.2211</v>
      </c>
    </row>
    <row r="84" spans="1:5" x14ac:dyDescent="0.2">
      <c r="A84" s="4" t="s">
        <v>147</v>
      </c>
      <c r="D84" s="47"/>
    </row>
    <row r="85" spans="1:5" x14ac:dyDescent="0.2">
      <c r="A85" s="27" t="s">
        <v>636</v>
      </c>
      <c r="B85" s="28"/>
      <c r="C85" s="37" t="s">
        <v>637</v>
      </c>
      <c r="D85" s="38"/>
    </row>
    <row r="86" spans="1:5" x14ac:dyDescent="0.2">
      <c r="A86" s="39"/>
      <c r="B86" s="40"/>
      <c r="C86" s="29" t="s">
        <v>638</v>
      </c>
      <c r="D86" s="29" t="s">
        <v>639</v>
      </c>
    </row>
    <row r="87" spans="1:5" x14ac:dyDescent="0.2">
      <c r="A87" s="30" t="s">
        <v>1448</v>
      </c>
      <c r="B87" s="31"/>
      <c r="C87" s="32">
        <v>0.43335901200000004</v>
      </c>
      <c r="D87" s="32">
        <v>0.40149892799999998</v>
      </c>
    </row>
    <row r="88" spans="1:5" x14ac:dyDescent="0.2">
      <c r="A88" s="30" t="s">
        <v>1445</v>
      </c>
      <c r="B88" s="31"/>
      <c r="C88" s="32">
        <v>0.39724576100000003</v>
      </c>
      <c r="D88" s="32">
        <v>0.36804068400000001</v>
      </c>
    </row>
    <row r="89" spans="1:5" x14ac:dyDescent="0.2">
      <c r="A89" s="30" t="s">
        <v>1485</v>
      </c>
      <c r="B89" s="31"/>
      <c r="C89" s="32">
        <v>0.39724576100000003</v>
      </c>
      <c r="D89" s="32">
        <v>0.36804068400000001</v>
      </c>
    </row>
    <row r="90" spans="1:5" x14ac:dyDescent="0.2">
      <c r="A90" s="30" t="s">
        <v>1446</v>
      </c>
      <c r="B90" s="31"/>
      <c r="C90" s="32">
        <v>0.43335901200000004</v>
      </c>
      <c r="D90" s="32">
        <v>0.40149892799999998</v>
      </c>
    </row>
    <row r="91" spans="1:5" x14ac:dyDescent="0.2">
      <c r="A91" s="30" t="s">
        <v>1447</v>
      </c>
      <c r="B91" s="31"/>
      <c r="C91" s="32">
        <v>0.39724576100000003</v>
      </c>
      <c r="D91" s="32">
        <v>0.36804068400000001</v>
      </c>
    </row>
    <row r="92" spans="1:5" x14ac:dyDescent="0.2">
      <c r="A92" s="30" t="s">
        <v>1487</v>
      </c>
      <c r="B92" s="31"/>
      <c r="C92" s="32">
        <v>0.39724576100000003</v>
      </c>
      <c r="D92" s="32">
        <v>0.36804068400000001</v>
      </c>
    </row>
    <row r="94" spans="1:5" x14ac:dyDescent="0.2">
      <c r="A94" s="4" t="s">
        <v>929</v>
      </c>
      <c r="D94" s="50">
        <v>2.561238503259295</v>
      </c>
      <c r="E94" s="1" t="s">
        <v>930</v>
      </c>
    </row>
  </sheetData>
  <mergeCells count="3">
    <mergeCell ref="C85:D85"/>
    <mergeCell ref="A86:B86"/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22.5703125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10" ht="15" customHeight="1" x14ac:dyDescent="0.2">
      <c r="A1" s="41" t="s">
        <v>1488</v>
      </c>
      <c r="B1" s="41"/>
      <c r="C1" s="41"/>
      <c r="D1" s="41"/>
      <c r="E1" s="41"/>
      <c r="F1" s="41"/>
    </row>
    <row r="3" spans="1:10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10" x14ac:dyDescent="0.2">
      <c r="A4" s="43"/>
      <c r="B4" s="43"/>
      <c r="C4" s="43"/>
      <c r="D4" s="43"/>
      <c r="E4" s="5"/>
      <c r="F4" s="5"/>
    </row>
    <row r="5" spans="1:10" x14ac:dyDescent="0.2">
      <c r="A5" s="44" t="s">
        <v>1432</v>
      </c>
      <c r="B5" s="45"/>
      <c r="C5" s="45"/>
      <c r="D5" s="45"/>
      <c r="E5" s="7"/>
      <c r="F5" s="7"/>
    </row>
    <row r="6" spans="1:10" x14ac:dyDescent="0.2">
      <c r="A6" s="45" t="s">
        <v>1433</v>
      </c>
      <c r="B6" s="45" t="s">
        <v>1434</v>
      </c>
      <c r="C6" s="45" t="s">
        <v>1435</v>
      </c>
      <c r="D6" s="45">
        <v>3025000</v>
      </c>
      <c r="E6" s="7">
        <v>2702.8375000000001</v>
      </c>
      <c r="F6" s="7">
        <v>48.745228595548298</v>
      </c>
    </row>
    <row r="7" spans="1:10" x14ac:dyDescent="0.2">
      <c r="A7" s="45" t="s">
        <v>1489</v>
      </c>
      <c r="B7" s="45" t="s">
        <v>1490</v>
      </c>
      <c r="C7" s="45" t="s">
        <v>1435</v>
      </c>
      <c r="D7" s="45">
        <v>1600000</v>
      </c>
      <c r="E7" s="7">
        <v>1558.08</v>
      </c>
      <c r="F7" s="7">
        <v>28.099715861627601</v>
      </c>
    </row>
    <row r="8" spans="1:10" x14ac:dyDescent="0.2">
      <c r="A8" s="45" t="s">
        <v>1436</v>
      </c>
      <c r="B8" s="45" t="s">
        <v>1437</v>
      </c>
      <c r="C8" s="45" t="s">
        <v>1435</v>
      </c>
      <c r="D8" s="45">
        <v>950000</v>
      </c>
      <c r="E8" s="7">
        <v>913.9</v>
      </c>
      <c r="F8" s="7">
        <v>16.482035791449398</v>
      </c>
    </row>
    <row r="9" spans="1:10" x14ac:dyDescent="0.2">
      <c r="A9" s="44" t="s">
        <v>135</v>
      </c>
      <c r="B9" s="45"/>
      <c r="C9" s="45"/>
      <c r="D9" s="45"/>
      <c r="E9" s="6">
        <f>SUM(E6:E8)</f>
        <v>5174.8174999999992</v>
      </c>
      <c r="F9" s="6">
        <f>SUM(F6:F8)</f>
        <v>93.32698024862529</v>
      </c>
      <c r="I9" s="1"/>
      <c r="J9" s="1"/>
    </row>
    <row r="10" spans="1:10" x14ac:dyDescent="0.2">
      <c r="A10" s="45"/>
      <c r="B10" s="45"/>
      <c r="C10" s="45"/>
      <c r="D10" s="45"/>
      <c r="E10" s="7"/>
      <c r="F10" s="7"/>
    </row>
    <row r="11" spans="1:10" x14ac:dyDescent="0.2">
      <c r="A11" s="44" t="s">
        <v>135</v>
      </c>
      <c r="B11" s="45"/>
      <c r="C11" s="45"/>
      <c r="D11" s="45"/>
      <c r="E11" s="6">
        <v>5174.8174999999992</v>
      </c>
      <c r="F11" s="6">
        <v>93.32698024862529</v>
      </c>
      <c r="I11" s="1"/>
      <c r="J11" s="1"/>
    </row>
    <row r="12" spans="1:10" x14ac:dyDescent="0.2">
      <c r="A12" s="45"/>
      <c r="B12" s="45"/>
      <c r="C12" s="45"/>
      <c r="D12" s="45"/>
      <c r="E12" s="7"/>
      <c r="F12" s="7"/>
    </row>
    <row r="13" spans="1:10" x14ac:dyDescent="0.2">
      <c r="A13" s="44" t="s">
        <v>141</v>
      </c>
      <c r="B13" s="45"/>
      <c r="C13" s="45"/>
      <c r="D13" s="45"/>
      <c r="E13" s="6">
        <v>370.00475080000001</v>
      </c>
      <c r="F13" s="6">
        <v>6.67</v>
      </c>
      <c r="I13" s="1"/>
      <c r="J13" s="1"/>
    </row>
    <row r="14" spans="1:10" x14ac:dyDescent="0.2">
      <c r="A14" s="45"/>
      <c r="B14" s="45"/>
      <c r="C14" s="45"/>
      <c r="D14" s="45"/>
      <c r="E14" s="7"/>
      <c r="F14" s="7"/>
    </row>
    <row r="15" spans="1:10" x14ac:dyDescent="0.2">
      <c r="A15" s="46" t="s">
        <v>142</v>
      </c>
      <c r="B15" s="43"/>
      <c r="C15" s="43"/>
      <c r="D15" s="43"/>
      <c r="E15" s="8">
        <v>5544.8247508000004</v>
      </c>
      <c r="F15" s="8">
        <f xml:space="preserve"> ROUND(SUM(F11:F14),2)</f>
        <v>100</v>
      </c>
      <c r="I15" s="1"/>
      <c r="J15" s="1"/>
    </row>
    <row r="17" spans="1:4" x14ac:dyDescent="0.2">
      <c r="A17" s="4" t="s">
        <v>143</v>
      </c>
    </row>
    <row r="18" spans="1:4" x14ac:dyDescent="0.2">
      <c r="A18" s="4" t="s">
        <v>144</v>
      </c>
    </row>
    <row r="19" spans="1:4" x14ac:dyDescent="0.2">
      <c r="A19" s="4" t="s">
        <v>914</v>
      </c>
    </row>
    <row r="20" spans="1:4" x14ac:dyDescent="0.2">
      <c r="A20" s="2" t="s">
        <v>1491</v>
      </c>
      <c r="D20" s="2">
        <v>25.216200000000001</v>
      </c>
    </row>
    <row r="21" spans="1:4" x14ac:dyDescent="0.2">
      <c r="A21" s="2" t="s">
        <v>1492</v>
      </c>
      <c r="D21" s="2">
        <v>59.629600000000003</v>
      </c>
    </row>
    <row r="22" spans="1:4" x14ac:dyDescent="0.2">
      <c r="A22" s="2" t="s">
        <v>1493</v>
      </c>
      <c r="D22" s="2">
        <v>25.869700000000002</v>
      </c>
    </row>
    <row r="23" spans="1:4" x14ac:dyDescent="0.2">
      <c r="A23" s="2" t="s">
        <v>1494</v>
      </c>
      <c r="D23" s="2">
        <v>25.216200000000001</v>
      </c>
    </row>
    <row r="24" spans="1:4" x14ac:dyDescent="0.2">
      <c r="A24" s="2" t="s">
        <v>1495</v>
      </c>
      <c r="D24" s="2">
        <v>57.410800000000002</v>
      </c>
    </row>
    <row r="25" spans="1:4" x14ac:dyDescent="0.2">
      <c r="A25" s="2" t="s">
        <v>1496</v>
      </c>
      <c r="D25" s="2">
        <v>11.8134</v>
      </c>
    </row>
    <row r="26" spans="1:4" x14ac:dyDescent="0.2">
      <c r="A26" s="2" t="s">
        <v>1497</v>
      </c>
      <c r="D26" s="2">
        <v>12.447800000000001</v>
      </c>
    </row>
    <row r="28" spans="1:4" x14ac:dyDescent="0.2">
      <c r="A28" s="4" t="s">
        <v>146</v>
      </c>
    </row>
    <row r="29" spans="1:4" x14ac:dyDescent="0.2">
      <c r="A29" s="2" t="s">
        <v>1496</v>
      </c>
      <c r="D29" s="10">
        <v>10.622999999999999</v>
      </c>
    </row>
    <row r="30" spans="1:4" x14ac:dyDescent="0.2">
      <c r="A30" s="2" t="s">
        <v>1494</v>
      </c>
      <c r="D30" s="10">
        <v>23.586500000000001</v>
      </c>
    </row>
    <row r="31" spans="1:4" x14ac:dyDescent="0.2">
      <c r="A31" s="2" t="s">
        <v>1493</v>
      </c>
      <c r="D31" s="10">
        <v>24.3277</v>
      </c>
    </row>
    <row r="32" spans="1:4" x14ac:dyDescent="0.2">
      <c r="A32" s="2" t="s">
        <v>1492</v>
      </c>
      <c r="D32" s="10">
        <v>56.089100000000002</v>
      </c>
    </row>
    <row r="33" spans="1:5" x14ac:dyDescent="0.2">
      <c r="A33" s="2" t="s">
        <v>1495</v>
      </c>
      <c r="D33" s="10">
        <v>53.700299999999999</v>
      </c>
    </row>
    <row r="34" spans="1:5" x14ac:dyDescent="0.2">
      <c r="A34" s="2" t="s">
        <v>1491</v>
      </c>
      <c r="D34" s="10">
        <v>23.586500000000001</v>
      </c>
    </row>
    <row r="35" spans="1:5" x14ac:dyDescent="0.2">
      <c r="A35" s="2" t="s">
        <v>1497</v>
      </c>
      <c r="D35" s="10">
        <v>11.2813</v>
      </c>
    </row>
    <row r="37" spans="1:5" x14ac:dyDescent="0.2">
      <c r="A37" s="4" t="s">
        <v>147</v>
      </c>
      <c r="D37" s="47"/>
    </row>
    <row r="38" spans="1:5" x14ac:dyDescent="0.2">
      <c r="A38" s="27" t="s">
        <v>636</v>
      </c>
      <c r="B38" s="28"/>
      <c r="C38" s="37" t="s">
        <v>637</v>
      </c>
      <c r="D38" s="38"/>
    </row>
    <row r="39" spans="1:5" x14ac:dyDescent="0.2">
      <c r="A39" s="39"/>
      <c r="B39" s="40"/>
      <c r="C39" s="29" t="s">
        <v>638</v>
      </c>
      <c r="D39" s="29" t="s">
        <v>639</v>
      </c>
    </row>
    <row r="40" spans="1:5" x14ac:dyDescent="0.2">
      <c r="A40" s="30" t="s">
        <v>1496</v>
      </c>
      <c r="B40" s="31"/>
      <c r="C40" s="32">
        <v>0.325019259</v>
      </c>
      <c r="D40" s="32">
        <v>0.30112419600000001</v>
      </c>
    </row>
    <row r="41" spans="1:5" x14ac:dyDescent="0.2">
      <c r="A41" s="30" t="s">
        <v>1497</v>
      </c>
      <c r="B41" s="31"/>
      <c r="C41" s="32">
        <v>0.325019259</v>
      </c>
      <c r="D41" s="32">
        <v>0.30112419600000001</v>
      </c>
    </row>
    <row r="43" spans="1:5" x14ac:dyDescent="0.2">
      <c r="A43" s="4" t="s">
        <v>929</v>
      </c>
      <c r="D43" s="50">
        <v>12.960773053581629</v>
      </c>
      <c r="E43" s="1" t="s">
        <v>930</v>
      </c>
    </row>
  </sheetData>
  <mergeCells count="3">
    <mergeCell ref="C38:D38"/>
    <mergeCell ref="A39:B39"/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22.5703125" style="2" bestFit="1" customWidth="1"/>
    <col min="3" max="3" width="11.7109375" style="2" bestFit="1" customWidth="1"/>
    <col min="4" max="4" width="7.8554687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10" ht="15" customHeight="1" x14ac:dyDescent="0.2">
      <c r="A1" s="41" t="s">
        <v>1498</v>
      </c>
      <c r="B1" s="41"/>
      <c r="C1" s="41"/>
      <c r="D1" s="41"/>
      <c r="E1" s="41"/>
      <c r="F1" s="41"/>
    </row>
    <row r="3" spans="1:10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10" x14ac:dyDescent="0.2">
      <c r="A4" s="43"/>
      <c r="B4" s="43"/>
      <c r="C4" s="43"/>
      <c r="D4" s="43"/>
      <c r="E4" s="5"/>
      <c r="F4" s="5"/>
    </row>
    <row r="5" spans="1:10" x14ac:dyDescent="0.2">
      <c r="A5" s="44" t="s">
        <v>1432</v>
      </c>
      <c r="B5" s="45"/>
      <c r="C5" s="45"/>
      <c r="D5" s="45"/>
      <c r="E5" s="7"/>
      <c r="F5" s="7"/>
    </row>
    <row r="6" spans="1:10" x14ac:dyDescent="0.2">
      <c r="A6" s="45" t="s">
        <v>1433</v>
      </c>
      <c r="B6" s="45" t="s">
        <v>1434</v>
      </c>
      <c r="C6" s="45" t="s">
        <v>1435</v>
      </c>
      <c r="D6" s="45">
        <v>14175000</v>
      </c>
      <c r="E6" s="7">
        <v>12665.362499999999</v>
      </c>
      <c r="F6" s="7">
        <v>47.610000614546998</v>
      </c>
    </row>
    <row r="7" spans="1:10" x14ac:dyDescent="0.2">
      <c r="A7" s="45" t="s">
        <v>1489</v>
      </c>
      <c r="B7" s="45" t="s">
        <v>1490</v>
      </c>
      <c r="C7" s="45" t="s">
        <v>1435</v>
      </c>
      <c r="D7" s="45">
        <v>8400000</v>
      </c>
      <c r="E7" s="7">
        <v>8179.92</v>
      </c>
      <c r="F7" s="7">
        <v>30.748902467414201</v>
      </c>
    </row>
    <row r="8" spans="1:10" x14ac:dyDescent="0.2">
      <c r="A8" s="45" t="s">
        <v>1436</v>
      </c>
      <c r="B8" s="45" t="s">
        <v>1437</v>
      </c>
      <c r="C8" s="45" t="s">
        <v>1435</v>
      </c>
      <c r="D8" s="45">
        <v>4700000</v>
      </c>
      <c r="E8" s="7">
        <v>4521.3999999999996</v>
      </c>
      <c r="F8" s="7">
        <v>16.996264953222902</v>
      </c>
    </row>
    <row r="9" spans="1:10" x14ac:dyDescent="0.2">
      <c r="A9" s="44" t="s">
        <v>135</v>
      </c>
      <c r="B9" s="45"/>
      <c r="C9" s="45"/>
      <c r="D9" s="45"/>
      <c r="E9" s="6">
        <f>SUM(E6:E8)</f>
        <v>25366.682500000003</v>
      </c>
      <c r="F9" s="6">
        <f>SUM(F6:F8)</f>
        <v>95.355168035184107</v>
      </c>
      <c r="I9" s="1"/>
      <c r="J9" s="1"/>
    </row>
    <row r="10" spans="1:10" x14ac:dyDescent="0.2">
      <c r="A10" s="45"/>
      <c r="B10" s="45"/>
      <c r="C10" s="45"/>
      <c r="D10" s="45"/>
      <c r="E10" s="7"/>
      <c r="F10" s="7"/>
    </row>
    <row r="11" spans="1:10" x14ac:dyDescent="0.2">
      <c r="A11" s="44" t="s">
        <v>135</v>
      </c>
      <c r="B11" s="45"/>
      <c r="C11" s="45"/>
      <c r="D11" s="45"/>
      <c r="E11" s="6">
        <v>25366.682500000003</v>
      </c>
      <c r="F11" s="6">
        <v>95.355168035184107</v>
      </c>
      <c r="I11" s="1"/>
      <c r="J11" s="1"/>
    </row>
    <row r="12" spans="1:10" x14ac:dyDescent="0.2">
      <c r="A12" s="45"/>
      <c r="B12" s="45"/>
      <c r="C12" s="45"/>
      <c r="D12" s="45"/>
      <c r="E12" s="7"/>
      <c r="F12" s="7"/>
    </row>
    <row r="13" spans="1:10" x14ac:dyDescent="0.2">
      <c r="A13" s="44" t="s">
        <v>141</v>
      </c>
      <c r="B13" s="45"/>
      <c r="C13" s="45"/>
      <c r="D13" s="45"/>
      <c r="E13" s="6">
        <v>1235.6353466</v>
      </c>
      <c r="F13" s="6">
        <v>4.6399999999999997</v>
      </c>
      <c r="I13" s="1"/>
      <c r="J13" s="1"/>
    </row>
    <row r="14" spans="1:10" x14ac:dyDescent="0.2">
      <c r="A14" s="45"/>
      <c r="B14" s="45"/>
      <c r="C14" s="45"/>
      <c r="D14" s="45"/>
      <c r="E14" s="7"/>
      <c r="F14" s="7"/>
    </row>
    <row r="15" spans="1:10" x14ac:dyDescent="0.2">
      <c r="A15" s="46" t="s">
        <v>142</v>
      </c>
      <c r="B15" s="43"/>
      <c r="C15" s="43"/>
      <c r="D15" s="43"/>
      <c r="E15" s="8">
        <v>26602.3153466</v>
      </c>
      <c r="F15" s="8">
        <f xml:space="preserve"> ROUND(SUM(F11:F14),2)</f>
        <v>100</v>
      </c>
      <c r="I15" s="1"/>
      <c r="J15" s="1"/>
    </row>
    <row r="17" spans="1:4" x14ac:dyDescent="0.2">
      <c r="A17" s="4" t="s">
        <v>143</v>
      </c>
    </row>
    <row r="18" spans="1:4" x14ac:dyDescent="0.2">
      <c r="A18" s="4" t="s">
        <v>144</v>
      </c>
    </row>
    <row r="19" spans="1:4" x14ac:dyDescent="0.2">
      <c r="A19" s="4" t="s">
        <v>914</v>
      </c>
    </row>
    <row r="20" spans="1:4" x14ac:dyDescent="0.2">
      <c r="A20" s="2" t="s">
        <v>567</v>
      </c>
      <c r="D20" s="2">
        <v>40.4268</v>
      </c>
    </row>
    <row r="21" spans="1:4" x14ac:dyDescent="0.2">
      <c r="A21" s="2" t="s">
        <v>569</v>
      </c>
      <c r="D21" s="2">
        <v>42.316699999999997</v>
      </c>
    </row>
    <row r="22" spans="1:4" x14ac:dyDescent="0.2">
      <c r="A22" s="2" t="s">
        <v>1499</v>
      </c>
      <c r="D22" s="2">
        <v>11.9895</v>
      </c>
    </row>
    <row r="23" spans="1:4" x14ac:dyDescent="0.2">
      <c r="A23" s="2" t="s">
        <v>1500</v>
      </c>
      <c r="D23" s="2">
        <v>12.648099999999999</v>
      </c>
    </row>
    <row r="25" spans="1:4" x14ac:dyDescent="0.2">
      <c r="A25" s="4" t="s">
        <v>146</v>
      </c>
    </row>
    <row r="26" spans="1:4" x14ac:dyDescent="0.2">
      <c r="A26" s="2" t="s">
        <v>567</v>
      </c>
      <c r="D26" s="10">
        <v>37.713000000000001</v>
      </c>
    </row>
    <row r="27" spans="1:4" x14ac:dyDescent="0.2">
      <c r="A27" s="2" t="s">
        <v>569</v>
      </c>
      <c r="D27" s="10">
        <v>39.674399999999999</v>
      </c>
    </row>
    <row r="28" spans="1:4" x14ac:dyDescent="0.2">
      <c r="A28" s="2" t="s">
        <v>1499</v>
      </c>
      <c r="D28" s="10">
        <v>10.7585</v>
      </c>
    </row>
    <row r="29" spans="1:4" x14ac:dyDescent="0.2">
      <c r="A29" s="2" t="s">
        <v>1500</v>
      </c>
      <c r="D29" s="10">
        <v>11.4306</v>
      </c>
    </row>
    <row r="31" spans="1:4" x14ac:dyDescent="0.2">
      <c r="A31" s="4" t="s">
        <v>147</v>
      </c>
      <c r="D31" s="47"/>
    </row>
    <row r="32" spans="1:4" x14ac:dyDescent="0.2">
      <c r="A32" s="27" t="s">
        <v>636</v>
      </c>
      <c r="B32" s="28"/>
      <c r="C32" s="37" t="s">
        <v>637</v>
      </c>
      <c r="D32" s="38"/>
    </row>
    <row r="33" spans="1:5" x14ac:dyDescent="0.2">
      <c r="A33" s="39"/>
      <c r="B33" s="40"/>
      <c r="C33" s="29" t="s">
        <v>638</v>
      </c>
      <c r="D33" s="29" t="s">
        <v>639</v>
      </c>
    </row>
    <row r="34" spans="1:5" x14ac:dyDescent="0.2">
      <c r="A34" s="30" t="s">
        <v>1499</v>
      </c>
      <c r="B34" s="31"/>
      <c r="C34" s="32">
        <v>0.325019259</v>
      </c>
      <c r="D34" s="32">
        <v>0.30112419600000001</v>
      </c>
    </row>
    <row r="35" spans="1:5" x14ac:dyDescent="0.2">
      <c r="A35" s="30" t="s">
        <v>1500</v>
      </c>
      <c r="B35" s="31"/>
      <c r="C35" s="32">
        <v>0.325019259</v>
      </c>
      <c r="D35" s="32">
        <v>0.30112419600000001</v>
      </c>
    </row>
    <row r="37" spans="1:5" x14ac:dyDescent="0.2">
      <c r="A37" s="4" t="s">
        <v>929</v>
      </c>
      <c r="D37" s="48">
        <v>13.303072900037472</v>
      </c>
      <c r="E37" s="1" t="s">
        <v>930</v>
      </c>
    </row>
  </sheetData>
  <mergeCells count="3">
    <mergeCell ref="C32:D32"/>
    <mergeCell ref="A33:B33"/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41" t="s">
        <v>1501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646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4"/>
      <c r="B7" s="45"/>
      <c r="C7" s="45"/>
      <c r="D7" s="45"/>
      <c r="E7" s="7"/>
      <c r="F7" s="7"/>
    </row>
    <row r="8" spans="1:6" x14ac:dyDescent="0.2">
      <c r="A8" s="45" t="s">
        <v>1093</v>
      </c>
      <c r="B8" s="45" t="s">
        <v>1094</v>
      </c>
      <c r="C8" s="45" t="s">
        <v>687</v>
      </c>
      <c r="D8" s="45">
        <v>107</v>
      </c>
      <c r="E8" s="7">
        <v>830.79507999999998</v>
      </c>
      <c r="F8" s="7">
        <v>9.7946916201368506</v>
      </c>
    </row>
    <row r="9" spans="1:6" x14ac:dyDescent="0.2">
      <c r="A9" s="45" t="s">
        <v>1502</v>
      </c>
      <c r="B9" s="45" t="s">
        <v>1503</v>
      </c>
      <c r="C9" s="45" t="s">
        <v>676</v>
      </c>
      <c r="D9" s="45">
        <v>84</v>
      </c>
      <c r="E9" s="7">
        <v>823.99044000000004</v>
      </c>
      <c r="F9" s="7">
        <v>9.71446804636936</v>
      </c>
    </row>
    <row r="10" spans="1:6" x14ac:dyDescent="0.2">
      <c r="A10" s="45" t="s">
        <v>1460</v>
      </c>
      <c r="B10" s="45" t="s">
        <v>1461</v>
      </c>
      <c r="C10" s="45" t="s">
        <v>687</v>
      </c>
      <c r="D10" s="45">
        <v>84</v>
      </c>
      <c r="E10" s="7">
        <v>822.33816000000002</v>
      </c>
      <c r="F10" s="7">
        <v>9.6949884256304895</v>
      </c>
    </row>
    <row r="11" spans="1:6" x14ac:dyDescent="0.2">
      <c r="A11" s="45" t="s">
        <v>1504</v>
      </c>
      <c r="B11" s="45" t="s">
        <v>1505</v>
      </c>
      <c r="C11" s="45" t="s">
        <v>687</v>
      </c>
      <c r="D11" s="45">
        <v>83</v>
      </c>
      <c r="E11" s="7">
        <v>821.52736000000004</v>
      </c>
      <c r="F11" s="7">
        <v>9.6854294668008301</v>
      </c>
    </row>
    <row r="12" spans="1:6" x14ac:dyDescent="0.2">
      <c r="A12" s="45" t="s">
        <v>1365</v>
      </c>
      <c r="B12" s="45" t="s">
        <v>1366</v>
      </c>
      <c r="C12" s="45" t="s">
        <v>687</v>
      </c>
      <c r="D12" s="45">
        <v>64</v>
      </c>
      <c r="E12" s="7">
        <v>821.27919999999995</v>
      </c>
      <c r="F12" s="7">
        <v>9.6825037746163591</v>
      </c>
    </row>
    <row r="13" spans="1:6" x14ac:dyDescent="0.2">
      <c r="A13" s="45" t="s">
        <v>1506</v>
      </c>
      <c r="B13" s="45" t="s">
        <v>1507</v>
      </c>
      <c r="C13" s="45" t="s">
        <v>687</v>
      </c>
      <c r="D13" s="45">
        <v>83</v>
      </c>
      <c r="E13" s="7">
        <v>820.71230000000003</v>
      </c>
      <c r="F13" s="7">
        <v>9.6758202845318309</v>
      </c>
    </row>
    <row r="14" spans="1:6" x14ac:dyDescent="0.2">
      <c r="A14" s="45" t="s">
        <v>1508</v>
      </c>
      <c r="B14" s="45" t="s">
        <v>1509</v>
      </c>
      <c r="C14" s="45" t="s">
        <v>687</v>
      </c>
      <c r="D14" s="45">
        <v>80</v>
      </c>
      <c r="E14" s="7">
        <v>788.98720000000003</v>
      </c>
      <c r="F14" s="7">
        <v>9.30179595699488</v>
      </c>
    </row>
    <row r="15" spans="1:6" x14ac:dyDescent="0.2">
      <c r="A15" s="45" t="s">
        <v>1343</v>
      </c>
      <c r="B15" s="45" t="s">
        <v>1344</v>
      </c>
      <c r="C15" s="45" t="s">
        <v>676</v>
      </c>
      <c r="D15" s="45">
        <v>65</v>
      </c>
      <c r="E15" s="7">
        <v>644.86305000000004</v>
      </c>
      <c r="F15" s="7">
        <v>7.60263856157031</v>
      </c>
    </row>
    <row r="16" spans="1:6" x14ac:dyDescent="0.2">
      <c r="A16" s="45" t="s">
        <v>1322</v>
      </c>
      <c r="B16" s="45" t="s">
        <v>1323</v>
      </c>
      <c r="C16" s="45" t="s">
        <v>687</v>
      </c>
      <c r="D16" s="45">
        <v>4</v>
      </c>
      <c r="E16" s="7">
        <v>404.7688</v>
      </c>
      <c r="F16" s="7">
        <v>4.7720378573412496</v>
      </c>
    </row>
    <row r="17" spans="1:10" x14ac:dyDescent="0.2">
      <c r="A17" s="45" t="s">
        <v>1351</v>
      </c>
      <c r="B17" s="45" t="s">
        <v>1352</v>
      </c>
      <c r="C17" s="45" t="s">
        <v>687</v>
      </c>
      <c r="D17" s="45">
        <v>13</v>
      </c>
      <c r="E17" s="7">
        <v>129.00237999999999</v>
      </c>
      <c r="F17" s="7">
        <v>1.52087868691243</v>
      </c>
    </row>
    <row r="18" spans="1:10" x14ac:dyDescent="0.2">
      <c r="A18" s="45" t="s">
        <v>1339</v>
      </c>
      <c r="B18" s="45" t="s">
        <v>1340</v>
      </c>
      <c r="C18" s="45" t="s">
        <v>687</v>
      </c>
      <c r="D18" s="45">
        <v>8</v>
      </c>
      <c r="E18" s="7">
        <v>79.450479999999999</v>
      </c>
      <c r="F18" s="7">
        <v>0.93668459215219502</v>
      </c>
    </row>
    <row r="19" spans="1:10" x14ac:dyDescent="0.2">
      <c r="A19" s="44" t="s">
        <v>135</v>
      </c>
      <c r="B19" s="45"/>
      <c r="C19" s="45"/>
      <c r="D19" s="45"/>
      <c r="E19" s="6">
        <f>SUM(E8:E18)</f>
        <v>6987.7144500000004</v>
      </c>
      <c r="F19" s="6">
        <f>SUM(F8:F18)</f>
        <v>82.381937273056778</v>
      </c>
    </row>
    <row r="20" spans="1:10" x14ac:dyDescent="0.2">
      <c r="A20" s="45"/>
      <c r="B20" s="45"/>
      <c r="C20" s="45"/>
      <c r="D20" s="45"/>
      <c r="E20" s="7"/>
      <c r="F20" s="7"/>
    </row>
    <row r="21" spans="1:10" x14ac:dyDescent="0.2">
      <c r="A21" s="44" t="s">
        <v>788</v>
      </c>
      <c r="B21" s="45"/>
      <c r="C21" s="45"/>
      <c r="D21" s="45"/>
      <c r="E21" s="7"/>
      <c r="F21" s="7"/>
    </row>
    <row r="22" spans="1:10" x14ac:dyDescent="0.2">
      <c r="A22" s="45" t="s">
        <v>1464</v>
      </c>
      <c r="B22" s="45" t="s">
        <v>1465</v>
      </c>
      <c r="C22" s="45" t="s">
        <v>1355</v>
      </c>
      <c r="D22" s="45">
        <v>82</v>
      </c>
      <c r="E22" s="7">
        <v>825.11598000000004</v>
      </c>
      <c r="F22" s="7">
        <v>9.7277376449400794</v>
      </c>
    </row>
    <row r="23" spans="1:10" x14ac:dyDescent="0.2">
      <c r="A23" s="45" t="s">
        <v>1395</v>
      </c>
      <c r="B23" s="45" t="s">
        <v>1396</v>
      </c>
      <c r="C23" s="45" t="s">
        <v>687</v>
      </c>
      <c r="D23" s="45">
        <v>49</v>
      </c>
      <c r="E23" s="7">
        <v>486.97719000000001</v>
      </c>
      <c r="F23" s="7">
        <v>5.7412369390666003</v>
      </c>
    </row>
    <row r="24" spans="1:10" x14ac:dyDescent="0.2">
      <c r="A24" s="44" t="s">
        <v>135</v>
      </c>
      <c r="B24" s="45"/>
      <c r="C24" s="45"/>
      <c r="D24" s="45"/>
      <c r="E24" s="6">
        <f>SUM(E22:E23)</f>
        <v>1312.0931700000001</v>
      </c>
      <c r="F24" s="6">
        <f>SUM(F22:F23)</f>
        <v>15.468974584006681</v>
      </c>
      <c r="I24" s="1"/>
      <c r="J24" s="1"/>
    </row>
    <row r="25" spans="1:10" x14ac:dyDescent="0.2">
      <c r="A25" s="45"/>
      <c r="B25" s="45"/>
      <c r="C25" s="45"/>
      <c r="D25" s="45"/>
      <c r="E25" s="7"/>
      <c r="F25" s="7"/>
    </row>
    <row r="26" spans="1:10" x14ac:dyDescent="0.2">
      <c r="A26" s="44" t="s">
        <v>135</v>
      </c>
      <c r="B26" s="45"/>
      <c r="C26" s="45"/>
      <c r="D26" s="45"/>
      <c r="E26" s="6">
        <v>8299.8076199999996</v>
      </c>
      <c r="F26" s="6">
        <v>97.850911857063451</v>
      </c>
      <c r="I26" s="1"/>
      <c r="J26" s="1"/>
    </row>
    <row r="27" spans="1:10" x14ac:dyDescent="0.2">
      <c r="A27" s="45"/>
      <c r="B27" s="45"/>
      <c r="C27" s="45"/>
      <c r="D27" s="45"/>
      <c r="E27" s="7"/>
      <c r="F27" s="7"/>
    </row>
    <row r="28" spans="1:10" x14ac:dyDescent="0.2">
      <c r="A28" s="44" t="s">
        <v>141</v>
      </c>
      <c r="B28" s="45"/>
      <c r="C28" s="45"/>
      <c r="D28" s="45"/>
      <c r="E28" s="6">
        <v>182.28532490000001</v>
      </c>
      <c r="F28" s="6">
        <v>2.15</v>
      </c>
      <c r="I28" s="1"/>
      <c r="J28" s="1"/>
    </row>
    <row r="29" spans="1:10" x14ac:dyDescent="0.2">
      <c r="A29" s="45"/>
      <c r="B29" s="45"/>
      <c r="C29" s="45"/>
      <c r="D29" s="45"/>
      <c r="E29" s="7"/>
      <c r="F29" s="7"/>
    </row>
    <row r="30" spans="1:10" x14ac:dyDescent="0.2">
      <c r="A30" s="46" t="s">
        <v>142</v>
      </c>
      <c r="B30" s="43"/>
      <c r="C30" s="43"/>
      <c r="D30" s="43"/>
      <c r="E30" s="8">
        <v>8482.0953248999995</v>
      </c>
      <c r="F30" s="8">
        <f xml:space="preserve"> ROUND(SUM(F26:F29),2)</f>
        <v>100</v>
      </c>
      <c r="I30" s="1"/>
      <c r="J30" s="1"/>
    </row>
    <row r="32" spans="1:10" x14ac:dyDescent="0.2">
      <c r="A32" s="4" t="s">
        <v>143</v>
      </c>
    </row>
    <row r="33" spans="1:5" x14ac:dyDescent="0.2">
      <c r="A33" s="4" t="s">
        <v>144</v>
      </c>
    </row>
    <row r="34" spans="1:5" x14ac:dyDescent="0.2">
      <c r="A34" s="4" t="s">
        <v>914</v>
      </c>
    </row>
    <row r="36" spans="1:5" x14ac:dyDescent="0.2">
      <c r="A36" s="4" t="s">
        <v>146</v>
      </c>
    </row>
    <row r="37" spans="1:5" x14ac:dyDescent="0.2">
      <c r="A37" s="2" t="s">
        <v>563</v>
      </c>
      <c r="D37" s="10">
        <v>10.013500000000001</v>
      </c>
    </row>
    <row r="38" spans="1:5" x14ac:dyDescent="0.2">
      <c r="A38" s="2" t="s">
        <v>564</v>
      </c>
      <c r="D38" s="10">
        <v>10.020200000000001</v>
      </c>
    </row>
    <row r="39" spans="1:5" x14ac:dyDescent="0.2">
      <c r="A39" s="2" t="s">
        <v>565</v>
      </c>
      <c r="D39" s="10">
        <v>10.020200000000001</v>
      </c>
    </row>
    <row r="40" spans="1:5" x14ac:dyDescent="0.2">
      <c r="A40" s="2" t="s">
        <v>566</v>
      </c>
      <c r="D40" s="10">
        <v>10.013500000000001</v>
      </c>
    </row>
    <row r="41" spans="1:5" x14ac:dyDescent="0.2">
      <c r="A41" s="2" t="s">
        <v>1445</v>
      </c>
      <c r="D41" s="10">
        <v>10.013500000000001</v>
      </c>
    </row>
    <row r="43" spans="1:5" x14ac:dyDescent="0.2">
      <c r="A43" s="4" t="s">
        <v>147</v>
      </c>
      <c r="D43" s="47" t="s">
        <v>148</v>
      </c>
    </row>
    <row r="45" spans="1:5" x14ac:dyDescent="0.2">
      <c r="A45" s="4" t="s">
        <v>929</v>
      </c>
      <c r="D45" s="50">
        <v>2.9238911425481202</v>
      </c>
      <c r="E45" s="1" t="s">
        <v>930</v>
      </c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41" t="s">
        <v>1510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646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4"/>
      <c r="B7" s="45"/>
      <c r="C7" s="45"/>
      <c r="D7" s="45"/>
      <c r="E7" s="7"/>
      <c r="F7" s="7"/>
    </row>
    <row r="8" spans="1:6" x14ac:dyDescent="0.2">
      <c r="A8" s="45" t="s">
        <v>1511</v>
      </c>
      <c r="B8" s="45" t="s">
        <v>1512</v>
      </c>
      <c r="C8" s="45" t="s">
        <v>687</v>
      </c>
      <c r="D8" s="45">
        <v>97</v>
      </c>
      <c r="E8" s="7">
        <v>1000.32996</v>
      </c>
      <c r="F8" s="7">
        <v>9.7978091456877898</v>
      </c>
    </row>
    <row r="9" spans="1:6" x14ac:dyDescent="0.2">
      <c r="A9" s="45" t="s">
        <v>1513</v>
      </c>
      <c r="B9" s="45" t="s">
        <v>1514</v>
      </c>
      <c r="C9" s="45" t="s">
        <v>687</v>
      </c>
      <c r="D9" s="45">
        <v>99</v>
      </c>
      <c r="E9" s="7">
        <v>997.09136999999998</v>
      </c>
      <c r="F9" s="7">
        <v>9.7660885255024894</v>
      </c>
    </row>
    <row r="10" spans="1:6" x14ac:dyDescent="0.2">
      <c r="A10" s="45" t="s">
        <v>1506</v>
      </c>
      <c r="B10" s="45" t="s">
        <v>1507</v>
      </c>
      <c r="C10" s="45" t="s">
        <v>687</v>
      </c>
      <c r="D10" s="45">
        <v>100</v>
      </c>
      <c r="E10" s="7">
        <v>988.81</v>
      </c>
      <c r="F10" s="7">
        <v>9.6849760066643906</v>
      </c>
    </row>
    <row r="11" spans="1:6" x14ac:dyDescent="0.2">
      <c r="A11" s="45" t="s">
        <v>1502</v>
      </c>
      <c r="B11" s="45" t="s">
        <v>1503</v>
      </c>
      <c r="C11" s="45" t="s">
        <v>676</v>
      </c>
      <c r="D11" s="45">
        <v>100</v>
      </c>
      <c r="E11" s="7">
        <v>980.94100000000003</v>
      </c>
      <c r="F11" s="7">
        <v>9.6079024776785893</v>
      </c>
    </row>
    <row r="12" spans="1:6" x14ac:dyDescent="0.2">
      <c r="A12" s="45" t="s">
        <v>1515</v>
      </c>
      <c r="B12" s="45" t="s">
        <v>1516</v>
      </c>
      <c r="C12" s="45" t="s">
        <v>676</v>
      </c>
      <c r="D12" s="45">
        <v>100</v>
      </c>
      <c r="E12" s="7">
        <v>980.57</v>
      </c>
      <c r="F12" s="7">
        <v>9.60426868949029</v>
      </c>
    </row>
    <row r="13" spans="1:6" x14ac:dyDescent="0.2">
      <c r="A13" s="45" t="s">
        <v>1460</v>
      </c>
      <c r="B13" s="45" t="s">
        <v>1461</v>
      </c>
      <c r="C13" s="45" t="s">
        <v>687</v>
      </c>
      <c r="D13" s="45">
        <v>100</v>
      </c>
      <c r="E13" s="7">
        <v>978.97400000000005</v>
      </c>
      <c r="F13" s="7">
        <v>9.5886365440764791</v>
      </c>
    </row>
    <row r="14" spans="1:6" x14ac:dyDescent="0.2">
      <c r="A14" s="45" t="s">
        <v>1088</v>
      </c>
      <c r="B14" s="45" t="s">
        <v>1089</v>
      </c>
      <c r="C14" s="45" t="s">
        <v>687</v>
      </c>
      <c r="D14" s="45">
        <v>100</v>
      </c>
      <c r="E14" s="7">
        <v>977.54</v>
      </c>
      <c r="F14" s="7">
        <v>9.5745911201896305</v>
      </c>
    </row>
    <row r="15" spans="1:6" x14ac:dyDescent="0.2">
      <c r="A15" s="45" t="s">
        <v>1517</v>
      </c>
      <c r="B15" s="45" t="s">
        <v>1518</v>
      </c>
      <c r="C15" s="45" t="s">
        <v>676</v>
      </c>
      <c r="D15" s="45">
        <v>50</v>
      </c>
      <c r="E15" s="7">
        <v>506.06099999999998</v>
      </c>
      <c r="F15" s="7">
        <v>4.9566535966551601</v>
      </c>
    </row>
    <row r="16" spans="1:6" x14ac:dyDescent="0.2">
      <c r="A16" s="45" t="s">
        <v>1322</v>
      </c>
      <c r="B16" s="45" t="s">
        <v>1323</v>
      </c>
      <c r="C16" s="45" t="s">
        <v>687</v>
      </c>
      <c r="D16" s="45">
        <v>5</v>
      </c>
      <c r="E16" s="7">
        <v>505.96100000000001</v>
      </c>
      <c r="F16" s="7">
        <v>4.9556741389224603</v>
      </c>
    </row>
    <row r="17" spans="1:10" x14ac:dyDescent="0.2">
      <c r="A17" s="45" t="s">
        <v>1519</v>
      </c>
      <c r="B17" s="45" t="s">
        <v>1520</v>
      </c>
      <c r="C17" s="45" t="s">
        <v>687</v>
      </c>
      <c r="D17" s="45">
        <v>49</v>
      </c>
      <c r="E17" s="7">
        <v>491.94824</v>
      </c>
      <c r="F17" s="7">
        <v>4.8184250775384303</v>
      </c>
    </row>
    <row r="18" spans="1:10" x14ac:dyDescent="0.2">
      <c r="A18" s="45" t="s">
        <v>1521</v>
      </c>
      <c r="B18" s="45" t="s">
        <v>1522</v>
      </c>
      <c r="C18" s="45" t="s">
        <v>687</v>
      </c>
      <c r="D18" s="45">
        <v>36</v>
      </c>
      <c r="E18" s="7">
        <v>352.10592000000003</v>
      </c>
      <c r="F18" s="7">
        <v>3.4487286607179199</v>
      </c>
    </row>
    <row r="19" spans="1:10" x14ac:dyDescent="0.2">
      <c r="A19" s="45" t="s">
        <v>1093</v>
      </c>
      <c r="B19" s="45" t="s">
        <v>1094</v>
      </c>
      <c r="C19" s="45" t="s">
        <v>687</v>
      </c>
      <c r="D19" s="45">
        <v>13</v>
      </c>
      <c r="E19" s="7">
        <v>100.93772</v>
      </c>
      <c r="F19" s="7">
        <v>0.988642303746329</v>
      </c>
    </row>
    <row r="20" spans="1:10" x14ac:dyDescent="0.2">
      <c r="A20" s="44" t="s">
        <v>135</v>
      </c>
      <c r="B20" s="45"/>
      <c r="C20" s="45"/>
      <c r="D20" s="45"/>
      <c r="E20" s="6">
        <f>SUM(E8:E19)</f>
        <v>8861.2702100000006</v>
      </c>
      <c r="F20" s="6">
        <f>SUM(F8:F19)</f>
        <v>86.792396286869959</v>
      </c>
    </row>
    <row r="21" spans="1:10" x14ac:dyDescent="0.2">
      <c r="A21" s="45"/>
      <c r="B21" s="45"/>
      <c r="C21" s="45"/>
      <c r="D21" s="45"/>
      <c r="E21" s="7"/>
      <c r="F21" s="7"/>
    </row>
    <row r="22" spans="1:10" x14ac:dyDescent="0.2">
      <c r="A22" s="44" t="s">
        <v>788</v>
      </c>
      <c r="B22" s="45"/>
      <c r="C22" s="45"/>
      <c r="D22" s="45"/>
      <c r="E22" s="7"/>
      <c r="F22" s="7"/>
    </row>
    <row r="23" spans="1:10" x14ac:dyDescent="0.2">
      <c r="A23" s="45" t="s">
        <v>1523</v>
      </c>
      <c r="B23" s="45" t="s">
        <v>1524</v>
      </c>
      <c r="C23" s="45" t="s">
        <v>687</v>
      </c>
      <c r="D23" s="45">
        <v>100</v>
      </c>
      <c r="E23" s="7">
        <v>983.73</v>
      </c>
      <c r="F23" s="7">
        <v>9.6352195538434593</v>
      </c>
    </row>
    <row r="24" spans="1:10" x14ac:dyDescent="0.2">
      <c r="A24" s="44" t="s">
        <v>135</v>
      </c>
      <c r="B24" s="45"/>
      <c r="C24" s="45"/>
      <c r="D24" s="45"/>
      <c r="E24" s="6">
        <f>SUM(E23:E23)</f>
        <v>983.73</v>
      </c>
      <c r="F24" s="6">
        <f>SUM(F23:F23)</f>
        <v>9.6352195538434593</v>
      </c>
    </row>
    <row r="25" spans="1:10" x14ac:dyDescent="0.2">
      <c r="A25" s="45"/>
      <c r="B25" s="45"/>
      <c r="C25" s="45"/>
      <c r="D25" s="45"/>
      <c r="E25" s="7"/>
      <c r="F25" s="7"/>
    </row>
    <row r="26" spans="1:10" x14ac:dyDescent="0.2">
      <c r="A26" s="44" t="s">
        <v>135</v>
      </c>
      <c r="B26" s="45"/>
      <c r="C26" s="45"/>
      <c r="D26" s="45"/>
      <c r="E26" s="6">
        <v>9845.0002100000002</v>
      </c>
      <c r="F26" s="6">
        <v>96.427615840713415</v>
      </c>
      <c r="I26" s="1"/>
      <c r="J26" s="1"/>
    </row>
    <row r="27" spans="1:10" x14ac:dyDescent="0.2">
      <c r="A27" s="45"/>
      <c r="B27" s="45"/>
      <c r="C27" s="45"/>
      <c r="D27" s="45"/>
      <c r="E27" s="7"/>
      <c r="F27" s="7"/>
    </row>
    <row r="28" spans="1:10" x14ac:dyDescent="0.2">
      <c r="A28" s="44" t="s">
        <v>141</v>
      </c>
      <c r="B28" s="45"/>
      <c r="C28" s="45"/>
      <c r="D28" s="45"/>
      <c r="E28" s="6">
        <v>364.7310238</v>
      </c>
      <c r="F28" s="6">
        <v>3.57</v>
      </c>
      <c r="I28" s="1"/>
      <c r="J28" s="1"/>
    </row>
    <row r="29" spans="1:10" x14ac:dyDescent="0.2">
      <c r="A29" s="45"/>
      <c r="B29" s="45"/>
      <c r="C29" s="45"/>
      <c r="D29" s="45"/>
      <c r="E29" s="7"/>
      <c r="F29" s="7"/>
    </row>
    <row r="30" spans="1:10" x14ac:dyDescent="0.2">
      <c r="A30" s="46" t="s">
        <v>142</v>
      </c>
      <c r="B30" s="43"/>
      <c r="C30" s="43"/>
      <c r="D30" s="43"/>
      <c r="E30" s="8">
        <v>10209.731023799999</v>
      </c>
      <c r="F30" s="8">
        <f xml:space="preserve"> ROUND(SUM(F26:F29),2)</f>
        <v>100</v>
      </c>
      <c r="I30" s="1"/>
      <c r="J30" s="1"/>
    </row>
    <row r="32" spans="1:10" x14ac:dyDescent="0.2">
      <c r="A32" s="4" t="s">
        <v>143</v>
      </c>
    </row>
    <row r="33" spans="1:5" x14ac:dyDescent="0.2">
      <c r="A33" s="4" t="s">
        <v>144</v>
      </c>
    </row>
    <row r="34" spans="1:5" x14ac:dyDescent="0.2">
      <c r="A34" s="4" t="s">
        <v>914</v>
      </c>
    </row>
    <row r="36" spans="1:5" x14ac:dyDescent="0.2">
      <c r="A36" s="4" t="s">
        <v>146</v>
      </c>
    </row>
    <row r="37" spans="1:5" x14ac:dyDescent="0.2">
      <c r="A37" s="2" t="s">
        <v>563</v>
      </c>
      <c r="D37" s="10">
        <v>10.021699999999999</v>
      </c>
    </row>
    <row r="38" spans="1:5" x14ac:dyDescent="0.2">
      <c r="A38" s="2" t="s">
        <v>565</v>
      </c>
      <c r="D38" s="10">
        <v>10.0313</v>
      </c>
    </row>
    <row r="39" spans="1:5" x14ac:dyDescent="0.2">
      <c r="A39" s="2" t="s">
        <v>1525</v>
      </c>
      <c r="D39" s="10">
        <v>10.021699999999999</v>
      </c>
    </row>
    <row r="40" spans="1:5" x14ac:dyDescent="0.2">
      <c r="A40" s="2" t="s">
        <v>1445</v>
      </c>
      <c r="D40" s="10">
        <v>10.021699999999999</v>
      </c>
    </row>
    <row r="42" spans="1:5" x14ac:dyDescent="0.2">
      <c r="A42" s="4" t="s">
        <v>147</v>
      </c>
      <c r="D42" s="47" t="s">
        <v>148</v>
      </c>
    </row>
    <row r="44" spans="1:5" x14ac:dyDescent="0.2">
      <c r="A44" s="4" t="s">
        <v>929</v>
      </c>
      <c r="D44" s="50">
        <v>2.8306957476121704</v>
      </c>
      <c r="E44" s="1" t="s">
        <v>930</v>
      </c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41" t="s">
        <v>1526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646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4"/>
      <c r="B7" s="45"/>
      <c r="C7" s="45"/>
      <c r="D7" s="45"/>
      <c r="E7" s="7"/>
      <c r="F7" s="7"/>
    </row>
    <row r="8" spans="1:6" x14ac:dyDescent="0.2">
      <c r="A8" s="45" t="s">
        <v>1527</v>
      </c>
      <c r="B8" s="45" t="s">
        <v>1528</v>
      </c>
      <c r="C8" s="45" t="s">
        <v>687</v>
      </c>
      <c r="D8" s="45">
        <v>150</v>
      </c>
      <c r="E8" s="7">
        <v>1521.261</v>
      </c>
      <c r="F8" s="7">
        <v>9.7692635600977908</v>
      </c>
    </row>
    <row r="9" spans="1:6" x14ac:dyDescent="0.2">
      <c r="A9" s="45" t="s">
        <v>1502</v>
      </c>
      <c r="B9" s="45" t="s">
        <v>1503</v>
      </c>
      <c r="C9" s="45" t="s">
        <v>676</v>
      </c>
      <c r="D9" s="45">
        <v>150</v>
      </c>
      <c r="E9" s="7">
        <v>1471.4114999999999</v>
      </c>
      <c r="F9" s="7">
        <v>9.4491390687454899</v>
      </c>
    </row>
    <row r="10" spans="1:6" x14ac:dyDescent="0.2">
      <c r="A10" s="45" t="s">
        <v>1515</v>
      </c>
      <c r="B10" s="45" t="s">
        <v>1516</v>
      </c>
      <c r="C10" s="45" t="s">
        <v>676</v>
      </c>
      <c r="D10" s="45">
        <v>150</v>
      </c>
      <c r="E10" s="7">
        <v>1470.855</v>
      </c>
      <c r="F10" s="7">
        <v>9.4455653261916499</v>
      </c>
    </row>
    <row r="11" spans="1:6" x14ac:dyDescent="0.2">
      <c r="A11" s="45" t="s">
        <v>1322</v>
      </c>
      <c r="B11" s="45" t="s">
        <v>1323</v>
      </c>
      <c r="C11" s="45" t="s">
        <v>687</v>
      </c>
      <c r="D11" s="45">
        <v>11</v>
      </c>
      <c r="E11" s="7">
        <v>1113.1142</v>
      </c>
      <c r="F11" s="7">
        <v>7.1482184794636803</v>
      </c>
    </row>
    <row r="12" spans="1:6" x14ac:dyDescent="0.2">
      <c r="A12" s="45" t="s">
        <v>1529</v>
      </c>
      <c r="B12" s="45" t="s">
        <v>1530</v>
      </c>
      <c r="C12" s="45" t="s">
        <v>687</v>
      </c>
      <c r="D12" s="45">
        <v>100</v>
      </c>
      <c r="E12" s="7">
        <v>1044.367</v>
      </c>
      <c r="F12" s="7">
        <v>6.7067363696753199</v>
      </c>
    </row>
    <row r="13" spans="1:6" x14ac:dyDescent="0.2">
      <c r="A13" s="45" t="s">
        <v>1531</v>
      </c>
      <c r="B13" s="45" t="s">
        <v>1532</v>
      </c>
      <c r="C13" s="45" t="s">
        <v>687</v>
      </c>
      <c r="D13" s="45">
        <v>100</v>
      </c>
      <c r="E13" s="7">
        <v>1010.883</v>
      </c>
      <c r="F13" s="7">
        <v>6.4917081654116799</v>
      </c>
    </row>
    <row r="14" spans="1:6" x14ac:dyDescent="0.2">
      <c r="A14" s="45" t="s">
        <v>1533</v>
      </c>
      <c r="B14" s="45" t="s">
        <v>1534</v>
      </c>
      <c r="C14" s="45" t="s">
        <v>687</v>
      </c>
      <c r="D14" s="45">
        <v>40</v>
      </c>
      <c r="E14" s="7">
        <v>1008.47</v>
      </c>
      <c r="F14" s="7">
        <v>6.4762123149491204</v>
      </c>
    </row>
    <row r="15" spans="1:6" x14ac:dyDescent="0.2">
      <c r="A15" s="45" t="s">
        <v>1535</v>
      </c>
      <c r="B15" s="45" t="s">
        <v>1536</v>
      </c>
      <c r="C15" s="45" t="s">
        <v>1355</v>
      </c>
      <c r="D15" s="45">
        <v>800</v>
      </c>
      <c r="E15" s="7">
        <v>819.75440000000003</v>
      </c>
      <c r="F15" s="7">
        <v>5.2643147942067996</v>
      </c>
    </row>
    <row r="16" spans="1:6" x14ac:dyDescent="0.2">
      <c r="A16" s="45" t="s">
        <v>1537</v>
      </c>
      <c r="B16" s="45" t="s">
        <v>1538</v>
      </c>
      <c r="C16" s="45" t="s">
        <v>687</v>
      </c>
      <c r="D16" s="45">
        <v>40</v>
      </c>
      <c r="E16" s="7">
        <v>521.64549999999997</v>
      </c>
      <c r="F16" s="7">
        <v>3.3499132459446401</v>
      </c>
    </row>
    <row r="17" spans="1:10" x14ac:dyDescent="0.2">
      <c r="A17" s="45" t="s">
        <v>1539</v>
      </c>
      <c r="B17" s="45" t="s">
        <v>1540</v>
      </c>
      <c r="C17" s="45" t="s">
        <v>687</v>
      </c>
      <c r="D17" s="45">
        <v>50</v>
      </c>
      <c r="E17" s="7">
        <v>517.28650000000005</v>
      </c>
      <c r="F17" s="7">
        <v>3.32192053472779</v>
      </c>
    </row>
    <row r="18" spans="1:10" x14ac:dyDescent="0.2">
      <c r="A18" s="45" t="s">
        <v>1541</v>
      </c>
      <c r="B18" s="45" t="s">
        <v>1542</v>
      </c>
      <c r="C18" s="45" t="s">
        <v>687</v>
      </c>
      <c r="D18" s="45">
        <v>50</v>
      </c>
      <c r="E18" s="7">
        <v>517.053</v>
      </c>
      <c r="F18" s="7">
        <v>3.32042103987366</v>
      </c>
    </row>
    <row r="19" spans="1:10" x14ac:dyDescent="0.2">
      <c r="A19" s="45" t="s">
        <v>1460</v>
      </c>
      <c r="B19" s="45" t="s">
        <v>1461</v>
      </c>
      <c r="C19" s="45" t="s">
        <v>687</v>
      </c>
      <c r="D19" s="45">
        <v>50</v>
      </c>
      <c r="E19" s="7">
        <v>489.48700000000002</v>
      </c>
      <c r="F19" s="7">
        <v>3.1433971634332201</v>
      </c>
    </row>
    <row r="20" spans="1:10" x14ac:dyDescent="0.2">
      <c r="A20" s="45" t="s">
        <v>1339</v>
      </c>
      <c r="B20" s="45" t="s">
        <v>1340</v>
      </c>
      <c r="C20" s="45" t="s">
        <v>687</v>
      </c>
      <c r="D20" s="45">
        <v>38</v>
      </c>
      <c r="E20" s="7">
        <v>377.38977999999997</v>
      </c>
      <c r="F20" s="7">
        <v>2.42352904972081</v>
      </c>
    </row>
    <row r="21" spans="1:10" x14ac:dyDescent="0.2">
      <c r="A21" s="45" t="s">
        <v>1365</v>
      </c>
      <c r="B21" s="45" t="s">
        <v>1366</v>
      </c>
      <c r="C21" s="45" t="s">
        <v>687</v>
      </c>
      <c r="D21" s="45">
        <v>13</v>
      </c>
      <c r="E21" s="7">
        <v>166.8223375</v>
      </c>
      <c r="F21" s="7">
        <v>1.07130294061906</v>
      </c>
    </row>
    <row r="22" spans="1:10" x14ac:dyDescent="0.2">
      <c r="A22" s="45" t="s">
        <v>1506</v>
      </c>
      <c r="B22" s="45" t="s">
        <v>1507</v>
      </c>
      <c r="C22" s="45" t="s">
        <v>687</v>
      </c>
      <c r="D22" s="45">
        <v>16</v>
      </c>
      <c r="E22" s="7">
        <v>158.20959999999999</v>
      </c>
      <c r="F22" s="7">
        <v>1.01599349496086</v>
      </c>
    </row>
    <row r="23" spans="1:10" x14ac:dyDescent="0.2">
      <c r="A23" s="45" t="s">
        <v>1367</v>
      </c>
      <c r="B23" s="45" t="s">
        <v>1368</v>
      </c>
      <c r="C23" s="45" t="s">
        <v>687</v>
      </c>
      <c r="D23" s="45">
        <v>3</v>
      </c>
      <c r="E23" s="7">
        <v>29.716889999999999</v>
      </c>
      <c r="F23" s="7">
        <v>0.19083650379286299</v>
      </c>
    </row>
    <row r="24" spans="1:10" x14ac:dyDescent="0.2">
      <c r="A24" s="44" t="s">
        <v>135</v>
      </c>
      <c r="B24" s="45"/>
      <c r="C24" s="45"/>
      <c r="D24" s="45"/>
      <c r="E24" s="6">
        <f>SUM(E8:E23)</f>
        <v>12237.726707499998</v>
      </c>
      <c r="F24" s="6">
        <f>SUM(F8:F23)</f>
        <v>78.588472051814449</v>
      </c>
    </row>
    <row r="25" spans="1:10" x14ac:dyDescent="0.2">
      <c r="A25" s="45"/>
      <c r="B25" s="45"/>
      <c r="C25" s="45"/>
      <c r="D25" s="45"/>
      <c r="E25" s="7"/>
      <c r="F25" s="7"/>
    </row>
    <row r="26" spans="1:10" x14ac:dyDescent="0.2">
      <c r="A26" s="44" t="s">
        <v>788</v>
      </c>
      <c r="B26" s="45"/>
      <c r="C26" s="45"/>
      <c r="D26" s="45"/>
      <c r="E26" s="7"/>
      <c r="F26" s="7"/>
    </row>
    <row r="27" spans="1:10" x14ac:dyDescent="0.2">
      <c r="A27" s="45" t="s">
        <v>1464</v>
      </c>
      <c r="B27" s="45" t="s">
        <v>1465</v>
      </c>
      <c r="C27" s="45" t="s">
        <v>1355</v>
      </c>
      <c r="D27" s="45">
        <v>150</v>
      </c>
      <c r="E27" s="7">
        <v>1509.3585</v>
      </c>
      <c r="F27" s="7">
        <v>9.6928278534543804</v>
      </c>
    </row>
    <row r="28" spans="1:10" x14ac:dyDescent="0.2">
      <c r="A28" s="45" t="s">
        <v>1523</v>
      </c>
      <c r="B28" s="45" t="s">
        <v>1524</v>
      </c>
      <c r="C28" s="45" t="s">
        <v>687</v>
      </c>
      <c r="D28" s="45">
        <v>150</v>
      </c>
      <c r="E28" s="7">
        <v>1475.595</v>
      </c>
      <c r="F28" s="7">
        <v>9.47600475063944</v>
      </c>
    </row>
    <row r="29" spans="1:10" x14ac:dyDescent="0.2">
      <c r="A29" s="44" t="s">
        <v>135</v>
      </c>
      <c r="B29" s="45"/>
      <c r="C29" s="45"/>
      <c r="D29" s="45"/>
      <c r="E29" s="6">
        <f>SUM(E27:E28)</f>
        <v>2984.9535000000001</v>
      </c>
      <c r="F29" s="6">
        <f>SUM(F27:F28)</f>
        <v>19.168832604093822</v>
      </c>
    </row>
    <row r="30" spans="1:10" x14ac:dyDescent="0.2">
      <c r="A30" s="45"/>
      <c r="B30" s="45"/>
      <c r="C30" s="45"/>
      <c r="D30" s="45"/>
      <c r="E30" s="7"/>
      <c r="F30" s="7"/>
    </row>
    <row r="31" spans="1:10" x14ac:dyDescent="0.2">
      <c r="A31" s="44" t="s">
        <v>135</v>
      </c>
      <c r="B31" s="45"/>
      <c r="C31" s="45"/>
      <c r="D31" s="45"/>
      <c r="E31" s="6">
        <v>15222.680207499998</v>
      </c>
      <c r="F31" s="6">
        <v>97.757304655908257</v>
      </c>
      <c r="I31" s="1"/>
      <c r="J31" s="1"/>
    </row>
    <row r="32" spans="1:10" x14ac:dyDescent="0.2">
      <c r="A32" s="45"/>
      <c r="B32" s="45"/>
      <c r="C32" s="45"/>
      <c r="D32" s="45"/>
      <c r="E32" s="7"/>
      <c r="F32" s="7"/>
    </row>
    <row r="33" spans="1:10" x14ac:dyDescent="0.2">
      <c r="A33" s="44" t="s">
        <v>141</v>
      </c>
      <c r="B33" s="45"/>
      <c r="C33" s="45"/>
      <c r="D33" s="45"/>
      <c r="E33" s="6">
        <v>349.23072430000002</v>
      </c>
      <c r="F33" s="6">
        <v>2.2400000000000002</v>
      </c>
      <c r="I33" s="1"/>
      <c r="J33" s="1"/>
    </row>
    <row r="34" spans="1:10" x14ac:dyDescent="0.2">
      <c r="A34" s="45"/>
      <c r="B34" s="45"/>
      <c r="C34" s="45"/>
      <c r="D34" s="45"/>
      <c r="E34" s="7"/>
      <c r="F34" s="7"/>
    </row>
    <row r="35" spans="1:10" x14ac:dyDescent="0.2">
      <c r="A35" s="46" t="s">
        <v>142</v>
      </c>
      <c r="B35" s="43"/>
      <c r="C35" s="43"/>
      <c r="D35" s="43"/>
      <c r="E35" s="8">
        <v>15571.9107243</v>
      </c>
      <c r="F35" s="8">
        <f xml:space="preserve"> ROUND(SUM(F31:F34),2)</f>
        <v>100</v>
      </c>
      <c r="I35" s="1"/>
      <c r="J35" s="1"/>
    </row>
    <row r="37" spans="1:10" x14ac:dyDescent="0.2">
      <c r="A37" s="4" t="s">
        <v>143</v>
      </c>
    </row>
    <row r="38" spans="1:10" x14ac:dyDescent="0.2">
      <c r="A38" s="4" t="s">
        <v>144</v>
      </c>
    </row>
    <row r="39" spans="1:10" x14ac:dyDescent="0.2">
      <c r="A39" s="4" t="s">
        <v>914</v>
      </c>
    </row>
    <row r="41" spans="1:10" x14ac:dyDescent="0.2">
      <c r="A41" s="4" t="s">
        <v>146</v>
      </c>
    </row>
    <row r="42" spans="1:10" x14ac:dyDescent="0.2">
      <c r="A42" s="2" t="s">
        <v>563</v>
      </c>
      <c r="D42" s="10">
        <v>10.0093</v>
      </c>
    </row>
    <row r="43" spans="1:10" x14ac:dyDescent="0.2">
      <c r="A43" s="2" t="s">
        <v>564</v>
      </c>
      <c r="D43" s="10">
        <v>10.021800000000001</v>
      </c>
    </row>
    <row r="44" spans="1:10" x14ac:dyDescent="0.2">
      <c r="A44" s="2" t="s">
        <v>565</v>
      </c>
      <c r="D44" s="10">
        <v>10.021800000000001</v>
      </c>
    </row>
    <row r="45" spans="1:10" x14ac:dyDescent="0.2">
      <c r="A45" s="2" t="s">
        <v>1525</v>
      </c>
      <c r="D45" s="10">
        <v>10.0093</v>
      </c>
    </row>
    <row r="46" spans="1:10" x14ac:dyDescent="0.2">
      <c r="A46" s="2" t="s">
        <v>1445</v>
      </c>
      <c r="D46" s="10">
        <v>10.0093</v>
      </c>
    </row>
    <row r="47" spans="1:10" x14ac:dyDescent="0.2">
      <c r="A47" s="2" t="s">
        <v>1447</v>
      </c>
      <c r="D47" s="10">
        <v>10.021800000000001</v>
      </c>
    </row>
    <row r="49" spans="1:5" x14ac:dyDescent="0.2">
      <c r="A49" s="4" t="s">
        <v>147</v>
      </c>
      <c r="D49" s="47" t="s">
        <v>148</v>
      </c>
    </row>
    <row r="51" spans="1:5" x14ac:dyDescent="0.2">
      <c r="A51" s="4" t="s">
        <v>929</v>
      </c>
      <c r="D51" s="48">
        <v>2.9012329701221593</v>
      </c>
      <c r="E51" s="1" t="s">
        <v>930</v>
      </c>
    </row>
  </sheetData>
  <mergeCells count="1">
    <mergeCell ref="A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41" t="s">
        <v>1543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646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4"/>
      <c r="B7" s="45"/>
      <c r="C7" s="45"/>
      <c r="D7" s="45"/>
      <c r="E7" s="7"/>
      <c r="F7" s="7"/>
    </row>
    <row r="8" spans="1:6" x14ac:dyDescent="0.2">
      <c r="A8" s="45" t="s">
        <v>1369</v>
      </c>
      <c r="B8" s="45" t="s">
        <v>1370</v>
      </c>
      <c r="C8" s="45" t="s">
        <v>687</v>
      </c>
      <c r="D8" s="45">
        <v>20</v>
      </c>
      <c r="E8" s="7">
        <v>203.535</v>
      </c>
      <c r="F8" s="7">
        <v>9.3258454315462096</v>
      </c>
    </row>
    <row r="9" spans="1:6" x14ac:dyDescent="0.2">
      <c r="A9" s="45" t="s">
        <v>1544</v>
      </c>
      <c r="B9" s="45" t="s">
        <v>1545</v>
      </c>
      <c r="C9" s="45" t="s">
        <v>687</v>
      </c>
      <c r="D9" s="45">
        <v>20</v>
      </c>
      <c r="E9" s="7">
        <v>201.5222</v>
      </c>
      <c r="F9" s="7">
        <v>9.23362020401966</v>
      </c>
    </row>
    <row r="10" spans="1:6" x14ac:dyDescent="0.2">
      <c r="A10" s="45" t="s">
        <v>1356</v>
      </c>
      <c r="B10" s="45" t="s">
        <v>1357</v>
      </c>
      <c r="C10" s="45" t="s">
        <v>687</v>
      </c>
      <c r="D10" s="45">
        <v>20</v>
      </c>
      <c r="E10" s="7">
        <v>201.1644</v>
      </c>
      <c r="F10" s="7">
        <v>9.2172260335064493</v>
      </c>
    </row>
    <row r="11" spans="1:6" x14ac:dyDescent="0.2">
      <c r="A11" s="45" t="s">
        <v>1358</v>
      </c>
      <c r="B11" s="45" t="s">
        <v>1359</v>
      </c>
      <c r="C11" s="45" t="s">
        <v>687</v>
      </c>
      <c r="D11" s="45">
        <v>20</v>
      </c>
      <c r="E11" s="7">
        <v>201.08779999999999</v>
      </c>
      <c r="F11" s="7">
        <v>9.2137162697800292</v>
      </c>
    </row>
    <row r="12" spans="1:6" x14ac:dyDescent="0.2">
      <c r="A12" s="45" t="s">
        <v>1362</v>
      </c>
      <c r="B12" s="45" t="s">
        <v>1363</v>
      </c>
      <c r="C12" s="45" t="s">
        <v>687</v>
      </c>
      <c r="D12" s="45">
        <v>2</v>
      </c>
      <c r="E12" s="7">
        <v>198.22460000000001</v>
      </c>
      <c r="F12" s="7">
        <v>9.0825262501784696</v>
      </c>
    </row>
    <row r="13" spans="1:6" x14ac:dyDescent="0.2">
      <c r="A13" s="45" t="s">
        <v>1546</v>
      </c>
      <c r="B13" s="45" t="s">
        <v>1547</v>
      </c>
      <c r="C13" s="45" t="s">
        <v>687</v>
      </c>
      <c r="D13" s="45">
        <v>20</v>
      </c>
      <c r="E13" s="7">
        <v>197.66679999999999</v>
      </c>
      <c r="F13" s="7">
        <v>9.0569682057059406</v>
      </c>
    </row>
    <row r="14" spans="1:6" x14ac:dyDescent="0.2">
      <c r="A14" s="45" t="s">
        <v>1353</v>
      </c>
      <c r="B14" s="45" t="s">
        <v>1354</v>
      </c>
      <c r="C14" s="45" t="s">
        <v>1355</v>
      </c>
      <c r="D14" s="45">
        <v>19</v>
      </c>
      <c r="E14" s="7">
        <v>193.36015</v>
      </c>
      <c r="F14" s="7">
        <v>8.8596402167715098</v>
      </c>
    </row>
    <row r="15" spans="1:6" x14ac:dyDescent="0.2">
      <c r="A15" s="45" t="s">
        <v>1548</v>
      </c>
      <c r="B15" s="45" t="s">
        <v>1549</v>
      </c>
      <c r="C15" s="45" t="s">
        <v>687</v>
      </c>
      <c r="D15" s="45">
        <v>19</v>
      </c>
      <c r="E15" s="7">
        <v>186.10272000000001</v>
      </c>
      <c r="F15" s="7">
        <v>8.5271093478287394</v>
      </c>
    </row>
    <row r="16" spans="1:6" x14ac:dyDescent="0.2">
      <c r="A16" s="45" t="s">
        <v>1367</v>
      </c>
      <c r="B16" s="45" t="s">
        <v>1368</v>
      </c>
      <c r="C16" s="45" t="s">
        <v>687</v>
      </c>
      <c r="D16" s="45">
        <v>15</v>
      </c>
      <c r="E16" s="7">
        <v>148.58445</v>
      </c>
      <c r="F16" s="7">
        <v>6.8080458605709397</v>
      </c>
    </row>
    <row r="17" spans="1:10" x14ac:dyDescent="0.2">
      <c r="A17" s="45" t="s">
        <v>1550</v>
      </c>
      <c r="B17" s="45" t="s">
        <v>1551</v>
      </c>
      <c r="C17" s="45" t="s">
        <v>687</v>
      </c>
      <c r="D17" s="45">
        <v>11</v>
      </c>
      <c r="E17" s="7">
        <v>108.76954000000001</v>
      </c>
      <c r="F17" s="7">
        <v>4.9837517758635297</v>
      </c>
    </row>
    <row r="18" spans="1:10" x14ac:dyDescent="0.2">
      <c r="A18" s="44" t="s">
        <v>135</v>
      </c>
      <c r="B18" s="45"/>
      <c r="C18" s="45"/>
      <c r="D18" s="45"/>
      <c r="E18" s="6">
        <f>SUM(E8:E17)</f>
        <v>1840.0176600000002</v>
      </c>
      <c r="F18" s="6">
        <f>SUM(F8:F17)</f>
        <v>84.308449595771478</v>
      </c>
    </row>
    <row r="19" spans="1:10" x14ac:dyDescent="0.2">
      <c r="A19" s="45"/>
      <c r="B19" s="45"/>
      <c r="C19" s="45"/>
      <c r="D19" s="45"/>
      <c r="E19" s="7"/>
      <c r="F19" s="7"/>
    </row>
    <row r="20" spans="1:10" x14ac:dyDescent="0.2">
      <c r="A20" s="44" t="s">
        <v>788</v>
      </c>
      <c r="B20" s="45"/>
      <c r="C20" s="45"/>
      <c r="D20" s="45"/>
      <c r="E20" s="7"/>
      <c r="F20" s="7"/>
    </row>
    <row r="21" spans="1:10" x14ac:dyDescent="0.2">
      <c r="A21" s="45" t="s">
        <v>1400</v>
      </c>
      <c r="B21" s="45" t="s">
        <v>1401</v>
      </c>
      <c r="C21" s="45" t="s">
        <v>687</v>
      </c>
      <c r="D21" s="45">
        <v>20</v>
      </c>
      <c r="E21" s="7">
        <v>197.89</v>
      </c>
      <c r="F21" s="7">
        <v>9.0671950890445405</v>
      </c>
    </row>
    <row r="22" spans="1:10" x14ac:dyDescent="0.2">
      <c r="A22" s="44" t="s">
        <v>135</v>
      </c>
      <c r="B22" s="45"/>
      <c r="C22" s="45"/>
      <c r="D22" s="45"/>
      <c r="E22" s="6">
        <f>SUM(E21:E21)</f>
        <v>197.89</v>
      </c>
      <c r="F22" s="6">
        <f>SUM(F21:F21)</f>
        <v>9.0671950890445405</v>
      </c>
    </row>
    <row r="23" spans="1:10" x14ac:dyDescent="0.2">
      <c r="A23" s="45"/>
      <c r="B23" s="45"/>
      <c r="C23" s="45"/>
      <c r="D23" s="45"/>
      <c r="E23" s="7"/>
      <c r="F23" s="7"/>
    </row>
    <row r="24" spans="1:10" x14ac:dyDescent="0.2">
      <c r="A24" s="44" t="s">
        <v>135</v>
      </c>
      <c r="B24" s="45"/>
      <c r="C24" s="45"/>
      <c r="D24" s="45"/>
      <c r="E24" s="6">
        <v>2037.9076600000003</v>
      </c>
      <c r="F24" s="6">
        <v>93.375644684816024</v>
      </c>
      <c r="I24" s="1"/>
      <c r="J24" s="1"/>
    </row>
    <row r="25" spans="1:10" x14ac:dyDescent="0.2">
      <c r="A25" s="45"/>
      <c r="B25" s="45"/>
      <c r="C25" s="45"/>
      <c r="D25" s="45"/>
      <c r="E25" s="7"/>
      <c r="F25" s="7"/>
    </row>
    <row r="26" spans="1:10" x14ac:dyDescent="0.2">
      <c r="A26" s="44" t="s">
        <v>141</v>
      </c>
      <c r="B26" s="45"/>
      <c r="C26" s="45"/>
      <c r="D26" s="45"/>
      <c r="E26" s="6">
        <v>144.5730949</v>
      </c>
      <c r="F26" s="6">
        <v>6.62</v>
      </c>
      <c r="I26" s="1"/>
      <c r="J26" s="1"/>
    </row>
    <row r="27" spans="1:10" x14ac:dyDescent="0.2">
      <c r="A27" s="45"/>
      <c r="B27" s="45"/>
      <c r="C27" s="45"/>
      <c r="D27" s="45"/>
      <c r="E27" s="7"/>
      <c r="F27" s="7"/>
    </row>
    <row r="28" spans="1:10" x14ac:dyDescent="0.2">
      <c r="A28" s="46" t="s">
        <v>142</v>
      </c>
      <c r="B28" s="43"/>
      <c r="C28" s="43"/>
      <c r="D28" s="43"/>
      <c r="E28" s="8">
        <v>2182.4830949000002</v>
      </c>
      <c r="F28" s="8">
        <f xml:space="preserve"> ROUND(SUM(F24:F27),2)</f>
        <v>100</v>
      </c>
      <c r="I28" s="1"/>
      <c r="J28" s="1"/>
    </row>
    <row r="30" spans="1:10" x14ac:dyDescent="0.2">
      <c r="A30" s="4" t="s">
        <v>143</v>
      </c>
    </row>
    <row r="31" spans="1:10" x14ac:dyDescent="0.2">
      <c r="A31" s="4" t="s">
        <v>144</v>
      </c>
    </row>
    <row r="32" spans="1:10" x14ac:dyDescent="0.2">
      <c r="A32" s="4" t="s">
        <v>914</v>
      </c>
    </row>
    <row r="33" spans="1:4" x14ac:dyDescent="0.2">
      <c r="A33" s="2" t="s">
        <v>563</v>
      </c>
      <c r="D33" s="2">
        <v>10.293799999999999</v>
      </c>
    </row>
    <row r="34" spans="1:4" x14ac:dyDescent="0.2">
      <c r="A34" s="2" t="s">
        <v>564</v>
      </c>
      <c r="D34" s="2">
        <v>10.307600000000001</v>
      </c>
    </row>
    <row r="35" spans="1:4" x14ac:dyDescent="0.2">
      <c r="A35" s="2" t="s">
        <v>565</v>
      </c>
      <c r="D35" s="2">
        <v>10.307600000000001</v>
      </c>
    </row>
    <row r="36" spans="1:4" x14ac:dyDescent="0.2">
      <c r="A36" s="2" t="s">
        <v>566</v>
      </c>
      <c r="D36" s="2">
        <v>10.293799999999999</v>
      </c>
    </row>
    <row r="37" spans="1:4" x14ac:dyDescent="0.2">
      <c r="A37" s="2" t="s">
        <v>1445</v>
      </c>
      <c r="D37" s="2">
        <v>10.143700000000001</v>
      </c>
    </row>
    <row r="38" spans="1:4" x14ac:dyDescent="0.2">
      <c r="A38" s="2" t="s">
        <v>1447</v>
      </c>
      <c r="D38" s="2">
        <v>10.157400000000001</v>
      </c>
    </row>
    <row r="40" spans="1:4" x14ac:dyDescent="0.2">
      <c r="A40" s="4" t="s">
        <v>146</v>
      </c>
    </row>
    <row r="41" spans="1:4" x14ac:dyDescent="0.2">
      <c r="A41" s="2" t="s">
        <v>563</v>
      </c>
      <c r="D41" s="10">
        <v>10.434900000000001</v>
      </c>
    </row>
    <row r="42" spans="1:4" x14ac:dyDescent="0.2">
      <c r="A42" s="2" t="s">
        <v>564</v>
      </c>
      <c r="D42" s="10">
        <v>10.4716</v>
      </c>
    </row>
    <row r="43" spans="1:4" x14ac:dyDescent="0.2">
      <c r="A43" s="2" t="s">
        <v>565</v>
      </c>
      <c r="D43" s="10">
        <v>10.4716</v>
      </c>
    </row>
    <row r="44" spans="1:4" x14ac:dyDescent="0.2">
      <c r="A44" s="2" t="s">
        <v>566</v>
      </c>
      <c r="D44" s="10">
        <v>10.434900000000001</v>
      </c>
    </row>
    <row r="45" spans="1:4" x14ac:dyDescent="0.2">
      <c r="A45" s="2" t="s">
        <v>1445</v>
      </c>
      <c r="D45" s="10">
        <v>10.0268</v>
      </c>
    </row>
    <row r="46" spans="1:4" x14ac:dyDescent="0.2">
      <c r="A46" s="2" t="s">
        <v>1447</v>
      </c>
      <c r="D46" s="10">
        <v>10.063000000000001</v>
      </c>
    </row>
    <row r="48" spans="1:4" x14ac:dyDescent="0.2">
      <c r="A48" s="4" t="s">
        <v>147</v>
      </c>
      <c r="D48" s="47"/>
    </row>
    <row r="49" spans="1:5" x14ac:dyDescent="0.2">
      <c r="A49" s="27" t="s">
        <v>636</v>
      </c>
      <c r="B49" s="28"/>
      <c r="C49" s="37" t="s">
        <v>637</v>
      </c>
      <c r="D49" s="38"/>
    </row>
    <row r="50" spans="1:5" x14ac:dyDescent="0.2">
      <c r="A50" s="39"/>
      <c r="B50" s="40"/>
      <c r="C50" s="29" t="s">
        <v>638</v>
      </c>
      <c r="D50" s="29" t="s">
        <v>639</v>
      </c>
    </row>
    <row r="51" spans="1:5" x14ac:dyDescent="0.2">
      <c r="A51" s="30" t="s">
        <v>1445</v>
      </c>
      <c r="B51" s="31"/>
      <c r="C51" s="32">
        <v>0.18417758010000002</v>
      </c>
      <c r="D51" s="32">
        <v>0.17063704439999999</v>
      </c>
    </row>
    <row r="52" spans="1:5" x14ac:dyDescent="0.2">
      <c r="A52" s="30" t="s">
        <v>1552</v>
      </c>
      <c r="B52" s="31"/>
      <c r="C52" s="32">
        <v>0.18417758010000002</v>
      </c>
      <c r="D52" s="32">
        <v>0.17063704439999999</v>
      </c>
    </row>
    <row r="54" spans="1:5" x14ac:dyDescent="0.2">
      <c r="A54" s="4" t="s">
        <v>929</v>
      </c>
      <c r="D54" s="48">
        <v>1.9078350600874676</v>
      </c>
      <c r="E54" s="1" t="s">
        <v>930</v>
      </c>
    </row>
  </sheetData>
  <mergeCells count="3">
    <mergeCell ref="C49:D49"/>
    <mergeCell ref="A50:B50"/>
    <mergeCell ref="A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41" t="s">
        <v>1553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646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4"/>
      <c r="B7" s="45"/>
      <c r="C7" s="45"/>
      <c r="D7" s="45"/>
      <c r="E7" s="7"/>
      <c r="F7" s="7"/>
    </row>
    <row r="8" spans="1:6" x14ac:dyDescent="0.2">
      <c r="A8" s="45" t="s">
        <v>1548</v>
      </c>
      <c r="B8" s="45" t="s">
        <v>1549</v>
      </c>
      <c r="C8" s="45" t="s">
        <v>687</v>
      </c>
      <c r="D8" s="45">
        <v>31</v>
      </c>
      <c r="E8" s="7">
        <v>303.64127999999999</v>
      </c>
      <c r="F8" s="7">
        <v>9.3392861521722104</v>
      </c>
    </row>
    <row r="9" spans="1:6" x14ac:dyDescent="0.2">
      <c r="A9" s="45" t="s">
        <v>1544</v>
      </c>
      <c r="B9" s="45" t="s">
        <v>1545</v>
      </c>
      <c r="C9" s="45" t="s">
        <v>687</v>
      </c>
      <c r="D9" s="45">
        <v>30</v>
      </c>
      <c r="E9" s="7">
        <v>302.2833</v>
      </c>
      <c r="F9" s="7">
        <v>9.2975179057436392</v>
      </c>
    </row>
    <row r="10" spans="1:6" x14ac:dyDescent="0.2">
      <c r="A10" s="45" t="s">
        <v>1356</v>
      </c>
      <c r="B10" s="45" t="s">
        <v>1357</v>
      </c>
      <c r="C10" s="45" t="s">
        <v>687</v>
      </c>
      <c r="D10" s="45">
        <v>30</v>
      </c>
      <c r="E10" s="7">
        <v>301.7466</v>
      </c>
      <c r="F10" s="7">
        <v>9.2810102857063601</v>
      </c>
    </row>
    <row r="11" spans="1:6" x14ac:dyDescent="0.2">
      <c r="A11" s="45" t="s">
        <v>1358</v>
      </c>
      <c r="B11" s="45" t="s">
        <v>1359</v>
      </c>
      <c r="C11" s="45" t="s">
        <v>687</v>
      </c>
      <c r="D11" s="45">
        <v>30</v>
      </c>
      <c r="E11" s="7">
        <v>301.63170000000002</v>
      </c>
      <c r="F11" s="7">
        <v>9.2774762340158805</v>
      </c>
    </row>
    <row r="12" spans="1:6" x14ac:dyDescent="0.2">
      <c r="A12" s="45" t="s">
        <v>1550</v>
      </c>
      <c r="B12" s="45" t="s">
        <v>1551</v>
      </c>
      <c r="C12" s="45" t="s">
        <v>687</v>
      </c>
      <c r="D12" s="45">
        <v>30</v>
      </c>
      <c r="E12" s="7">
        <v>296.64420000000001</v>
      </c>
      <c r="F12" s="7">
        <v>9.1240725542396692</v>
      </c>
    </row>
    <row r="13" spans="1:6" x14ac:dyDescent="0.2">
      <c r="A13" s="45" t="s">
        <v>1546</v>
      </c>
      <c r="B13" s="45" t="s">
        <v>1547</v>
      </c>
      <c r="C13" s="45" t="s">
        <v>687</v>
      </c>
      <c r="D13" s="45">
        <v>30</v>
      </c>
      <c r="E13" s="7">
        <v>296.50020000000001</v>
      </c>
      <c r="F13" s="7">
        <v>9.1196434555153001</v>
      </c>
    </row>
    <row r="14" spans="1:6" x14ac:dyDescent="0.2">
      <c r="A14" s="45" t="s">
        <v>1353</v>
      </c>
      <c r="B14" s="45" t="s">
        <v>1354</v>
      </c>
      <c r="C14" s="45" t="s">
        <v>1355</v>
      </c>
      <c r="D14" s="45">
        <v>29</v>
      </c>
      <c r="E14" s="7">
        <v>295.12864999999999</v>
      </c>
      <c r="F14" s="7">
        <v>9.0774578280472191</v>
      </c>
    </row>
    <row r="15" spans="1:6" x14ac:dyDescent="0.2">
      <c r="A15" s="45" t="s">
        <v>1367</v>
      </c>
      <c r="B15" s="45" t="s">
        <v>1368</v>
      </c>
      <c r="C15" s="45" t="s">
        <v>687</v>
      </c>
      <c r="D15" s="45">
        <v>29</v>
      </c>
      <c r="E15" s="7">
        <v>287.26326999999998</v>
      </c>
      <c r="F15" s="7">
        <v>8.8355373799593604</v>
      </c>
    </row>
    <row r="16" spans="1:6" x14ac:dyDescent="0.2">
      <c r="A16" s="45" t="s">
        <v>1369</v>
      </c>
      <c r="B16" s="45" t="s">
        <v>1370</v>
      </c>
      <c r="C16" s="45" t="s">
        <v>687</v>
      </c>
      <c r="D16" s="45">
        <v>28</v>
      </c>
      <c r="E16" s="7">
        <v>284.94900000000001</v>
      </c>
      <c r="F16" s="7">
        <v>8.7643559195090894</v>
      </c>
    </row>
    <row r="17" spans="1:10" x14ac:dyDescent="0.2">
      <c r="A17" s="45" t="s">
        <v>1362</v>
      </c>
      <c r="B17" s="45" t="s">
        <v>1363</v>
      </c>
      <c r="C17" s="45" t="s">
        <v>687</v>
      </c>
      <c r="D17" s="45">
        <v>2</v>
      </c>
      <c r="E17" s="7">
        <v>198.22460000000001</v>
      </c>
      <c r="F17" s="7">
        <v>6.0969189097077798</v>
      </c>
    </row>
    <row r="18" spans="1:10" x14ac:dyDescent="0.2">
      <c r="A18" s="44" t="s">
        <v>135</v>
      </c>
      <c r="B18" s="45"/>
      <c r="C18" s="45"/>
      <c r="D18" s="45"/>
      <c r="E18" s="6">
        <f>SUM(E8:E17)</f>
        <v>2868.0128</v>
      </c>
      <c r="F18" s="6">
        <f>SUM(F8:F17)</f>
        <v>88.213276624616512</v>
      </c>
    </row>
    <row r="19" spans="1:10" x14ac:dyDescent="0.2">
      <c r="A19" s="45"/>
      <c r="B19" s="45"/>
      <c r="C19" s="45"/>
      <c r="D19" s="45"/>
      <c r="E19" s="7"/>
      <c r="F19" s="7"/>
    </row>
    <row r="20" spans="1:10" x14ac:dyDescent="0.2">
      <c r="A20" s="44" t="s">
        <v>788</v>
      </c>
      <c r="B20" s="45"/>
      <c r="C20" s="45"/>
      <c r="D20" s="45"/>
      <c r="E20" s="7"/>
      <c r="F20" s="7"/>
    </row>
    <row r="21" spans="1:10" x14ac:dyDescent="0.2">
      <c r="A21" s="45" t="s">
        <v>1400</v>
      </c>
      <c r="B21" s="45" t="s">
        <v>1401</v>
      </c>
      <c r="C21" s="45" t="s">
        <v>687</v>
      </c>
      <c r="D21" s="45">
        <v>17</v>
      </c>
      <c r="E21" s="7">
        <v>168.20650000000001</v>
      </c>
      <c r="F21" s="7">
        <v>5.1736332956946898</v>
      </c>
    </row>
    <row r="22" spans="1:10" x14ac:dyDescent="0.2">
      <c r="A22" s="44" t="s">
        <v>135</v>
      </c>
      <c r="B22" s="45"/>
      <c r="C22" s="45"/>
      <c r="D22" s="45"/>
      <c r="E22" s="6">
        <f>SUM(E21:E21)</f>
        <v>168.20650000000001</v>
      </c>
      <c r="F22" s="6">
        <f>SUM(F21:F21)</f>
        <v>5.1736332956946898</v>
      </c>
    </row>
    <row r="23" spans="1:10" x14ac:dyDescent="0.2">
      <c r="A23" s="45"/>
      <c r="B23" s="45"/>
      <c r="C23" s="45"/>
      <c r="D23" s="45"/>
      <c r="E23" s="7"/>
      <c r="F23" s="7"/>
    </row>
    <row r="24" spans="1:10" x14ac:dyDescent="0.2">
      <c r="A24" s="44" t="s">
        <v>135</v>
      </c>
      <c r="B24" s="45"/>
      <c r="C24" s="45"/>
      <c r="D24" s="45"/>
      <c r="E24" s="6">
        <v>3036.2192999999997</v>
      </c>
      <c r="F24" s="6">
        <v>93.386909920311197</v>
      </c>
      <c r="I24" s="1"/>
      <c r="J24" s="1"/>
    </row>
    <row r="25" spans="1:10" x14ac:dyDescent="0.2">
      <c r="A25" s="45"/>
      <c r="B25" s="45"/>
      <c r="C25" s="45"/>
      <c r="D25" s="45"/>
      <c r="E25" s="7"/>
      <c r="F25" s="7"/>
    </row>
    <row r="26" spans="1:10" x14ac:dyDescent="0.2">
      <c r="A26" s="44" t="s">
        <v>141</v>
      </c>
      <c r="B26" s="45"/>
      <c r="C26" s="45"/>
      <c r="D26" s="45"/>
      <c r="E26" s="6">
        <v>215.00579020000001</v>
      </c>
      <c r="F26" s="6">
        <v>6.61</v>
      </c>
      <c r="I26" s="1"/>
      <c r="J26" s="1"/>
    </row>
    <row r="27" spans="1:10" x14ac:dyDescent="0.2">
      <c r="A27" s="45"/>
      <c r="B27" s="45"/>
      <c r="C27" s="45"/>
      <c r="D27" s="45"/>
      <c r="E27" s="7"/>
      <c r="F27" s="7"/>
    </row>
    <row r="28" spans="1:10" x14ac:dyDescent="0.2">
      <c r="A28" s="46" t="s">
        <v>142</v>
      </c>
      <c r="B28" s="43"/>
      <c r="C28" s="43"/>
      <c r="D28" s="43"/>
      <c r="E28" s="8">
        <v>3251.2257902000001</v>
      </c>
      <c r="F28" s="8">
        <f xml:space="preserve"> ROUND(SUM(F24:F27),2)</f>
        <v>100</v>
      </c>
      <c r="I28" s="1"/>
      <c r="J28" s="1"/>
    </row>
    <row r="30" spans="1:10" x14ac:dyDescent="0.2">
      <c r="A30" s="4" t="s">
        <v>143</v>
      </c>
    </row>
    <row r="31" spans="1:10" x14ac:dyDescent="0.2">
      <c r="A31" s="4" t="s">
        <v>144</v>
      </c>
    </row>
    <row r="32" spans="1:10" x14ac:dyDescent="0.2">
      <c r="A32" s="4" t="s">
        <v>914</v>
      </c>
    </row>
    <row r="33" spans="1:5" x14ac:dyDescent="0.2">
      <c r="A33" s="2" t="s">
        <v>563</v>
      </c>
      <c r="D33" s="2">
        <v>10.369899999999999</v>
      </c>
    </row>
    <row r="34" spans="1:5" x14ac:dyDescent="0.2">
      <c r="A34" s="2" t="s">
        <v>565</v>
      </c>
      <c r="D34" s="2">
        <v>10.39</v>
      </c>
    </row>
    <row r="35" spans="1:5" x14ac:dyDescent="0.2">
      <c r="A35" s="2" t="s">
        <v>1525</v>
      </c>
      <c r="D35" s="2">
        <v>10.369899999999999</v>
      </c>
    </row>
    <row r="37" spans="1:5" x14ac:dyDescent="0.2">
      <c r="A37" s="4" t="s">
        <v>146</v>
      </c>
    </row>
    <row r="38" spans="1:5" x14ac:dyDescent="0.2">
      <c r="A38" s="2" t="s">
        <v>563</v>
      </c>
      <c r="D38" s="10">
        <v>10.5114</v>
      </c>
    </row>
    <row r="39" spans="1:5" x14ac:dyDescent="0.2">
      <c r="A39" s="2" t="s">
        <v>565</v>
      </c>
      <c r="D39" s="10">
        <v>10.555300000000001</v>
      </c>
    </row>
    <row r="40" spans="1:5" x14ac:dyDescent="0.2">
      <c r="A40" s="2" t="s">
        <v>1525</v>
      </c>
      <c r="D40" s="10">
        <v>10.5114</v>
      </c>
    </row>
    <row r="42" spans="1:5" x14ac:dyDescent="0.2">
      <c r="A42" s="4" t="s">
        <v>147</v>
      </c>
      <c r="D42" s="47" t="s">
        <v>148</v>
      </c>
    </row>
    <row r="44" spans="1:5" x14ac:dyDescent="0.2">
      <c r="A44" s="4" t="s">
        <v>929</v>
      </c>
      <c r="D44" s="48">
        <v>1.9113255250731565</v>
      </c>
      <c r="E44" s="1" t="s">
        <v>930</v>
      </c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41" t="s">
        <v>1554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646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4"/>
      <c r="B7" s="45"/>
      <c r="C7" s="45"/>
      <c r="D7" s="45"/>
      <c r="E7" s="7"/>
      <c r="F7" s="7"/>
    </row>
    <row r="8" spans="1:6" x14ac:dyDescent="0.2">
      <c r="A8" s="45" t="s">
        <v>1555</v>
      </c>
      <c r="B8" s="45" t="s">
        <v>1556</v>
      </c>
      <c r="C8" s="45" t="s">
        <v>687</v>
      </c>
      <c r="D8" s="45">
        <v>250</v>
      </c>
      <c r="E8" s="7">
        <v>2502.3874999999998</v>
      </c>
      <c r="F8" s="7">
        <v>5.4046099497361402</v>
      </c>
    </row>
    <row r="9" spans="1:6" x14ac:dyDescent="0.2">
      <c r="A9" s="45" t="s">
        <v>1167</v>
      </c>
      <c r="B9" s="45" t="s">
        <v>1168</v>
      </c>
      <c r="C9" s="45" t="s">
        <v>687</v>
      </c>
      <c r="D9" s="45">
        <v>25</v>
      </c>
      <c r="E9" s="7">
        <v>2457.0324999999998</v>
      </c>
      <c r="F9" s="7">
        <v>5.3066530648530899</v>
      </c>
    </row>
    <row r="10" spans="1:6" x14ac:dyDescent="0.2">
      <c r="A10" s="45" t="s">
        <v>1051</v>
      </c>
      <c r="B10" s="45" t="s">
        <v>1052</v>
      </c>
      <c r="C10" s="45" t="s">
        <v>687</v>
      </c>
      <c r="D10" s="45">
        <v>200</v>
      </c>
      <c r="E10" s="7">
        <v>2003.7760000000001</v>
      </c>
      <c r="F10" s="7">
        <v>4.32771811186017</v>
      </c>
    </row>
    <row r="11" spans="1:6" x14ac:dyDescent="0.2">
      <c r="A11" s="45" t="s">
        <v>1557</v>
      </c>
      <c r="B11" s="45" t="s">
        <v>1558</v>
      </c>
      <c r="C11" s="45" t="s">
        <v>676</v>
      </c>
      <c r="D11" s="45">
        <v>150</v>
      </c>
      <c r="E11" s="7">
        <v>1504.5360000000001</v>
      </c>
      <c r="F11" s="7">
        <v>3.2494688513814198</v>
      </c>
    </row>
    <row r="12" spans="1:6" x14ac:dyDescent="0.2">
      <c r="A12" s="45" t="s">
        <v>688</v>
      </c>
      <c r="B12" s="45" t="s">
        <v>689</v>
      </c>
      <c r="C12" s="45" t="s">
        <v>690</v>
      </c>
      <c r="D12" s="45">
        <v>150</v>
      </c>
      <c r="E12" s="7">
        <v>1496.298</v>
      </c>
      <c r="F12" s="7">
        <v>3.2316765723015699</v>
      </c>
    </row>
    <row r="13" spans="1:6" x14ac:dyDescent="0.2">
      <c r="A13" s="45" t="s">
        <v>653</v>
      </c>
      <c r="B13" s="45" t="s">
        <v>654</v>
      </c>
      <c r="C13" s="45" t="s">
        <v>655</v>
      </c>
      <c r="D13" s="45">
        <v>100</v>
      </c>
      <c r="E13" s="7">
        <v>1000.081</v>
      </c>
      <c r="F13" s="7">
        <v>2.1599563309607599</v>
      </c>
    </row>
    <row r="14" spans="1:6" x14ac:dyDescent="0.2">
      <c r="A14" s="45" t="s">
        <v>1550</v>
      </c>
      <c r="B14" s="45" t="s">
        <v>1551</v>
      </c>
      <c r="C14" s="45" t="s">
        <v>687</v>
      </c>
      <c r="D14" s="45">
        <v>59</v>
      </c>
      <c r="E14" s="7">
        <v>583.40026</v>
      </c>
      <c r="F14" s="7">
        <v>1.2600170236922299</v>
      </c>
    </row>
    <row r="15" spans="1:6" x14ac:dyDescent="0.2">
      <c r="A15" s="45" t="s">
        <v>1559</v>
      </c>
      <c r="B15" s="45" t="s">
        <v>1560</v>
      </c>
      <c r="C15" s="45" t="s">
        <v>676</v>
      </c>
      <c r="D15" s="45">
        <v>50</v>
      </c>
      <c r="E15" s="7">
        <v>526.67399999999998</v>
      </c>
      <c r="F15" s="7">
        <v>1.13750070309548</v>
      </c>
    </row>
    <row r="16" spans="1:6" x14ac:dyDescent="0.2">
      <c r="A16" s="45" t="s">
        <v>1561</v>
      </c>
      <c r="B16" s="45" t="s">
        <v>1562</v>
      </c>
      <c r="C16" s="45" t="s">
        <v>770</v>
      </c>
      <c r="D16" s="45">
        <v>50</v>
      </c>
      <c r="E16" s="7">
        <v>501.27100000000002</v>
      </c>
      <c r="F16" s="7">
        <v>1.0826357764791401</v>
      </c>
    </row>
    <row r="17" spans="1:6" x14ac:dyDescent="0.2">
      <c r="A17" s="45" t="s">
        <v>1546</v>
      </c>
      <c r="B17" s="45" t="s">
        <v>1547</v>
      </c>
      <c r="C17" s="45" t="s">
        <v>687</v>
      </c>
      <c r="D17" s="45">
        <v>50</v>
      </c>
      <c r="E17" s="7">
        <v>494.16699999999997</v>
      </c>
      <c r="F17" s="7">
        <v>1.06729268949404</v>
      </c>
    </row>
    <row r="18" spans="1:6" x14ac:dyDescent="0.2">
      <c r="A18" s="45" t="s">
        <v>768</v>
      </c>
      <c r="B18" s="45" t="s">
        <v>769</v>
      </c>
      <c r="C18" s="45" t="s">
        <v>770</v>
      </c>
      <c r="D18" s="45">
        <v>30</v>
      </c>
      <c r="E18" s="7">
        <v>300.4794</v>
      </c>
      <c r="F18" s="7">
        <v>0.648969815798211</v>
      </c>
    </row>
    <row r="19" spans="1:6" x14ac:dyDescent="0.2">
      <c r="A19" s="45" t="s">
        <v>1563</v>
      </c>
      <c r="B19" s="45" t="s">
        <v>1564</v>
      </c>
      <c r="C19" s="45" t="s">
        <v>687</v>
      </c>
      <c r="D19" s="45">
        <v>20</v>
      </c>
      <c r="E19" s="7">
        <v>203.34819999999999</v>
      </c>
      <c r="F19" s="7">
        <v>0.439187657779195</v>
      </c>
    </row>
    <row r="20" spans="1:6" x14ac:dyDescent="0.2">
      <c r="A20" s="45" t="s">
        <v>1504</v>
      </c>
      <c r="B20" s="45" t="s">
        <v>1505</v>
      </c>
      <c r="C20" s="45" t="s">
        <v>687</v>
      </c>
      <c r="D20" s="45">
        <v>17</v>
      </c>
      <c r="E20" s="7">
        <v>168.26464000000001</v>
      </c>
      <c r="F20" s="7">
        <v>0.36341483784296802</v>
      </c>
    </row>
    <row r="21" spans="1:6" x14ac:dyDescent="0.2">
      <c r="A21" s="45" t="s">
        <v>1502</v>
      </c>
      <c r="B21" s="45" t="s">
        <v>1503</v>
      </c>
      <c r="C21" s="45" t="s">
        <v>676</v>
      </c>
      <c r="D21" s="45">
        <v>16</v>
      </c>
      <c r="E21" s="7">
        <v>156.95056</v>
      </c>
      <c r="F21" s="7">
        <v>0.33897889842906398</v>
      </c>
    </row>
    <row r="22" spans="1:6" x14ac:dyDescent="0.2">
      <c r="A22" s="45" t="s">
        <v>1521</v>
      </c>
      <c r="B22" s="45" t="s">
        <v>1522</v>
      </c>
      <c r="C22" s="45" t="s">
        <v>687</v>
      </c>
      <c r="D22" s="45">
        <v>14</v>
      </c>
      <c r="E22" s="7">
        <v>136.93008</v>
      </c>
      <c r="F22" s="7">
        <v>0.29573903833285797</v>
      </c>
    </row>
    <row r="23" spans="1:6" x14ac:dyDescent="0.2">
      <c r="A23" s="45" t="s">
        <v>1519</v>
      </c>
      <c r="B23" s="45" t="s">
        <v>1520</v>
      </c>
      <c r="C23" s="45" t="s">
        <v>687</v>
      </c>
      <c r="D23" s="45">
        <v>1</v>
      </c>
      <c r="E23" s="7">
        <v>10.039759999999999</v>
      </c>
      <c r="F23" s="7">
        <v>2.1683686794696198E-2</v>
      </c>
    </row>
    <row r="24" spans="1:6" x14ac:dyDescent="0.2">
      <c r="A24" s="45" t="s">
        <v>1506</v>
      </c>
      <c r="B24" s="45" t="s">
        <v>1507</v>
      </c>
      <c r="C24" s="45" t="s">
        <v>687</v>
      </c>
      <c r="D24" s="45">
        <v>1</v>
      </c>
      <c r="E24" s="7">
        <v>9.8880999999999997</v>
      </c>
      <c r="F24" s="7">
        <v>2.13561343492908E-2</v>
      </c>
    </row>
    <row r="25" spans="1:6" x14ac:dyDescent="0.2">
      <c r="A25" s="44" t="s">
        <v>135</v>
      </c>
      <c r="B25" s="45"/>
      <c r="C25" s="45"/>
      <c r="D25" s="45"/>
      <c r="E25" s="6">
        <f>SUM(E8:E24)</f>
        <v>14055.524000000001</v>
      </c>
      <c r="F25" s="6">
        <f>SUM(F8:F24)</f>
        <v>30.356859143180316</v>
      </c>
    </row>
    <row r="26" spans="1:6" x14ac:dyDescent="0.2">
      <c r="A26" s="45"/>
      <c r="B26" s="45"/>
      <c r="C26" s="45"/>
      <c r="D26" s="45"/>
      <c r="E26" s="7"/>
      <c r="F26" s="7"/>
    </row>
    <row r="27" spans="1:6" x14ac:dyDescent="0.2">
      <c r="A27" s="44" t="s">
        <v>788</v>
      </c>
      <c r="B27" s="45"/>
      <c r="C27" s="45"/>
      <c r="D27" s="45"/>
      <c r="E27" s="7"/>
      <c r="F27" s="7"/>
    </row>
    <row r="28" spans="1:6" x14ac:dyDescent="0.2">
      <c r="A28" s="45" t="s">
        <v>1299</v>
      </c>
      <c r="B28" s="45" t="s">
        <v>1300</v>
      </c>
      <c r="C28" s="45" t="s">
        <v>1102</v>
      </c>
      <c r="D28" s="45">
        <v>300</v>
      </c>
      <c r="E28" s="7">
        <v>3278.5740000000001</v>
      </c>
      <c r="F28" s="7">
        <v>7.0810031065717096</v>
      </c>
    </row>
    <row r="29" spans="1:6" x14ac:dyDescent="0.2">
      <c r="A29" s="45" t="s">
        <v>789</v>
      </c>
      <c r="B29" s="45" t="s">
        <v>790</v>
      </c>
      <c r="C29" s="45" t="s">
        <v>791</v>
      </c>
      <c r="D29" s="45">
        <v>280</v>
      </c>
      <c r="E29" s="7">
        <v>1400.588</v>
      </c>
      <c r="F29" s="7">
        <v>3.0249638955921299</v>
      </c>
    </row>
    <row r="30" spans="1:6" x14ac:dyDescent="0.2">
      <c r="A30" s="44" t="s">
        <v>135</v>
      </c>
      <c r="B30" s="45"/>
      <c r="C30" s="45"/>
      <c r="D30" s="45"/>
      <c r="E30" s="6">
        <f>SUM(E28:E29)</f>
        <v>4679.1620000000003</v>
      </c>
      <c r="F30" s="6">
        <f>SUM(F28:F29)</f>
        <v>10.10596700216384</v>
      </c>
    </row>
    <row r="31" spans="1:6" x14ac:dyDescent="0.2">
      <c r="A31" s="45"/>
      <c r="B31" s="45"/>
      <c r="C31" s="45"/>
      <c r="D31" s="45"/>
      <c r="E31" s="7"/>
      <c r="F31" s="7"/>
    </row>
    <row r="32" spans="1:6" x14ac:dyDescent="0.2">
      <c r="A32" s="44" t="s">
        <v>840</v>
      </c>
      <c r="B32" s="45"/>
      <c r="C32" s="45"/>
      <c r="D32" s="45"/>
      <c r="E32" s="7"/>
      <c r="F32" s="7"/>
    </row>
    <row r="33" spans="1:11" x14ac:dyDescent="0.2">
      <c r="A33" s="44" t="s">
        <v>841</v>
      </c>
      <c r="B33" s="45"/>
      <c r="C33" s="45"/>
      <c r="D33" s="45"/>
      <c r="E33" s="7"/>
      <c r="F33" s="7"/>
    </row>
    <row r="34" spans="1:11" x14ac:dyDescent="0.2">
      <c r="A34" s="45" t="s">
        <v>1565</v>
      </c>
      <c r="B34" s="45" t="s">
        <v>1566</v>
      </c>
      <c r="C34" s="45" t="s">
        <v>849</v>
      </c>
      <c r="D34" s="45">
        <v>2500</v>
      </c>
      <c r="E34" s="7">
        <v>2491.7750000000001</v>
      </c>
      <c r="F34" s="7">
        <v>5.3816892697489003</v>
      </c>
    </row>
    <row r="35" spans="1:11" x14ac:dyDescent="0.2">
      <c r="A35" s="45" t="s">
        <v>855</v>
      </c>
      <c r="B35" s="45" t="s">
        <v>856</v>
      </c>
      <c r="C35" s="45" t="s">
        <v>849</v>
      </c>
      <c r="D35" s="45">
        <v>2500</v>
      </c>
      <c r="E35" s="7">
        <v>2451.83</v>
      </c>
      <c r="F35" s="7">
        <v>5.2954168021785399</v>
      </c>
    </row>
    <row r="36" spans="1:11" x14ac:dyDescent="0.2">
      <c r="A36" s="45" t="s">
        <v>1567</v>
      </c>
      <c r="B36" s="45" t="s">
        <v>1568</v>
      </c>
      <c r="C36" s="45" t="s">
        <v>854</v>
      </c>
      <c r="D36" s="45">
        <v>2500</v>
      </c>
      <c r="E36" s="7">
        <v>2333.355</v>
      </c>
      <c r="F36" s="7">
        <v>5.0395367021560702</v>
      </c>
    </row>
    <row r="37" spans="1:11" x14ac:dyDescent="0.2">
      <c r="A37" s="45" t="s">
        <v>1478</v>
      </c>
      <c r="B37" s="45" t="s">
        <v>1479</v>
      </c>
      <c r="C37" s="45" t="s">
        <v>849</v>
      </c>
      <c r="D37" s="45">
        <v>300</v>
      </c>
      <c r="E37" s="7">
        <v>279.62220000000002</v>
      </c>
      <c r="F37" s="7">
        <v>0.60392282341847903</v>
      </c>
    </row>
    <row r="38" spans="1:11" x14ac:dyDescent="0.2">
      <c r="A38" s="45" t="s">
        <v>869</v>
      </c>
      <c r="B38" s="45" t="s">
        <v>870</v>
      </c>
      <c r="C38" s="45" t="s">
        <v>854</v>
      </c>
      <c r="D38" s="45">
        <v>200</v>
      </c>
      <c r="E38" s="7">
        <v>196.49879999999999</v>
      </c>
      <c r="F38" s="7">
        <v>0.42439445113565</v>
      </c>
    </row>
    <row r="39" spans="1:11" x14ac:dyDescent="0.2">
      <c r="A39" s="44" t="s">
        <v>135</v>
      </c>
      <c r="B39" s="45"/>
      <c r="C39" s="45"/>
      <c r="D39" s="45"/>
      <c r="E39" s="6">
        <f>SUM(E34:E38)</f>
        <v>7753.0809999999992</v>
      </c>
      <c r="F39" s="6">
        <f>SUM(F34:F38)</f>
        <v>16.74496004863764</v>
      </c>
      <c r="K39" s="1"/>
    </row>
    <row r="40" spans="1:11" x14ac:dyDescent="0.2">
      <c r="A40" s="45"/>
      <c r="B40" s="45"/>
      <c r="C40" s="45"/>
      <c r="D40" s="45"/>
      <c r="E40" s="7"/>
      <c r="F40" s="7"/>
    </row>
    <row r="41" spans="1:11" x14ac:dyDescent="0.2">
      <c r="A41" s="44" t="s">
        <v>877</v>
      </c>
      <c r="B41" s="45"/>
      <c r="C41" s="45"/>
      <c r="D41" s="45"/>
      <c r="E41" s="7"/>
      <c r="F41" s="7"/>
    </row>
    <row r="42" spans="1:11" x14ac:dyDescent="0.2">
      <c r="A42" s="45" t="s">
        <v>911</v>
      </c>
      <c r="B42" s="45" t="s">
        <v>912</v>
      </c>
      <c r="C42" s="45" t="s">
        <v>854</v>
      </c>
      <c r="D42" s="45">
        <v>760</v>
      </c>
      <c r="E42" s="7">
        <v>3742.3616000000002</v>
      </c>
      <c r="F42" s="7">
        <v>8.08268293334684</v>
      </c>
    </row>
    <row r="43" spans="1:11" x14ac:dyDescent="0.2">
      <c r="A43" s="45" t="s">
        <v>909</v>
      </c>
      <c r="B43" s="45" t="s">
        <v>910</v>
      </c>
      <c r="C43" s="45" t="s">
        <v>849</v>
      </c>
      <c r="D43" s="45">
        <v>700</v>
      </c>
      <c r="E43" s="7">
        <v>3426.71</v>
      </c>
      <c r="F43" s="7">
        <v>7.40094448236347</v>
      </c>
    </row>
    <row r="44" spans="1:11" x14ac:dyDescent="0.2">
      <c r="A44" s="45" t="s">
        <v>1569</v>
      </c>
      <c r="B44" s="45" t="s">
        <v>1570</v>
      </c>
      <c r="C44" s="45" t="s">
        <v>849</v>
      </c>
      <c r="D44" s="45">
        <v>500</v>
      </c>
      <c r="E44" s="7">
        <v>2493.7199999999998</v>
      </c>
      <c r="F44" s="7">
        <v>5.3858900445498596</v>
      </c>
    </row>
    <row r="45" spans="1:11" x14ac:dyDescent="0.2">
      <c r="A45" s="45" t="s">
        <v>1571</v>
      </c>
      <c r="B45" s="45" t="s">
        <v>1572</v>
      </c>
      <c r="C45" s="45" t="s">
        <v>844</v>
      </c>
      <c r="D45" s="45">
        <v>500</v>
      </c>
      <c r="E45" s="7">
        <v>2424.38</v>
      </c>
      <c r="F45" s="7">
        <v>5.2361308030596003</v>
      </c>
    </row>
    <row r="46" spans="1:11" x14ac:dyDescent="0.2">
      <c r="A46" s="45" t="s">
        <v>1573</v>
      </c>
      <c r="B46" s="45" t="s">
        <v>1574</v>
      </c>
      <c r="C46" s="45" t="s">
        <v>849</v>
      </c>
      <c r="D46" s="45">
        <v>440</v>
      </c>
      <c r="E46" s="7">
        <v>2187.8845999999999</v>
      </c>
      <c r="F46" s="7">
        <v>4.7253524396339399</v>
      </c>
    </row>
    <row r="47" spans="1:11" x14ac:dyDescent="0.2">
      <c r="A47" s="45" t="s">
        <v>1575</v>
      </c>
      <c r="B47" s="45" t="s">
        <v>1576</v>
      </c>
      <c r="C47" s="45" t="s">
        <v>849</v>
      </c>
      <c r="D47" s="45">
        <v>400</v>
      </c>
      <c r="E47" s="7">
        <v>2000</v>
      </c>
      <c r="F47" s="7">
        <v>4.3195627773365501</v>
      </c>
    </row>
    <row r="48" spans="1:11" x14ac:dyDescent="0.2">
      <c r="A48" s="44" t="s">
        <v>135</v>
      </c>
      <c r="B48" s="45"/>
      <c r="C48" s="45"/>
      <c r="D48" s="45"/>
      <c r="E48" s="6">
        <f>SUM(E42:E47)</f>
        <v>16275.056200000001</v>
      </c>
      <c r="F48" s="6">
        <f>SUM(F42:F47)</f>
        <v>35.150563480290259</v>
      </c>
      <c r="I48" s="1"/>
      <c r="J48" s="1"/>
    </row>
    <row r="49" spans="1:10" x14ac:dyDescent="0.2">
      <c r="A49" s="45"/>
      <c r="B49" s="45"/>
      <c r="C49" s="45"/>
      <c r="D49" s="45"/>
      <c r="E49" s="7"/>
      <c r="F49" s="7"/>
    </row>
    <row r="50" spans="1:10" x14ac:dyDescent="0.2">
      <c r="A50" s="44" t="s">
        <v>1432</v>
      </c>
      <c r="B50" s="45"/>
      <c r="C50" s="45"/>
      <c r="D50" s="45"/>
      <c r="E50" s="7"/>
      <c r="F50" s="7"/>
    </row>
    <row r="51" spans="1:10" x14ac:dyDescent="0.2">
      <c r="A51" s="45" t="s">
        <v>133</v>
      </c>
      <c r="B51" s="45" t="s">
        <v>1577</v>
      </c>
      <c r="C51" s="45" t="s">
        <v>1435</v>
      </c>
      <c r="D51" s="45">
        <v>500000</v>
      </c>
      <c r="E51" s="7">
        <v>509.70249999999999</v>
      </c>
      <c r="F51" s="7">
        <v>1.1008459732576901</v>
      </c>
    </row>
    <row r="52" spans="1:10" x14ac:dyDescent="0.2">
      <c r="A52" s="44" t="s">
        <v>135</v>
      </c>
      <c r="B52" s="45"/>
      <c r="C52" s="45"/>
      <c r="D52" s="45"/>
      <c r="E52" s="6">
        <f>SUM(E51:E51)</f>
        <v>509.70249999999999</v>
      </c>
      <c r="F52" s="6">
        <f>SUM(F51:F51)</f>
        <v>1.1008459732576901</v>
      </c>
      <c r="I52" s="1"/>
      <c r="J52" s="1"/>
    </row>
    <row r="53" spans="1:10" x14ac:dyDescent="0.2">
      <c r="A53" s="45"/>
      <c r="B53" s="45"/>
      <c r="C53" s="45"/>
      <c r="D53" s="45"/>
      <c r="E53" s="7"/>
      <c r="F53" s="7"/>
    </row>
    <row r="54" spans="1:10" x14ac:dyDescent="0.2">
      <c r="A54" s="44" t="s">
        <v>135</v>
      </c>
      <c r="B54" s="45"/>
      <c r="C54" s="45"/>
      <c r="D54" s="45"/>
      <c r="E54" s="6">
        <v>43272.525699999998</v>
      </c>
      <c r="F54" s="6">
        <v>93.459195647529725</v>
      </c>
      <c r="G54" s="13"/>
      <c r="H54" s="13"/>
      <c r="I54" s="1"/>
      <c r="J54" s="1"/>
    </row>
    <row r="55" spans="1:10" x14ac:dyDescent="0.2">
      <c r="A55" s="45"/>
      <c r="B55" s="45"/>
      <c r="C55" s="45"/>
      <c r="D55" s="45"/>
      <c r="E55" s="7"/>
      <c r="F55" s="7"/>
      <c r="G55" s="13"/>
      <c r="H55" s="13"/>
    </row>
    <row r="56" spans="1:10" x14ac:dyDescent="0.2">
      <c r="A56" s="44" t="s">
        <v>141</v>
      </c>
      <c r="B56" s="45"/>
      <c r="C56" s="45"/>
      <c r="D56" s="45"/>
      <c r="E56" s="6">
        <v>3028.4523700999998</v>
      </c>
      <c r="F56" s="6">
        <v>6.54</v>
      </c>
      <c r="G56" s="13"/>
      <c r="H56" s="13"/>
      <c r="I56" s="1"/>
      <c r="J56" s="1"/>
    </row>
    <row r="57" spans="1:10" x14ac:dyDescent="0.2">
      <c r="A57" s="45"/>
      <c r="B57" s="45"/>
      <c r="C57" s="45"/>
      <c r="D57" s="45"/>
      <c r="E57" s="7"/>
      <c r="F57" s="7"/>
      <c r="G57" s="13"/>
      <c r="H57" s="13"/>
    </row>
    <row r="58" spans="1:10" x14ac:dyDescent="0.2">
      <c r="A58" s="46" t="s">
        <v>142</v>
      </c>
      <c r="B58" s="43"/>
      <c r="C58" s="43"/>
      <c r="D58" s="43"/>
      <c r="E58" s="8">
        <v>46300.982370099999</v>
      </c>
      <c r="F58" s="8">
        <f xml:space="preserve"> ROUND(SUM(F54:F57),2)</f>
        <v>100</v>
      </c>
      <c r="I58" s="1"/>
      <c r="J58" s="1"/>
    </row>
    <row r="59" spans="1:10" x14ac:dyDescent="0.2">
      <c r="A59" s="4" t="s">
        <v>913</v>
      </c>
    </row>
    <row r="61" spans="1:10" x14ac:dyDescent="0.2">
      <c r="A61" s="4" t="s">
        <v>143</v>
      </c>
    </row>
    <row r="62" spans="1:10" x14ac:dyDescent="0.2">
      <c r="A62" s="4" t="s">
        <v>144</v>
      </c>
    </row>
    <row r="63" spans="1:10" x14ac:dyDescent="0.2">
      <c r="A63" s="4" t="s">
        <v>914</v>
      </c>
    </row>
    <row r="64" spans="1:10" x14ac:dyDescent="0.2">
      <c r="A64" s="2" t="s">
        <v>1407</v>
      </c>
      <c r="D64" s="2">
        <v>11.4124</v>
      </c>
    </row>
    <row r="65" spans="1:4" x14ac:dyDescent="0.2">
      <c r="A65" s="2" t="s">
        <v>1578</v>
      </c>
      <c r="D65" s="2">
        <v>10.0009</v>
      </c>
    </row>
    <row r="66" spans="1:4" x14ac:dyDescent="0.2">
      <c r="A66" s="2" t="s">
        <v>1404</v>
      </c>
      <c r="D66" s="2">
        <v>10.1371</v>
      </c>
    </row>
    <row r="67" spans="1:4" x14ac:dyDescent="0.2">
      <c r="A67" s="2" t="s">
        <v>922</v>
      </c>
      <c r="D67" s="2">
        <v>30.6418</v>
      </c>
    </row>
    <row r="68" spans="1:4" x14ac:dyDescent="0.2">
      <c r="A68" s="2" t="s">
        <v>924</v>
      </c>
      <c r="D68" s="2">
        <v>10.025600000000001</v>
      </c>
    </row>
    <row r="69" spans="1:4" x14ac:dyDescent="0.2">
      <c r="A69" s="2" t="s">
        <v>1402</v>
      </c>
      <c r="D69" s="2">
        <v>10.3536</v>
      </c>
    </row>
    <row r="70" spans="1:4" x14ac:dyDescent="0.2">
      <c r="A70" s="2" t="s">
        <v>1579</v>
      </c>
      <c r="D70" s="2">
        <v>10.370100000000001</v>
      </c>
    </row>
    <row r="71" spans="1:4" x14ac:dyDescent="0.2">
      <c r="A71" s="2" t="s">
        <v>1405</v>
      </c>
      <c r="D71" s="2">
        <v>11.161199999999999</v>
      </c>
    </row>
    <row r="72" spans="1:4" x14ac:dyDescent="0.2">
      <c r="A72" s="2" t="s">
        <v>1406</v>
      </c>
      <c r="D72" s="2">
        <v>31.252500000000001</v>
      </c>
    </row>
    <row r="74" spans="1:4" x14ac:dyDescent="0.2">
      <c r="A74" s="4" t="s">
        <v>146</v>
      </c>
    </row>
    <row r="75" spans="1:4" x14ac:dyDescent="0.2">
      <c r="A75" s="2" t="s">
        <v>1579</v>
      </c>
      <c r="D75" s="10">
        <v>10.366</v>
      </c>
    </row>
    <row r="76" spans="1:4" x14ac:dyDescent="0.2">
      <c r="A76" s="2" t="s">
        <v>1402</v>
      </c>
      <c r="D76" s="10">
        <v>10.2715</v>
      </c>
    </row>
    <row r="77" spans="1:4" x14ac:dyDescent="0.2">
      <c r="A77" s="2" t="s">
        <v>1407</v>
      </c>
      <c r="D77" s="10">
        <v>11.308999999999999</v>
      </c>
    </row>
    <row r="78" spans="1:4" x14ac:dyDescent="0.2">
      <c r="A78" s="2" t="s">
        <v>922</v>
      </c>
      <c r="D78" s="10">
        <v>31.535699999999999</v>
      </c>
    </row>
    <row r="79" spans="1:4" x14ac:dyDescent="0.2">
      <c r="A79" s="2" t="s">
        <v>1578</v>
      </c>
      <c r="D79" s="10">
        <v>10</v>
      </c>
    </row>
    <row r="80" spans="1:4" x14ac:dyDescent="0.2">
      <c r="A80" s="2" t="s">
        <v>1405</v>
      </c>
      <c r="D80" s="10">
        <v>11.0387</v>
      </c>
    </row>
    <row r="81" spans="1:5" x14ac:dyDescent="0.2">
      <c r="A81" s="2" t="s">
        <v>1404</v>
      </c>
      <c r="D81" s="10">
        <v>10.037800000000001</v>
      </c>
    </row>
    <row r="82" spans="1:5" x14ac:dyDescent="0.2">
      <c r="A82" s="2" t="s">
        <v>1406</v>
      </c>
      <c r="D82" s="10">
        <v>32.198300000000003</v>
      </c>
    </row>
    <row r="83" spans="1:5" x14ac:dyDescent="0.2">
      <c r="A83" s="2" t="s">
        <v>924</v>
      </c>
      <c r="D83" s="10">
        <v>10.014699999999999</v>
      </c>
    </row>
    <row r="85" spans="1:5" x14ac:dyDescent="0.2">
      <c r="A85" s="4" t="s">
        <v>147</v>
      </c>
      <c r="D85" s="47"/>
    </row>
    <row r="86" spans="1:5" x14ac:dyDescent="0.2">
      <c r="A86" s="27" t="s">
        <v>636</v>
      </c>
      <c r="B86" s="28"/>
      <c r="C86" s="37" t="s">
        <v>637</v>
      </c>
      <c r="D86" s="38"/>
    </row>
    <row r="87" spans="1:5" x14ac:dyDescent="0.2">
      <c r="A87" s="39"/>
      <c r="B87" s="40"/>
      <c r="C87" s="29" t="s">
        <v>638</v>
      </c>
      <c r="D87" s="29" t="s">
        <v>639</v>
      </c>
    </row>
    <row r="88" spans="1:5" x14ac:dyDescent="0.2">
      <c r="A88" s="30" t="s">
        <v>1405</v>
      </c>
      <c r="B88" s="31"/>
      <c r="C88" s="32">
        <v>0.31779660879999999</v>
      </c>
      <c r="D88" s="32">
        <v>0.29443254720000001</v>
      </c>
    </row>
    <row r="89" spans="1:5" x14ac:dyDescent="0.2">
      <c r="A89" s="30" t="s">
        <v>1579</v>
      </c>
      <c r="B89" s="31"/>
      <c r="C89" s="32">
        <v>0.20107858160000003</v>
      </c>
      <c r="D89" s="32">
        <v>0.18629550280000001</v>
      </c>
    </row>
    <row r="90" spans="1:5" x14ac:dyDescent="0.2">
      <c r="A90" s="30" t="s">
        <v>1407</v>
      </c>
      <c r="B90" s="31"/>
      <c r="C90" s="32">
        <v>0.31779660879999999</v>
      </c>
      <c r="D90" s="32">
        <v>0.29443254720000001</v>
      </c>
    </row>
    <row r="91" spans="1:5" x14ac:dyDescent="0.2">
      <c r="A91" s="30" t="s">
        <v>924</v>
      </c>
      <c r="B91" s="31"/>
      <c r="C91" s="32">
        <v>0.2160564908</v>
      </c>
      <c r="D91" s="32">
        <v>0.20017225179999998</v>
      </c>
    </row>
    <row r="92" spans="1:5" x14ac:dyDescent="0.2">
      <c r="A92" s="30" t="s">
        <v>1578</v>
      </c>
      <c r="B92" s="31"/>
      <c r="C92" s="32">
        <v>0.21582251330000002</v>
      </c>
      <c r="D92" s="32">
        <v>0.19995547609999995</v>
      </c>
    </row>
    <row r="93" spans="1:5" x14ac:dyDescent="0.2">
      <c r="A93" s="30" t="s">
        <v>1404</v>
      </c>
      <c r="B93" s="31"/>
      <c r="C93" s="32">
        <v>0.28168335779999998</v>
      </c>
      <c r="D93" s="32">
        <v>0.26097430319999998</v>
      </c>
    </row>
    <row r="94" spans="1:5" x14ac:dyDescent="0.2">
      <c r="A94" s="30" t="s">
        <v>1402</v>
      </c>
      <c r="B94" s="31"/>
      <c r="C94" s="32">
        <v>0.28168335779999998</v>
      </c>
      <c r="D94" s="32">
        <v>0.26097430319999998</v>
      </c>
    </row>
    <row r="96" spans="1:5" x14ac:dyDescent="0.2">
      <c r="A96" s="4" t="s">
        <v>929</v>
      </c>
      <c r="D96" s="50">
        <v>0.69514264025003358</v>
      </c>
      <c r="E96" s="1" t="s">
        <v>930</v>
      </c>
    </row>
  </sheetData>
  <mergeCells count="3">
    <mergeCell ref="C86:D86"/>
    <mergeCell ref="A87:B87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7.5703125" style="2" bestFit="1" customWidth="1"/>
    <col min="3" max="3" width="11.7109375" style="2" bestFit="1" customWidth="1"/>
    <col min="4" max="4" width="8.285156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41" t="s">
        <v>931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646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4"/>
      <c r="B7" s="45"/>
      <c r="C7" s="45"/>
      <c r="D7" s="45"/>
      <c r="E7" s="7"/>
      <c r="F7" s="7"/>
    </row>
    <row r="8" spans="1:6" x14ac:dyDescent="0.2">
      <c r="A8" s="45" t="s">
        <v>932</v>
      </c>
      <c r="B8" s="45" t="s">
        <v>933</v>
      </c>
      <c r="C8" s="45" t="s">
        <v>687</v>
      </c>
      <c r="D8" s="45">
        <v>67</v>
      </c>
      <c r="E8" s="7">
        <v>6701.6580266999999</v>
      </c>
      <c r="F8" s="7">
        <v>1.19220139147644</v>
      </c>
    </row>
    <row r="9" spans="1:6" x14ac:dyDescent="0.2">
      <c r="A9" s="45" t="s">
        <v>934</v>
      </c>
      <c r="B9" s="45" t="s">
        <v>935</v>
      </c>
      <c r="C9" s="45" t="s">
        <v>676</v>
      </c>
      <c r="D9" s="45">
        <v>500</v>
      </c>
      <c r="E9" s="7">
        <v>5003.4674999999997</v>
      </c>
      <c r="F9" s="7">
        <v>0.89009926975406595</v>
      </c>
    </row>
    <row r="10" spans="1:6" x14ac:dyDescent="0.2">
      <c r="A10" s="45" t="s">
        <v>786</v>
      </c>
      <c r="B10" s="45" t="s">
        <v>787</v>
      </c>
      <c r="C10" s="45" t="s">
        <v>673</v>
      </c>
      <c r="D10" s="45">
        <v>450</v>
      </c>
      <c r="E10" s="7">
        <v>4502.1167999999998</v>
      </c>
      <c r="F10" s="7">
        <v>0.80091074360481196</v>
      </c>
    </row>
    <row r="11" spans="1:6" x14ac:dyDescent="0.2">
      <c r="A11" s="44" t="s">
        <v>135</v>
      </c>
      <c r="B11" s="45"/>
      <c r="C11" s="45"/>
      <c r="D11" s="45"/>
      <c r="E11" s="6">
        <f>SUM(E8:E10)</f>
        <v>16207.242326699999</v>
      </c>
      <c r="F11" s="6">
        <f>SUM(F8:F10)</f>
        <v>2.8832114048353179</v>
      </c>
    </row>
    <row r="12" spans="1:6" x14ac:dyDescent="0.2">
      <c r="A12" s="45"/>
      <c r="B12" s="45"/>
      <c r="C12" s="45"/>
      <c r="D12" s="45"/>
      <c r="E12" s="7"/>
      <c r="F12" s="7"/>
    </row>
    <row r="13" spans="1:6" x14ac:dyDescent="0.2">
      <c r="A13" s="44" t="s">
        <v>840</v>
      </c>
      <c r="B13" s="45"/>
      <c r="C13" s="45"/>
      <c r="D13" s="45"/>
      <c r="E13" s="7"/>
      <c r="F13" s="7"/>
    </row>
    <row r="14" spans="1:6" x14ac:dyDescent="0.2">
      <c r="A14" s="44" t="s">
        <v>841</v>
      </c>
      <c r="B14" s="45"/>
      <c r="C14" s="45"/>
      <c r="D14" s="45"/>
      <c r="E14" s="7"/>
      <c r="F14" s="7"/>
    </row>
    <row r="15" spans="1:6" x14ac:dyDescent="0.2">
      <c r="A15" s="45" t="s">
        <v>936</v>
      </c>
      <c r="B15" s="45" t="s">
        <v>937</v>
      </c>
      <c r="C15" s="45" t="s">
        <v>854</v>
      </c>
      <c r="D15" s="45">
        <v>28700</v>
      </c>
      <c r="E15" s="7">
        <v>28593.982199999999</v>
      </c>
      <c r="F15" s="7">
        <v>5.0867688609111097</v>
      </c>
    </row>
    <row r="16" spans="1:6" x14ac:dyDescent="0.2">
      <c r="A16" s="45" t="s">
        <v>938</v>
      </c>
      <c r="B16" s="45" t="s">
        <v>939</v>
      </c>
      <c r="C16" s="45" t="s">
        <v>854</v>
      </c>
      <c r="D16" s="45">
        <v>20000</v>
      </c>
      <c r="E16" s="7">
        <v>19958.939999999999</v>
      </c>
      <c r="F16" s="7">
        <v>3.55062522521935</v>
      </c>
    </row>
    <row r="17" spans="1:6" x14ac:dyDescent="0.2">
      <c r="A17" s="45" t="s">
        <v>940</v>
      </c>
      <c r="B17" s="45" t="s">
        <v>941</v>
      </c>
      <c r="C17" s="45" t="s">
        <v>849</v>
      </c>
      <c r="D17" s="45">
        <v>20000</v>
      </c>
      <c r="E17" s="7">
        <v>19735.64</v>
      </c>
      <c r="F17" s="7">
        <v>3.5109009406234999</v>
      </c>
    </row>
    <row r="18" spans="1:6" x14ac:dyDescent="0.2">
      <c r="A18" s="45" t="s">
        <v>873</v>
      </c>
      <c r="B18" s="45" t="s">
        <v>874</v>
      </c>
      <c r="C18" s="45" t="s">
        <v>849</v>
      </c>
      <c r="D18" s="45">
        <v>19000</v>
      </c>
      <c r="E18" s="7">
        <v>18917.274000000001</v>
      </c>
      <c r="F18" s="7">
        <v>3.36531650762947</v>
      </c>
    </row>
    <row r="19" spans="1:6" x14ac:dyDescent="0.2">
      <c r="A19" s="45" t="s">
        <v>942</v>
      </c>
      <c r="B19" s="45" t="s">
        <v>943</v>
      </c>
      <c r="C19" s="45" t="s">
        <v>844</v>
      </c>
      <c r="D19" s="45">
        <v>18500</v>
      </c>
      <c r="E19" s="7">
        <v>18414.863000000001</v>
      </c>
      <c r="F19" s="7">
        <v>3.2759393578395701</v>
      </c>
    </row>
    <row r="20" spans="1:6" x14ac:dyDescent="0.2">
      <c r="A20" s="45" t="s">
        <v>944</v>
      </c>
      <c r="B20" s="45" t="s">
        <v>945</v>
      </c>
      <c r="C20" s="45" t="s">
        <v>844</v>
      </c>
      <c r="D20" s="45">
        <v>13500</v>
      </c>
      <c r="E20" s="7">
        <v>13474.539000000001</v>
      </c>
      <c r="F20" s="7">
        <v>2.3970730946434</v>
      </c>
    </row>
    <row r="21" spans="1:6" x14ac:dyDescent="0.2">
      <c r="A21" s="45" t="s">
        <v>852</v>
      </c>
      <c r="B21" s="45" t="s">
        <v>853</v>
      </c>
      <c r="C21" s="45" t="s">
        <v>854</v>
      </c>
      <c r="D21" s="45">
        <v>12500</v>
      </c>
      <c r="E21" s="7">
        <v>12294.025</v>
      </c>
      <c r="F21" s="7">
        <v>2.1870638062180299</v>
      </c>
    </row>
    <row r="22" spans="1:6" x14ac:dyDescent="0.2">
      <c r="A22" s="45" t="s">
        <v>850</v>
      </c>
      <c r="B22" s="45" t="s">
        <v>851</v>
      </c>
      <c r="C22" s="45" t="s">
        <v>849</v>
      </c>
      <c r="D22" s="45">
        <v>2500</v>
      </c>
      <c r="E22" s="7">
        <v>2499.7224999999999</v>
      </c>
      <c r="F22" s="7">
        <v>0.44469184057612199</v>
      </c>
    </row>
    <row r="23" spans="1:6" x14ac:dyDescent="0.2">
      <c r="A23" s="45" t="s">
        <v>871</v>
      </c>
      <c r="B23" s="45" t="s">
        <v>872</v>
      </c>
      <c r="C23" s="45" t="s">
        <v>844</v>
      </c>
      <c r="D23" s="45">
        <v>1200</v>
      </c>
      <c r="E23" s="7">
        <v>1198.95</v>
      </c>
      <c r="F23" s="7">
        <v>0.213288987981162</v>
      </c>
    </row>
    <row r="24" spans="1:6" x14ac:dyDescent="0.2">
      <c r="A24" s="44" t="s">
        <v>135</v>
      </c>
      <c r="B24" s="45"/>
      <c r="C24" s="45"/>
      <c r="D24" s="45"/>
      <c r="E24" s="6">
        <f>SUM(E15:E23)</f>
        <v>135087.93570000003</v>
      </c>
      <c r="F24" s="6">
        <f>SUM(F15:F23)</f>
        <v>24.031668621641714</v>
      </c>
    </row>
    <row r="25" spans="1:6" x14ac:dyDescent="0.2">
      <c r="A25" s="45"/>
      <c r="B25" s="45"/>
      <c r="C25" s="45"/>
      <c r="D25" s="45"/>
      <c r="E25" s="7"/>
      <c r="F25" s="7"/>
    </row>
    <row r="26" spans="1:6" x14ac:dyDescent="0.2">
      <c r="A26" s="44" t="s">
        <v>877</v>
      </c>
      <c r="B26" s="45"/>
      <c r="C26" s="45"/>
      <c r="D26" s="45"/>
      <c r="E26" s="7"/>
      <c r="F26" s="7"/>
    </row>
    <row r="27" spans="1:6" x14ac:dyDescent="0.2">
      <c r="A27" s="45" t="s">
        <v>946</v>
      </c>
      <c r="B27" s="45" t="s">
        <v>947</v>
      </c>
      <c r="C27" s="45" t="s">
        <v>849</v>
      </c>
      <c r="D27" s="45">
        <v>9640</v>
      </c>
      <c r="E27" s="7">
        <v>47988.9804</v>
      </c>
      <c r="F27" s="7">
        <v>8.5370708234403807</v>
      </c>
    </row>
    <row r="28" spans="1:6" x14ac:dyDescent="0.2">
      <c r="A28" s="45" t="s">
        <v>948</v>
      </c>
      <c r="B28" s="45" t="s">
        <v>949</v>
      </c>
      <c r="C28" s="45" t="s">
        <v>849</v>
      </c>
      <c r="D28" s="45">
        <v>5600</v>
      </c>
      <c r="E28" s="7">
        <v>27882.344000000001</v>
      </c>
      <c r="F28" s="7">
        <v>4.9601709281476598</v>
      </c>
    </row>
    <row r="29" spans="1:6" x14ac:dyDescent="0.2">
      <c r="A29" s="45" t="s">
        <v>950</v>
      </c>
      <c r="B29" s="45" t="s">
        <v>951</v>
      </c>
      <c r="C29" s="45" t="s">
        <v>854</v>
      </c>
      <c r="D29" s="45">
        <v>5600</v>
      </c>
      <c r="E29" s="7">
        <v>27693.82</v>
      </c>
      <c r="F29" s="7">
        <v>4.9266331716355802</v>
      </c>
    </row>
    <row r="30" spans="1:6" x14ac:dyDescent="0.2">
      <c r="A30" s="45" t="s">
        <v>952</v>
      </c>
      <c r="B30" s="45" t="s">
        <v>953</v>
      </c>
      <c r="C30" s="45" t="s">
        <v>954</v>
      </c>
      <c r="D30" s="45">
        <v>4000</v>
      </c>
      <c r="E30" s="7">
        <v>19734.12</v>
      </c>
      <c r="F30" s="7">
        <v>3.5106305379697398</v>
      </c>
    </row>
    <row r="31" spans="1:6" x14ac:dyDescent="0.2">
      <c r="A31" s="45" t="s">
        <v>955</v>
      </c>
      <c r="B31" s="45" t="s">
        <v>956</v>
      </c>
      <c r="C31" s="45" t="s">
        <v>844</v>
      </c>
      <c r="D31" s="45">
        <v>3700</v>
      </c>
      <c r="E31" s="7">
        <v>18417.804499999998</v>
      </c>
      <c r="F31" s="7">
        <v>3.2764626403435502</v>
      </c>
    </row>
    <row r="32" spans="1:6" x14ac:dyDescent="0.2">
      <c r="A32" s="45" t="s">
        <v>907</v>
      </c>
      <c r="B32" s="45" t="s">
        <v>908</v>
      </c>
      <c r="C32" s="45" t="s">
        <v>849</v>
      </c>
      <c r="D32" s="45">
        <v>3700</v>
      </c>
      <c r="E32" s="7">
        <v>18281.811000000002</v>
      </c>
      <c r="F32" s="7">
        <v>3.2522698750180399</v>
      </c>
    </row>
    <row r="33" spans="1:6" x14ac:dyDescent="0.2">
      <c r="A33" s="45" t="s">
        <v>957</v>
      </c>
      <c r="B33" s="45" t="s">
        <v>958</v>
      </c>
      <c r="C33" s="45" t="s">
        <v>849</v>
      </c>
      <c r="D33" s="45">
        <v>3500</v>
      </c>
      <c r="E33" s="7">
        <v>17453.537499999999</v>
      </c>
      <c r="F33" s="7">
        <v>3.1049229326212702</v>
      </c>
    </row>
    <row r="34" spans="1:6" x14ac:dyDescent="0.2">
      <c r="A34" s="45" t="s">
        <v>959</v>
      </c>
      <c r="B34" s="45" t="s">
        <v>960</v>
      </c>
      <c r="C34" s="45" t="s">
        <v>854</v>
      </c>
      <c r="D34" s="45">
        <v>3000</v>
      </c>
      <c r="E34" s="7">
        <v>14936.97</v>
      </c>
      <c r="F34" s="7">
        <v>2.6572344257933902</v>
      </c>
    </row>
    <row r="35" spans="1:6" x14ac:dyDescent="0.2">
      <c r="A35" s="45" t="s">
        <v>961</v>
      </c>
      <c r="B35" s="45" t="s">
        <v>962</v>
      </c>
      <c r="C35" s="45" t="s">
        <v>854</v>
      </c>
      <c r="D35" s="45">
        <v>2500</v>
      </c>
      <c r="E35" s="7">
        <v>12450.2125</v>
      </c>
      <c r="F35" s="7">
        <v>2.2148490131159901</v>
      </c>
    </row>
    <row r="36" spans="1:6" x14ac:dyDescent="0.2">
      <c r="A36" s="45" t="s">
        <v>882</v>
      </c>
      <c r="B36" s="45" t="s">
        <v>883</v>
      </c>
      <c r="C36" s="45" t="s">
        <v>844</v>
      </c>
      <c r="D36" s="45">
        <v>2500</v>
      </c>
      <c r="E36" s="7">
        <v>12299.6625</v>
      </c>
      <c r="F36" s="7">
        <v>2.18806669763948</v>
      </c>
    </row>
    <row r="37" spans="1:6" x14ac:dyDescent="0.2">
      <c r="A37" s="45" t="s">
        <v>963</v>
      </c>
      <c r="B37" s="45" t="s">
        <v>964</v>
      </c>
      <c r="C37" s="45" t="s">
        <v>849</v>
      </c>
      <c r="D37" s="45">
        <v>2400</v>
      </c>
      <c r="E37" s="7">
        <v>11990.736000000001</v>
      </c>
      <c r="F37" s="7">
        <v>2.1331097598642899</v>
      </c>
    </row>
    <row r="38" spans="1:6" x14ac:dyDescent="0.2">
      <c r="A38" s="45" t="s">
        <v>965</v>
      </c>
      <c r="B38" s="45" t="s">
        <v>966</v>
      </c>
      <c r="C38" s="45" t="s">
        <v>849</v>
      </c>
      <c r="D38" s="45">
        <v>2400</v>
      </c>
      <c r="E38" s="7">
        <v>11968.188</v>
      </c>
      <c r="F38" s="7">
        <v>2.1290985499714701</v>
      </c>
    </row>
    <row r="39" spans="1:6" x14ac:dyDescent="0.2">
      <c r="A39" s="45" t="s">
        <v>967</v>
      </c>
      <c r="B39" s="45" t="s">
        <v>968</v>
      </c>
      <c r="C39" s="45" t="s">
        <v>854</v>
      </c>
      <c r="D39" s="45">
        <v>2000</v>
      </c>
      <c r="E39" s="7">
        <v>9986.43</v>
      </c>
      <c r="F39" s="7">
        <v>1.7765507721295499</v>
      </c>
    </row>
    <row r="40" spans="1:6" x14ac:dyDescent="0.2">
      <c r="A40" s="45" t="s">
        <v>969</v>
      </c>
      <c r="B40" s="45" t="s">
        <v>970</v>
      </c>
      <c r="C40" s="45" t="s">
        <v>849</v>
      </c>
      <c r="D40" s="45">
        <v>2000</v>
      </c>
      <c r="E40" s="7">
        <v>9980.6</v>
      </c>
      <c r="F40" s="7">
        <v>1.77551363563517</v>
      </c>
    </row>
    <row r="41" spans="1:6" x14ac:dyDescent="0.2">
      <c r="A41" s="45" t="s">
        <v>971</v>
      </c>
      <c r="B41" s="45" t="s">
        <v>972</v>
      </c>
      <c r="C41" s="45" t="s">
        <v>849</v>
      </c>
      <c r="D41" s="45">
        <v>2000</v>
      </c>
      <c r="E41" s="7">
        <v>9959.75</v>
      </c>
      <c r="F41" s="7">
        <v>1.7718044939700399</v>
      </c>
    </row>
    <row r="42" spans="1:6" x14ac:dyDescent="0.2">
      <c r="A42" s="45" t="s">
        <v>973</v>
      </c>
      <c r="B42" s="45" t="s">
        <v>974</v>
      </c>
      <c r="C42" s="45" t="s">
        <v>849</v>
      </c>
      <c r="D42" s="45">
        <v>2000</v>
      </c>
      <c r="E42" s="7">
        <v>9951.49</v>
      </c>
      <c r="F42" s="7">
        <v>1.7703350690226101</v>
      </c>
    </row>
    <row r="43" spans="1:6" x14ac:dyDescent="0.2">
      <c r="A43" s="45" t="s">
        <v>975</v>
      </c>
      <c r="B43" s="45" t="s">
        <v>976</v>
      </c>
      <c r="C43" s="45" t="s">
        <v>849</v>
      </c>
      <c r="D43" s="45">
        <v>2000</v>
      </c>
      <c r="E43" s="7">
        <v>9882.7099999999991</v>
      </c>
      <c r="F43" s="7">
        <v>1.7580993489397501</v>
      </c>
    </row>
    <row r="44" spans="1:6" x14ac:dyDescent="0.2">
      <c r="A44" s="45" t="s">
        <v>977</v>
      </c>
      <c r="B44" s="45" t="s">
        <v>978</v>
      </c>
      <c r="C44" s="45" t="s">
        <v>849</v>
      </c>
      <c r="D44" s="45">
        <v>2000</v>
      </c>
      <c r="E44" s="7">
        <v>9873.2800000000007</v>
      </c>
      <c r="F44" s="7">
        <v>1.7564217851075099</v>
      </c>
    </row>
    <row r="45" spans="1:6" x14ac:dyDescent="0.2">
      <c r="A45" s="45" t="s">
        <v>979</v>
      </c>
      <c r="B45" s="45" t="s">
        <v>980</v>
      </c>
      <c r="C45" s="45" t="s">
        <v>954</v>
      </c>
      <c r="D45" s="45">
        <v>2000</v>
      </c>
      <c r="E45" s="7">
        <v>9867.16</v>
      </c>
      <c r="F45" s="7">
        <v>1.7553330586331399</v>
      </c>
    </row>
    <row r="46" spans="1:6" x14ac:dyDescent="0.2">
      <c r="A46" s="45" t="s">
        <v>981</v>
      </c>
      <c r="B46" s="45" t="s">
        <v>982</v>
      </c>
      <c r="C46" s="45" t="s">
        <v>849</v>
      </c>
      <c r="D46" s="45">
        <v>2000</v>
      </c>
      <c r="E46" s="7">
        <v>9859.2199999999993</v>
      </c>
      <c r="F46" s="7">
        <v>1.75392056056019</v>
      </c>
    </row>
    <row r="47" spans="1:6" x14ac:dyDescent="0.2">
      <c r="A47" s="45" t="s">
        <v>983</v>
      </c>
      <c r="B47" s="45" t="s">
        <v>984</v>
      </c>
      <c r="C47" s="45" t="s">
        <v>849</v>
      </c>
      <c r="D47" s="45">
        <v>1920</v>
      </c>
      <c r="E47" s="7">
        <v>9577.4207999999999</v>
      </c>
      <c r="F47" s="7">
        <v>1.70378947404123</v>
      </c>
    </row>
    <row r="48" spans="1:6" x14ac:dyDescent="0.2">
      <c r="A48" s="45" t="s">
        <v>985</v>
      </c>
      <c r="B48" s="45" t="s">
        <v>986</v>
      </c>
      <c r="C48" s="45" t="s">
        <v>987</v>
      </c>
      <c r="D48" s="45">
        <v>1840</v>
      </c>
      <c r="E48" s="7">
        <v>9150.1728000000003</v>
      </c>
      <c r="F48" s="7">
        <v>1.62778355758352</v>
      </c>
    </row>
    <row r="49" spans="1:6" x14ac:dyDescent="0.2">
      <c r="A49" s="45" t="s">
        <v>988</v>
      </c>
      <c r="B49" s="45" t="s">
        <v>989</v>
      </c>
      <c r="C49" s="45" t="s">
        <v>844</v>
      </c>
      <c r="D49" s="45">
        <v>1800</v>
      </c>
      <c r="E49" s="7">
        <v>8977.5360000000001</v>
      </c>
      <c r="F49" s="7">
        <v>1.59707207807202</v>
      </c>
    </row>
    <row r="50" spans="1:6" x14ac:dyDescent="0.2">
      <c r="A50" s="45" t="s">
        <v>990</v>
      </c>
      <c r="B50" s="45" t="s">
        <v>991</v>
      </c>
      <c r="C50" s="45" t="s">
        <v>849</v>
      </c>
      <c r="D50" s="45">
        <v>1800</v>
      </c>
      <c r="E50" s="7">
        <v>8975.6190000000006</v>
      </c>
      <c r="F50" s="7">
        <v>1.59673105051461</v>
      </c>
    </row>
    <row r="51" spans="1:6" x14ac:dyDescent="0.2">
      <c r="A51" s="45" t="s">
        <v>992</v>
      </c>
      <c r="B51" s="45" t="s">
        <v>993</v>
      </c>
      <c r="C51" s="45" t="s">
        <v>849</v>
      </c>
      <c r="D51" s="45">
        <v>1700</v>
      </c>
      <c r="E51" s="7">
        <v>8480.8155000000006</v>
      </c>
      <c r="F51" s="7">
        <v>1.50870724821715</v>
      </c>
    </row>
    <row r="52" spans="1:6" x14ac:dyDescent="0.2">
      <c r="A52" s="45" t="s">
        <v>994</v>
      </c>
      <c r="B52" s="45" t="s">
        <v>995</v>
      </c>
      <c r="C52" s="45" t="s">
        <v>844</v>
      </c>
      <c r="D52" s="45">
        <v>1500</v>
      </c>
      <c r="E52" s="7">
        <v>7493.7749999999996</v>
      </c>
      <c r="F52" s="7">
        <v>1.3331162149451901</v>
      </c>
    </row>
    <row r="53" spans="1:6" x14ac:dyDescent="0.2">
      <c r="A53" s="45" t="s">
        <v>996</v>
      </c>
      <c r="B53" s="45" t="s">
        <v>997</v>
      </c>
      <c r="C53" s="45" t="s">
        <v>854</v>
      </c>
      <c r="D53" s="45">
        <v>1500</v>
      </c>
      <c r="E53" s="7">
        <v>7489.02</v>
      </c>
      <c r="F53" s="7">
        <v>1.3322703171697601</v>
      </c>
    </row>
    <row r="54" spans="1:6" x14ac:dyDescent="0.2">
      <c r="A54" s="45" t="s">
        <v>998</v>
      </c>
      <c r="B54" s="45" t="s">
        <v>999</v>
      </c>
      <c r="C54" s="45" t="s">
        <v>844</v>
      </c>
      <c r="D54" s="45">
        <v>1500</v>
      </c>
      <c r="E54" s="7">
        <v>7464.21</v>
      </c>
      <c r="F54" s="7">
        <v>1.32785670543298</v>
      </c>
    </row>
    <row r="55" spans="1:6" x14ac:dyDescent="0.2">
      <c r="A55" s="45" t="s">
        <v>1000</v>
      </c>
      <c r="B55" s="45" t="s">
        <v>1001</v>
      </c>
      <c r="C55" s="45" t="s">
        <v>844</v>
      </c>
      <c r="D55" s="45">
        <v>1340</v>
      </c>
      <c r="E55" s="7">
        <v>6691.6316999999999</v>
      </c>
      <c r="F55" s="7">
        <v>1.19041774322171</v>
      </c>
    </row>
    <row r="56" spans="1:6" x14ac:dyDescent="0.2">
      <c r="A56" s="45" t="s">
        <v>1002</v>
      </c>
      <c r="B56" s="45" t="s">
        <v>1003</v>
      </c>
      <c r="C56" s="45" t="s">
        <v>849</v>
      </c>
      <c r="D56" s="45">
        <v>1000</v>
      </c>
      <c r="E56" s="7">
        <v>4996.22</v>
      </c>
      <c r="F56" s="7">
        <v>0.88880996499540699</v>
      </c>
    </row>
    <row r="57" spans="1:6" x14ac:dyDescent="0.2">
      <c r="A57" s="45" t="s">
        <v>1004</v>
      </c>
      <c r="B57" s="45" t="s">
        <v>1005</v>
      </c>
      <c r="C57" s="45" t="s">
        <v>844</v>
      </c>
      <c r="D57" s="45">
        <v>1000</v>
      </c>
      <c r="E57" s="7">
        <v>4981.7700000000004</v>
      </c>
      <c r="F57" s="7">
        <v>0.88623936081981403</v>
      </c>
    </row>
    <row r="58" spans="1:6" x14ac:dyDescent="0.2">
      <c r="A58" s="45" t="s">
        <v>1006</v>
      </c>
      <c r="B58" s="45" t="s">
        <v>1007</v>
      </c>
      <c r="C58" s="45" t="s">
        <v>854</v>
      </c>
      <c r="D58" s="45">
        <v>1000</v>
      </c>
      <c r="E58" s="7">
        <v>4978.6049999999996</v>
      </c>
      <c r="F58" s="7">
        <v>0.88567631845194195</v>
      </c>
    </row>
    <row r="59" spans="1:6" x14ac:dyDescent="0.2">
      <c r="A59" s="45" t="s">
        <v>1008</v>
      </c>
      <c r="B59" s="45" t="s">
        <v>1009</v>
      </c>
      <c r="C59" s="45" t="s">
        <v>854</v>
      </c>
      <c r="D59" s="45">
        <v>1000</v>
      </c>
      <c r="E59" s="7">
        <v>4970.72</v>
      </c>
      <c r="F59" s="7">
        <v>0.88427360468553695</v>
      </c>
    </row>
    <row r="60" spans="1:6" x14ac:dyDescent="0.2">
      <c r="A60" s="45" t="s">
        <v>1010</v>
      </c>
      <c r="B60" s="45" t="s">
        <v>1011</v>
      </c>
      <c r="C60" s="45" t="s">
        <v>844</v>
      </c>
      <c r="D60" s="45">
        <v>940</v>
      </c>
      <c r="E60" s="7">
        <v>4686.9669000000004</v>
      </c>
      <c r="F60" s="7">
        <v>0.83379492622895601</v>
      </c>
    </row>
    <row r="61" spans="1:6" x14ac:dyDescent="0.2">
      <c r="A61" s="45" t="s">
        <v>1012</v>
      </c>
      <c r="B61" s="45" t="s">
        <v>1013</v>
      </c>
      <c r="C61" s="45" t="s">
        <v>854</v>
      </c>
      <c r="D61" s="45">
        <v>800</v>
      </c>
      <c r="E61" s="7">
        <v>3981.1039999999998</v>
      </c>
      <c r="F61" s="7">
        <v>0.70822439902227596</v>
      </c>
    </row>
    <row r="62" spans="1:6" x14ac:dyDescent="0.2">
      <c r="A62" s="45" t="s">
        <v>1014</v>
      </c>
      <c r="B62" s="45" t="s">
        <v>1015</v>
      </c>
      <c r="C62" s="45" t="s">
        <v>849</v>
      </c>
      <c r="D62" s="45">
        <v>580</v>
      </c>
      <c r="E62" s="7">
        <v>2856.9407999999999</v>
      </c>
      <c r="F62" s="7">
        <v>0.50823971971649595</v>
      </c>
    </row>
    <row r="63" spans="1:6" x14ac:dyDescent="0.2">
      <c r="A63" s="45" t="s">
        <v>1016</v>
      </c>
      <c r="B63" s="45" t="s">
        <v>1017</v>
      </c>
      <c r="C63" s="45" t="s">
        <v>844</v>
      </c>
      <c r="D63" s="45">
        <v>260</v>
      </c>
      <c r="E63" s="7">
        <v>1293.7963999999999</v>
      </c>
      <c r="F63" s="7">
        <v>0.23016182894171699</v>
      </c>
    </row>
    <row r="64" spans="1:6" x14ac:dyDescent="0.2">
      <c r="A64" s="44" t="s">
        <v>135</v>
      </c>
      <c r="B64" s="45"/>
      <c r="C64" s="45"/>
      <c r="D64" s="45"/>
      <c r="E64" s="6">
        <f>SUM(E27:E63)</f>
        <v>427505.1503000001</v>
      </c>
      <c r="F64" s="6">
        <f>SUM(F27:F63)</f>
        <v>76.05166259161912</v>
      </c>
    </row>
    <row r="65" spans="1:10" x14ac:dyDescent="0.2">
      <c r="A65" s="45"/>
      <c r="B65" s="45"/>
      <c r="C65" s="45"/>
      <c r="D65" s="45"/>
      <c r="E65" s="7"/>
      <c r="F65" s="7"/>
    </row>
    <row r="66" spans="1:10" x14ac:dyDescent="0.2">
      <c r="A66" s="44" t="s">
        <v>135</v>
      </c>
      <c r="B66" s="45"/>
      <c r="C66" s="45"/>
      <c r="D66" s="45"/>
      <c r="E66" s="6">
        <v>578800.32832670014</v>
      </c>
      <c r="F66" s="6">
        <v>102.96654261809614</v>
      </c>
      <c r="I66" s="1"/>
      <c r="J66" s="1"/>
    </row>
    <row r="67" spans="1:10" x14ac:dyDescent="0.2">
      <c r="A67" s="45"/>
      <c r="B67" s="45"/>
      <c r="C67" s="45"/>
      <c r="D67" s="45"/>
      <c r="E67" s="7"/>
      <c r="F67" s="7"/>
    </row>
    <row r="68" spans="1:10" x14ac:dyDescent="0.2">
      <c r="A68" s="44" t="s">
        <v>141</v>
      </c>
      <c r="B68" s="45"/>
      <c r="C68" s="45"/>
      <c r="D68" s="45"/>
      <c r="E68" s="6">
        <v>-16675.6692998</v>
      </c>
      <c r="F68" s="6">
        <v>-2.97</v>
      </c>
      <c r="I68" s="1"/>
      <c r="J68" s="1"/>
    </row>
    <row r="69" spans="1:10" x14ac:dyDescent="0.2">
      <c r="A69" s="45"/>
      <c r="B69" s="45"/>
      <c r="C69" s="45"/>
      <c r="D69" s="45"/>
      <c r="E69" s="7"/>
      <c r="F69" s="7"/>
    </row>
    <row r="70" spans="1:10" x14ac:dyDescent="0.2">
      <c r="A70" s="46" t="s">
        <v>142</v>
      </c>
      <c r="B70" s="43"/>
      <c r="C70" s="43"/>
      <c r="D70" s="43"/>
      <c r="E70" s="8">
        <v>562124.66070020001</v>
      </c>
      <c r="F70" s="8">
        <f xml:space="preserve"> ROUND(SUM(F66:F69),2)</f>
        <v>100</v>
      </c>
      <c r="I70" s="1"/>
      <c r="J70" s="1"/>
    </row>
    <row r="71" spans="1:10" x14ac:dyDescent="0.2">
      <c r="A71" s="4" t="s">
        <v>913</v>
      </c>
    </row>
    <row r="73" spans="1:10" x14ac:dyDescent="0.2">
      <c r="A73" s="4" t="s">
        <v>143</v>
      </c>
    </row>
    <row r="74" spans="1:10" x14ac:dyDescent="0.2">
      <c r="A74" s="4" t="s">
        <v>144</v>
      </c>
    </row>
    <row r="75" spans="1:10" x14ac:dyDescent="0.2">
      <c r="A75" s="4" t="s">
        <v>914</v>
      </c>
    </row>
    <row r="76" spans="1:10" x14ac:dyDescent="0.2">
      <c r="A76" s="2" t="s">
        <v>926</v>
      </c>
      <c r="D76" s="2">
        <v>1000.6505</v>
      </c>
    </row>
    <row r="77" spans="1:10" x14ac:dyDescent="0.2">
      <c r="A77" s="2" t="s">
        <v>1018</v>
      </c>
      <c r="D77" s="2">
        <v>1022.0961</v>
      </c>
    </row>
    <row r="78" spans="1:10" x14ac:dyDescent="0.2">
      <c r="A78" s="2" t="s">
        <v>1019</v>
      </c>
      <c r="D78" s="2">
        <v>1001.8422</v>
      </c>
    </row>
    <row r="79" spans="1:10" x14ac:dyDescent="0.2">
      <c r="A79" s="2" t="s">
        <v>917</v>
      </c>
      <c r="D79" s="2">
        <v>1021.8248</v>
      </c>
    </row>
    <row r="80" spans="1:10" x14ac:dyDescent="0.2">
      <c r="A80" s="2" t="s">
        <v>915</v>
      </c>
      <c r="D80" s="2">
        <v>2493.6302000000001</v>
      </c>
    </row>
    <row r="81" spans="1:4" x14ac:dyDescent="0.2">
      <c r="A81" s="2" t="s">
        <v>1020</v>
      </c>
      <c r="D81" s="2">
        <v>1055.3974000000001</v>
      </c>
    </row>
    <row r="82" spans="1:4" x14ac:dyDescent="0.2">
      <c r="A82" s="2" t="s">
        <v>1021</v>
      </c>
      <c r="D82" s="2">
        <v>1245.0876000000001</v>
      </c>
    </row>
    <row r="83" spans="1:4" x14ac:dyDescent="0.2">
      <c r="A83" s="2" t="s">
        <v>927</v>
      </c>
      <c r="D83" s="2">
        <v>1000.7051</v>
      </c>
    </row>
    <row r="84" spans="1:4" x14ac:dyDescent="0.2">
      <c r="A84" s="2" t="s">
        <v>1022</v>
      </c>
      <c r="D84" s="2">
        <v>2500.6053999999999</v>
      </c>
    </row>
    <row r="85" spans="1:4" x14ac:dyDescent="0.2">
      <c r="A85" s="2" t="s">
        <v>1023</v>
      </c>
      <c r="D85" s="2">
        <v>3952.5061000000001</v>
      </c>
    </row>
    <row r="86" spans="1:4" x14ac:dyDescent="0.2">
      <c r="A86" s="2" t="s">
        <v>1024</v>
      </c>
      <c r="D86" s="2">
        <v>10.6381</v>
      </c>
    </row>
    <row r="87" spans="1:4" x14ac:dyDescent="0.2">
      <c r="A87" s="2" t="s">
        <v>1025</v>
      </c>
      <c r="D87" s="2">
        <v>10.6381</v>
      </c>
    </row>
    <row r="88" spans="1:4" x14ac:dyDescent="0.2">
      <c r="A88" s="2" t="s">
        <v>920</v>
      </c>
      <c r="D88" s="2">
        <v>2552.6212</v>
      </c>
    </row>
    <row r="89" spans="1:4" x14ac:dyDescent="0.2">
      <c r="A89" s="2" t="s">
        <v>1026</v>
      </c>
      <c r="D89" s="2">
        <v>1512.2955999999999</v>
      </c>
    </row>
    <row r="91" spans="1:4" x14ac:dyDescent="0.2">
      <c r="A91" s="4" t="s">
        <v>146</v>
      </c>
    </row>
    <row r="92" spans="1:4" x14ac:dyDescent="0.2">
      <c r="A92" s="2" t="s">
        <v>920</v>
      </c>
      <c r="D92" s="10">
        <v>2629.5875000000001</v>
      </c>
    </row>
    <row r="93" spans="1:4" x14ac:dyDescent="0.2">
      <c r="A93" s="2" t="s">
        <v>1026</v>
      </c>
      <c r="D93" s="10">
        <v>1512.2955999999999</v>
      </c>
    </row>
    <row r="94" spans="1:4" x14ac:dyDescent="0.2">
      <c r="A94" s="2" t="s">
        <v>1025</v>
      </c>
      <c r="D94" s="10">
        <v>10.9648</v>
      </c>
    </row>
    <row r="95" spans="1:4" x14ac:dyDescent="0.2">
      <c r="A95" s="2" t="s">
        <v>1018</v>
      </c>
      <c r="D95" s="10">
        <v>1021.9603</v>
      </c>
    </row>
    <row r="96" spans="1:4" x14ac:dyDescent="0.2">
      <c r="A96" s="2" t="s">
        <v>1019</v>
      </c>
      <c r="D96" s="10">
        <v>1001.8422</v>
      </c>
    </row>
    <row r="97" spans="1:4" x14ac:dyDescent="0.2">
      <c r="A97" s="2" t="s">
        <v>917</v>
      </c>
      <c r="D97" s="10">
        <v>1021.6894</v>
      </c>
    </row>
    <row r="98" spans="1:4" x14ac:dyDescent="0.2">
      <c r="A98" s="2" t="s">
        <v>927</v>
      </c>
      <c r="D98" s="10">
        <v>1000.7051</v>
      </c>
    </row>
    <row r="99" spans="1:4" x14ac:dyDescent="0.2">
      <c r="A99" s="2" t="s">
        <v>915</v>
      </c>
      <c r="D99" s="10">
        <v>2574.2921999999999</v>
      </c>
    </row>
    <row r="100" spans="1:4" x14ac:dyDescent="0.2">
      <c r="A100" s="2" t="s">
        <v>1020</v>
      </c>
      <c r="D100" s="10">
        <v>1055.2654</v>
      </c>
    </row>
    <row r="101" spans="1:4" x14ac:dyDescent="0.2">
      <c r="A101" s="2" t="s">
        <v>1021</v>
      </c>
      <c r="D101" s="10">
        <v>1244.9429</v>
      </c>
    </row>
    <row r="102" spans="1:4" x14ac:dyDescent="0.2">
      <c r="A102" s="2" t="s">
        <v>1022</v>
      </c>
      <c r="D102" s="10">
        <v>2582.2370999999998</v>
      </c>
    </row>
    <row r="103" spans="1:4" x14ac:dyDescent="0.2">
      <c r="A103" s="2" t="s">
        <v>1023</v>
      </c>
      <c r="D103" s="10">
        <v>4066.6368000000002</v>
      </c>
    </row>
    <row r="104" spans="1:4" x14ac:dyDescent="0.2">
      <c r="A104" s="2" t="s">
        <v>1024</v>
      </c>
      <c r="D104" s="2">
        <v>10.9648</v>
      </c>
    </row>
    <row r="105" spans="1:4" x14ac:dyDescent="0.2">
      <c r="A105" s="2" t="s">
        <v>926</v>
      </c>
      <c r="D105" s="47">
        <v>1000.6505</v>
      </c>
    </row>
    <row r="106" spans="1:4" x14ac:dyDescent="0.2">
      <c r="D106" s="47"/>
    </row>
    <row r="107" spans="1:4" x14ac:dyDescent="0.2">
      <c r="A107" s="4" t="s">
        <v>147</v>
      </c>
      <c r="D107" s="47"/>
    </row>
    <row r="108" spans="1:4" x14ac:dyDescent="0.2">
      <c r="A108" s="27" t="s">
        <v>636</v>
      </c>
      <c r="B108" s="28"/>
      <c r="C108" s="37" t="s">
        <v>637</v>
      </c>
      <c r="D108" s="38"/>
    </row>
    <row r="109" spans="1:4" x14ac:dyDescent="0.2">
      <c r="A109" s="39"/>
      <c r="B109" s="40"/>
      <c r="C109" s="29" t="s">
        <v>638</v>
      </c>
      <c r="D109" s="29" t="s">
        <v>639</v>
      </c>
    </row>
    <row r="110" spans="1:4" x14ac:dyDescent="0.2">
      <c r="A110" s="30" t="s">
        <v>1021</v>
      </c>
      <c r="B110" s="31"/>
      <c r="C110" s="32">
        <v>25.702395666000001</v>
      </c>
      <c r="D110" s="32">
        <v>23.812783443000001</v>
      </c>
    </row>
    <row r="111" spans="1:4" x14ac:dyDescent="0.2">
      <c r="A111" s="30" t="s">
        <v>1026</v>
      </c>
      <c r="B111" s="31"/>
      <c r="C111" s="32">
        <v>31.091376182000015</v>
      </c>
      <c r="D111" s="32">
        <v>28.805571958000002</v>
      </c>
    </row>
    <row r="112" spans="1:4" x14ac:dyDescent="0.2">
      <c r="A112" s="30" t="s">
        <v>1020</v>
      </c>
      <c r="B112" s="31"/>
      <c r="C112" s="32">
        <v>22.754379573000005</v>
      </c>
      <c r="D112" s="32">
        <v>21.081502292</v>
      </c>
    </row>
    <row r="113" spans="1:5" x14ac:dyDescent="0.2">
      <c r="A113" s="30" t="s">
        <v>926</v>
      </c>
      <c r="B113" s="31"/>
      <c r="C113" s="32">
        <v>21.471821040000009</v>
      </c>
      <c r="D113" s="32">
        <v>19.893236068</v>
      </c>
    </row>
    <row r="114" spans="1:5" x14ac:dyDescent="0.2">
      <c r="A114" s="30" t="s">
        <v>927</v>
      </c>
      <c r="B114" s="31"/>
      <c r="C114" s="32">
        <v>23.012602786999999</v>
      </c>
      <c r="D114" s="32">
        <v>21.320741214999998</v>
      </c>
    </row>
    <row r="115" spans="1:5" x14ac:dyDescent="0.2">
      <c r="A115" s="30" t="s">
        <v>917</v>
      </c>
      <c r="B115" s="31"/>
      <c r="C115" s="32">
        <v>23.591267806000001</v>
      </c>
      <c r="D115" s="32">
        <v>21.856863412999999</v>
      </c>
    </row>
    <row r="116" spans="1:5" x14ac:dyDescent="0.2">
      <c r="A116" s="30" t="s">
        <v>1027</v>
      </c>
      <c r="B116" s="31"/>
      <c r="C116" s="32">
        <v>23.247067868999995</v>
      </c>
      <c r="D116" s="32">
        <v>21.537968683999999</v>
      </c>
    </row>
    <row r="117" spans="1:5" x14ac:dyDescent="0.2">
      <c r="A117" s="30" t="s">
        <v>919</v>
      </c>
      <c r="B117" s="31"/>
      <c r="C117" s="32">
        <v>23.810954336000002</v>
      </c>
      <c r="D117" s="32">
        <v>22.06039883</v>
      </c>
    </row>
    <row r="119" spans="1:5" x14ac:dyDescent="0.2">
      <c r="A119" s="4" t="s">
        <v>929</v>
      </c>
      <c r="D119" s="48">
        <v>8.8919579070577445E-2</v>
      </c>
      <c r="E119" s="1" t="s">
        <v>930</v>
      </c>
    </row>
  </sheetData>
  <mergeCells count="3">
    <mergeCell ref="C108:D108"/>
    <mergeCell ref="A109:B109"/>
    <mergeCell ref="A1:F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41" t="s">
        <v>1580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646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4"/>
      <c r="B7" s="45"/>
      <c r="C7" s="45"/>
      <c r="D7" s="45"/>
      <c r="E7" s="7"/>
      <c r="F7" s="7"/>
    </row>
    <row r="8" spans="1:6" x14ac:dyDescent="0.2">
      <c r="A8" s="45" t="s">
        <v>1561</v>
      </c>
      <c r="B8" s="45" t="s">
        <v>1562</v>
      </c>
      <c r="C8" s="45" t="s">
        <v>770</v>
      </c>
      <c r="D8" s="45">
        <v>100</v>
      </c>
      <c r="E8" s="7">
        <v>1002.542</v>
      </c>
      <c r="F8" s="7">
        <v>12.6480034669168</v>
      </c>
    </row>
    <row r="9" spans="1:6" x14ac:dyDescent="0.2">
      <c r="A9" s="45" t="s">
        <v>1428</v>
      </c>
      <c r="B9" s="45" t="s">
        <v>1429</v>
      </c>
      <c r="C9" s="45" t="s">
        <v>687</v>
      </c>
      <c r="D9" s="45">
        <v>100</v>
      </c>
      <c r="E9" s="7">
        <v>981.13699999999994</v>
      </c>
      <c r="F9" s="7">
        <v>12.3779594047136</v>
      </c>
    </row>
    <row r="10" spans="1:6" x14ac:dyDescent="0.2">
      <c r="A10" s="45" t="s">
        <v>1443</v>
      </c>
      <c r="B10" s="45" t="s">
        <v>1444</v>
      </c>
      <c r="C10" s="45" t="s">
        <v>687</v>
      </c>
      <c r="D10" s="45">
        <v>100</v>
      </c>
      <c r="E10" s="7">
        <v>961.06600000000003</v>
      </c>
      <c r="F10" s="7">
        <v>12.1247449981506</v>
      </c>
    </row>
    <row r="11" spans="1:6" x14ac:dyDescent="0.2">
      <c r="A11" s="45" t="s">
        <v>1183</v>
      </c>
      <c r="B11" s="45" t="s">
        <v>1184</v>
      </c>
      <c r="C11" s="45" t="s">
        <v>668</v>
      </c>
      <c r="D11" s="45">
        <v>60</v>
      </c>
      <c r="E11" s="7">
        <v>611.51520000000005</v>
      </c>
      <c r="F11" s="7">
        <v>7.7148352584453699</v>
      </c>
    </row>
    <row r="12" spans="1:6" x14ac:dyDescent="0.2">
      <c r="A12" s="45" t="s">
        <v>1430</v>
      </c>
      <c r="B12" s="45" t="s">
        <v>1431</v>
      </c>
      <c r="C12" s="45" t="s">
        <v>687</v>
      </c>
      <c r="D12" s="45">
        <v>50</v>
      </c>
      <c r="E12" s="7">
        <v>487.47699999999998</v>
      </c>
      <c r="F12" s="7">
        <v>6.1499775431275898</v>
      </c>
    </row>
    <row r="13" spans="1:6" x14ac:dyDescent="0.2">
      <c r="A13" s="45" t="s">
        <v>691</v>
      </c>
      <c r="B13" s="45" t="s">
        <v>692</v>
      </c>
      <c r="C13" s="45" t="s">
        <v>693</v>
      </c>
      <c r="D13" s="45">
        <v>45</v>
      </c>
      <c r="E13" s="7">
        <v>453.30885000000001</v>
      </c>
      <c r="F13" s="7">
        <v>5.7189144259134101</v>
      </c>
    </row>
    <row r="14" spans="1:6" x14ac:dyDescent="0.2">
      <c r="A14" s="45" t="s">
        <v>1306</v>
      </c>
      <c r="B14" s="45" t="s">
        <v>1307</v>
      </c>
      <c r="C14" s="45" t="s">
        <v>1224</v>
      </c>
      <c r="D14" s="45">
        <v>40</v>
      </c>
      <c r="E14" s="7">
        <v>420.83800000000002</v>
      </c>
      <c r="F14" s="7">
        <v>5.3092643330756699</v>
      </c>
    </row>
    <row r="15" spans="1:6" x14ac:dyDescent="0.2">
      <c r="A15" s="45" t="s">
        <v>1083</v>
      </c>
      <c r="B15" s="45" t="s">
        <v>1084</v>
      </c>
      <c r="C15" s="45" t="s">
        <v>1085</v>
      </c>
      <c r="D15" s="45">
        <v>40</v>
      </c>
      <c r="E15" s="7">
        <v>413.12360000000001</v>
      </c>
      <c r="F15" s="7">
        <v>5.2119399736521403</v>
      </c>
    </row>
    <row r="16" spans="1:6" x14ac:dyDescent="0.2">
      <c r="A16" s="45" t="s">
        <v>1185</v>
      </c>
      <c r="B16" s="45" t="s">
        <v>1186</v>
      </c>
      <c r="C16" s="45" t="s">
        <v>661</v>
      </c>
      <c r="D16" s="45">
        <v>35</v>
      </c>
      <c r="E16" s="7">
        <v>347.74810000000002</v>
      </c>
      <c r="F16" s="7">
        <v>4.3871669959101398</v>
      </c>
    </row>
    <row r="17" spans="1:10" x14ac:dyDescent="0.2">
      <c r="A17" s="45" t="s">
        <v>1417</v>
      </c>
      <c r="B17" s="45" t="s">
        <v>1418</v>
      </c>
      <c r="C17" s="45" t="s">
        <v>1419</v>
      </c>
      <c r="D17" s="45">
        <v>35</v>
      </c>
      <c r="E17" s="7">
        <v>344.56729999999999</v>
      </c>
      <c r="F17" s="7">
        <v>4.3470382337958604</v>
      </c>
    </row>
    <row r="18" spans="1:10" x14ac:dyDescent="0.2">
      <c r="A18" s="45" t="s">
        <v>1563</v>
      </c>
      <c r="B18" s="45" t="s">
        <v>1564</v>
      </c>
      <c r="C18" s="45" t="s">
        <v>687</v>
      </c>
      <c r="D18" s="45">
        <v>30</v>
      </c>
      <c r="E18" s="7">
        <v>305.02229999999997</v>
      </c>
      <c r="F18" s="7">
        <v>3.84814113312654</v>
      </c>
    </row>
    <row r="19" spans="1:10" x14ac:dyDescent="0.2">
      <c r="A19" s="45" t="s">
        <v>1511</v>
      </c>
      <c r="B19" s="45" t="s">
        <v>1512</v>
      </c>
      <c r="C19" s="45" t="s">
        <v>687</v>
      </c>
      <c r="D19" s="45">
        <v>3</v>
      </c>
      <c r="E19" s="7">
        <v>30.938040000000001</v>
      </c>
      <c r="F19" s="7">
        <v>0.39031226340603398</v>
      </c>
    </row>
    <row r="20" spans="1:10" x14ac:dyDescent="0.2">
      <c r="A20" s="45" t="s">
        <v>1513</v>
      </c>
      <c r="B20" s="45" t="s">
        <v>1514</v>
      </c>
      <c r="C20" s="45" t="s">
        <v>687</v>
      </c>
      <c r="D20" s="45">
        <v>1</v>
      </c>
      <c r="E20" s="7">
        <v>10.071630000000001</v>
      </c>
      <c r="F20" s="7">
        <v>0.12706301696837</v>
      </c>
    </row>
    <row r="21" spans="1:10" x14ac:dyDescent="0.2">
      <c r="A21" s="44" t="s">
        <v>135</v>
      </c>
      <c r="B21" s="45"/>
      <c r="C21" s="45"/>
      <c r="D21" s="45"/>
      <c r="E21" s="6">
        <f>SUM(E8:E20)</f>
        <v>6369.3550199999991</v>
      </c>
      <c r="F21" s="6">
        <f>SUM(F8:F20)</f>
        <v>80.355361047202109</v>
      </c>
      <c r="I21" s="1"/>
      <c r="J21" s="1"/>
    </row>
    <row r="22" spans="1:10" x14ac:dyDescent="0.2">
      <c r="A22" s="45"/>
      <c r="B22" s="45"/>
      <c r="C22" s="45"/>
      <c r="D22" s="45"/>
      <c r="E22" s="7"/>
      <c r="F22" s="7"/>
    </row>
    <row r="23" spans="1:10" x14ac:dyDescent="0.2">
      <c r="A23" s="44" t="s">
        <v>840</v>
      </c>
      <c r="B23" s="45"/>
      <c r="C23" s="45"/>
      <c r="D23" s="45"/>
      <c r="E23" s="7"/>
      <c r="F23" s="7"/>
    </row>
    <row r="24" spans="1:10" x14ac:dyDescent="0.2">
      <c r="A24" s="44" t="s">
        <v>841</v>
      </c>
      <c r="B24" s="45"/>
      <c r="C24" s="45"/>
      <c r="D24" s="45"/>
      <c r="E24" s="7"/>
      <c r="F24" s="7"/>
    </row>
    <row r="25" spans="1:10" x14ac:dyDescent="0.2">
      <c r="A25" s="45" t="s">
        <v>1478</v>
      </c>
      <c r="B25" s="45" t="s">
        <v>1479</v>
      </c>
      <c r="C25" s="45" t="s">
        <v>849</v>
      </c>
      <c r="D25" s="45">
        <v>700</v>
      </c>
      <c r="E25" s="7">
        <v>652.45180000000005</v>
      </c>
      <c r="F25" s="7">
        <v>8.2312886925396906</v>
      </c>
    </row>
    <row r="26" spans="1:10" x14ac:dyDescent="0.2">
      <c r="A26" s="45" t="s">
        <v>875</v>
      </c>
      <c r="B26" s="45" t="s">
        <v>876</v>
      </c>
      <c r="C26" s="45" t="s">
        <v>849</v>
      </c>
      <c r="D26" s="45">
        <v>500</v>
      </c>
      <c r="E26" s="7">
        <v>479.9665</v>
      </c>
      <c r="F26" s="7">
        <v>6.0552255725983901</v>
      </c>
    </row>
    <row r="27" spans="1:10" x14ac:dyDescent="0.2">
      <c r="A27" s="44" t="s">
        <v>135</v>
      </c>
      <c r="B27" s="45"/>
      <c r="C27" s="45"/>
      <c r="D27" s="45"/>
      <c r="E27" s="6">
        <f>SUM(E25:E26)</f>
        <v>1132.4183</v>
      </c>
      <c r="F27" s="6">
        <f>SUM(F25:F26)</f>
        <v>14.286514265138081</v>
      </c>
      <c r="I27" s="1"/>
      <c r="J27" s="1"/>
    </row>
    <row r="28" spans="1:10" x14ac:dyDescent="0.2">
      <c r="A28" s="45"/>
      <c r="B28" s="45"/>
      <c r="C28" s="45"/>
      <c r="D28" s="45"/>
      <c r="E28" s="7"/>
      <c r="F28" s="7"/>
    </row>
    <row r="29" spans="1:10" x14ac:dyDescent="0.2">
      <c r="A29" s="44" t="s">
        <v>135</v>
      </c>
      <c r="B29" s="45"/>
      <c r="C29" s="45"/>
      <c r="D29" s="45"/>
      <c r="E29" s="6">
        <v>7501.7733199999993</v>
      </c>
      <c r="F29" s="6">
        <v>94.64187531234019</v>
      </c>
      <c r="I29" s="1"/>
      <c r="J29" s="1"/>
    </row>
    <row r="30" spans="1:10" x14ac:dyDescent="0.2">
      <c r="A30" s="45"/>
      <c r="B30" s="45"/>
      <c r="C30" s="45"/>
      <c r="D30" s="45"/>
      <c r="E30" s="7"/>
      <c r="F30" s="7"/>
    </row>
    <row r="31" spans="1:10" x14ac:dyDescent="0.2">
      <c r="A31" s="44" t="s">
        <v>141</v>
      </c>
      <c r="B31" s="45"/>
      <c r="C31" s="45"/>
      <c r="D31" s="45"/>
      <c r="E31" s="6">
        <v>424.7142283</v>
      </c>
      <c r="F31" s="6">
        <v>5.36</v>
      </c>
      <c r="I31" s="1"/>
      <c r="J31" s="1"/>
    </row>
    <row r="32" spans="1:10" x14ac:dyDescent="0.2">
      <c r="A32" s="45"/>
      <c r="B32" s="45"/>
      <c r="C32" s="45"/>
      <c r="D32" s="45"/>
      <c r="E32" s="7"/>
      <c r="F32" s="7"/>
    </row>
    <row r="33" spans="1:10" x14ac:dyDescent="0.2">
      <c r="A33" s="46" t="s">
        <v>142</v>
      </c>
      <c r="B33" s="43"/>
      <c r="C33" s="43"/>
      <c r="D33" s="43"/>
      <c r="E33" s="8">
        <v>7926.4842282999998</v>
      </c>
      <c r="F33" s="8">
        <f xml:space="preserve"> ROUND(SUM(F29:F32),2)</f>
        <v>100</v>
      </c>
      <c r="I33" s="1"/>
      <c r="J33" s="1"/>
    </row>
    <row r="35" spans="1:10" x14ac:dyDescent="0.2">
      <c r="A35" s="4" t="s">
        <v>143</v>
      </c>
    </row>
    <row r="36" spans="1:10" x14ac:dyDescent="0.2">
      <c r="A36" s="4" t="s">
        <v>144</v>
      </c>
    </row>
    <row r="37" spans="1:10" x14ac:dyDescent="0.2">
      <c r="A37" s="4" t="s">
        <v>914</v>
      </c>
    </row>
    <row r="38" spans="1:10" x14ac:dyDescent="0.2">
      <c r="A38" s="2" t="s">
        <v>563</v>
      </c>
      <c r="D38" s="2">
        <v>13.286300000000001</v>
      </c>
    </row>
    <row r="39" spans="1:10" x14ac:dyDescent="0.2">
      <c r="A39" s="2" t="s">
        <v>564</v>
      </c>
      <c r="D39" s="2">
        <v>10.886200000000001</v>
      </c>
    </row>
    <row r="40" spans="1:10" x14ac:dyDescent="0.2">
      <c r="A40" s="2" t="s">
        <v>565</v>
      </c>
      <c r="D40" s="2">
        <v>13.5116</v>
      </c>
    </row>
    <row r="41" spans="1:10" x14ac:dyDescent="0.2">
      <c r="A41" s="2" t="s">
        <v>566</v>
      </c>
      <c r="D41" s="10">
        <v>10.696</v>
      </c>
    </row>
    <row r="43" spans="1:10" x14ac:dyDescent="0.2">
      <c r="A43" s="4" t="s">
        <v>146</v>
      </c>
    </row>
    <row r="44" spans="1:10" x14ac:dyDescent="0.2">
      <c r="A44" s="2" t="s">
        <v>563</v>
      </c>
      <c r="D44" s="10">
        <v>13.504899999999999</v>
      </c>
    </row>
    <row r="45" spans="1:10" x14ac:dyDescent="0.2">
      <c r="A45" s="2" t="s">
        <v>564</v>
      </c>
      <c r="D45" s="10">
        <v>10.683299999999999</v>
      </c>
    </row>
    <row r="46" spans="1:10" x14ac:dyDescent="0.2">
      <c r="A46" s="2" t="s">
        <v>565</v>
      </c>
      <c r="D46" s="10">
        <v>13.762499999999999</v>
      </c>
    </row>
    <row r="47" spans="1:10" x14ac:dyDescent="0.2">
      <c r="A47" s="2" t="s">
        <v>566</v>
      </c>
      <c r="D47" s="10">
        <v>10.468400000000001</v>
      </c>
    </row>
    <row r="49" spans="1:5" x14ac:dyDescent="0.2">
      <c r="A49" s="4" t="s">
        <v>147</v>
      </c>
      <c r="D49" s="47"/>
    </row>
    <row r="50" spans="1:5" x14ac:dyDescent="0.2">
      <c r="A50" s="27" t="s">
        <v>636</v>
      </c>
      <c r="B50" s="28"/>
      <c r="C50" s="37" t="s">
        <v>637</v>
      </c>
      <c r="D50" s="38"/>
    </row>
    <row r="51" spans="1:5" x14ac:dyDescent="0.2">
      <c r="A51" s="39"/>
      <c r="B51" s="40"/>
      <c r="C51" s="29" t="s">
        <v>638</v>
      </c>
      <c r="D51" s="29" t="s">
        <v>639</v>
      </c>
    </row>
    <row r="52" spans="1:5" x14ac:dyDescent="0.2">
      <c r="A52" s="30" t="s">
        <v>570</v>
      </c>
      <c r="B52" s="31"/>
      <c r="C52" s="32">
        <v>0.28890600799999999</v>
      </c>
      <c r="D52" s="32">
        <v>0.26766595199999998</v>
      </c>
    </row>
    <row r="53" spans="1:5" x14ac:dyDescent="0.2">
      <c r="A53" s="30" t="s">
        <v>568</v>
      </c>
      <c r="B53" s="31"/>
      <c r="C53" s="32">
        <v>0.28890600799999999</v>
      </c>
      <c r="D53" s="32">
        <v>0.26766595199999998</v>
      </c>
    </row>
    <row r="55" spans="1:5" x14ac:dyDescent="0.2">
      <c r="A55" s="4" t="s">
        <v>929</v>
      </c>
      <c r="D55" s="48">
        <v>2.7718325354260491</v>
      </c>
      <c r="E55" s="1" t="s">
        <v>930</v>
      </c>
    </row>
  </sheetData>
  <mergeCells count="3">
    <mergeCell ref="C50:D50"/>
    <mergeCell ref="A51:B51"/>
    <mergeCell ref="A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47.7109375" style="2" bestFit="1" customWidth="1"/>
    <col min="3" max="3" width="29.140625" style="2" bestFit="1" customWidth="1"/>
    <col min="4" max="4" width="7.8554687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ht="15" customHeight="1" x14ac:dyDescent="0.2">
      <c r="A1" s="41" t="s">
        <v>1581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1410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7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5" t="s">
        <v>9</v>
      </c>
      <c r="B7" s="45" t="s">
        <v>10</v>
      </c>
      <c r="C7" s="45" t="s">
        <v>11</v>
      </c>
      <c r="D7" s="45">
        <v>536962</v>
      </c>
      <c r="E7" s="7">
        <v>10117.438004</v>
      </c>
      <c r="F7" s="7">
        <v>4.7870966285998904</v>
      </c>
    </row>
    <row r="8" spans="1:6" x14ac:dyDescent="0.2">
      <c r="A8" s="45" t="s">
        <v>30</v>
      </c>
      <c r="B8" s="45" t="s">
        <v>31</v>
      </c>
      <c r="C8" s="45" t="s">
        <v>11</v>
      </c>
      <c r="D8" s="45">
        <v>1747178</v>
      </c>
      <c r="E8" s="7">
        <v>9238.2036750000007</v>
      </c>
      <c r="F8" s="7">
        <v>4.3710842260093203</v>
      </c>
    </row>
    <row r="9" spans="1:6" x14ac:dyDescent="0.2">
      <c r="A9" s="45" t="s">
        <v>25</v>
      </c>
      <c r="B9" s="45" t="s">
        <v>26</v>
      </c>
      <c r="C9" s="45" t="s">
        <v>11</v>
      </c>
      <c r="D9" s="45">
        <v>799508</v>
      </c>
      <c r="E9" s="7">
        <v>8719.0344939999995</v>
      </c>
      <c r="F9" s="7">
        <v>4.12543774563993</v>
      </c>
    </row>
    <row r="10" spans="1:6" x14ac:dyDescent="0.2">
      <c r="A10" s="45" t="s">
        <v>27</v>
      </c>
      <c r="B10" s="45" t="s">
        <v>28</v>
      </c>
      <c r="C10" s="45" t="s">
        <v>29</v>
      </c>
      <c r="D10" s="45">
        <v>947994</v>
      </c>
      <c r="E10" s="7">
        <v>6904.7142990000002</v>
      </c>
      <c r="F10" s="7">
        <v>3.26698661549697</v>
      </c>
    </row>
    <row r="11" spans="1:6" x14ac:dyDescent="0.2">
      <c r="A11" s="45" t="s">
        <v>235</v>
      </c>
      <c r="B11" s="45" t="s">
        <v>236</v>
      </c>
      <c r="C11" s="45" t="s">
        <v>47</v>
      </c>
      <c r="D11" s="45">
        <v>3302213</v>
      </c>
      <c r="E11" s="7">
        <v>6528.475101</v>
      </c>
      <c r="F11" s="7">
        <v>3.08896789222129</v>
      </c>
    </row>
    <row r="12" spans="1:6" x14ac:dyDescent="0.2">
      <c r="A12" s="45" t="s">
        <v>124</v>
      </c>
      <c r="B12" s="45" t="s">
        <v>125</v>
      </c>
      <c r="C12" s="45" t="s">
        <v>126</v>
      </c>
      <c r="D12" s="45">
        <v>2457106</v>
      </c>
      <c r="E12" s="7">
        <v>6029.7381240000004</v>
      </c>
      <c r="F12" s="7">
        <v>2.8529889714499501</v>
      </c>
    </row>
    <row r="13" spans="1:6" x14ac:dyDescent="0.2">
      <c r="A13" s="45" t="s">
        <v>50</v>
      </c>
      <c r="B13" s="45" t="s">
        <v>51</v>
      </c>
      <c r="C13" s="45" t="s">
        <v>11</v>
      </c>
      <c r="D13" s="45">
        <v>2102531</v>
      </c>
      <c r="E13" s="7">
        <v>5634.7830800000002</v>
      </c>
      <c r="F13" s="7">
        <v>2.6661147885952201</v>
      </c>
    </row>
    <row r="14" spans="1:6" x14ac:dyDescent="0.2">
      <c r="A14" s="45" t="s">
        <v>285</v>
      </c>
      <c r="B14" s="45" t="s">
        <v>286</v>
      </c>
      <c r="C14" s="45" t="s">
        <v>59</v>
      </c>
      <c r="D14" s="45">
        <v>414000</v>
      </c>
      <c r="E14" s="7">
        <v>5455.4849999999997</v>
      </c>
      <c r="F14" s="7">
        <v>2.5812793555594</v>
      </c>
    </row>
    <row r="15" spans="1:6" x14ac:dyDescent="0.2">
      <c r="A15" s="45" t="s">
        <v>12</v>
      </c>
      <c r="B15" s="45" t="s">
        <v>13</v>
      </c>
      <c r="C15" s="45" t="s">
        <v>14</v>
      </c>
      <c r="D15" s="45">
        <v>381892</v>
      </c>
      <c r="E15" s="7">
        <v>4478.0655919999999</v>
      </c>
      <c r="F15" s="7">
        <v>2.1188103835810099</v>
      </c>
    </row>
    <row r="16" spans="1:6" x14ac:dyDescent="0.2">
      <c r="A16" s="45" t="s">
        <v>15</v>
      </c>
      <c r="B16" s="45" t="s">
        <v>16</v>
      </c>
      <c r="C16" s="45" t="s">
        <v>17</v>
      </c>
      <c r="D16" s="45">
        <v>985150</v>
      </c>
      <c r="E16" s="7">
        <v>4221.8603249999996</v>
      </c>
      <c r="F16" s="7">
        <v>1.9975860806102099</v>
      </c>
    </row>
    <row r="17" spans="1:6" x14ac:dyDescent="0.2">
      <c r="A17" s="45" t="s">
        <v>45</v>
      </c>
      <c r="B17" s="45" t="s">
        <v>46</v>
      </c>
      <c r="C17" s="45" t="s">
        <v>47</v>
      </c>
      <c r="D17" s="45">
        <v>2538284</v>
      </c>
      <c r="E17" s="7">
        <v>4143.74863</v>
      </c>
      <c r="F17" s="7">
        <v>1.9606272940438001</v>
      </c>
    </row>
    <row r="18" spans="1:6" x14ac:dyDescent="0.2">
      <c r="A18" s="45" t="s">
        <v>20</v>
      </c>
      <c r="B18" s="45" t="s">
        <v>21</v>
      </c>
      <c r="C18" s="45" t="s">
        <v>11</v>
      </c>
      <c r="D18" s="45">
        <v>1277946</v>
      </c>
      <c r="E18" s="7">
        <v>4118.819958</v>
      </c>
      <c r="F18" s="7">
        <v>1.94883221690673</v>
      </c>
    </row>
    <row r="19" spans="1:6" x14ac:dyDescent="0.2">
      <c r="A19" s="45" t="s">
        <v>48</v>
      </c>
      <c r="B19" s="45" t="s">
        <v>49</v>
      </c>
      <c r="C19" s="45" t="s">
        <v>29</v>
      </c>
      <c r="D19" s="45">
        <v>1081483</v>
      </c>
      <c r="E19" s="7">
        <v>4000.4056169999999</v>
      </c>
      <c r="F19" s="7">
        <v>1.8928041105467099</v>
      </c>
    </row>
    <row r="20" spans="1:6" x14ac:dyDescent="0.2">
      <c r="A20" s="45" t="s">
        <v>32</v>
      </c>
      <c r="B20" s="45" t="s">
        <v>33</v>
      </c>
      <c r="C20" s="45" t="s">
        <v>34</v>
      </c>
      <c r="D20" s="45">
        <v>154688</v>
      </c>
      <c r="E20" s="7">
        <v>3460.7572799999998</v>
      </c>
      <c r="F20" s="7">
        <v>1.63746785509737</v>
      </c>
    </row>
    <row r="21" spans="1:6" x14ac:dyDescent="0.2">
      <c r="A21" s="45" t="s">
        <v>221</v>
      </c>
      <c r="B21" s="45" t="s">
        <v>222</v>
      </c>
      <c r="C21" s="45" t="s">
        <v>86</v>
      </c>
      <c r="D21" s="45">
        <v>833100</v>
      </c>
      <c r="E21" s="7">
        <v>3159.9483</v>
      </c>
      <c r="F21" s="7">
        <v>1.4951391693726599</v>
      </c>
    </row>
    <row r="22" spans="1:6" x14ac:dyDescent="0.2">
      <c r="A22" s="45" t="s">
        <v>291</v>
      </c>
      <c r="B22" s="45" t="s">
        <v>292</v>
      </c>
      <c r="C22" s="45" t="s">
        <v>225</v>
      </c>
      <c r="D22" s="45">
        <v>1516102</v>
      </c>
      <c r="E22" s="7">
        <v>3139.089191</v>
      </c>
      <c r="F22" s="7">
        <v>1.4852696183726899</v>
      </c>
    </row>
    <row r="23" spans="1:6" x14ac:dyDescent="0.2">
      <c r="A23" s="45" t="s">
        <v>84</v>
      </c>
      <c r="B23" s="45" t="s">
        <v>85</v>
      </c>
      <c r="C23" s="45" t="s">
        <v>86</v>
      </c>
      <c r="D23" s="45">
        <v>797759</v>
      </c>
      <c r="E23" s="7">
        <v>3032.6808384999999</v>
      </c>
      <c r="F23" s="7">
        <v>1.4349221820645801</v>
      </c>
    </row>
    <row r="24" spans="1:6" x14ac:dyDescent="0.2">
      <c r="A24" s="45" t="s">
        <v>287</v>
      </c>
      <c r="B24" s="45" t="s">
        <v>288</v>
      </c>
      <c r="C24" s="45" t="s">
        <v>59</v>
      </c>
      <c r="D24" s="45">
        <v>276850</v>
      </c>
      <c r="E24" s="7">
        <v>2882.2853500000001</v>
      </c>
      <c r="F24" s="7">
        <v>1.3637620982893901</v>
      </c>
    </row>
    <row r="25" spans="1:6" x14ac:dyDescent="0.2">
      <c r="A25" s="45" t="s">
        <v>261</v>
      </c>
      <c r="B25" s="45" t="s">
        <v>262</v>
      </c>
      <c r="C25" s="45" t="s">
        <v>225</v>
      </c>
      <c r="D25" s="45">
        <v>1154856</v>
      </c>
      <c r="E25" s="7">
        <v>2855.9588880000001</v>
      </c>
      <c r="F25" s="7">
        <v>1.3513056525534901</v>
      </c>
    </row>
    <row r="26" spans="1:6" x14ac:dyDescent="0.2">
      <c r="A26" s="45" t="s">
        <v>100</v>
      </c>
      <c r="B26" s="45" t="s">
        <v>101</v>
      </c>
      <c r="C26" s="45" t="s">
        <v>29</v>
      </c>
      <c r="D26" s="45">
        <v>72371</v>
      </c>
      <c r="E26" s="7">
        <v>2602.9677569999999</v>
      </c>
      <c r="F26" s="7">
        <v>1.23160212782747</v>
      </c>
    </row>
    <row r="27" spans="1:6" x14ac:dyDescent="0.2">
      <c r="A27" s="45" t="s">
        <v>39</v>
      </c>
      <c r="B27" s="45" t="s">
        <v>40</v>
      </c>
      <c r="C27" s="45" t="s">
        <v>14</v>
      </c>
      <c r="D27" s="45">
        <v>372883</v>
      </c>
      <c r="E27" s="7">
        <v>2284.4676995</v>
      </c>
      <c r="F27" s="7">
        <v>1.0809028548628801</v>
      </c>
    </row>
    <row r="28" spans="1:6" x14ac:dyDescent="0.2">
      <c r="A28" s="45" t="s">
        <v>130</v>
      </c>
      <c r="B28" s="45" t="s">
        <v>131</v>
      </c>
      <c r="C28" s="45" t="s">
        <v>132</v>
      </c>
      <c r="D28" s="45">
        <v>1321245</v>
      </c>
      <c r="E28" s="7">
        <v>2193.9273225000002</v>
      </c>
      <c r="F28" s="7">
        <v>1.0380633995267099</v>
      </c>
    </row>
    <row r="29" spans="1:6" x14ac:dyDescent="0.2">
      <c r="A29" s="45" t="s">
        <v>81</v>
      </c>
      <c r="B29" s="45" t="s">
        <v>82</v>
      </c>
      <c r="C29" s="45" t="s">
        <v>83</v>
      </c>
      <c r="D29" s="45">
        <v>1427358</v>
      </c>
      <c r="E29" s="7">
        <v>2173.8662340000001</v>
      </c>
      <c r="F29" s="7">
        <v>1.0285714343586001</v>
      </c>
    </row>
    <row r="30" spans="1:6" x14ac:dyDescent="0.2">
      <c r="A30" s="45" t="s">
        <v>293</v>
      </c>
      <c r="B30" s="45" t="s">
        <v>294</v>
      </c>
      <c r="C30" s="45" t="s">
        <v>29</v>
      </c>
      <c r="D30" s="45">
        <v>317856</v>
      </c>
      <c r="E30" s="7">
        <v>2164.4404319999999</v>
      </c>
      <c r="F30" s="7">
        <v>1.02411158741334</v>
      </c>
    </row>
    <row r="31" spans="1:6" x14ac:dyDescent="0.2">
      <c r="A31" s="45" t="s">
        <v>323</v>
      </c>
      <c r="B31" s="45" t="s">
        <v>324</v>
      </c>
      <c r="C31" s="45" t="s">
        <v>29</v>
      </c>
      <c r="D31" s="45">
        <v>23454</v>
      </c>
      <c r="E31" s="7">
        <v>2075.9018129999999</v>
      </c>
      <c r="F31" s="7">
        <v>0.98221926997603703</v>
      </c>
    </row>
    <row r="32" spans="1:6" x14ac:dyDescent="0.2">
      <c r="A32" s="45" t="s">
        <v>65</v>
      </c>
      <c r="B32" s="45" t="s">
        <v>66</v>
      </c>
      <c r="C32" s="45" t="s">
        <v>29</v>
      </c>
      <c r="D32" s="45">
        <v>65977</v>
      </c>
      <c r="E32" s="7">
        <v>1992.9012620000001</v>
      </c>
      <c r="F32" s="7">
        <v>0.94294730629245005</v>
      </c>
    </row>
    <row r="33" spans="1:6" x14ac:dyDescent="0.2">
      <c r="A33" s="45" t="s">
        <v>37</v>
      </c>
      <c r="B33" s="45" t="s">
        <v>38</v>
      </c>
      <c r="C33" s="45" t="s">
        <v>24</v>
      </c>
      <c r="D33" s="45">
        <v>324626</v>
      </c>
      <c r="E33" s="7">
        <v>1978.2708439999999</v>
      </c>
      <c r="F33" s="7">
        <v>0.93602487942360002</v>
      </c>
    </row>
    <row r="34" spans="1:6" x14ac:dyDescent="0.2">
      <c r="A34" s="45" t="s">
        <v>297</v>
      </c>
      <c r="B34" s="45" t="s">
        <v>298</v>
      </c>
      <c r="C34" s="45" t="s">
        <v>78</v>
      </c>
      <c r="D34" s="45">
        <v>180000</v>
      </c>
      <c r="E34" s="7">
        <v>1956.06</v>
      </c>
      <c r="F34" s="7">
        <v>0.92551575088841997</v>
      </c>
    </row>
    <row r="35" spans="1:6" x14ac:dyDescent="0.2">
      <c r="A35" s="45" t="s">
        <v>57</v>
      </c>
      <c r="B35" s="45" t="s">
        <v>58</v>
      </c>
      <c r="C35" s="45" t="s">
        <v>59</v>
      </c>
      <c r="D35" s="45">
        <v>178251</v>
      </c>
      <c r="E35" s="7">
        <v>1888.3910940000001</v>
      </c>
      <c r="F35" s="7">
        <v>0.89349800176600602</v>
      </c>
    </row>
    <row r="36" spans="1:6" x14ac:dyDescent="0.2">
      <c r="A36" s="45" t="s">
        <v>79</v>
      </c>
      <c r="B36" s="45" t="s">
        <v>80</v>
      </c>
      <c r="C36" s="45" t="s">
        <v>78</v>
      </c>
      <c r="D36" s="45">
        <v>219383</v>
      </c>
      <c r="E36" s="7">
        <v>1803.8767175</v>
      </c>
      <c r="F36" s="7">
        <v>0.85350976693309499</v>
      </c>
    </row>
    <row r="37" spans="1:6" x14ac:dyDescent="0.2">
      <c r="A37" s="45" t="s">
        <v>102</v>
      </c>
      <c r="B37" s="45" t="s">
        <v>103</v>
      </c>
      <c r="C37" s="45" t="s">
        <v>86</v>
      </c>
      <c r="D37" s="45">
        <v>398568</v>
      </c>
      <c r="E37" s="7">
        <v>1712.0488439999999</v>
      </c>
      <c r="F37" s="7">
        <v>0.810061128703777</v>
      </c>
    </row>
    <row r="38" spans="1:6" x14ac:dyDescent="0.2">
      <c r="A38" s="45" t="s">
        <v>299</v>
      </c>
      <c r="B38" s="45" t="s">
        <v>300</v>
      </c>
      <c r="C38" s="45" t="s">
        <v>89</v>
      </c>
      <c r="D38" s="45">
        <v>208882</v>
      </c>
      <c r="E38" s="7">
        <v>1704.7904430000001</v>
      </c>
      <c r="F38" s="7">
        <v>0.806626794147698</v>
      </c>
    </row>
    <row r="39" spans="1:6" x14ac:dyDescent="0.2">
      <c r="A39" s="45" t="s">
        <v>43</v>
      </c>
      <c r="B39" s="45" t="s">
        <v>44</v>
      </c>
      <c r="C39" s="45" t="s">
        <v>34</v>
      </c>
      <c r="D39" s="45">
        <v>374001</v>
      </c>
      <c r="E39" s="7">
        <v>1515.078051</v>
      </c>
      <c r="F39" s="7">
        <v>0.71686379764722397</v>
      </c>
    </row>
    <row r="40" spans="1:6" x14ac:dyDescent="0.2">
      <c r="A40" s="45" t="s">
        <v>18</v>
      </c>
      <c r="B40" s="45" t="s">
        <v>19</v>
      </c>
      <c r="C40" s="45" t="s">
        <v>11</v>
      </c>
      <c r="D40" s="45">
        <v>470535</v>
      </c>
      <c r="E40" s="7">
        <v>1473.9508874999999</v>
      </c>
      <c r="F40" s="7">
        <v>0.69740435488544095</v>
      </c>
    </row>
    <row r="41" spans="1:6" x14ac:dyDescent="0.2">
      <c r="A41" s="45" t="s">
        <v>295</v>
      </c>
      <c r="B41" s="45" t="s">
        <v>296</v>
      </c>
      <c r="C41" s="45" t="s">
        <v>71</v>
      </c>
      <c r="D41" s="45">
        <v>125000</v>
      </c>
      <c r="E41" s="7">
        <v>1440.875</v>
      </c>
      <c r="F41" s="7">
        <v>0.68175439790259595</v>
      </c>
    </row>
    <row r="42" spans="1:6" x14ac:dyDescent="0.2">
      <c r="A42" s="45" t="s">
        <v>153</v>
      </c>
      <c r="B42" s="45" t="s">
        <v>154</v>
      </c>
      <c r="C42" s="45" t="s">
        <v>1582</v>
      </c>
      <c r="D42" s="45">
        <v>1039323</v>
      </c>
      <c r="E42" s="7">
        <v>1425.4314945000001</v>
      </c>
      <c r="F42" s="7">
        <v>0.67444725620490698</v>
      </c>
    </row>
    <row r="43" spans="1:6" x14ac:dyDescent="0.2">
      <c r="A43" s="45" t="s">
        <v>303</v>
      </c>
      <c r="B43" s="45" t="s">
        <v>304</v>
      </c>
      <c r="C43" s="45" t="s">
        <v>14</v>
      </c>
      <c r="D43" s="45">
        <v>212480</v>
      </c>
      <c r="E43" s="7">
        <v>1352.54144</v>
      </c>
      <c r="F43" s="7">
        <v>0.63995910475614504</v>
      </c>
    </row>
    <row r="44" spans="1:6" x14ac:dyDescent="0.2">
      <c r="A44" s="45" t="s">
        <v>60</v>
      </c>
      <c r="B44" s="45" t="s">
        <v>61</v>
      </c>
      <c r="C44" s="45" t="s">
        <v>59</v>
      </c>
      <c r="D44" s="45">
        <v>414820</v>
      </c>
      <c r="E44" s="7">
        <v>1278.26783</v>
      </c>
      <c r="F44" s="7">
        <v>0.60481631980561001</v>
      </c>
    </row>
    <row r="45" spans="1:6" x14ac:dyDescent="0.2">
      <c r="A45" s="45" t="s">
        <v>228</v>
      </c>
      <c r="B45" s="45" t="s">
        <v>229</v>
      </c>
      <c r="C45" s="45" t="s">
        <v>59</v>
      </c>
      <c r="D45" s="45">
        <v>100000</v>
      </c>
      <c r="E45" s="7">
        <v>1117.75</v>
      </c>
      <c r="F45" s="7">
        <v>0.52886681929773705</v>
      </c>
    </row>
    <row r="46" spans="1:6" x14ac:dyDescent="0.2">
      <c r="A46" s="45" t="s">
        <v>35</v>
      </c>
      <c r="B46" s="45" t="s">
        <v>36</v>
      </c>
      <c r="C46" s="45" t="s">
        <v>14</v>
      </c>
      <c r="D46" s="45">
        <v>110848</v>
      </c>
      <c r="E46" s="7">
        <v>1042.3037440000001</v>
      </c>
      <c r="F46" s="7">
        <v>0.49316919331818598</v>
      </c>
    </row>
    <row r="47" spans="1:6" x14ac:dyDescent="0.2">
      <c r="A47" s="45" t="s">
        <v>559</v>
      </c>
      <c r="B47" s="45" t="s">
        <v>560</v>
      </c>
      <c r="C47" s="45" t="s">
        <v>364</v>
      </c>
      <c r="D47" s="45">
        <v>115550</v>
      </c>
      <c r="E47" s="7">
        <v>1041.0477249999999</v>
      </c>
      <c r="F47" s="7">
        <v>0.49257490410010701</v>
      </c>
    </row>
    <row r="48" spans="1:6" x14ac:dyDescent="0.2">
      <c r="A48" s="45" t="s">
        <v>309</v>
      </c>
      <c r="B48" s="45" t="s">
        <v>310</v>
      </c>
      <c r="C48" s="45" t="s">
        <v>56</v>
      </c>
      <c r="D48" s="45">
        <v>293970</v>
      </c>
      <c r="E48" s="7">
        <v>1033.4515349999999</v>
      </c>
      <c r="F48" s="7">
        <v>0.48898074364912902</v>
      </c>
    </row>
    <row r="49" spans="1:10" x14ac:dyDescent="0.2">
      <c r="A49" s="45" t="s">
        <v>118</v>
      </c>
      <c r="B49" s="45" t="s">
        <v>119</v>
      </c>
      <c r="C49" s="45" t="s">
        <v>11</v>
      </c>
      <c r="D49" s="45">
        <v>933333</v>
      </c>
      <c r="E49" s="7">
        <v>1006.132974</v>
      </c>
      <c r="F49" s="7">
        <v>0.47605488324755302</v>
      </c>
    </row>
    <row r="50" spans="1:10" x14ac:dyDescent="0.2">
      <c r="A50" s="45" t="s">
        <v>74</v>
      </c>
      <c r="B50" s="45" t="s">
        <v>75</v>
      </c>
      <c r="C50" s="45" t="s">
        <v>34</v>
      </c>
      <c r="D50" s="45">
        <v>166554</v>
      </c>
      <c r="E50" s="7">
        <v>891.646839</v>
      </c>
      <c r="F50" s="7">
        <v>0.42188541952924302</v>
      </c>
    </row>
    <row r="51" spans="1:10" x14ac:dyDescent="0.2">
      <c r="A51" s="45" t="s">
        <v>72</v>
      </c>
      <c r="B51" s="45" t="s">
        <v>73</v>
      </c>
      <c r="C51" s="45" t="s">
        <v>34</v>
      </c>
      <c r="D51" s="45">
        <v>82674</v>
      </c>
      <c r="E51" s="7">
        <v>677.88546299999996</v>
      </c>
      <c r="F51" s="7">
        <v>0.32074357295010802</v>
      </c>
    </row>
    <row r="52" spans="1:10" x14ac:dyDescent="0.2">
      <c r="A52" s="45" t="s">
        <v>311</v>
      </c>
      <c r="B52" s="45" t="s">
        <v>312</v>
      </c>
      <c r="C52" s="45" t="s">
        <v>111</v>
      </c>
      <c r="D52" s="45">
        <v>176929</v>
      </c>
      <c r="E52" s="7">
        <v>665.69536249999999</v>
      </c>
      <c r="F52" s="7">
        <v>0.31497578974424401</v>
      </c>
    </row>
    <row r="53" spans="1:10" x14ac:dyDescent="0.2">
      <c r="A53" s="45" t="s">
        <v>548</v>
      </c>
      <c r="B53" s="45" t="s">
        <v>549</v>
      </c>
      <c r="C53" s="45" t="s">
        <v>94</v>
      </c>
      <c r="D53" s="45">
        <v>142885</v>
      </c>
      <c r="E53" s="7">
        <v>298.27243750000002</v>
      </c>
      <c r="F53" s="7">
        <v>0.141128512909692</v>
      </c>
    </row>
    <row r="54" spans="1:10" x14ac:dyDescent="0.2">
      <c r="A54" s="45" t="s">
        <v>561</v>
      </c>
      <c r="B54" s="45" t="s">
        <v>562</v>
      </c>
      <c r="C54" s="45" t="s">
        <v>14</v>
      </c>
      <c r="D54" s="45">
        <v>270000</v>
      </c>
      <c r="E54" s="7">
        <v>2.7E-2</v>
      </c>
      <c r="F54" s="49" t="s">
        <v>1364</v>
      </c>
    </row>
    <row r="55" spans="1:10" x14ac:dyDescent="0.2">
      <c r="A55" s="45" t="s">
        <v>133</v>
      </c>
      <c r="B55" s="45" t="s">
        <v>140</v>
      </c>
      <c r="C55" s="45" t="s">
        <v>139</v>
      </c>
      <c r="D55" s="45">
        <v>27500</v>
      </c>
      <c r="E55" s="7">
        <v>2.7499999999999998E-3</v>
      </c>
      <c r="F55" s="49" t="s">
        <v>1364</v>
      </c>
    </row>
    <row r="56" spans="1:10" x14ac:dyDescent="0.2">
      <c r="A56" s="44" t="s">
        <v>135</v>
      </c>
      <c r="B56" s="45"/>
      <c r="C56" s="45"/>
      <c r="D56" s="45"/>
      <c r="E56" s="6">
        <f>SUM(E7:E55)</f>
        <v>140913.76274200011</v>
      </c>
      <c r="F56" s="6">
        <f>SUM(F7:F55)</f>
        <v>66.673762257078607</v>
      </c>
      <c r="I56" s="1"/>
      <c r="J56" s="1"/>
    </row>
    <row r="57" spans="1:10" x14ac:dyDescent="0.2">
      <c r="A57" s="45"/>
      <c r="B57" s="45"/>
      <c r="C57" s="45"/>
      <c r="D57" s="45"/>
      <c r="E57" s="7"/>
      <c r="F57" s="7"/>
    </row>
    <row r="58" spans="1:10" x14ac:dyDescent="0.2">
      <c r="A58" s="44" t="s">
        <v>646</v>
      </c>
      <c r="B58" s="45"/>
      <c r="C58" s="45"/>
      <c r="D58" s="45"/>
      <c r="E58" s="7"/>
      <c r="F58" s="7"/>
    </row>
    <row r="59" spans="1:10" x14ac:dyDescent="0.2">
      <c r="A59" s="44" t="s">
        <v>8</v>
      </c>
      <c r="B59" s="45"/>
      <c r="C59" s="45"/>
      <c r="D59" s="45"/>
      <c r="E59" s="7"/>
      <c r="F59" s="7"/>
    </row>
    <row r="60" spans="1:10" x14ac:dyDescent="0.2">
      <c r="A60" s="44"/>
      <c r="B60" s="45"/>
      <c r="C60" s="45"/>
      <c r="D60" s="45"/>
      <c r="E60" s="7"/>
      <c r="F60" s="7"/>
    </row>
    <row r="61" spans="1:10" x14ac:dyDescent="0.2">
      <c r="A61" s="45" t="s">
        <v>1413</v>
      </c>
      <c r="B61" s="45" t="s">
        <v>1414</v>
      </c>
      <c r="C61" s="45" t="s">
        <v>714</v>
      </c>
      <c r="D61" s="45">
        <v>900</v>
      </c>
      <c r="E61" s="7">
        <v>9398.3310000000001</v>
      </c>
      <c r="F61" s="7">
        <v>4.4468489578862203</v>
      </c>
    </row>
    <row r="62" spans="1:10" x14ac:dyDescent="0.2">
      <c r="A62" s="45" t="s">
        <v>1417</v>
      </c>
      <c r="B62" s="45" t="s">
        <v>1418</v>
      </c>
      <c r="C62" s="45" t="s">
        <v>1419</v>
      </c>
      <c r="D62" s="45">
        <v>900</v>
      </c>
      <c r="E62" s="7">
        <v>8860.3019999999997</v>
      </c>
      <c r="F62" s="7">
        <v>4.1922788966740097</v>
      </c>
    </row>
    <row r="63" spans="1:10" x14ac:dyDescent="0.2">
      <c r="A63" s="45" t="s">
        <v>775</v>
      </c>
      <c r="B63" s="45" t="s">
        <v>776</v>
      </c>
      <c r="C63" s="45" t="s">
        <v>652</v>
      </c>
      <c r="D63" s="45">
        <v>800</v>
      </c>
      <c r="E63" s="7">
        <v>7932.1440000000002</v>
      </c>
      <c r="F63" s="7">
        <v>3.7531181100350102</v>
      </c>
    </row>
    <row r="64" spans="1:10" x14ac:dyDescent="0.2">
      <c r="A64" s="45" t="s">
        <v>1411</v>
      </c>
      <c r="B64" s="45" t="s">
        <v>1412</v>
      </c>
      <c r="C64" s="45" t="s">
        <v>1061</v>
      </c>
      <c r="D64" s="45">
        <v>350</v>
      </c>
      <c r="E64" s="7">
        <v>3493.1959999999999</v>
      </c>
      <c r="F64" s="7">
        <v>1.65281633433556</v>
      </c>
    </row>
    <row r="65" spans="1:6" x14ac:dyDescent="0.2">
      <c r="A65" s="45" t="s">
        <v>1424</v>
      </c>
      <c r="B65" s="45" t="s">
        <v>1425</v>
      </c>
      <c r="C65" s="45" t="s">
        <v>668</v>
      </c>
      <c r="D65" s="45">
        <v>300</v>
      </c>
      <c r="E65" s="7">
        <v>2991.1469999999999</v>
      </c>
      <c r="F65" s="7">
        <v>1.41527031978704</v>
      </c>
    </row>
    <row r="66" spans="1:6" x14ac:dyDescent="0.2">
      <c r="A66" s="45" t="s">
        <v>1079</v>
      </c>
      <c r="B66" s="45" t="s">
        <v>1080</v>
      </c>
      <c r="C66" s="45" t="s">
        <v>1031</v>
      </c>
      <c r="D66" s="45">
        <v>200</v>
      </c>
      <c r="E66" s="7">
        <v>2038.442</v>
      </c>
      <c r="F66" s="7">
        <v>0.964495045281071</v>
      </c>
    </row>
    <row r="67" spans="1:6" x14ac:dyDescent="0.2">
      <c r="A67" s="45" t="s">
        <v>1086</v>
      </c>
      <c r="B67" s="45" t="s">
        <v>1087</v>
      </c>
      <c r="C67" s="45" t="s">
        <v>652</v>
      </c>
      <c r="D67" s="45">
        <v>200</v>
      </c>
      <c r="E67" s="7">
        <v>1999.7460000000001</v>
      </c>
      <c r="F67" s="7">
        <v>0.94618591493927295</v>
      </c>
    </row>
    <row r="68" spans="1:6" x14ac:dyDescent="0.2">
      <c r="A68" s="45" t="s">
        <v>1044</v>
      </c>
      <c r="B68" s="45" t="s">
        <v>1045</v>
      </c>
      <c r="C68" s="45" t="s">
        <v>652</v>
      </c>
      <c r="D68" s="45">
        <v>200</v>
      </c>
      <c r="E68" s="7">
        <v>1983.2760000000001</v>
      </c>
      <c r="F68" s="7">
        <v>0.93839308424024903</v>
      </c>
    </row>
    <row r="69" spans="1:6" x14ac:dyDescent="0.2">
      <c r="A69" s="45" t="s">
        <v>1420</v>
      </c>
      <c r="B69" s="45" t="s">
        <v>1421</v>
      </c>
      <c r="C69" s="45" t="s">
        <v>687</v>
      </c>
      <c r="D69" s="45">
        <v>210</v>
      </c>
      <c r="E69" s="7">
        <v>1959.3882000000001</v>
      </c>
      <c r="F69" s="7">
        <v>0.92709049886246298</v>
      </c>
    </row>
    <row r="70" spans="1:6" x14ac:dyDescent="0.2">
      <c r="A70" s="45" t="s">
        <v>1304</v>
      </c>
      <c r="B70" s="45" t="s">
        <v>1305</v>
      </c>
      <c r="C70" s="45" t="s">
        <v>681</v>
      </c>
      <c r="D70" s="45">
        <v>180</v>
      </c>
      <c r="E70" s="7">
        <v>1867.9428</v>
      </c>
      <c r="F70" s="7">
        <v>0.88382282913541399</v>
      </c>
    </row>
    <row r="71" spans="1:6" x14ac:dyDescent="0.2">
      <c r="A71" s="45" t="s">
        <v>650</v>
      </c>
      <c r="B71" s="45" t="s">
        <v>651</v>
      </c>
      <c r="C71" s="45" t="s">
        <v>652</v>
      </c>
      <c r="D71" s="45">
        <v>120</v>
      </c>
      <c r="E71" s="7">
        <v>1198.8012000000001</v>
      </c>
      <c r="F71" s="7">
        <v>0.56721644161423401</v>
      </c>
    </row>
    <row r="72" spans="1:6" x14ac:dyDescent="0.2">
      <c r="A72" s="45" t="s">
        <v>1426</v>
      </c>
      <c r="B72" s="45" t="s">
        <v>1427</v>
      </c>
      <c r="C72" s="45" t="s">
        <v>700</v>
      </c>
      <c r="D72" s="45">
        <v>100</v>
      </c>
      <c r="E72" s="7">
        <v>984.97299999999996</v>
      </c>
      <c r="F72" s="7">
        <v>0.46604297705582598</v>
      </c>
    </row>
    <row r="73" spans="1:6" x14ac:dyDescent="0.2">
      <c r="A73" s="45" t="s">
        <v>1583</v>
      </c>
      <c r="B73" s="45" t="s">
        <v>1584</v>
      </c>
      <c r="C73" s="45" t="s">
        <v>687</v>
      </c>
      <c r="D73" s="45">
        <v>100</v>
      </c>
      <c r="E73" s="7">
        <v>981.84100000000001</v>
      </c>
      <c r="F73" s="7">
        <v>0.46456106170978201</v>
      </c>
    </row>
    <row r="74" spans="1:6" x14ac:dyDescent="0.2">
      <c r="A74" s="45" t="s">
        <v>1175</v>
      </c>
      <c r="B74" s="45" t="s">
        <v>1176</v>
      </c>
      <c r="C74" s="45" t="s">
        <v>1031</v>
      </c>
      <c r="D74" s="45">
        <v>90</v>
      </c>
      <c r="E74" s="7">
        <v>913.60619999999994</v>
      </c>
      <c r="F74" s="7">
        <v>0.432275558116477</v>
      </c>
    </row>
    <row r="75" spans="1:6" x14ac:dyDescent="0.2">
      <c r="A75" s="45" t="s">
        <v>1430</v>
      </c>
      <c r="B75" s="45" t="s">
        <v>1431</v>
      </c>
      <c r="C75" s="45" t="s">
        <v>687</v>
      </c>
      <c r="D75" s="45">
        <v>50</v>
      </c>
      <c r="E75" s="7">
        <v>487.47699999999998</v>
      </c>
      <c r="F75" s="7">
        <v>0.230651228334424</v>
      </c>
    </row>
    <row r="76" spans="1:6" x14ac:dyDescent="0.2">
      <c r="A76" s="44" t="s">
        <v>135</v>
      </c>
      <c r="B76" s="45"/>
      <c r="C76" s="45"/>
      <c r="D76" s="45"/>
      <c r="E76" s="6">
        <f>SUM(E61:E75)</f>
        <v>47090.613400000002</v>
      </c>
      <c r="F76" s="6">
        <f>SUM(F61:F75)</f>
        <v>22.281067258007056</v>
      </c>
    </row>
    <row r="77" spans="1:6" x14ac:dyDescent="0.2">
      <c r="A77" s="45"/>
      <c r="B77" s="45"/>
      <c r="C77" s="45"/>
      <c r="D77" s="45"/>
      <c r="E77" s="7"/>
      <c r="F77" s="7"/>
    </row>
    <row r="78" spans="1:6" x14ac:dyDescent="0.2">
      <c r="A78" s="44" t="s">
        <v>788</v>
      </c>
      <c r="B78" s="45"/>
      <c r="C78" s="45"/>
      <c r="D78" s="45"/>
      <c r="E78" s="7"/>
      <c r="F78" s="7"/>
    </row>
    <row r="79" spans="1:6" x14ac:dyDescent="0.2">
      <c r="A79" s="45" t="s">
        <v>1372</v>
      </c>
      <c r="B79" s="45" t="s">
        <v>1373</v>
      </c>
      <c r="C79" s="45" t="s">
        <v>649</v>
      </c>
      <c r="D79" s="45">
        <v>200</v>
      </c>
      <c r="E79" s="7">
        <v>2013.5160000000001</v>
      </c>
      <c r="F79" s="7">
        <v>0.952701232408948</v>
      </c>
    </row>
    <row r="80" spans="1:6" x14ac:dyDescent="0.2">
      <c r="A80" s="45" t="s">
        <v>838</v>
      </c>
      <c r="B80" s="45" t="s">
        <v>839</v>
      </c>
      <c r="C80" s="45" t="s">
        <v>652</v>
      </c>
      <c r="D80" s="45">
        <v>14</v>
      </c>
      <c r="E80" s="7">
        <v>1533.2562</v>
      </c>
      <c r="F80" s="7">
        <v>0.72546484425187596</v>
      </c>
    </row>
    <row r="81" spans="1:10" x14ac:dyDescent="0.2">
      <c r="A81" s="44" t="s">
        <v>135</v>
      </c>
      <c r="B81" s="45"/>
      <c r="C81" s="45"/>
      <c r="D81" s="45"/>
      <c r="E81" s="6">
        <f>SUM(E79:E80)</f>
        <v>3546.7722000000003</v>
      </c>
      <c r="F81" s="6">
        <f>SUM(F79:F80)</f>
        <v>1.678166076660824</v>
      </c>
    </row>
    <row r="82" spans="1:10" x14ac:dyDescent="0.2">
      <c r="A82" s="45"/>
      <c r="B82" s="45"/>
      <c r="C82" s="45"/>
      <c r="D82" s="45"/>
      <c r="E82" s="7"/>
      <c r="F82" s="7"/>
    </row>
    <row r="83" spans="1:10" x14ac:dyDescent="0.2">
      <c r="A83" s="45"/>
      <c r="B83" s="45"/>
      <c r="C83" s="45"/>
      <c r="D83" s="45"/>
      <c r="E83" s="7"/>
      <c r="F83" s="7"/>
    </row>
    <row r="84" spans="1:10" x14ac:dyDescent="0.2">
      <c r="A84" s="44" t="s">
        <v>1432</v>
      </c>
      <c r="B84" s="45"/>
      <c r="C84" s="45"/>
      <c r="D84" s="45"/>
      <c r="E84" s="7"/>
      <c r="F84" s="7"/>
    </row>
    <row r="85" spans="1:10" x14ac:dyDescent="0.2">
      <c r="A85" s="45" t="s">
        <v>1433</v>
      </c>
      <c r="B85" s="45" t="s">
        <v>1434</v>
      </c>
      <c r="C85" s="45" t="s">
        <v>1435</v>
      </c>
      <c r="D85" s="45">
        <v>12550000</v>
      </c>
      <c r="E85" s="7">
        <v>11213.424999999999</v>
      </c>
      <c r="F85" s="7">
        <v>5.3056662162234201</v>
      </c>
    </row>
    <row r="86" spans="1:10" x14ac:dyDescent="0.2">
      <c r="A86" s="45" t="s">
        <v>1436</v>
      </c>
      <c r="B86" s="45" t="s">
        <v>1437</v>
      </c>
      <c r="C86" s="45" t="s">
        <v>1435</v>
      </c>
      <c r="D86" s="45">
        <v>4250000</v>
      </c>
      <c r="E86" s="7">
        <v>4088.5</v>
      </c>
      <c r="F86" s="7">
        <v>1.93448623636663</v>
      </c>
    </row>
    <row r="87" spans="1:10" x14ac:dyDescent="0.2">
      <c r="A87" s="44" t="s">
        <v>135</v>
      </c>
      <c r="B87" s="45"/>
      <c r="C87" s="45"/>
      <c r="D87" s="45"/>
      <c r="E87" s="6">
        <f>SUM(E85:E86)</f>
        <v>15301.924999999999</v>
      </c>
      <c r="F87" s="6">
        <f>SUM(F85:F86)</f>
        <v>7.24015245259005</v>
      </c>
      <c r="I87" s="1"/>
      <c r="J87" s="1"/>
    </row>
    <row r="88" spans="1:10" x14ac:dyDescent="0.2">
      <c r="A88" s="45"/>
      <c r="B88" s="45"/>
      <c r="C88" s="45"/>
      <c r="D88" s="45"/>
      <c r="E88" s="7"/>
      <c r="F88" s="7"/>
    </row>
    <row r="89" spans="1:10" x14ac:dyDescent="0.2">
      <c r="A89" s="44" t="s">
        <v>135</v>
      </c>
      <c r="B89" s="45"/>
      <c r="C89" s="45"/>
      <c r="D89" s="45"/>
      <c r="E89" s="6">
        <v>206853.07334200011</v>
      </c>
      <c r="F89" s="6">
        <v>97.873162120639677</v>
      </c>
      <c r="I89" s="1"/>
      <c r="J89" s="1"/>
    </row>
    <row r="90" spans="1:10" x14ac:dyDescent="0.2">
      <c r="A90" s="45"/>
      <c r="B90" s="45"/>
      <c r="C90" s="45"/>
      <c r="D90" s="45"/>
      <c r="E90" s="7"/>
      <c r="F90" s="7"/>
    </row>
    <row r="91" spans="1:10" x14ac:dyDescent="0.2">
      <c r="A91" s="44" t="s">
        <v>141</v>
      </c>
      <c r="B91" s="45"/>
      <c r="C91" s="45"/>
      <c r="D91" s="45"/>
      <c r="E91" s="6">
        <v>4495.0348942000001</v>
      </c>
      <c r="F91" s="6">
        <v>2.13</v>
      </c>
      <c r="I91" s="1"/>
      <c r="J91" s="1"/>
    </row>
    <row r="92" spans="1:10" x14ac:dyDescent="0.2">
      <c r="A92" s="45"/>
      <c r="B92" s="45"/>
      <c r="C92" s="45"/>
      <c r="D92" s="45"/>
      <c r="E92" s="7"/>
      <c r="F92" s="7"/>
    </row>
    <row r="93" spans="1:10" x14ac:dyDescent="0.2">
      <c r="A93" s="46" t="s">
        <v>142</v>
      </c>
      <c r="B93" s="43"/>
      <c r="C93" s="43"/>
      <c r="D93" s="43"/>
      <c r="E93" s="8">
        <v>211348.10489419999</v>
      </c>
      <c r="F93" s="8">
        <f xml:space="preserve"> ROUND(SUM(F89:F92),2)</f>
        <v>100</v>
      </c>
      <c r="I93" s="1"/>
      <c r="J93" s="1"/>
    </row>
    <row r="94" spans="1:10" x14ac:dyDescent="0.2">
      <c r="F94" s="9" t="s">
        <v>1149</v>
      </c>
    </row>
    <row r="95" spans="1:10" x14ac:dyDescent="0.2">
      <c r="A95" s="4" t="s">
        <v>143</v>
      </c>
    </row>
    <row r="96" spans="1:10" x14ac:dyDescent="0.2">
      <c r="A96" s="4" t="s">
        <v>144</v>
      </c>
    </row>
    <row r="97" spans="1:5" x14ac:dyDescent="0.2">
      <c r="A97" s="4" t="s">
        <v>914</v>
      </c>
    </row>
    <row r="98" spans="1:5" x14ac:dyDescent="0.2">
      <c r="A98" s="2" t="s">
        <v>566</v>
      </c>
      <c r="D98" s="2">
        <v>22.5839</v>
      </c>
    </row>
    <row r="99" spans="1:5" x14ac:dyDescent="0.2">
      <c r="A99" s="2" t="s">
        <v>565</v>
      </c>
      <c r="D99" s="2">
        <v>116.5874</v>
      </c>
    </row>
    <row r="100" spans="1:5" x14ac:dyDescent="0.2">
      <c r="A100" s="2" t="s">
        <v>564</v>
      </c>
      <c r="D100" s="2">
        <v>23.920300000000001</v>
      </c>
    </row>
    <row r="101" spans="1:5" x14ac:dyDescent="0.2">
      <c r="A101" s="2" t="s">
        <v>563</v>
      </c>
      <c r="D101" s="2">
        <v>111.0444</v>
      </c>
    </row>
    <row r="103" spans="1:5" x14ac:dyDescent="0.2">
      <c r="A103" s="4" t="s">
        <v>146</v>
      </c>
    </row>
    <row r="104" spans="1:5" x14ac:dyDescent="0.2">
      <c r="A104" s="2" t="s">
        <v>564</v>
      </c>
      <c r="D104" s="10">
        <v>24.759499999999999</v>
      </c>
    </row>
    <row r="105" spans="1:5" x14ac:dyDescent="0.2">
      <c r="A105" s="2" t="s">
        <v>565</v>
      </c>
      <c r="D105" s="10">
        <v>120.68040000000001</v>
      </c>
    </row>
    <row r="106" spans="1:5" x14ac:dyDescent="0.2">
      <c r="A106" s="2" t="s">
        <v>566</v>
      </c>
      <c r="D106" s="10">
        <v>23.221399999999999</v>
      </c>
    </row>
    <row r="107" spans="1:5" x14ac:dyDescent="0.2">
      <c r="A107" s="2" t="s">
        <v>563</v>
      </c>
      <c r="D107" s="10">
        <v>114.1784</v>
      </c>
    </row>
    <row r="109" spans="1:5" x14ac:dyDescent="0.2">
      <c r="A109" s="4" t="s">
        <v>147</v>
      </c>
      <c r="D109" s="51" t="s">
        <v>1585</v>
      </c>
    </row>
    <row r="111" spans="1:5" x14ac:dyDescent="0.2">
      <c r="A111" s="4" t="s">
        <v>929</v>
      </c>
      <c r="D111" s="48">
        <v>4.6984857996224196</v>
      </c>
      <c r="E111" s="1" t="s">
        <v>930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showGridLines="0" workbookViewId="0">
      <selection sqref="A1:E1"/>
    </sheetView>
  </sheetViews>
  <sheetFormatPr defaultRowHeight="11.25" x14ac:dyDescent="0.2"/>
  <cols>
    <col min="1" max="1" width="58.85546875" style="1" bestFit="1" customWidth="1"/>
    <col min="2" max="2" width="39.140625" style="1" bestFit="1" customWidth="1"/>
    <col min="3" max="3" width="32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" style="2" bestFit="1" customWidth="1"/>
    <col min="9" max="16384" width="9.140625" style="2"/>
  </cols>
  <sheetData>
    <row r="1" spans="1:6" x14ac:dyDescent="0.2">
      <c r="A1" s="36" t="s">
        <v>558</v>
      </c>
      <c r="B1" s="36"/>
      <c r="C1" s="36"/>
      <c r="D1" s="36"/>
      <c r="E1" s="36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1445052</v>
      </c>
      <c r="E8" s="7">
        <v>27227.669784000002</v>
      </c>
      <c r="F8" s="7">
        <v>7.9209157658836338</v>
      </c>
    </row>
    <row r="9" spans="1:6" x14ac:dyDescent="0.2">
      <c r="A9" s="7" t="s">
        <v>25</v>
      </c>
      <c r="B9" s="7" t="s">
        <v>26</v>
      </c>
      <c r="C9" s="7" t="s">
        <v>11</v>
      </c>
      <c r="D9" s="7">
        <v>2145681</v>
      </c>
      <c r="E9" s="7">
        <v>23399.7241455</v>
      </c>
      <c r="F9" s="7">
        <v>6.8073120238271683</v>
      </c>
    </row>
    <row r="10" spans="1:6" x14ac:dyDescent="0.2">
      <c r="A10" s="7" t="s">
        <v>30</v>
      </c>
      <c r="B10" s="7" t="s">
        <v>31</v>
      </c>
      <c r="C10" s="7" t="s">
        <v>11</v>
      </c>
      <c r="D10" s="7">
        <v>3637287</v>
      </c>
      <c r="E10" s="7">
        <v>19232.155012499999</v>
      </c>
      <c r="F10" s="7">
        <v>5.5949069846567516</v>
      </c>
    </row>
    <row r="11" spans="1:6" x14ac:dyDescent="0.2">
      <c r="A11" s="7" t="s">
        <v>27</v>
      </c>
      <c r="B11" s="7" t="s">
        <v>28</v>
      </c>
      <c r="C11" s="7" t="s">
        <v>29</v>
      </c>
      <c r="D11" s="7">
        <v>2177610</v>
      </c>
      <c r="E11" s="7">
        <v>15860.622434999999</v>
      </c>
      <c r="F11" s="7">
        <v>4.6140802829900798</v>
      </c>
    </row>
    <row r="12" spans="1:6" x14ac:dyDescent="0.2">
      <c r="A12" s="7" t="s">
        <v>235</v>
      </c>
      <c r="B12" s="7" t="s">
        <v>236</v>
      </c>
      <c r="C12" s="7" t="s">
        <v>47</v>
      </c>
      <c r="D12" s="7">
        <v>5696192</v>
      </c>
      <c r="E12" s="7">
        <v>11261.371584</v>
      </c>
      <c r="F12" s="7">
        <v>3.2760929022871075</v>
      </c>
    </row>
    <row r="13" spans="1:6" x14ac:dyDescent="0.2">
      <c r="A13" s="7" t="s">
        <v>124</v>
      </c>
      <c r="B13" s="7" t="s">
        <v>125</v>
      </c>
      <c r="C13" s="7" t="s">
        <v>126</v>
      </c>
      <c r="D13" s="7">
        <v>4497225</v>
      </c>
      <c r="E13" s="7">
        <v>11036.19015</v>
      </c>
      <c r="F13" s="7">
        <v>3.2105844256196323</v>
      </c>
    </row>
    <row r="14" spans="1:6" x14ac:dyDescent="0.2">
      <c r="A14" s="7" t="s">
        <v>20</v>
      </c>
      <c r="B14" s="7" t="s">
        <v>21</v>
      </c>
      <c r="C14" s="7" t="s">
        <v>11</v>
      </c>
      <c r="D14" s="7">
        <v>3350985</v>
      </c>
      <c r="E14" s="7">
        <v>10800.224655</v>
      </c>
      <c r="F14" s="7">
        <v>3.1419387124764402</v>
      </c>
    </row>
    <row r="15" spans="1:6" x14ac:dyDescent="0.2">
      <c r="A15" s="7" t="s">
        <v>221</v>
      </c>
      <c r="B15" s="7" t="s">
        <v>222</v>
      </c>
      <c r="C15" s="7" t="s">
        <v>86</v>
      </c>
      <c r="D15" s="7">
        <v>2753249</v>
      </c>
      <c r="E15" s="7">
        <v>10443.073457</v>
      </c>
      <c r="F15" s="7">
        <v>3.0380383575255792</v>
      </c>
    </row>
    <row r="16" spans="1:6" x14ac:dyDescent="0.2">
      <c r="A16" s="7" t="s">
        <v>285</v>
      </c>
      <c r="B16" s="7" t="s">
        <v>286</v>
      </c>
      <c r="C16" s="7" t="s">
        <v>59</v>
      </c>
      <c r="D16" s="7">
        <v>791732</v>
      </c>
      <c r="E16" s="7">
        <v>10433.048430000001</v>
      </c>
      <c r="F16" s="7">
        <v>3.0351219348185441</v>
      </c>
    </row>
    <row r="17" spans="1:6" x14ac:dyDescent="0.2">
      <c r="A17" s="7" t="s">
        <v>12</v>
      </c>
      <c r="B17" s="7" t="s">
        <v>13</v>
      </c>
      <c r="C17" s="7" t="s">
        <v>14</v>
      </c>
      <c r="D17" s="7">
        <v>860942</v>
      </c>
      <c r="E17" s="7">
        <v>10095.405892000001</v>
      </c>
      <c r="F17" s="7">
        <v>2.9368969260795015</v>
      </c>
    </row>
    <row r="18" spans="1:6" x14ac:dyDescent="0.2">
      <c r="A18" s="7" t="s">
        <v>50</v>
      </c>
      <c r="B18" s="7" t="s">
        <v>51</v>
      </c>
      <c r="C18" s="7" t="s">
        <v>11</v>
      </c>
      <c r="D18" s="7">
        <v>3495798</v>
      </c>
      <c r="E18" s="7">
        <v>9368.7386399999996</v>
      </c>
      <c r="F18" s="7">
        <v>2.7254991039896912</v>
      </c>
    </row>
    <row r="19" spans="1:6" x14ac:dyDescent="0.2">
      <c r="A19" s="7" t="s">
        <v>15</v>
      </c>
      <c r="B19" s="7" t="s">
        <v>16</v>
      </c>
      <c r="C19" s="7" t="s">
        <v>17</v>
      </c>
      <c r="D19" s="7">
        <v>2121971</v>
      </c>
      <c r="E19" s="7">
        <v>9093.7067205000003</v>
      </c>
      <c r="F19" s="7">
        <v>2.6454884132265413</v>
      </c>
    </row>
    <row r="20" spans="1:6" x14ac:dyDescent="0.2">
      <c r="A20" s="7" t="s">
        <v>45</v>
      </c>
      <c r="B20" s="7" t="s">
        <v>46</v>
      </c>
      <c r="C20" s="7" t="s">
        <v>47</v>
      </c>
      <c r="D20" s="7">
        <v>4780035</v>
      </c>
      <c r="E20" s="7">
        <v>7803.4071375000003</v>
      </c>
      <c r="F20" s="7">
        <v>2.270121942618629</v>
      </c>
    </row>
    <row r="21" spans="1:6" x14ac:dyDescent="0.2">
      <c r="A21" s="7" t="s">
        <v>261</v>
      </c>
      <c r="B21" s="7" t="s">
        <v>262</v>
      </c>
      <c r="C21" s="7" t="s">
        <v>225</v>
      </c>
      <c r="D21" s="7">
        <v>2837218</v>
      </c>
      <c r="E21" s="7">
        <v>7016.440114</v>
      </c>
      <c r="F21" s="7">
        <v>2.0411820607586431</v>
      </c>
    </row>
    <row r="22" spans="1:6" x14ac:dyDescent="0.2">
      <c r="A22" s="7" t="s">
        <v>295</v>
      </c>
      <c r="B22" s="7" t="s">
        <v>296</v>
      </c>
      <c r="C22" s="7" t="s">
        <v>71</v>
      </c>
      <c r="D22" s="7">
        <v>541768</v>
      </c>
      <c r="E22" s="7">
        <v>6244.9597359999998</v>
      </c>
      <c r="F22" s="7">
        <v>1.816747463980882</v>
      </c>
    </row>
    <row r="23" spans="1:6" x14ac:dyDescent="0.2">
      <c r="A23" s="7" t="s">
        <v>291</v>
      </c>
      <c r="B23" s="7" t="s">
        <v>292</v>
      </c>
      <c r="C23" s="7" t="s">
        <v>225</v>
      </c>
      <c r="D23" s="7">
        <v>2795176</v>
      </c>
      <c r="E23" s="7">
        <v>5787.411908</v>
      </c>
      <c r="F23" s="7">
        <v>1.6836403037573975</v>
      </c>
    </row>
    <row r="24" spans="1:6" x14ac:dyDescent="0.2">
      <c r="A24" s="7" t="s">
        <v>57</v>
      </c>
      <c r="B24" s="7" t="s">
        <v>58</v>
      </c>
      <c r="C24" s="7" t="s">
        <v>59</v>
      </c>
      <c r="D24" s="7">
        <v>511834</v>
      </c>
      <c r="E24" s="7">
        <v>5422.3693960000001</v>
      </c>
      <c r="F24" s="7">
        <v>1.5774442535093629</v>
      </c>
    </row>
    <row r="25" spans="1:6" x14ac:dyDescent="0.2">
      <c r="A25" s="7" t="s">
        <v>32</v>
      </c>
      <c r="B25" s="7" t="s">
        <v>33</v>
      </c>
      <c r="C25" s="7" t="s">
        <v>34</v>
      </c>
      <c r="D25" s="7">
        <v>242107</v>
      </c>
      <c r="E25" s="7">
        <v>5416.5388574999997</v>
      </c>
      <c r="F25" s="7">
        <v>1.5757480670676065</v>
      </c>
    </row>
    <row r="26" spans="1:6" x14ac:dyDescent="0.2">
      <c r="A26" s="7" t="s">
        <v>48</v>
      </c>
      <c r="B26" s="7" t="s">
        <v>49</v>
      </c>
      <c r="C26" s="7" t="s">
        <v>29</v>
      </c>
      <c r="D26" s="7">
        <v>1446634</v>
      </c>
      <c r="E26" s="7">
        <v>5351.099166</v>
      </c>
      <c r="F26" s="7">
        <v>1.5567107315839246</v>
      </c>
    </row>
    <row r="27" spans="1:6" x14ac:dyDescent="0.2">
      <c r="A27" s="7" t="s">
        <v>299</v>
      </c>
      <c r="B27" s="7" t="s">
        <v>300</v>
      </c>
      <c r="C27" s="7" t="s">
        <v>89</v>
      </c>
      <c r="D27" s="7">
        <v>649808</v>
      </c>
      <c r="E27" s="7">
        <v>5303.4079920000004</v>
      </c>
      <c r="F27" s="7">
        <v>1.5428366918652527</v>
      </c>
    </row>
    <row r="28" spans="1:6" x14ac:dyDescent="0.2">
      <c r="A28" s="7" t="s">
        <v>130</v>
      </c>
      <c r="B28" s="7" t="s">
        <v>131</v>
      </c>
      <c r="C28" s="7" t="s">
        <v>132</v>
      </c>
      <c r="D28" s="7">
        <v>3192706</v>
      </c>
      <c r="E28" s="7">
        <v>5301.4883129999998</v>
      </c>
      <c r="F28" s="7">
        <v>1.542278229985218</v>
      </c>
    </row>
    <row r="29" spans="1:6" x14ac:dyDescent="0.2">
      <c r="A29" s="7" t="s">
        <v>287</v>
      </c>
      <c r="B29" s="7" t="s">
        <v>288</v>
      </c>
      <c r="C29" s="7" t="s">
        <v>59</v>
      </c>
      <c r="D29" s="7">
        <v>440701</v>
      </c>
      <c r="E29" s="7">
        <v>4588.1381110000002</v>
      </c>
      <c r="F29" s="7">
        <v>1.3347545268389998</v>
      </c>
    </row>
    <row r="30" spans="1:6" x14ac:dyDescent="0.2">
      <c r="A30" s="7" t="s">
        <v>37</v>
      </c>
      <c r="B30" s="7" t="s">
        <v>38</v>
      </c>
      <c r="C30" s="7" t="s">
        <v>24</v>
      </c>
      <c r="D30" s="7">
        <v>750000</v>
      </c>
      <c r="E30" s="7">
        <v>4570.5</v>
      </c>
      <c r="F30" s="7">
        <v>1.3296233498925831</v>
      </c>
    </row>
    <row r="31" spans="1:6" x14ac:dyDescent="0.2">
      <c r="A31" s="7" t="s">
        <v>297</v>
      </c>
      <c r="B31" s="7" t="s">
        <v>298</v>
      </c>
      <c r="C31" s="7" t="s">
        <v>78</v>
      </c>
      <c r="D31" s="7">
        <v>402972</v>
      </c>
      <c r="E31" s="7">
        <v>4379.096724</v>
      </c>
      <c r="F31" s="7">
        <v>1.2739414190282281</v>
      </c>
    </row>
    <row r="32" spans="1:6" x14ac:dyDescent="0.2">
      <c r="A32" s="7" t="s">
        <v>293</v>
      </c>
      <c r="B32" s="7" t="s">
        <v>294</v>
      </c>
      <c r="C32" s="7" t="s">
        <v>29</v>
      </c>
      <c r="D32" s="7">
        <v>599546</v>
      </c>
      <c r="E32" s="7">
        <v>4082.608487</v>
      </c>
      <c r="F32" s="7">
        <v>1.1876887808302876</v>
      </c>
    </row>
    <row r="33" spans="1:6" x14ac:dyDescent="0.2">
      <c r="A33" s="7" t="s">
        <v>39</v>
      </c>
      <c r="B33" s="7" t="s">
        <v>40</v>
      </c>
      <c r="C33" s="7" t="s">
        <v>14</v>
      </c>
      <c r="D33" s="7">
        <v>666348</v>
      </c>
      <c r="E33" s="7">
        <v>4082.381022</v>
      </c>
      <c r="F33" s="7">
        <v>1.1876226080318448</v>
      </c>
    </row>
    <row r="34" spans="1:6" x14ac:dyDescent="0.2">
      <c r="A34" s="7" t="s">
        <v>325</v>
      </c>
      <c r="B34" s="7" t="s">
        <v>326</v>
      </c>
      <c r="C34" s="7" t="s">
        <v>11</v>
      </c>
      <c r="D34" s="7">
        <v>238867</v>
      </c>
      <c r="E34" s="7">
        <v>4014.7571025000002</v>
      </c>
      <c r="F34" s="7">
        <v>1.1679498496075027</v>
      </c>
    </row>
    <row r="35" spans="1:6" x14ac:dyDescent="0.2">
      <c r="A35" s="7" t="s">
        <v>102</v>
      </c>
      <c r="B35" s="7" t="s">
        <v>103</v>
      </c>
      <c r="C35" s="7" t="s">
        <v>86</v>
      </c>
      <c r="D35" s="7">
        <v>919031</v>
      </c>
      <c r="E35" s="7">
        <v>3947.6976605</v>
      </c>
      <c r="F35" s="7">
        <v>1.1484413057033416</v>
      </c>
    </row>
    <row r="36" spans="1:6" x14ac:dyDescent="0.2">
      <c r="A36" s="7" t="s">
        <v>118</v>
      </c>
      <c r="B36" s="7" t="s">
        <v>119</v>
      </c>
      <c r="C36" s="7" t="s">
        <v>11</v>
      </c>
      <c r="D36" s="7">
        <v>3587500</v>
      </c>
      <c r="E36" s="7">
        <v>3867.3249999999998</v>
      </c>
      <c r="F36" s="7">
        <v>1.1250597574933452</v>
      </c>
    </row>
    <row r="37" spans="1:6" x14ac:dyDescent="0.2">
      <c r="A37" s="7" t="s">
        <v>81</v>
      </c>
      <c r="B37" s="7" t="s">
        <v>82</v>
      </c>
      <c r="C37" s="7" t="s">
        <v>83</v>
      </c>
      <c r="D37" s="7">
        <v>2524608</v>
      </c>
      <c r="E37" s="7">
        <v>3844.9779840000001</v>
      </c>
      <c r="F37" s="7">
        <v>1.1185586932172216</v>
      </c>
    </row>
    <row r="38" spans="1:6" x14ac:dyDescent="0.2">
      <c r="A38" s="7" t="s">
        <v>43</v>
      </c>
      <c r="B38" s="7" t="s">
        <v>44</v>
      </c>
      <c r="C38" s="7" t="s">
        <v>34</v>
      </c>
      <c r="D38" s="7">
        <v>920735</v>
      </c>
      <c r="E38" s="7">
        <v>3729.897485</v>
      </c>
      <c r="F38" s="7">
        <v>1.0850801419454372</v>
      </c>
    </row>
    <row r="39" spans="1:6" x14ac:dyDescent="0.2">
      <c r="A39" s="7" t="s">
        <v>226</v>
      </c>
      <c r="B39" s="7" t="s">
        <v>227</v>
      </c>
      <c r="C39" s="7" t="s">
        <v>29</v>
      </c>
      <c r="D39" s="7">
        <v>1791828</v>
      </c>
      <c r="E39" s="7">
        <v>3707.292132</v>
      </c>
      <c r="F39" s="7">
        <v>1.0785039237676965</v>
      </c>
    </row>
    <row r="40" spans="1:6" x14ac:dyDescent="0.2">
      <c r="A40" s="7" t="s">
        <v>303</v>
      </c>
      <c r="B40" s="7" t="s">
        <v>304</v>
      </c>
      <c r="C40" s="7" t="s">
        <v>14</v>
      </c>
      <c r="D40" s="7">
        <v>531063</v>
      </c>
      <c r="E40" s="7">
        <v>3380.4815265000002</v>
      </c>
      <c r="F40" s="7">
        <v>0.98343007800348392</v>
      </c>
    </row>
    <row r="41" spans="1:6" x14ac:dyDescent="0.2">
      <c r="A41" s="7" t="s">
        <v>84</v>
      </c>
      <c r="B41" s="7" t="s">
        <v>85</v>
      </c>
      <c r="C41" s="7" t="s">
        <v>86</v>
      </c>
      <c r="D41" s="7">
        <v>859265</v>
      </c>
      <c r="E41" s="7">
        <v>3266.4958975</v>
      </c>
      <c r="F41" s="7">
        <v>0.95027003996156434</v>
      </c>
    </row>
    <row r="42" spans="1:6" x14ac:dyDescent="0.2">
      <c r="A42" s="7" t="s">
        <v>100</v>
      </c>
      <c r="B42" s="7" t="s">
        <v>101</v>
      </c>
      <c r="C42" s="7" t="s">
        <v>29</v>
      </c>
      <c r="D42" s="7">
        <v>90694</v>
      </c>
      <c r="E42" s="7">
        <v>3261.991098</v>
      </c>
      <c r="F42" s="7">
        <v>0.9489595298200515</v>
      </c>
    </row>
    <row r="43" spans="1:6" x14ac:dyDescent="0.2">
      <c r="A43" s="7" t="s">
        <v>65</v>
      </c>
      <c r="B43" s="7" t="s">
        <v>66</v>
      </c>
      <c r="C43" s="7" t="s">
        <v>29</v>
      </c>
      <c r="D43" s="7">
        <v>104310</v>
      </c>
      <c r="E43" s="7">
        <v>3150.7878599999999</v>
      </c>
      <c r="F43" s="7">
        <v>0.91660892882924916</v>
      </c>
    </row>
    <row r="44" spans="1:6" x14ac:dyDescent="0.2">
      <c r="A44" s="7" t="s">
        <v>79</v>
      </c>
      <c r="B44" s="7" t="s">
        <v>80</v>
      </c>
      <c r="C44" s="7" t="s">
        <v>78</v>
      </c>
      <c r="D44" s="7">
        <v>381779</v>
      </c>
      <c r="E44" s="7">
        <v>3139.1778275000001</v>
      </c>
      <c r="F44" s="7">
        <v>0.91323140551560467</v>
      </c>
    </row>
    <row r="45" spans="1:6" x14ac:dyDescent="0.2">
      <c r="A45" s="7" t="s">
        <v>468</v>
      </c>
      <c r="B45" s="7" t="s">
        <v>469</v>
      </c>
      <c r="C45" s="7" t="s">
        <v>78</v>
      </c>
      <c r="D45" s="7">
        <v>1500000</v>
      </c>
      <c r="E45" s="7">
        <v>3111</v>
      </c>
      <c r="F45" s="7">
        <v>0.90503407537814817</v>
      </c>
    </row>
    <row r="46" spans="1:6" x14ac:dyDescent="0.2">
      <c r="A46" s="7" t="s">
        <v>97</v>
      </c>
      <c r="B46" s="7" t="s">
        <v>98</v>
      </c>
      <c r="C46" s="7" t="s">
        <v>99</v>
      </c>
      <c r="D46" s="7">
        <v>163295</v>
      </c>
      <c r="E46" s="7">
        <v>2906.7326475</v>
      </c>
      <c r="F46" s="7">
        <v>0.84560980199345515</v>
      </c>
    </row>
    <row r="47" spans="1:6" x14ac:dyDescent="0.2">
      <c r="A47" s="7" t="s">
        <v>114</v>
      </c>
      <c r="B47" s="7" t="s">
        <v>115</v>
      </c>
      <c r="C47" s="7" t="s">
        <v>111</v>
      </c>
      <c r="D47" s="7">
        <v>341490</v>
      </c>
      <c r="E47" s="7">
        <v>2714.1625199999999</v>
      </c>
      <c r="F47" s="7">
        <v>0.78958841745876718</v>
      </c>
    </row>
    <row r="48" spans="1:6" x14ac:dyDescent="0.2">
      <c r="A48" s="7" t="s">
        <v>559</v>
      </c>
      <c r="B48" s="7" t="s">
        <v>560</v>
      </c>
      <c r="C48" s="7" t="s">
        <v>364</v>
      </c>
      <c r="D48" s="7">
        <v>283612</v>
      </c>
      <c r="E48" s="7">
        <v>2555.2023140000001</v>
      </c>
      <c r="F48" s="7">
        <v>0.74334463634043546</v>
      </c>
    </row>
    <row r="49" spans="1:6" x14ac:dyDescent="0.2">
      <c r="A49" s="7" t="s">
        <v>120</v>
      </c>
      <c r="B49" s="7" t="s">
        <v>121</v>
      </c>
      <c r="C49" s="7" t="s">
        <v>111</v>
      </c>
      <c r="D49" s="7">
        <v>1695647</v>
      </c>
      <c r="E49" s="7">
        <v>2526.5140299999998</v>
      </c>
      <c r="F49" s="7">
        <v>0.7349988071587813</v>
      </c>
    </row>
    <row r="50" spans="1:6" x14ac:dyDescent="0.2">
      <c r="A50" s="7" t="s">
        <v>289</v>
      </c>
      <c r="B50" s="7" t="s">
        <v>290</v>
      </c>
      <c r="C50" s="7" t="s">
        <v>59</v>
      </c>
      <c r="D50" s="7">
        <v>513020</v>
      </c>
      <c r="E50" s="7">
        <v>2522.00632</v>
      </c>
      <c r="F50" s="7">
        <v>0.73368745031149019</v>
      </c>
    </row>
    <row r="51" spans="1:6" x14ac:dyDescent="0.2">
      <c r="A51" s="7" t="s">
        <v>92</v>
      </c>
      <c r="B51" s="7" t="s">
        <v>93</v>
      </c>
      <c r="C51" s="7" t="s">
        <v>94</v>
      </c>
      <c r="D51" s="7">
        <v>1774842</v>
      </c>
      <c r="E51" s="7">
        <v>2520.2756399999998</v>
      </c>
      <c r="F51" s="7">
        <v>0.73318397092429133</v>
      </c>
    </row>
    <row r="52" spans="1:6" x14ac:dyDescent="0.2">
      <c r="A52" s="7" t="s">
        <v>305</v>
      </c>
      <c r="B52" s="7" t="s">
        <v>306</v>
      </c>
      <c r="C52" s="7" t="s">
        <v>111</v>
      </c>
      <c r="D52" s="7">
        <v>413934</v>
      </c>
      <c r="E52" s="7">
        <v>2337.0713639999999</v>
      </c>
      <c r="F52" s="7">
        <v>0.67988724558357039</v>
      </c>
    </row>
    <row r="53" spans="1:6" x14ac:dyDescent="0.2">
      <c r="A53" s="7" t="s">
        <v>228</v>
      </c>
      <c r="B53" s="7" t="s">
        <v>229</v>
      </c>
      <c r="C53" s="7" t="s">
        <v>59</v>
      </c>
      <c r="D53" s="7">
        <v>200000</v>
      </c>
      <c r="E53" s="7">
        <v>2235.5</v>
      </c>
      <c r="F53" s="7">
        <v>0.6503386935094343</v>
      </c>
    </row>
    <row r="54" spans="1:6" x14ac:dyDescent="0.2">
      <c r="A54" s="7" t="s">
        <v>301</v>
      </c>
      <c r="B54" s="7" t="s">
        <v>302</v>
      </c>
      <c r="C54" s="7" t="s">
        <v>111</v>
      </c>
      <c r="D54" s="7">
        <v>160000</v>
      </c>
      <c r="E54" s="7">
        <v>2187.52</v>
      </c>
      <c r="F54" s="7">
        <v>0.63638063020610947</v>
      </c>
    </row>
    <row r="55" spans="1:6" x14ac:dyDescent="0.2">
      <c r="A55" s="7" t="s">
        <v>60</v>
      </c>
      <c r="B55" s="7" t="s">
        <v>61</v>
      </c>
      <c r="C55" s="7" t="s">
        <v>59</v>
      </c>
      <c r="D55" s="7">
        <v>648889</v>
      </c>
      <c r="E55" s="7">
        <v>1999.5514535</v>
      </c>
      <c r="F55" s="7">
        <v>0.58169791092555589</v>
      </c>
    </row>
    <row r="56" spans="1:6" x14ac:dyDescent="0.2">
      <c r="A56" s="7" t="s">
        <v>18</v>
      </c>
      <c r="B56" s="7" t="s">
        <v>19</v>
      </c>
      <c r="C56" s="7" t="s">
        <v>11</v>
      </c>
      <c r="D56" s="7">
        <v>602210</v>
      </c>
      <c r="E56" s="7">
        <v>1886.4228250000001</v>
      </c>
      <c r="F56" s="7">
        <v>0.54878718649826719</v>
      </c>
    </row>
    <row r="57" spans="1:6" x14ac:dyDescent="0.2">
      <c r="A57" s="7" t="s">
        <v>35</v>
      </c>
      <c r="B57" s="7" t="s">
        <v>36</v>
      </c>
      <c r="C57" s="7" t="s">
        <v>14</v>
      </c>
      <c r="D57" s="7">
        <v>198897</v>
      </c>
      <c r="E57" s="7">
        <v>1870.2284910000001</v>
      </c>
      <c r="F57" s="7">
        <v>0.54407602478240258</v>
      </c>
    </row>
    <row r="58" spans="1:6" x14ac:dyDescent="0.2">
      <c r="A58" s="7" t="s">
        <v>74</v>
      </c>
      <c r="B58" s="7" t="s">
        <v>75</v>
      </c>
      <c r="C58" s="7" t="s">
        <v>34</v>
      </c>
      <c r="D58" s="7">
        <v>349064</v>
      </c>
      <c r="E58" s="7">
        <v>1868.7141240000001</v>
      </c>
      <c r="F58" s="7">
        <v>0.54363547391849121</v>
      </c>
    </row>
    <row r="59" spans="1:6" x14ac:dyDescent="0.2">
      <c r="A59" s="7" t="s">
        <v>54</v>
      </c>
      <c r="B59" s="7" t="s">
        <v>55</v>
      </c>
      <c r="C59" s="7" t="s">
        <v>56</v>
      </c>
      <c r="D59" s="7">
        <v>420122</v>
      </c>
      <c r="E59" s="7">
        <v>1764.3023390000001</v>
      </c>
      <c r="F59" s="7">
        <v>0.51326060304222731</v>
      </c>
    </row>
    <row r="60" spans="1:6" x14ac:dyDescent="0.2">
      <c r="A60" s="7" t="s">
        <v>309</v>
      </c>
      <c r="B60" s="7" t="s">
        <v>310</v>
      </c>
      <c r="C60" s="7" t="s">
        <v>56</v>
      </c>
      <c r="D60" s="7">
        <v>455018</v>
      </c>
      <c r="E60" s="7">
        <v>1599.615779</v>
      </c>
      <c r="F60" s="7">
        <v>0.4653509442325815</v>
      </c>
    </row>
    <row r="61" spans="1:6" x14ac:dyDescent="0.2">
      <c r="A61" s="7" t="s">
        <v>153</v>
      </c>
      <c r="B61" s="7" t="s">
        <v>154</v>
      </c>
      <c r="C61" s="7" t="s">
        <v>571</v>
      </c>
      <c r="D61" s="7">
        <v>1102125</v>
      </c>
      <c r="E61" s="7">
        <v>1511.5644374999999</v>
      </c>
      <c r="F61" s="7">
        <v>0.43973555868444325</v>
      </c>
    </row>
    <row r="62" spans="1:6" x14ac:dyDescent="0.2">
      <c r="A62" s="7" t="s">
        <v>311</v>
      </c>
      <c r="B62" s="7" t="s">
        <v>312</v>
      </c>
      <c r="C62" s="7" t="s">
        <v>111</v>
      </c>
      <c r="D62" s="7">
        <v>255794</v>
      </c>
      <c r="E62" s="7">
        <v>962.42492500000003</v>
      </c>
      <c r="F62" s="7">
        <v>0.27998307686218532</v>
      </c>
    </row>
    <row r="63" spans="1:6" x14ac:dyDescent="0.2">
      <c r="A63" s="7" t="s">
        <v>72</v>
      </c>
      <c r="B63" s="7" t="s">
        <v>73</v>
      </c>
      <c r="C63" s="7" t="s">
        <v>34</v>
      </c>
      <c r="D63" s="7">
        <v>74503</v>
      </c>
      <c r="E63" s="7">
        <v>610.88734850000003</v>
      </c>
      <c r="F63" s="7">
        <v>0.17771580411761687</v>
      </c>
    </row>
    <row r="64" spans="1:6" x14ac:dyDescent="0.2">
      <c r="A64" s="7" t="s">
        <v>561</v>
      </c>
      <c r="B64" s="7" t="s">
        <v>562</v>
      </c>
      <c r="C64" s="7" t="s">
        <v>14</v>
      </c>
      <c r="D64" s="7">
        <v>30000</v>
      </c>
      <c r="E64" s="7">
        <v>3.0000000000000001E-3</v>
      </c>
      <c r="F64" s="7">
        <v>8.727425992074718E-7</v>
      </c>
    </row>
    <row r="65" spans="1:6" x14ac:dyDescent="0.2">
      <c r="A65" s="6" t="s">
        <v>135</v>
      </c>
      <c r="B65" s="7"/>
      <c r="C65" s="7"/>
      <c r="D65" s="7"/>
      <c r="E65" s="6">
        <f xml:space="preserve"> SUM(E8:E64)</f>
        <v>322602.35900100012</v>
      </c>
      <c r="F65" s="6">
        <f>SUM(F8:F64)</f>
        <v>93.849607101664915</v>
      </c>
    </row>
    <row r="66" spans="1:6" x14ac:dyDescent="0.2">
      <c r="A66" s="7"/>
      <c r="B66" s="7"/>
      <c r="C66" s="7"/>
      <c r="D66" s="7"/>
      <c r="E66" s="7"/>
      <c r="F66" s="7"/>
    </row>
    <row r="67" spans="1:6" x14ac:dyDescent="0.2">
      <c r="A67" s="6" t="s">
        <v>136</v>
      </c>
      <c r="B67" s="7"/>
      <c r="C67" s="7"/>
      <c r="D67" s="7"/>
      <c r="E67" s="7"/>
      <c r="F67" s="7"/>
    </row>
    <row r="68" spans="1:6" x14ac:dyDescent="0.2">
      <c r="A68" s="7" t="s">
        <v>137</v>
      </c>
      <c r="B68" s="7" t="s">
        <v>138</v>
      </c>
      <c r="C68" s="7" t="s">
        <v>139</v>
      </c>
      <c r="D68" s="7">
        <v>3500</v>
      </c>
      <c r="E68" s="7">
        <v>5.7049999999999997E-2</v>
      </c>
      <c r="F68" s="7">
        <v>1.6596655094928751E-5</v>
      </c>
    </row>
    <row r="69" spans="1:6" x14ac:dyDescent="0.2">
      <c r="A69" s="7" t="s">
        <v>133</v>
      </c>
      <c r="B69" s="7" t="s">
        <v>140</v>
      </c>
      <c r="C69" s="7" t="s">
        <v>139</v>
      </c>
      <c r="D69" s="7">
        <v>2900</v>
      </c>
      <c r="E69" s="7">
        <v>2.9E-4</v>
      </c>
      <c r="F69" s="7">
        <v>8.436511792338892E-8</v>
      </c>
    </row>
    <row r="70" spans="1:6" x14ac:dyDescent="0.2">
      <c r="A70" s="6" t="s">
        <v>135</v>
      </c>
      <c r="B70" s="7"/>
      <c r="C70" s="7"/>
      <c r="D70" s="7"/>
      <c r="E70" s="6">
        <f>SUM(E68:E69)</f>
        <v>5.7339999999999995E-2</v>
      </c>
      <c r="F70" s="6">
        <f>SUM(F68:F69)</f>
        <v>1.6681020212852139E-5</v>
      </c>
    </row>
    <row r="71" spans="1:6" x14ac:dyDescent="0.2">
      <c r="A71" s="7"/>
      <c r="B71" s="7"/>
      <c r="C71" s="7"/>
      <c r="D71" s="7"/>
      <c r="E71" s="7"/>
      <c r="F71" s="7"/>
    </row>
    <row r="72" spans="1:6" x14ac:dyDescent="0.2">
      <c r="A72" s="6" t="s">
        <v>135</v>
      </c>
      <c r="B72" s="7"/>
      <c r="C72" s="7"/>
      <c r="D72" s="7"/>
      <c r="E72" s="6">
        <v>322602.41634100012</v>
      </c>
      <c r="F72" s="6">
        <v>93.849623782685129</v>
      </c>
    </row>
    <row r="73" spans="1:6" x14ac:dyDescent="0.2">
      <c r="A73" s="7"/>
      <c r="B73" s="7"/>
      <c r="C73" s="7"/>
      <c r="D73" s="7"/>
      <c r="E73" s="7"/>
      <c r="F73" s="7"/>
    </row>
    <row r="74" spans="1:6" x14ac:dyDescent="0.2">
      <c r="A74" s="6" t="s">
        <v>141</v>
      </c>
      <c r="B74" s="7"/>
      <c r="C74" s="7"/>
      <c r="D74" s="7"/>
      <c r="E74" s="6">
        <v>21141.546967800001</v>
      </c>
      <c r="F74" s="6">
        <v>6.15</v>
      </c>
    </row>
    <row r="75" spans="1:6" x14ac:dyDescent="0.2">
      <c r="A75" s="7"/>
      <c r="B75" s="7"/>
      <c r="C75" s="7"/>
      <c r="D75" s="7"/>
      <c r="E75" s="7"/>
      <c r="F75" s="7"/>
    </row>
    <row r="76" spans="1:6" x14ac:dyDescent="0.2">
      <c r="A76" s="8" t="s">
        <v>142</v>
      </c>
      <c r="B76" s="5"/>
      <c r="C76" s="5"/>
      <c r="D76" s="5"/>
      <c r="E76" s="8">
        <v>343743.96330880013</v>
      </c>
      <c r="F76" s="8">
        <f xml:space="preserve"> ROUND(SUM(F72:F75),2)</f>
        <v>100</v>
      </c>
    </row>
    <row r="78" spans="1:6" x14ac:dyDescent="0.2">
      <c r="A78" s="9" t="s">
        <v>143</v>
      </c>
    </row>
    <row r="79" spans="1:6" x14ac:dyDescent="0.2">
      <c r="A79" s="9" t="s">
        <v>144</v>
      </c>
    </row>
    <row r="80" spans="1:6" x14ac:dyDescent="0.2">
      <c r="A80" s="9" t="s">
        <v>145</v>
      </c>
    </row>
    <row r="81" spans="1:4" x14ac:dyDescent="0.2">
      <c r="A81" s="1" t="s">
        <v>563</v>
      </c>
      <c r="B81" s="10">
        <v>525.77089999999998</v>
      </c>
    </row>
    <row r="82" spans="1:4" x14ac:dyDescent="0.2">
      <c r="A82" s="1" t="s">
        <v>566</v>
      </c>
      <c r="B82" s="10">
        <v>45.750500000000002</v>
      </c>
    </row>
    <row r="83" spans="1:4" x14ac:dyDescent="0.2">
      <c r="A83" s="1" t="s">
        <v>565</v>
      </c>
      <c r="B83" s="10">
        <v>546.76670000000001</v>
      </c>
    </row>
    <row r="84" spans="1:4" x14ac:dyDescent="0.2">
      <c r="A84" s="1" t="s">
        <v>564</v>
      </c>
      <c r="B84" s="10">
        <v>47.915500000000002</v>
      </c>
    </row>
    <row r="86" spans="1:4" x14ac:dyDescent="0.2">
      <c r="A86" s="9" t="s">
        <v>146</v>
      </c>
    </row>
    <row r="87" spans="1:4" x14ac:dyDescent="0.2">
      <c r="A87" s="1" t="s">
        <v>563</v>
      </c>
      <c r="B87" s="10">
        <v>545.71230000000003</v>
      </c>
    </row>
    <row r="88" spans="1:4" x14ac:dyDescent="0.2">
      <c r="A88" s="1" t="s">
        <v>564</v>
      </c>
      <c r="B88" s="10">
        <v>45.699300000000001</v>
      </c>
    </row>
    <row r="89" spans="1:4" x14ac:dyDescent="0.2">
      <c r="A89" s="1" t="s">
        <v>565</v>
      </c>
      <c r="B89" s="10">
        <v>570.49090000000001</v>
      </c>
    </row>
    <row r="90" spans="1:4" x14ac:dyDescent="0.2">
      <c r="A90" s="1" t="s">
        <v>566</v>
      </c>
      <c r="B90" s="10">
        <v>43.194699999999997</v>
      </c>
    </row>
    <row r="92" spans="1:4" x14ac:dyDescent="0.2">
      <c r="A92" s="9" t="s">
        <v>147</v>
      </c>
      <c r="B92" s="11"/>
    </row>
    <row r="93" spans="1:4" x14ac:dyDescent="0.2">
      <c r="A93" s="27" t="s">
        <v>636</v>
      </c>
      <c r="B93" s="28"/>
      <c r="C93" s="37" t="s">
        <v>637</v>
      </c>
      <c r="D93" s="38"/>
    </row>
    <row r="94" spans="1:4" x14ac:dyDescent="0.2">
      <c r="A94" s="39"/>
      <c r="B94" s="40"/>
      <c r="C94" s="29" t="s">
        <v>638</v>
      </c>
      <c r="D94" s="29" t="s">
        <v>639</v>
      </c>
    </row>
    <row r="95" spans="1:4" x14ac:dyDescent="0.2">
      <c r="A95" s="30" t="s">
        <v>564</v>
      </c>
      <c r="B95" s="31"/>
      <c r="C95" s="32">
        <v>4.5</v>
      </c>
      <c r="D95" s="32">
        <v>4.5</v>
      </c>
    </row>
    <row r="96" spans="1:4" x14ac:dyDescent="0.2">
      <c r="A96" s="30" t="s">
        <v>566</v>
      </c>
      <c r="B96" s="31"/>
      <c r="C96" s="32">
        <v>4.5</v>
      </c>
      <c r="D96" s="32">
        <v>4.5</v>
      </c>
    </row>
    <row r="98" spans="1:2" x14ac:dyDescent="0.2">
      <c r="A98" s="9" t="s">
        <v>149</v>
      </c>
      <c r="B98" s="12">
        <v>0.10133800840802533</v>
      </c>
    </row>
  </sheetData>
  <mergeCells count="3">
    <mergeCell ref="A1:E1"/>
    <mergeCell ref="C93:D93"/>
    <mergeCell ref="A94:B9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showGridLines="0" workbookViewId="0">
      <selection sqref="A1:E1"/>
    </sheetView>
  </sheetViews>
  <sheetFormatPr defaultRowHeight="11.25" x14ac:dyDescent="0.2"/>
  <cols>
    <col min="1" max="1" width="58.85546875" style="1" bestFit="1" customWidth="1"/>
    <col min="2" max="2" width="27.14062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" style="2" bestFit="1" customWidth="1"/>
    <col min="9" max="16384" width="9.140625" style="2"/>
  </cols>
  <sheetData>
    <row r="1" spans="1:6" x14ac:dyDescent="0.2">
      <c r="A1" s="36" t="s">
        <v>557</v>
      </c>
      <c r="B1" s="36"/>
      <c r="C1" s="36"/>
      <c r="D1" s="36"/>
      <c r="E1" s="36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366</v>
      </c>
      <c r="B8" s="7" t="s">
        <v>367</v>
      </c>
      <c r="C8" s="7" t="s">
        <v>111</v>
      </c>
      <c r="D8" s="7">
        <v>225145</v>
      </c>
      <c r="E8" s="7">
        <v>6131.9366474999997</v>
      </c>
      <c r="F8" s="7">
        <v>10.015481817967862</v>
      </c>
    </row>
    <row r="9" spans="1:6" x14ac:dyDescent="0.2">
      <c r="A9" s="7" t="s">
        <v>9</v>
      </c>
      <c r="B9" s="7" t="s">
        <v>10</v>
      </c>
      <c r="C9" s="7" t="s">
        <v>11</v>
      </c>
      <c r="D9" s="7">
        <v>274400</v>
      </c>
      <c r="E9" s="7">
        <v>5170.2448000000004</v>
      </c>
      <c r="F9" s="7">
        <v>8.4447207734859262</v>
      </c>
    </row>
    <row r="10" spans="1:6" x14ac:dyDescent="0.2">
      <c r="A10" s="7" t="s">
        <v>368</v>
      </c>
      <c r="B10" s="7" t="s">
        <v>369</v>
      </c>
      <c r="C10" s="7" t="s">
        <v>364</v>
      </c>
      <c r="D10" s="7">
        <v>591038</v>
      </c>
      <c r="E10" s="7">
        <v>4164.7492670000001</v>
      </c>
      <c r="F10" s="7">
        <v>6.8024138144087836</v>
      </c>
    </row>
    <row r="11" spans="1:6" x14ac:dyDescent="0.2">
      <c r="A11" s="7" t="s">
        <v>319</v>
      </c>
      <c r="B11" s="7" t="s">
        <v>320</v>
      </c>
      <c r="C11" s="7" t="s">
        <v>86</v>
      </c>
      <c r="D11" s="7">
        <v>423800</v>
      </c>
      <c r="E11" s="7">
        <v>4045.3829000000001</v>
      </c>
      <c r="F11" s="7">
        <v>6.6074490345862795</v>
      </c>
    </row>
    <row r="12" spans="1:6" x14ac:dyDescent="0.2">
      <c r="A12" s="7" t="s">
        <v>18</v>
      </c>
      <c r="B12" s="7" t="s">
        <v>19</v>
      </c>
      <c r="C12" s="7" t="s">
        <v>11</v>
      </c>
      <c r="D12" s="7">
        <v>1042550</v>
      </c>
      <c r="E12" s="7">
        <v>3265.787875</v>
      </c>
      <c r="F12" s="7">
        <v>5.33411236346313</v>
      </c>
    </row>
    <row r="13" spans="1:6" x14ac:dyDescent="0.2">
      <c r="A13" s="7" t="s">
        <v>76</v>
      </c>
      <c r="B13" s="7" t="s">
        <v>77</v>
      </c>
      <c r="C13" s="7" t="s">
        <v>78</v>
      </c>
      <c r="D13" s="7">
        <v>1022300</v>
      </c>
      <c r="E13" s="7">
        <v>2806.7246500000001</v>
      </c>
      <c r="F13" s="7">
        <v>4.5843101969388398</v>
      </c>
    </row>
    <row r="14" spans="1:6" x14ac:dyDescent="0.2">
      <c r="A14" s="7" t="s">
        <v>20</v>
      </c>
      <c r="B14" s="7" t="s">
        <v>21</v>
      </c>
      <c r="C14" s="7" t="s">
        <v>11</v>
      </c>
      <c r="D14" s="7">
        <v>809000</v>
      </c>
      <c r="E14" s="7">
        <v>2607.4070000000002</v>
      </c>
      <c r="F14" s="7">
        <v>4.258758513297594</v>
      </c>
    </row>
    <row r="15" spans="1:6" x14ac:dyDescent="0.2">
      <c r="A15" s="7" t="s">
        <v>370</v>
      </c>
      <c r="B15" s="7" t="s">
        <v>371</v>
      </c>
      <c r="C15" s="7" t="s">
        <v>71</v>
      </c>
      <c r="D15" s="7">
        <v>251563</v>
      </c>
      <c r="E15" s="7">
        <v>2545.3144339999999</v>
      </c>
      <c r="F15" s="7">
        <v>4.1573408044147868</v>
      </c>
    </row>
    <row r="16" spans="1:6" x14ac:dyDescent="0.2">
      <c r="A16" s="7" t="s">
        <v>374</v>
      </c>
      <c r="B16" s="7" t="s">
        <v>375</v>
      </c>
      <c r="C16" s="7" t="s">
        <v>111</v>
      </c>
      <c r="D16" s="7">
        <v>259985</v>
      </c>
      <c r="E16" s="7">
        <v>2081.5699024999999</v>
      </c>
      <c r="F16" s="7">
        <v>3.3998925151677191</v>
      </c>
    </row>
    <row r="17" spans="1:6" x14ac:dyDescent="0.2">
      <c r="A17" s="7" t="s">
        <v>226</v>
      </c>
      <c r="B17" s="7" t="s">
        <v>227</v>
      </c>
      <c r="C17" s="7" t="s">
        <v>29</v>
      </c>
      <c r="D17" s="7">
        <v>1005448</v>
      </c>
      <c r="E17" s="7">
        <v>2080.2719120000002</v>
      </c>
      <c r="F17" s="7">
        <v>3.3977724671307024</v>
      </c>
    </row>
    <row r="18" spans="1:6" x14ac:dyDescent="0.2">
      <c r="A18" s="7" t="s">
        <v>12</v>
      </c>
      <c r="B18" s="7" t="s">
        <v>13</v>
      </c>
      <c r="C18" s="7" t="s">
        <v>14</v>
      </c>
      <c r="D18" s="7">
        <v>175373</v>
      </c>
      <c r="E18" s="7">
        <v>2056.4237979999998</v>
      </c>
      <c r="F18" s="7">
        <v>3.3588206047925278</v>
      </c>
    </row>
    <row r="19" spans="1:6" x14ac:dyDescent="0.2">
      <c r="A19" s="7" t="s">
        <v>380</v>
      </c>
      <c r="B19" s="7" t="s">
        <v>381</v>
      </c>
      <c r="C19" s="7" t="s">
        <v>11</v>
      </c>
      <c r="D19" s="7">
        <v>2091750</v>
      </c>
      <c r="E19" s="7">
        <v>1971.474375</v>
      </c>
      <c r="F19" s="7">
        <v>3.220070084294206</v>
      </c>
    </row>
    <row r="20" spans="1:6" x14ac:dyDescent="0.2">
      <c r="A20" s="7" t="s">
        <v>297</v>
      </c>
      <c r="B20" s="7" t="s">
        <v>298</v>
      </c>
      <c r="C20" s="7" t="s">
        <v>78</v>
      </c>
      <c r="D20" s="7">
        <v>178300</v>
      </c>
      <c r="E20" s="7">
        <v>1937.5861</v>
      </c>
      <c r="F20" s="7">
        <v>3.1647193164021119</v>
      </c>
    </row>
    <row r="21" spans="1:6" x14ac:dyDescent="0.2">
      <c r="A21" s="7" t="s">
        <v>378</v>
      </c>
      <c r="B21" s="7" t="s">
        <v>379</v>
      </c>
      <c r="C21" s="7" t="s">
        <v>59</v>
      </c>
      <c r="D21" s="7">
        <v>484054</v>
      </c>
      <c r="E21" s="7">
        <v>1901.606139</v>
      </c>
      <c r="F21" s="7">
        <v>3.1059521330598625</v>
      </c>
    </row>
    <row r="22" spans="1:6" x14ac:dyDescent="0.2">
      <c r="A22" s="7" t="s">
        <v>376</v>
      </c>
      <c r="B22" s="7" t="s">
        <v>377</v>
      </c>
      <c r="C22" s="7" t="s">
        <v>34</v>
      </c>
      <c r="D22" s="7">
        <v>267122</v>
      </c>
      <c r="E22" s="7">
        <v>1683.0021609999999</v>
      </c>
      <c r="F22" s="7">
        <v>2.7488994932732007</v>
      </c>
    </row>
    <row r="23" spans="1:6" x14ac:dyDescent="0.2">
      <c r="A23" s="7" t="s">
        <v>327</v>
      </c>
      <c r="B23" s="7" t="s">
        <v>328</v>
      </c>
      <c r="C23" s="7" t="s">
        <v>126</v>
      </c>
      <c r="D23" s="7">
        <v>509100</v>
      </c>
      <c r="E23" s="7">
        <v>1678.7572500000001</v>
      </c>
      <c r="F23" s="7">
        <v>2.7419661488204783</v>
      </c>
    </row>
    <row r="24" spans="1:6" x14ac:dyDescent="0.2">
      <c r="A24" s="7" t="s">
        <v>120</v>
      </c>
      <c r="B24" s="7" t="s">
        <v>121</v>
      </c>
      <c r="C24" s="7" t="s">
        <v>111</v>
      </c>
      <c r="D24" s="7">
        <v>1084661</v>
      </c>
      <c r="E24" s="7">
        <v>1616.14489</v>
      </c>
      <c r="F24" s="7">
        <v>2.6396994443176318</v>
      </c>
    </row>
    <row r="25" spans="1:6" x14ac:dyDescent="0.2">
      <c r="A25" s="7" t="s">
        <v>372</v>
      </c>
      <c r="B25" s="7" t="s">
        <v>373</v>
      </c>
      <c r="C25" s="7" t="s">
        <v>111</v>
      </c>
      <c r="D25" s="7">
        <v>572110</v>
      </c>
      <c r="E25" s="7">
        <v>1537.545625</v>
      </c>
      <c r="F25" s="7">
        <v>2.5113208333229982</v>
      </c>
    </row>
    <row r="26" spans="1:6" x14ac:dyDescent="0.2">
      <c r="A26" s="7" t="s">
        <v>382</v>
      </c>
      <c r="B26" s="7" t="s">
        <v>383</v>
      </c>
      <c r="C26" s="7" t="s">
        <v>34</v>
      </c>
      <c r="D26" s="7">
        <v>278900</v>
      </c>
      <c r="E26" s="7">
        <v>1518.7499499999999</v>
      </c>
      <c r="F26" s="7">
        <v>2.4806212759008446</v>
      </c>
    </row>
    <row r="27" spans="1:6" x14ac:dyDescent="0.2">
      <c r="A27" s="7" t="s">
        <v>386</v>
      </c>
      <c r="B27" s="7" t="s">
        <v>387</v>
      </c>
      <c r="C27" s="7" t="s">
        <v>388</v>
      </c>
      <c r="D27" s="7">
        <v>109433</v>
      </c>
      <c r="E27" s="7">
        <v>1475.1021235000001</v>
      </c>
      <c r="F27" s="7">
        <v>2.4093299306318436</v>
      </c>
    </row>
    <row r="28" spans="1:6" x14ac:dyDescent="0.2">
      <c r="A28" s="7" t="s">
        <v>384</v>
      </c>
      <c r="B28" s="7" t="s">
        <v>385</v>
      </c>
      <c r="C28" s="7" t="s">
        <v>71</v>
      </c>
      <c r="D28" s="7">
        <v>52400</v>
      </c>
      <c r="E28" s="7">
        <v>1379.43</v>
      </c>
      <c r="F28" s="7">
        <v>2.2530656916998764</v>
      </c>
    </row>
    <row r="29" spans="1:6" x14ac:dyDescent="0.2">
      <c r="A29" s="7" t="s">
        <v>555</v>
      </c>
      <c r="B29" s="7" t="s">
        <v>556</v>
      </c>
      <c r="C29" s="7" t="s">
        <v>24</v>
      </c>
      <c r="D29" s="7">
        <v>1000000</v>
      </c>
      <c r="E29" s="7">
        <v>1317</v>
      </c>
      <c r="F29" s="7">
        <v>2.1510968414263405</v>
      </c>
    </row>
    <row r="30" spans="1:6" x14ac:dyDescent="0.2">
      <c r="A30" s="7" t="s">
        <v>333</v>
      </c>
      <c r="B30" s="7" t="s">
        <v>334</v>
      </c>
      <c r="C30" s="7" t="s">
        <v>335</v>
      </c>
      <c r="D30" s="7">
        <v>399300</v>
      </c>
      <c r="E30" s="7">
        <v>1234.43595</v>
      </c>
      <c r="F30" s="7">
        <v>2.0162424244404895</v>
      </c>
    </row>
    <row r="31" spans="1:6" x14ac:dyDescent="0.2">
      <c r="A31" s="7" t="s">
        <v>389</v>
      </c>
      <c r="B31" s="7" t="s">
        <v>390</v>
      </c>
      <c r="C31" s="7" t="s">
        <v>94</v>
      </c>
      <c r="D31" s="7">
        <v>625863</v>
      </c>
      <c r="E31" s="7">
        <v>901.55565149999995</v>
      </c>
      <c r="F31" s="7">
        <v>1.4725387352404833</v>
      </c>
    </row>
    <row r="32" spans="1:6" x14ac:dyDescent="0.2">
      <c r="A32" s="7" t="s">
        <v>232</v>
      </c>
      <c r="B32" s="7" t="s">
        <v>233</v>
      </c>
      <c r="C32" s="7" t="s">
        <v>234</v>
      </c>
      <c r="D32" s="7">
        <v>425242</v>
      </c>
      <c r="E32" s="7">
        <v>800.73068599999999</v>
      </c>
      <c r="F32" s="7">
        <v>1.3078582000666263</v>
      </c>
    </row>
    <row r="33" spans="1:10" x14ac:dyDescent="0.2">
      <c r="A33" s="7" t="s">
        <v>391</v>
      </c>
      <c r="B33" s="7" t="s">
        <v>392</v>
      </c>
      <c r="C33" s="7" t="s">
        <v>94</v>
      </c>
      <c r="D33" s="7">
        <v>154809</v>
      </c>
      <c r="E33" s="7">
        <v>565.98170400000004</v>
      </c>
      <c r="F33" s="7">
        <v>0.92443542580068205</v>
      </c>
    </row>
    <row r="34" spans="1:10" x14ac:dyDescent="0.2">
      <c r="A34" s="7" t="s">
        <v>393</v>
      </c>
      <c r="B34" s="7" t="s">
        <v>394</v>
      </c>
      <c r="C34" s="7" t="s">
        <v>56</v>
      </c>
      <c r="D34" s="7">
        <v>710100</v>
      </c>
      <c r="E34" s="7">
        <v>507.36644999999999</v>
      </c>
      <c r="F34" s="7">
        <v>0.82869731817820458</v>
      </c>
    </row>
    <row r="35" spans="1:10" x14ac:dyDescent="0.2">
      <c r="A35" s="7" t="s">
        <v>395</v>
      </c>
      <c r="B35" s="7" t="s">
        <v>396</v>
      </c>
      <c r="C35" s="7" t="s">
        <v>159</v>
      </c>
      <c r="D35" s="7">
        <v>123400</v>
      </c>
      <c r="E35" s="7">
        <v>397.7799</v>
      </c>
      <c r="F35" s="7">
        <v>0.64970621600067247</v>
      </c>
    </row>
    <row r="36" spans="1:10" x14ac:dyDescent="0.2">
      <c r="A36" s="6" t="s">
        <v>135</v>
      </c>
      <c r="B36" s="7"/>
      <c r="C36" s="7"/>
      <c r="D36" s="7"/>
      <c r="E36" s="6">
        <f xml:space="preserve"> SUM(E8:E35)</f>
        <v>59380.062141000002</v>
      </c>
      <c r="F36" s="6">
        <f>SUM(F8:F35)</f>
        <v>96.987292418530672</v>
      </c>
      <c r="H36" s="1"/>
      <c r="I36" s="1"/>
    </row>
    <row r="37" spans="1:10" x14ac:dyDescent="0.2">
      <c r="A37" s="7"/>
      <c r="B37" s="7"/>
      <c r="C37" s="7"/>
      <c r="D37" s="7"/>
      <c r="E37" s="7"/>
      <c r="F37" s="7"/>
    </row>
    <row r="38" spans="1:10" x14ac:dyDescent="0.2">
      <c r="A38" s="6" t="s">
        <v>135</v>
      </c>
      <c r="B38" s="7"/>
      <c r="C38" s="7"/>
      <c r="D38" s="7"/>
      <c r="E38" s="6">
        <v>59380.062141000002</v>
      </c>
      <c r="F38" s="6">
        <v>96.987292418530672</v>
      </c>
      <c r="I38" s="1"/>
      <c r="J38" s="1"/>
    </row>
    <row r="39" spans="1:10" x14ac:dyDescent="0.2">
      <c r="A39" s="7"/>
      <c r="B39" s="7"/>
      <c r="C39" s="7"/>
      <c r="D39" s="7"/>
      <c r="E39" s="7"/>
      <c r="F39" s="7"/>
    </row>
    <row r="40" spans="1:10" x14ac:dyDescent="0.2">
      <c r="A40" s="6" t="s">
        <v>141</v>
      </c>
      <c r="B40" s="7"/>
      <c r="C40" s="7"/>
      <c r="D40" s="7"/>
      <c r="E40" s="6">
        <v>1844.5175541999999</v>
      </c>
      <c r="F40" s="6">
        <v>3.01</v>
      </c>
      <c r="I40" s="1"/>
      <c r="J40" s="1"/>
    </row>
    <row r="41" spans="1:10" x14ac:dyDescent="0.2">
      <c r="A41" s="7"/>
      <c r="B41" s="7"/>
      <c r="C41" s="7"/>
      <c r="D41" s="7"/>
      <c r="E41" s="7"/>
      <c r="F41" s="7"/>
    </row>
    <row r="42" spans="1:10" x14ac:dyDescent="0.2">
      <c r="A42" s="8" t="s">
        <v>142</v>
      </c>
      <c r="B42" s="5"/>
      <c r="C42" s="5"/>
      <c r="D42" s="5"/>
      <c r="E42" s="8">
        <v>61224.579695200002</v>
      </c>
      <c r="F42" s="8">
        <f xml:space="preserve"> ROUND(SUM(F38:F41),2)</f>
        <v>100</v>
      </c>
      <c r="I42" s="1"/>
      <c r="J42" s="1"/>
    </row>
    <row r="44" spans="1:10" x14ac:dyDescent="0.2">
      <c r="A44" s="9" t="s">
        <v>143</v>
      </c>
    </row>
    <row r="45" spans="1:10" x14ac:dyDescent="0.2">
      <c r="A45" s="9" t="s">
        <v>144</v>
      </c>
    </row>
    <row r="46" spans="1:10" x14ac:dyDescent="0.2">
      <c r="A46" s="9" t="s">
        <v>145</v>
      </c>
    </row>
    <row r="47" spans="1:10" x14ac:dyDescent="0.2">
      <c r="A47" s="1" t="s">
        <v>566</v>
      </c>
      <c r="B47" s="10">
        <v>74.350899999999996</v>
      </c>
    </row>
    <row r="48" spans="1:10" x14ac:dyDescent="0.2">
      <c r="A48" s="1" t="s">
        <v>565</v>
      </c>
      <c r="B48" s="10">
        <v>264.47019999999998</v>
      </c>
    </row>
    <row r="49" spans="1:4" x14ac:dyDescent="0.2">
      <c r="A49" s="1" t="s">
        <v>564</v>
      </c>
      <c r="B49" s="10">
        <v>77.061999999999998</v>
      </c>
    </row>
    <row r="50" spans="1:4" x14ac:dyDescent="0.2">
      <c r="A50" s="1" t="s">
        <v>563</v>
      </c>
      <c r="B50" s="10">
        <v>256.38900000000001</v>
      </c>
    </row>
    <row r="52" spans="1:4" x14ac:dyDescent="0.2">
      <c r="A52" s="9" t="s">
        <v>146</v>
      </c>
    </row>
    <row r="53" spans="1:4" x14ac:dyDescent="0.2">
      <c r="A53" s="1" t="s">
        <v>564</v>
      </c>
      <c r="B53" s="10">
        <v>74.787800000000004</v>
      </c>
    </row>
    <row r="54" spans="1:4" x14ac:dyDescent="0.2">
      <c r="A54" s="1" t="s">
        <v>563</v>
      </c>
      <c r="B54" s="10">
        <v>269.03960000000001</v>
      </c>
    </row>
    <row r="55" spans="1:4" x14ac:dyDescent="0.2">
      <c r="A55" s="1" t="s">
        <v>565</v>
      </c>
      <c r="B55" s="10">
        <v>278.61649999999997</v>
      </c>
    </row>
    <row r="56" spans="1:4" x14ac:dyDescent="0.2">
      <c r="A56" s="1" t="s">
        <v>566</v>
      </c>
      <c r="B56" s="10">
        <v>71.648700000000005</v>
      </c>
    </row>
    <row r="58" spans="1:4" x14ac:dyDescent="0.2">
      <c r="A58" s="9" t="s">
        <v>147</v>
      </c>
      <c r="B58" s="11"/>
    </row>
    <row r="59" spans="1:4" x14ac:dyDescent="0.2">
      <c r="A59" s="27" t="s">
        <v>636</v>
      </c>
      <c r="B59" s="28"/>
      <c r="C59" s="37" t="s">
        <v>637</v>
      </c>
      <c r="D59" s="38"/>
    </row>
    <row r="60" spans="1:4" x14ac:dyDescent="0.2">
      <c r="A60" s="39"/>
      <c r="B60" s="40"/>
      <c r="C60" s="29" t="s">
        <v>638</v>
      </c>
      <c r="D60" s="29" t="s">
        <v>639</v>
      </c>
    </row>
    <row r="61" spans="1:4" x14ac:dyDescent="0.2">
      <c r="A61" s="30" t="s">
        <v>566</v>
      </c>
      <c r="B61" s="31"/>
      <c r="C61" s="32">
        <v>6.5</v>
      </c>
      <c r="D61" s="32">
        <v>6.5</v>
      </c>
    </row>
    <row r="62" spans="1:4" x14ac:dyDescent="0.2">
      <c r="A62" s="30" t="s">
        <v>564</v>
      </c>
      <c r="B62" s="31"/>
      <c r="C62" s="32">
        <v>6.5</v>
      </c>
      <c r="D62" s="32">
        <v>6.5</v>
      </c>
    </row>
    <row r="64" spans="1:4" x14ac:dyDescent="0.2">
      <c r="A64" s="9" t="s">
        <v>149</v>
      </c>
      <c r="B64" s="12">
        <v>3.3499042649098254E-2</v>
      </c>
    </row>
  </sheetData>
  <mergeCells count="3">
    <mergeCell ref="A1:E1"/>
    <mergeCell ref="C59:D59"/>
    <mergeCell ref="A60:B6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showGridLines="0" workbookViewId="0">
      <selection sqref="A1:E1"/>
    </sheetView>
  </sheetViews>
  <sheetFormatPr defaultRowHeight="11.25" x14ac:dyDescent="0.2"/>
  <cols>
    <col min="1" max="1" width="58.85546875" style="1" bestFit="1" customWidth="1"/>
    <col min="2" max="2" width="42.710937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8" width="11.7109375" style="2" bestFit="1" customWidth="1"/>
    <col min="9" max="16384" width="9.140625" style="2"/>
  </cols>
  <sheetData>
    <row r="1" spans="1:6" x14ac:dyDescent="0.2">
      <c r="A1" s="36" t="s">
        <v>554</v>
      </c>
      <c r="B1" s="36"/>
      <c r="C1" s="36"/>
      <c r="D1" s="36"/>
      <c r="E1" s="36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441</v>
      </c>
      <c r="B8" s="7" t="s">
        <v>442</v>
      </c>
      <c r="C8" s="7" t="s">
        <v>99</v>
      </c>
      <c r="D8" s="7">
        <v>4051475</v>
      </c>
      <c r="E8" s="7">
        <v>29047.0500125</v>
      </c>
      <c r="F8" s="7">
        <v>4.0749111987187501</v>
      </c>
    </row>
    <row r="9" spans="1:6" x14ac:dyDescent="0.2">
      <c r="A9" s="7" t="s">
        <v>305</v>
      </c>
      <c r="B9" s="7" t="s">
        <v>306</v>
      </c>
      <c r="C9" s="7" t="s">
        <v>111</v>
      </c>
      <c r="D9" s="7">
        <v>3335705</v>
      </c>
      <c r="E9" s="7">
        <v>18833.390429999999</v>
      </c>
      <c r="F9" s="7">
        <v>2.6420718640971681</v>
      </c>
    </row>
    <row r="10" spans="1:6" x14ac:dyDescent="0.2">
      <c r="A10" s="7" t="s">
        <v>429</v>
      </c>
      <c r="B10" s="7" t="s">
        <v>430</v>
      </c>
      <c r="C10" s="7" t="s">
        <v>14</v>
      </c>
      <c r="D10" s="7">
        <v>1342654</v>
      </c>
      <c r="E10" s="7">
        <v>18373.548663000001</v>
      </c>
      <c r="F10" s="7">
        <v>2.5775622369515356</v>
      </c>
    </row>
    <row r="11" spans="1:6" x14ac:dyDescent="0.2">
      <c r="A11" s="7" t="s">
        <v>9</v>
      </c>
      <c r="B11" s="7" t="s">
        <v>10</v>
      </c>
      <c r="C11" s="7" t="s">
        <v>11</v>
      </c>
      <c r="D11" s="7">
        <v>897554</v>
      </c>
      <c r="E11" s="7">
        <v>16911.712468000002</v>
      </c>
      <c r="F11" s="7">
        <v>2.3724862420007762</v>
      </c>
    </row>
    <row r="12" spans="1:6" x14ac:dyDescent="0.2">
      <c r="A12" s="7" t="s">
        <v>478</v>
      </c>
      <c r="B12" s="7" t="s">
        <v>479</v>
      </c>
      <c r="C12" s="7" t="s">
        <v>480</v>
      </c>
      <c r="D12" s="7">
        <v>2792522</v>
      </c>
      <c r="E12" s="7">
        <v>16720.225474999999</v>
      </c>
      <c r="F12" s="7">
        <v>2.3456231873412188</v>
      </c>
    </row>
    <row r="13" spans="1:6" x14ac:dyDescent="0.2">
      <c r="A13" s="7" t="s">
        <v>37</v>
      </c>
      <c r="B13" s="7" t="s">
        <v>38</v>
      </c>
      <c r="C13" s="7" t="s">
        <v>24</v>
      </c>
      <c r="D13" s="7">
        <v>2521141</v>
      </c>
      <c r="E13" s="7">
        <v>15363.833253999999</v>
      </c>
      <c r="F13" s="7">
        <v>2.1553395664974722</v>
      </c>
    </row>
    <row r="14" spans="1:6" x14ac:dyDescent="0.2">
      <c r="A14" s="7" t="s">
        <v>433</v>
      </c>
      <c r="B14" s="7" t="s">
        <v>434</v>
      </c>
      <c r="C14" s="7" t="s">
        <v>132</v>
      </c>
      <c r="D14" s="7">
        <v>3907435</v>
      </c>
      <c r="E14" s="7">
        <v>15358.1732675</v>
      </c>
      <c r="F14" s="7">
        <v>2.1545455463693171</v>
      </c>
    </row>
    <row r="15" spans="1:6" x14ac:dyDescent="0.2">
      <c r="A15" s="7" t="s">
        <v>481</v>
      </c>
      <c r="B15" s="7" t="s">
        <v>482</v>
      </c>
      <c r="C15" s="7" t="s">
        <v>159</v>
      </c>
      <c r="D15" s="7">
        <v>5207887</v>
      </c>
      <c r="E15" s="7">
        <v>14858.101611</v>
      </c>
      <c r="F15" s="7">
        <v>2.0843922057596247</v>
      </c>
    </row>
    <row r="16" spans="1:6" x14ac:dyDescent="0.2">
      <c r="A16" s="7" t="s">
        <v>483</v>
      </c>
      <c r="B16" s="7" t="s">
        <v>484</v>
      </c>
      <c r="C16" s="7" t="s">
        <v>364</v>
      </c>
      <c r="D16" s="7">
        <v>5622951</v>
      </c>
      <c r="E16" s="7">
        <v>14661.8447325</v>
      </c>
      <c r="F16" s="7">
        <v>2.0568600001937898</v>
      </c>
    </row>
    <row r="17" spans="1:6" x14ac:dyDescent="0.2">
      <c r="A17" s="7" t="s">
        <v>301</v>
      </c>
      <c r="B17" s="7" t="s">
        <v>302</v>
      </c>
      <c r="C17" s="7" t="s">
        <v>111</v>
      </c>
      <c r="D17" s="7">
        <v>1054044</v>
      </c>
      <c r="E17" s="7">
        <v>14410.889568000001</v>
      </c>
      <c r="F17" s="7">
        <v>2.0216543593539358</v>
      </c>
    </row>
    <row r="18" spans="1:6" x14ac:dyDescent="0.2">
      <c r="A18" s="7" t="s">
        <v>485</v>
      </c>
      <c r="B18" s="7" t="s">
        <v>486</v>
      </c>
      <c r="C18" s="7" t="s">
        <v>277</v>
      </c>
      <c r="D18" s="7">
        <v>797182</v>
      </c>
      <c r="E18" s="7">
        <v>14280.319756999999</v>
      </c>
      <c r="F18" s="7">
        <v>2.0033371675967855</v>
      </c>
    </row>
    <row r="19" spans="1:6" x14ac:dyDescent="0.2">
      <c r="A19" s="7" t="s">
        <v>303</v>
      </c>
      <c r="B19" s="7" t="s">
        <v>304</v>
      </c>
      <c r="C19" s="7" t="s">
        <v>14</v>
      </c>
      <c r="D19" s="7">
        <v>2194726</v>
      </c>
      <c r="E19" s="7">
        <v>13970.528353</v>
      </c>
      <c r="F19" s="7">
        <v>1.9598775921533873</v>
      </c>
    </row>
    <row r="20" spans="1:6" x14ac:dyDescent="0.2">
      <c r="A20" s="7" t="s">
        <v>120</v>
      </c>
      <c r="B20" s="7" t="s">
        <v>121</v>
      </c>
      <c r="C20" s="7" t="s">
        <v>111</v>
      </c>
      <c r="D20" s="7">
        <v>9172603</v>
      </c>
      <c r="E20" s="7">
        <v>13667.178470000001</v>
      </c>
      <c r="F20" s="7">
        <v>1.9173216756374325</v>
      </c>
    </row>
    <row r="21" spans="1:6" x14ac:dyDescent="0.2">
      <c r="A21" s="7" t="s">
        <v>62</v>
      </c>
      <c r="B21" s="7" t="s">
        <v>63</v>
      </c>
      <c r="C21" s="7" t="s">
        <v>64</v>
      </c>
      <c r="D21" s="7">
        <v>1475571</v>
      </c>
      <c r="E21" s="7">
        <v>13451.305236</v>
      </c>
      <c r="F21" s="7">
        <v>1.8870375587184445</v>
      </c>
    </row>
    <row r="22" spans="1:6" x14ac:dyDescent="0.2">
      <c r="A22" s="7" t="s">
        <v>487</v>
      </c>
      <c r="B22" s="7" t="s">
        <v>488</v>
      </c>
      <c r="C22" s="7" t="s">
        <v>34</v>
      </c>
      <c r="D22" s="7">
        <v>1961154</v>
      </c>
      <c r="E22" s="7">
        <v>13195.624689</v>
      </c>
      <c r="F22" s="7">
        <v>1.8511690101458194</v>
      </c>
    </row>
    <row r="23" spans="1:6" x14ac:dyDescent="0.2">
      <c r="A23" s="7" t="s">
        <v>257</v>
      </c>
      <c r="B23" s="7" t="s">
        <v>258</v>
      </c>
      <c r="C23" s="7" t="s">
        <v>159</v>
      </c>
      <c r="D23" s="7">
        <v>2324335</v>
      </c>
      <c r="E23" s="7">
        <v>12894.248412499999</v>
      </c>
      <c r="F23" s="7">
        <v>1.8088899641287701</v>
      </c>
    </row>
    <row r="24" spans="1:6" x14ac:dyDescent="0.2">
      <c r="A24" s="7" t="s">
        <v>489</v>
      </c>
      <c r="B24" s="7" t="s">
        <v>490</v>
      </c>
      <c r="C24" s="7" t="s">
        <v>335</v>
      </c>
      <c r="D24" s="7">
        <v>9028098</v>
      </c>
      <c r="E24" s="7">
        <v>12702.533885999999</v>
      </c>
      <c r="F24" s="7">
        <v>1.7819949895734977</v>
      </c>
    </row>
    <row r="25" spans="1:6" x14ac:dyDescent="0.2">
      <c r="A25" s="7" t="s">
        <v>247</v>
      </c>
      <c r="B25" s="7" t="s">
        <v>248</v>
      </c>
      <c r="C25" s="7" t="s">
        <v>99</v>
      </c>
      <c r="D25" s="7">
        <v>215636</v>
      </c>
      <c r="E25" s="7">
        <v>11746.555463999999</v>
      </c>
      <c r="F25" s="7">
        <v>1.6478840497064582</v>
      </c>
    </row>
    <row r="26" spans="1:6" x14ac:dyDescent="0.2">
      <c r="A26" s="7" t="s">
        <v>491</v>
      </c>
      <c r="B26" s="7" t="s">
        <v>492</v>
      </c>
      <c r="C26" s="7" t="s">
        <v>64</v>
      </c>
      <c r="D26" s="7">
        <v>3789094</v>
      </c>
      <c r="E26" s="7">
        <v>11534.002135999999</v>
      </c>
      <c r="F26" s="7">
        <v>1.6180656710339456</v>
      </c>
    </row>
    <row r="27" spans="1:6" x14ac:dyDescent="0.2">
      <c r="A27" s="7" t="s">
        <v>118</v>
      </c>
      <c r="B27" s="7" t="s">
        <v>119</v>
      </c>
      <c r="C27" s="7" t="s">
        <v>11</v>
      </c>
      <c r="D27" s="7">
        <v>10413975</v>
      </c>
      <c r="E27" s="7">
        <v>11226.26505</v>
      </c>
      <c r="F27" s="7">
        <v>1.5748942888294588</v>
      </c>
    </row>
    <row r="28" spans="1:6" x14ac:dyDescent="0.2">
      <c r="A28" s="7" t="s">
        <v>493</v>
      </c>
      <c r="B28" s="7" t="s">
        <v>494</v>
      </c>
      <c r="C28" s="7" t="s">
        <v>132</v>
      </c>
      <c r="D28" s="7">
        <v>7977861</v>
      </c>
      <c r="E28" s="7">
        <v>10857.868821</v>
      </c>
      <c r="F28" s="7">
        <v>1.5232132431304346</v>
      </c>
    </row>
    <row r="29" spans="1:6" x14ac:dyDescent="0.2">
      <c r="A29" s="7" t="s">
        <v>30</v>
      </c>
      <c r="B29" s="7" t="s">
        <v>31</v>
      </c>
      <c r="C29" s="7" t="s">
        <v>11</v>
      </c>
      <c r="D29" s="7">
        <v>2043479</v>
      </c>
      <c r="E29" s="7">
        <v>10804.8952125</v>
      </c>
      <c r="F29" s="7">
        <v>1.5157817569581624</v>
      </c>
    </row>
    <row r="30" spans="1:6" x14ac:dyDescent="0.2">
      <c r="A30" s="7" t="s">
        <v>495</v>
      </c>
      <c r="B30" s="7" t="s">
        <v>496</v>
      </c>
      <c r="C30" s="7" t="s">
        <v>364</v>
      </c>
      <c r="D30" s="7">
        <v>390642</v>
      </c>
      <c r="E30" s="7">
        <v>10498.50375</v>
      </c>
      <c r="F30" s="7">
        <v>1.4727991476675191</v>
      </c>
    </row>
    <row r="31" spans="1:6" x14ac:dyDescent="0.2">
      <c r="A31" s="7" t="s">
        <v>497</v>
      </c>
      <c r="B31" s="7" t="s">
        <v>498</v>
      </c>
      <c r="C31" s="7" t="s">
        <v>89</v>
      </c>
      <c r="D31" s="7">
        <v>3022736</v>
      </c>
      <c r="E31" s="7">
        <v>10230.449992</v>
      </c>
      <c r="F31" s="7">
        <v>1.435194803685504</v>
      </c>
    </row>
    <row r="32" spans="1:6" x14ac:dyDescent="0.2">
      <c r="A32" s="7" t="s">
        <v>226</v>
      </c>
      <c r="B32" s="7" t="s">
        <v>227</v>
      </c>
      <c r="C32" s="7" t="s">
        <v>29</v>
      </c>
      <c r="D32" s="7">
        <v>4933939</v>
      </c>
      <c r="E32" s="7">
        <v>10208.319791</v>
      </c>
      <c r="F32" s="7">
        <v>1.4320902335537353</v>
      </c>
    </row>
    <row r="33" spans="1:6" x14ac:dyDescent="0.2">
      <c r="A33" s="7" t="s">
        <v>41</v>
      </c>
      <c r="B33" s="7" t="s">
        <v>42</v>
      </c>
      <c r="C33" s="7" t="s">
        <v>17</v>
      </c>
      <c r="D33" s="7">
        <v>12152660</v>
      </c>
      <c r="E33" s="7">
        <v>10196.08174</v>
      </c>
      <c r="F33" s="7">
        <v>1.4303733992780021</v>
      </c>
    </row>
    <row r="34" spans="1:6" x14ac:dyDescent="0.2">
      <c r="A34" s="7" t="s">
        <v>499</v>
      </c>
      <c r="B34" s="7" t="s">
        <v>500</v>
      </c>
      <c r="C34" s="7" t="s">
        <v>132</v>
      </c>
      <c r="D34" s="7">
        <v>10946869</v>
      </c>
      <c r="E34" s="7">
        <v>10071.119479999999</v>
      </c>
      <c r="F34" s="7">
        <v>1.4128428716522339</v>
      </c>
    </row>
    <row r="35" spans="1:6" x14ac:dyDescent="0.2">
      <c r="A35" s="7" t="s">
        <v>501</v>
      </c>
      <c r="B35" s="7" t="s">
        <v>502</v>
      </c>
      <c r="C35" s="7" t="s">
        <v>129</v>
      </c>
      <c r="D35" s="7">
        <v>143060</v>
      </c>
      <c r="E35" s="7">
        <v>9697.4651599999997</v>
      </c>
      <c r="F35" s="7">
        <v>1.360424186368792</v>
      </c>
    </row>
    <row r="36" spans="1:6" x14ac:dyDescent="0.2">
      <c r="A36" s="7" t="s">
        <v>386</v>
      </c>
      <c r="B36" s="7" t="s">
        <v>387</v>
      </c>
      <c r="C36" s="7" t="s">
        <v>388</v>
      </c>
      <c r="D36" s="7">
        <v>715000</v>
      </c>
      <c r="E36" s="7">
        <v>9637.8425000000007</v>
      </c>
      <c r="F36" s="7">
        <v>1.3520599275257479</v>
      </c>
    </row>
    <row r="37" spans="1:6" x14ac:dyDescent="0.2">
      <c r="A37" s="7" t="s">
        <v>503</v>
      </c>
      <c r="B37" s="7" t="s">
        <v>504</v>
      </c>
      <c r="C37" s="7" t="s">
        <v>34</v>
      </c>
      <c r="D37" s="7">
        <v>2981497</v>
      </c>
      <c r="E37" s="7">
        <v>9396.1877955</v>
      </c>
      <c r="F37" s="7">
        <v>1.3181590163775809</v>
      </c>
    </row>
    <row r="38" spans="1:6" x14ac:dyDescent="0.2">
      <c r="A38" s="7" t="s">
        <v>20</v>
      </c>
      <c r="B38" s="7" t="s">
        <v>21</v>
      </c>
      <c r="C38" s="7" t="s">
        <v>11</v>
      </c>
      <c r="D38" s="7">
        <v>2875273</v>
      </c>
      <c r="E38" s="7">
        <v>9267.0048790000001</v>
      </c>
      <c r="F38" s="7">
        <v>1.3000363873015657</v>
      </c>
    </row>
    <row r="39" spans="1:6" x14ac:dyDescent="0.2">
      <c r="A39" s="7" t="s">
        <v>458</v>
      </c>
      <c r="B39" s="7" t="s">
        <v>459</v>
      </c>
      <c r="C39" s="7" t="s">
        <v>159</v>
      </c>
      <c r="D39" s="7">
        <v>1610000</v>
      </c>
      <c r="E39" s="7">
        <v>9252.67</v>
      </c>
      <c r="F39" s="7">
        <v>1.2980253962045614</v>
      </c>
    </row>
    <row r="40" spans="1:6" x14ac:dyDescent="0.2">
      <c r="A40" s="7" t="s">
        <v>505</v>
      </c>
      <c r="B40" s="7" t="s">
        <v>506</v>
      </c>
      <c r="C40" s="7" t="s">
        <v>129</v>
      </c>
      <c r="D40" s="7">
        <v>7456827</v>
      </c>
      <c r="E40" s="7">
        <v>9097.3289399999994</v>
      </c>
      <c r="F40" s="7">
        <v>1.2762331307338013</v>
      </c>
    </row>
    <row r="41" spans="1:6" x14ac:dyDescent="0.2">
      <c r="A41" s="7" t="s">
        <v>507</v>
      </c>
      <c r="B41" s="7" t="s">
        <v>508</v>
      </c>
      <c r="C41" s="7" t="s">
        <v>86</v>
      </c>
      <c r="D41" s="7">
        <v>912179</v>
      </c>
      <c r="E41" s="7">
        <v>9096.2489879999994</v>
      </c>
      <c r="F41" s="7">
        <v>1.2760816279651213</v>
      </c>
    </row>
    <row r="42" spans="1:6" x14ac:dyDescent="0.2">
      <c r="A42" s="7" t="s">
        <v>509</v>
      </c>
      <c r="B42" s="7" t="s">
        <v>510</v>
      </c>
      <c r="C42" s="7" t="s">
        <v>59</v>
      </c>
      <c r="D42" s="7">
        <v>3578963</v>
      </c>
      <c r="E42" s="7">
        <v>8900.8809810000002</v>
      </c>
      <c r="F42" s="7">
        <v>1.2486741191388182</v>
      </c>
    </row>
    <row r="43" spans="1:6" x14ac:dyDescent="0.2">
      <c r="A43" s="7" t="s">
        <v>511</v>
      </c>
      <c r="B43" s="7" t="s">
        <v>512</v>
      </c>
      <c r="C43" s="7" t="s">
        <v>14</v>
      </c>
      <c r="D43" s="7">
        <v>1090243</v>
      </c>
      <c r="E43" s="7">
        <v>8886.5706929999997</v>
      </c>
      <c r="F43" s="7">
        <v>1.2466665778290122</v>
      </c>
    </row>
    <row r="44" spans="1:6" x14ac:dyDescent="0.2">
      <c r="A44" s="7" t="s">
        <v>513</v>
      </c>
      <c r="B44" s="7" t="s">
        <v>514</v>
      </c>
      <c r="C44" s="7" t="s">
        <v>59</v>
      </c>
      <c r="D44" s="7">
        <v>2589000</v>
      </c>
      <c r="E44" s="7">
        <v>8885.4480000000003</v>
      </c>
      <c r="F44" s="7">
        <v>1.2465090790717737</v>
      </c>
    </row>
    <row r="45" spans="1:6" x14ac:dyDescent="0.2">
      <c r="A45" s="7" t="s">
        <v>421</v>
      </c>
      <c r="B45" s="7" t="s">
        <v>422</v>
      </c>
      <c r="C45" s="7" t="s">
        <v>24</v>
      </c>
      <c r="D45" s="7">
        <v>4033440</v>
      </c>
      <c r="E45" s="7">
        <v>8833.2335999999996</v>
      </c>
      <c r="F45" s="7">
        <v>1.2391840996606864</v>
      </c>
    </row>
    <row r="46" spans="1:6" x14ac:dyDescent="0.2">
      <c r="A46" s="7" t="s">
        <v>515</v>
      </c>
      <c r="B46" s="7" t="s">
        <v>516</v>
      </c>
      <c r="C46" s="7" t="s">
        <v>106</v>
      </c>
      <c r="D46" s="7">
        <v>3733258</v>
      </c>
      <c r="E46" s="7">
        <v>8638.7590120000004</v>
      </c>
      <c r="F46" s="7">
        <v>1.2119019255271208</v>
      </c>
    </row>
    <row r="47" spans="1:6" x14ac:dyDescent="0.2">
      <c r="A47" s="7" t="s">
        <v>517</v>
      </c>
      <c r="B47" s="7" t="s">
        <v>518</v>
      </c>
      <c r="C47" s="7" t="s">
        <v>132</v>
      </c>
      <c r="D47" s="7">
        <v>1823141</v>
      </c>
      <c r="E47" s="7">
        <v>8486.7213549999997</v>
      </c>
      <c r="F47" s="7">
        <v>1.1905730831534667</v>
      </c>
    </row>
    <row r="48" spans="1:6" x14ac:dyDescent="0.2">
      <c r="A48" s="7" t="s">
        <v>112</v>
      </c>
      <c r="B48" s="7" t="s">
        <v>113</v>
      </c>
      <c r="C48" s="7" t="s">
        <v>99</v>
      </c>
      <c r="D48" s="7">
        <v>1282743</v>
      </c>
      <c r="E48" s="7">
        <v>8377.5945329999995</v>
      </c>
      <c r="F48" s="7">
        <v>1.1752640549093929</v>
      </c>
    </row>
    <row r="49" spans="1:6" x14ac:dyDescent="0.2">
      <c r="A49" s="7" t="s">
        <v>519</v>
      </c>
      <c r="B49" s="7" t="s">
        <v>520</v>
      </c>
      <c r="C49" s="7" t="s">
        <v>24</v>
      </c>
      <c r="D49" s="7">
        <v>2103095</v>
      </c>
      <c r="E49" s="7">
        <v>7981.2455250000003</v>
      </c>
      <c r="F49" s="7">
        <v>1.1196616095455698</v>
      </c>
    </row>
    <row r="50" spans="1:6" x14ac:dyDescent="0.2">
      <c r="A50" s="7" t="s">
        <v>521</v>
      </c>
      <c r="B50" s="7" t="s">
        <v>522</v>
      </c>
      <c r="C50" s="7" t="s">
        <v>159</v>
      </c>
      <c r="D50" s="7">
        <v>2101316</v>
      </c>
      <c r="E50" s="7">
        <v>7970.291588</v>
      </c>
      <c r="F50" s="7">
        <v>1.1181249192265132</v>
      </c>
    </row>
    <row r="51" spans="1:6" x14ac:dyDescent="0.2">
      <c r="A51" s="7" t="s">
        <v>453</v>
      </c>
      <c r="B51" s="7" t="s">
        <v>454</v>
      </c>
      <c r="C51" s="7" t="s">
        <v>106</v>
      </c>
      <c r="D51" s="7">
        <v>909761</v>
      </c>
      <c r="E51" s="7">
        <v>7938.5744860000004</v>
      </c>
      <c r="F51" s="7">
        <v>1.1136754355758469</v>
      </c>
    </row>
    <row r="52" spans="1:6" x14ac:dyDescent="0.2">
      <c r="A52" s="7" t="s">
        <v>95</v>
      </c>
      <c r="B52" s="7" t="s">
        <v>96</v>
      </c>
      <c r="C52" s="7" t="s">
        <v>71</v>
      </c>
      <c r="D52" s="7">
        <v>1845030</v>
      </c>
      <c r="E52" s="7">
        <v>7838.6099549999999</v>
      </c>
      <c r="F52" s="7">
        <v>1.0996517537674955</v>
      </c>
    </row>
    <row r="53" spans="1:6" x14ac:dyDescent="0.2">
      <c r="A53" s="7" t="s">
        <v>447</v>
      </c>
      <c r="B53" s="7" t="s">
        <v>448</v>
      </c>
      <c r="C53" s="7" t="s">
        <v>11</v>
      </c>
      <c r="D53" s="7">
        <v>4483600</v>
      </c>
      <c r="E53" s="7">
        <v>7837.3328000000001</v>
      </c>
      <c r="F53" s="7">
        <v>1.0994725860651038</v>
      </c>
    </row>
    <row r="54" spans="1:6" x14ac:dyDescent="0.2">
      <c r="A54" s="7" t="s">
        <v>523</v>
      </c>
      <c r="B54" s="7" t="s">
        <v>524</v>
      </c>
      <c r="C54" s="7" t="s">
        <v>99</v>
      </c>
      <c r="D54" s="7">
        <v>1029347</v>
      </c>
      <c r="E54" s="7">
        <v>7740.6894400000001</v>
      </c>
      <c r="F54" s="7">
        <v>1.0859148199657465</v>
      </c>
    </row>
    <row r="55" spans="1:6" x14ac:dyDescent="0.2">
      <c r="A55" s="7" t="s">
        <v>525</v>
      </c>
      <c r="B55" s="7" t="s">
        <v>526</v>
      </c>
      <c r="C55" s="7" t="s">
        <v>99</v>
      </c>
      <c r="D55" s="7">
        <v>2174305</v>
      </c>
      <c r="E55" s="7">
        <v>7593.7602125000003</v>
      </c>
      <c r="F55" s="7">
        <v>1.0653026216770669</v>
      </c>
    </row>
    <row r="56" spans="1:6" x14ac:dyDescent="0.2">
      <c r="A56" s="7" t="s">
        <v>309</v>
      </c>
      <c r="B56" s="7" t="s">
        <v>310</v>
      </c>
      <c r="C56" s="7" t="s">
        <v>56</v>
      </c>
      <c r="D56" s="7">
        <v>2116158</v>
      </c>
      <c r="E56" s="7">
        <v>7439.3534490000002</v>
      </c>
      <c r="F56" s="7">
        <v>1.0436414254635684</v>
      </c>
    </row>
    <row r="57" spans="1:6" x14ac:dyDescent="0.2">
      <c r="A57" s="7" t="s">
        <v>25</v>
      </c>
      <c r="B57" s="7" t="s">
        <v>26</v>
      </c>
      <c r="C57" s="7" t="s">
        <v>11</v>
      </c>
      <c r="D57" s="7">
        <v>673158</v>
      </c>
      <c r="E57" s="7">
        <v>7341.1245689999996</v>
      </c>
      <c r="F57" s="7">
        <v>1.0298612321917093</v>
      </c>
    </row>
    <row r="58" spans="1:6" x14ac:dyDescent="0.2">
      <c r="A58" s="7" t="s">
        <v>527</v>
      </c>
      <c r="B58" s="7" t="s">
        <v>528</v>
      </c>
      <c r="C58" s="7" t="s">
        <v>364</v>
      </c>
      <c r="D58" s="7">
        <v>2461227</v>
      </c>
      <c r="E58" s="7">
        <v>7128.9440054999995</v>
      </c>
      <c r="F58" s="7">
        <v>1.0000951473746789</v>
      </c>
    </row>
    <row r="59" spans="1:6" x14ac:dyDescent="0.2">
      <c r="A59" s="7" t="s">
        <v>529</v>
      </c>
      <c r="B59" s="7" t="s">
        <v>530</v>
      </c>
      <c r="C59" s="7" t="s">
        <v>159</v>
      </c>
      <c r="D59" s="7">
        <v>204989</v>
      </c>
      <c r="E59" s="7">
        <v>6886.6054549999999</v>
      </c>
      <c r="F59" s="7">
        <v>0.96609830181243561</v>
      </c>
    </row>
    <row r="60" spans="1:6" x14ac:dyDescent="0.2">
      <c r="A60" s="7" t="s">
        <v>84</v>
      </c>
      <c r="B60" s="7" t="s">
        <v>85</v>
      </c>
      <c r="C60" s="7" t="s">
        <v>86</v>
      </c>
      <c r="D60" s="7">
        <v>1801385</v>
      </c>
      <c r="E60" s="7">
        <v>6847.9650775</v>
      </c>
      <c r="F60" s="7">
        <v>0.96067757554488997</v>
      </c>
    </row>
    <row r="61" spans="1:6" x14ac:dyDescent="0.2">
      <c r="A61" s="7" t="s">
        <v>531</v>
      </c>
      <c r="B61" s="7" t="s">
        <v>532</v>
      </c>
      <c r="C61" s="7" t="s">
        <v>59</v>
      </c>
      <c r="D61" s="7">
        <v>1310289</v>
      </c>
      <c r="E61" s="7">
        <v>6555.3758669999997</v>
      </c>
      <c r="F61" s="7">
        <v>0.91963123693296034</v>
      </c>
    </row>
    <row r="62" spans="1:6" x14ac:dyDescent="0.2">
      <c r="A62" s="7" t="s">
        <v>265</v>
      </c>
      <c r="B62" s="7" t="s">
        <v>266</v>
      </c>
      <c r="C62" s="7" t="s">
        <v>89</v>
      </c>
      <c r="D62" s="7">
        <v>855646</v>
      </c>
      <c r="E62" s="7">
        <v>6365.1505939999997</v>
      </c>
      <c r="F62" s="7">
        <v>0.89294518465248929</v>
      </c>
    </row>
    <row r="63" spans="1:6" x14ac:dyDescent="0.2">
      <c r="A63" s="7" t="s">
        <v>263</v>
      </c>
      <c r="B63" s="7" t="s">
        <v>264</v>
      </c>
      <c r="C63" s="7" t="s">
        <v>99</v>
      </c>
      <c r="D63" s="7">
        <v>570000</v>
      </c>
      <c r="E63" s="7">
        <v>6213.8549999999996</v>
      </c>
      <c r="F63" s="7">
        <v>0.8717204437565258</v>
      </c>
    </row>
    <row r="64" spans="1:6" x14ac:dyDescent="0.2">
      <c r="A64" s="7" t="s">
        <v>533</v>
      </c>
      <c r="B64" s="7" t="s">
        <v>534</v>
      </c>
      <c r="C64" s="7" t="s">
        <v>159</v>
      </c>
      <c r="D64" s="7">
        <v>1941874</v>
      </c>
      <c r="E64" s="7">
        <v>5980.97192</v>
      </c>
      <c r="F64" s="7">
        <v>0.83905007377831009</v>
      </c>
    </row>
    <row r="65" spans="1:6" x14ac:dyDescent="0.2">
      <c r="A65" s="7" t="s">
        <v>18</v>
      </c>
      <c r="B65" s="7" t="s">
        <v>19</v>
      </c>
      <c r="C65" s="7" t="s">
        <v>11</v>
      </c>
      <c r="D65" s="7">
        <v>1752599</v>
      </c>
      <c r="E65" s="7">
        <v>5490.0163675000003</v>
      </c>
      <c r="F65" s="7">
        <v>0.77017560018823916</v>
      </c>
    </row>
    <row r="66" spans="1:6" x14ac:dyDescent="0.2">
      <c r="A66" s="7" t="s">
        <v>275</v>
      </c>
      <c r="B66" s="7" t="s">
        <v>276</v>
      </c>
      <c r="C66" s="7" t="s">
        <v>277</v>
      </c>
      <c r="D66" s="7">
        <v>8689354</v>
      </c>
      <c r="E66" s="7">
        <v>5083.2720900000004</v>
      </c>
      <c r="F66" s="7">
        <v>0.71311483805624098</v>
      </c>
    </row>
    <row r="67" spans="1:6" x14ac:dyDescent="0.2">
      <c r="A67" s="7" t="s">
        <v>535</v>
      </c>
      <c r="B67" s="7" t="s">
        <v>536</v>
      </c>
      <c r="C67" s="7" t="s">
        <v>89</v>
      </c>
      <c r="D67" s="7">
        <v>218419</v>
      </c>
      <c r="E67" s="7">
        <v>4963.1349369999998</v>
      </c>
      <c r="F67" s="7">
        <v>0.69626120817192505</v>
      </c>
    </row>
    <row r="68" spans="1:6" x14ac:dyDescent="0.2">
      <c r="A68" s="7" t="s">
        <v>537</v>
      </c>
      <c r="B68" s="7" t="s">
        <v>538</v>
      </c>
      <c r="C68" s="7" t="s">
        <v>99</v>
      </c>
      <c r="D68" s="7">
        <v>1851101</v>
      </c>
      <c r="E68" s="7">
        <v>4943.3652204999999</v>
      </c>
      <c r="F68" s="7">
        <v>0.69348778232913966</v>
      </c>
    </row>
    <row r="69" spans="1:6" x14ac:dyDescent="0.2">
      <c r="A69" s="7" t="s">
        <v>539</v>
      </c>
      <c r="B69" s="7" t="s">
        <v>540</v>
      </c>
      <c r="C69" s="7" t="s">
        <v>78</v>
      </c>
      <c r="D69" s="7">
        <v>2218887</v>
      </c>
      <c r="E69" s="7">
        <v>4921.4913660000002</v>
      </c>
      <c r="F69" s="7">
        <v>0.69041917417021015</v>
      </c>
    </row>
    <row r="70" spans="1:6" x14ac:dyDescent="0.2">
      <c r="A70" s="7" t="s">
        <v>541</v>
      </c>
      <c r="B70" s="7" t="s">
        <v>542</v>
      </c>
      <c r="C70" s="7" t="s">
        <v>94</v>
      </c>
      <c r="D70" s="7">
        <v>1054879</v>
      </c>
      <c r="E70" s="7">
        <v>4301.2691224999999</v>
      </c>
      <c r="F70" s="7">
        <v>0.60341031906633524</v>
      </c>
    </row>
    <row r="71" spans="1:6" x14ac:dyDescent="0.2">
      <c r="A71" s="7" t="s">
        <v>543</v>
      </c>
      <c r="B71" s="7" t="s">
        <v>640</v>
      </c>
      <c r="C71" s="7" t="s">
        <v>89</v>
      </c>
      <c r="D71" s="7">
        <v>580666</v>
      </c>
      <c r="E71" s="7">
        <v>4076.855986</v>
      </c>
      <c r="F71" s="7">
        <v>0.57192816846343675</v>
      </c>
    </row>
    <row r="72" spans="1:6" x14ac:dyDescent="0.2">
      <c r="A72" s="7" t="s">
        <v>92</v>
      </c>
      <c r="B72" s="7" t="s">
        <v>93</v>
      </c>
      <c r="C72" s="7" t="s">
        <v>94</v>
      </c>
      <c r="D72" s="7">
        <v>2600277</v>
      </c>
      <c r="E72" s="7">
        <v>3692.3933400000001</v>
      </c>
      <c r="F72" s="7">
        <v>0.51799322012960403</v>
      </c>
    </row>
    <row r="73" spans="1:6" x14ac:dyDescent="0.2">
      <c r="A73" s="7" t="s">
        <v>544</v>
      </c>
      <c r="B73" s="7" t="s">
        <v>545</v>
      </c>
      <c r="C73" s="7" t="s">
        <v>225</v>
      </c>
      <c r="D73" s="7">
        <v>349692</v>
      </c>
      <c r="E73" s="7">
        <v>3648.5114819999999</v>
      </c>
      <c r="F73" s="7">
        <v>0.51183718450781679</v>
      </c>
    </row>
    <row r="74" spans="1:6" x14ac:dyDescent="0.2">
      <c r="A74" s="7" t="s">
        <v>546</v>
      </c>
      <c r="B74" s="7" t="s">
        <v>547</v>
      </c>
      <c r="C74" s="7" t="s">
        <v>132</v>
      </c>
      <c r="D74" s="7">
        <v>484563</v>
      </c>
      <c r="E74" s="7">
        <v>3482.5542810000002</v>
      </c>
      <c r="F74" s="7">
        <v>0.48855561696233807</v>
      </c>
    </row>
    <row r="75" spans="1:6" x14ac:dyDescent="0.2">
      <c r="A75" s="7" t="s">
        <v>79</v>
      </c>
      <c r="B75" s="7" t="s">
        <v>80</v>
      </c>
      <c r="C75" s="7" t="s">
        <v>78</v>
      </c>
      <c r="D75" s="7">
        <v>402841</v>
      </c>
      <c r="E75" s="7">
        <v>3312.3601225000002</v>
      </c>
      <c r="F75" s="7">
        <v>0.46467966115513165</v>
      </c>
    </row>
    <row r="76" spans="1:6" x14ac:dyDescent="0.2">
      <c r="A76" s="7" t="s">
        <v>548</v>
      </c>
      <c r="B76" s="7" t="s">
        <v>549</v>
      </c>
      <c r="C76" s="7" t="s">
        <v>94</v>
      </c>
      <c r="D76" s="7">
        <v>1500000</v>
      </c>
      <c r="E76" s="7">
        <v>3131.25</v>
      </c>
      <c r="F76" s="7">
        <v>0.43927234213103167</v>
      </c>
    </row>
    <row r="77" spans="1:6" x14ac:dyDescent="0.2">
      <c r="A77" s="7" t="s">
        <v>259</v>
      </c>
      <c r="B77" s="7" t="s">
        <v>260</v>
      </c>
      <c r="C77" s="7" t="s">
        <v>159</v>
      </c>
      <c r="D77" s="7">
        <v>387986</v>
      </c>
      <c r="E77" s="7">
        <v>2630.351087</v>
      </c>
      <c r="F77" s="7">
        <v>0.36900294853920801</v>
      </c>
    </row>
    <row r="78" spans="1:6" x14ac:dyDescent="0.2">
      <c r="A78" s="7" t="s">
        <v>130</v>
      </c>
      <c r="B78" s="7" t="s">
        <v>131</v>
      </c>
      <c r="C78" s="7" t="s">
        <v>132</v>
      </c>
      <c r="D78" s="7">
        <v>1330705</v>
      </c>
      <c r="E78" s="7">
        <v>2209.6356525000001</v>
      </c>
      <c r="F78" s="7">
        <v>0.30998222062432107</v>
      </c>
    </row>
    <row r="79" spans="1:6" x14ac:dyDescent="0.2">
      <c r="A79" s="7" t="s">
        <v>550</v>
      </c>
      <c r="B79" s="7" t="s">
        <v>551</v>
      </c>
      <c r="C79" s="7" t="s">
        <v>99</v>
      </c>
      <c r="D79" s="7">
        <v>96324</v>
      </c>
      <c r="E79" s="7">
        <v>491.10791399999999</v>
      </c>
      <c r="F79" s="7">
        <v>6.8895847863270354E-2</v>
      </c>
    </row>
    <row r="80" spans="1:6" x14ac:dyDescent="0.2">
      <c r="A80" s="7" t="s">
        <v>552</v>
      </c>
      <c r="B80" s="7" t="s">
        <v>553</v>
      </c>
      <c r="C80" s="7" t="s">
        <v>159</v>
      </c>
      <c r="D80" s="7">
        <v>2334565</v>
      </c>
      <c r="E80" s="7">
        <v>106.2227075</v>
      </c>
      <c r="F80" s="7">
        <v>1.490161996360064E-2</v>
      </c>
    </row>
    <row r="81" spans="1:10" x14ac:dyDescent="0.2">
      <c r="A81" s="6" t="s">
        <v>135</v>
      </c>
      <c r="B81" s="7"/>
      <c r="C81" s="7"/>
      <c r="D81" s="7"/>
      <c r="E81" s="6">
        <f xml:space="preserve"> SUM(E8:E80)</f>
        <v>674672.16777749977</v>
      </c>
      <c r="F81" s="6">
        <f>SUM(F8:F80)</f>
        <v>94.647448562153357</v>
      </c>
      <c r="G81" s="13"/>
      <c r="H81" s="13"/>
    </row>
    <row r="82" spans="1:10" x14ac:dyDescent="0.2">
      <c r="A82" s="7"/>
      <c r="B82" s="7"/>
      <c r="C82" s="7"/>
      <c r="D82" s="7"/>
      <c r="E82" s="7"/>
      <c r="F82" s="7"/>
    </row>
    <row r="83" spans="1:10" x14ac:dyDescent="0.2">
      <c r="A83" s="6" t="s">
        <v>135</v>
      </c>
      <c r="B83" s="7"/>
      <c r="C83" s="7"/>
      <c r="D83" s="7"/>
      <c r="E83" s="6">
        <v>674672.16777749977</v>
      </c>
      <c r="F83" s="6">
        <v>94.647448562153357</v>
      </c>
      <c r="I83" s="1"/>
      <c r="J83" s="1"/>
    </row>
    <row r="84" spans="1:10" x14ac:dyDescent="0.2">
      <c r="A84" s="7"/>
      <c r="B84" s="7"/>
      <c r="C84" s="7"/>
      <c r="D84" s="7"/>
      <c r="E84" s="7"/>
      <c r="F84" s="7"/>
    </row>
    <row r="85" spans="1:10" x14ac:dyDescent="0.2">
      <c r="A85" s="6" t="s">
        <v>141</v>
      </c>
      <c r="B85" s="7"/>
      <c r="C85" s="7"/>
      <c r="D85" s="7"/>
      <c r="E85" s="6">
        <v>38154.409195100001</v>
      </c>
      <c r="F85" s="6">
        <v>5.35</v>
      </c>
      <c r="I85" s="1"/>
      <c r="J85" s="1"/>
    </row>
    <row r="86" spans="1:10" x14ac:dyDescent="0.2">
      <c r="A86" s="7"/>
      <c r="B86" s="7"/>
      <c r="C86" s="7"/>
      <c r="D86" s="7"/>
      <c r="E86" s="7"/>
      <c r="F86" s="7"/>
    </row>
    <row r="87" spans="1:10" x14ac:dyDescent="0.2">
      <c r="A87" s="8" t="s">
        <v>142</v>
      </c>
      <c r="B87" s="5"/>
      <c r="C87" s="5"/>
      <c r="D87" s="5"/>
      <c r="E87" s="8">
        <v>712826.57697259972</v>
      </c>
      <c r="F87" s="8">
        <f xml:space="preserve"> ROUND(SUM(F83:F86),2)</f>
        <v>100</v>
      </c>
      <c r="I87" s="1"/>
      <c r="J87" s="1"/>
    </row>
    <row r="89" spans="1:10" x14ac:dyDescent="0.2">
      <c r="A89" s="9" t="s">
        <v>143</v>
      </c>
    </row>
    <row r="90" spans="1:10" x14ac:dyDescent="0.2">
      <c r="A90" s="9" t="s">
        <v>144</v>
      </c>
    </row>
    <row r="91" spans="1:10" x14ac:dyDescent="0.2">
      <c r="A91" s="9" t="s">
        <v>145</v>
      </c>
    </row>
    <row r="92" spans="1:10" x14ac:dyDescent="0.2">
      <c r="A92" s="1" t="s">
        <v>565</v>
      </c>
      <c r="B92" s="10">
        <v>58.218899999999998</v>
      </c>
    </row>
    <row r="93" spans="1:10" x14ac:dyDescent="0.2">
      <c r="A93" s="1" t="s">
        <v>566</v>
      </c>
      <c r="B93" s="10">
        <v>29.8154</v>
      </c>
    </row>
    <row r="94" spans="1:10" x14ac:dyDescent="0.2">
      <c r="A94" s="1" t="s">
        <v>564</v>
      </c>
      <c r="B94" s="10">
        <v>31.6755</v>
      </c>
    </row>
    <row r="95" spans="1:10" x14ac:dyDescent="0.2">
      <c r="A95" s="1" t="s">
        <v>563</v>
      </c>
      <c r="B95" s="10">
        <v>55.331499999999998</v>
      </c>
    </row>
    <row r="97" spans="1:4" x14ac:dyDescent="0.2">
      <c r="A97" s="9" t="s">
        <v>146</v>
      </c>
    </row>
    <row r="98" spans="1:4" x14ac:dyDescent="0.2">
      <c r="A98" s="1" t="s">
        <v>564</v>
      </c>
      <c r="B98" s="10">
        <v>32.072200000000002</v>
      </c>
    </row>
    <row r="99" spans="1:4" x14ac:dyDescent="0.2">
      <c r="A99" s="1" t="s">
        <v>565</v>
      </c>
      <c r="B99" s="10">
        <v>64.465500000000006</v>
      </c>
    </row>
    <row r="100" spans="1:4" x14ac:dyDescent="0.2">
      <c r="A100" s="1" t="s">
        <v>566</v>
      </c>
      <c r="B100" s="10">
        <v>29.8064</v>
      </c>
    </row>
    <row r="101" spans="1:4" x14ac:dyDescent="0.2">
      <c r="A101" s="1" t="s">
        <v>563</v>
      </c>
      <c r="B101" s="10">
        <v>60.884900000000002</v>
      </c>
    </row>
    <row r="103" spans="1:4" x14ac:dyDescent="0.2">
      <c r="A103" s="9" t="s">
        <v>147</v>
      </c>
      <c r="B103" s="11"/>
    </row>
    <row r="104" spans="1:4" x14ac:dyDescent="0.2">
      <c r="A104" s="27" t="s">
        <v>636</v>
      </c>
      <c r="B104" s="28"/>
      <c r="C104" s="37" t="s">
        <v>637</v>
      </c>
      <c r="D104" s="38"/>
    </row>
    <row r="105" spans="1:4" x14ac:dyDescent="0.2">
      <c r="A105" s="39"/>
      <c r="B105" s="40"/>
      <c r="C105" s="29" t="s">
        <v>638</v>
      </c>
      <c r="D105" s="29" t="s">
        <v>639</v>
      </c>
    </row>
    <row r="106" spans="1:4" x14ac:dyDescent="0.2">
      <c r="A106" s="30" t="s">
        <v>566</v>
      </c>
      <c r="B106" s="31"/>
      <c r="C106" s="32">
        <v>3</v>
      </c>
      <c r="D106" s="32">
        <v>3</v>
      </c>
    </row>
    <row r="107" spans="1:4" x14ac:dyDescent="0.2">
      <c r="A107" s="30" t="s">
        <v>564</v>
      </c>
      <c r="B107" s="31"/>
      <c r="C107" s="32">
        <v>3</v>
      </c>
      <c r="D107" s="32">
        <v>3</v>
      </c>
    </row>
    <row r="109" spans="1:4" x14ac:dyDescent="0.2">
      <c r="A109" s="9" t="s">
        <v>149</v>
      </c>
      <c r="B109" s="12">
        <v>0.15683932341196935</v>
      </c>
    </row>
  </sheetData>
  <mergeCells count="3">
    <mergeCell ref="A1:E1"/>
    <mergeCell ref="C104:D104"/>
    <mergeCell ref="A105:B10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showGridLines="0" workbookViewId="0">
      <selection sqref="A1:E1"/>
    </sheetView>
  </sheetViews>
  <sheetFormatPr defaultRowHeight="11.25" x14ac:dyDescent="0.2"/>
  <cols>
    <col min="1" max="1" width="58.85546875" style="1" bestFit="1" customWidth="1"/>
    <col min="2" max="2" width="35.85546875" style="1" bestFit="1" customWidth="1"/>
    <col min="3" max="3" width="32.7109375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10.85546875" style="2" bestFit="1" customWidth="1"/>
    <col min="8" max="16384" width="9.140625" style="2"/>
  </cols>
  <sheetData>
    <row r="1" spans="1:6" x14ac:dyDescent="0.2">
      <c r="A1" s="36" t="s">
        <v>440</v>
      </c>
      <c r="B1" s="36"/>
      <c r="C1" s="36"/>
      <c r="D1" s="36"/>
      <c r="E1" s="36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441</v>
      </c>
      <c r="B8" s="7" t="s">
        <v>442</v>
      </c>
      <c r="C8" s="7" t="s">
        <v>99</v>
      </c>
      <c r="D8" s="7">
        <v>4070052</v>
      </c>
      <c r="E8" s="7">
        <v>29180.237814</v>
      </c>
      <c r="F8" s="7">
        <f t="shared" ref="F8:F39" si="0">E8/$E$81*100</f>
        <v>4.489191013267237</v>
      </c>
    </row>
    <row r="9" spans="1:6" x14ac:dyDescent="0.2">
      <c r="A9" s="7" t="s">
        <v>20</v>
      </c>
      <c r="B9" s="7" t="s">
        <v>21</v>
      </c>
      <c r="C9" s="7" t="s">
        <v>11</v>
      </c>
      <c r="D9" s="7">
        <v>6177523</v>
      </c>
      <c r="E9" s="7">
        <v>19910.156629000001</v>
      </c>
      <c r="F9" s="7">
        <f t="shared" si="0"/>
        <v>3.0630489299428265</v>
      </c>
    </row>
    <row r="10" spans="1:6" x14ac:dyDescent="0.2">
      <c r="A10" s="7" t="s">
        <v>9</v>
      </c>
      <c r="B10" s="7" t="s">
        <v>10</v>
      </c>
      <c r="C10" s="7" t="s">
        <v>11</v>
      </c>
      <c r="D10" s="7">
        <v>979822</v>
      </c>
      <c r="E10" s="7">
        <v>18461.806123999999</v>
      </c>
      <c r="F10" s="7">
        <f t="shared" si="0"/>
        <v>2.8402295645712528</v>
      </c>
    </row>
    <row r="11" spans="1:6" x14ac:dyDescent="0.2">
      <c r="A11" s="7" t="s">
        <v>443</v>
      </c>
      <c r="B11" s="7" t="s">
        <v>444</v>
      </c>
      <c r="C11" s="7" t="s">
        <v>78</v>
      </c>
      <c r="D11" s="7">
        <v>225547</v>
      </c>
      <c r="E11" s="7">
        <v>18251.376013500001</v>
      </c>
      <c r="F11" s="7">
        <f t="shared" si="0"/>
        <v>2.807856251954719</v>
      </c>
    </row>
    <row r="12" spans="1:6" x14ac:dyDescent="0.2">
      <c r="A12" s="7" t="s">
        <v>120</v>
      </c>
      <c r="B12" s="7" t="s">
        <v>121</v>
      </c>
      <c r="C12" s="7" t="s">
        <v>111</v>
      </c>
      <c r="D12" s="7">
        <v>11253507</v>
      </c>
      <c r="E12" s="7">
        <v>16767.725429999999</v>
      </c>
      <c r="F12" s="7">
        <f t="shared" si="0"/>
        <v>2.5796061976292055</v>
      </c>
    </row>
    <row r="13" spans="1:6" x14ac:dyDescent="0.2">
      <c r="A13" s="7" t="s">
        <v>76</v>
      </c>
      <c r="B13" s="7" t="s">
        <v>77</v>
      </c>
      <c r="C13" s="7" t="s">
        <v>78</v>
      </c>
      <c r="D13" s="7">
        <v>5993261</v>
      </c>
      <c r="E13" s="7">
        <v>16454.4980755</v>
      </c>
      <c r="F13" s="7">
        <f t="shared" si="0"/>
        <v>2.5314181933403495</v>
      </c>
    </row>
    <row r="14" spans="1:6" x14ac:dyDescent="0.2">
      <c r="A14" s="7" t="s">
        <v>37</v>
      </c>
      <c r="B14" s="7" t="s">
        <v>38</v>
      </c>
      <c r="C14" s="7" t="s">
        <v>24</v>
      </c>
      <c r="D14" s="7">
        <v>2679100</v>
      </c>
      <c r="E14" s="7">
        <v>16326.4354</v>
      </c>
      <c r="F14" s="7">
        <f t="shared" si="0"/>
        <v>2.5117165783071189</v>
      </c>
    </row>
    <row r="15" spans="1:6" x14ac:dyDescent="0.2">
      <c r="A15" s="7" t="s">
        <v>97</v>
      </c>
      <c r="B15" s="7" t="s">
        <v>98</v>
      </c>
      <c r="C15" s="7" t="s">
        <v>99</v>
      </c>
      <c r="D15" s="7">
        <v>842719</v>
      </c>
      <c r="E15" s="7">
        <v>15000.8195595</v>
      </c>
      <c r="F15" s="7">
        <f t="shared" si="0"/>
        <v>2.3077791479081733</v>
      </c>
    </row>
    <row r="16" spans="1:6" x14ac:dyDescent="0.2">
      <c r="A16" s="7" t="s">
        <v>25</v>
      </c>
      <c r="B16" s="7" t="s">
        <v>26</v>
      </c>
      <c r="C16" s="7" t="s">
        <v>11</v>
      </c>
      <c r="D16" s="7">
        <v>1350892</v>
      </c>
      <c r="E16" s="7">
        <v>14732.152706000001</v>
      </c>
      <c r="F16" s="7">
        <f t="shared" si="0"/>
        <v>2.2664464887303128</v>
      </c>
    </row>
    <row r="17" spans="1:6" x14ac:dyDescent="0.2">
      <c r="A17" s="7" t="s">
        <v>247</v>
      </c>
      <c r="B17" s="7" t="s">
        <v>248</v>
      </c>
      <c r="C17" s="7" t="s">
        <v>99</v>
      </c>
      <c r="D17" s="7">
        <v>265692</v>
      </c>
      <c r="E17" s="7">
        <v>14473.306008</v>
      </c>
      <c r="F17" s="7">
        <f t="shared" si="0"/>
        <v>2.2266245970143381</v>
      </c>
    </row>
    <row r="18" spans="1:6" x14ac:dyDescent="0.2">
      <c r="A18" s="7" t="s">
        <v>445</v>
      </c>
      <c r="B18" s="7" t="s">
        <v>446</v>
      </c>
      <c r="C18" s="7" t="s">
        <v>89</v>
      </c>
      <c r="D18" s="7">
        <v>6026546</v>
      </c>
      <c r="E18" s="7">
        <v>14011.719450000001</v>
      </c>
      <c r="F18" s="7">
        <f t="shared" si="0"/>
        <v>2.1556124880237668</v>
      </c>
    </row>
    <row r="19" spans="1:6" x14ac:dyDescent="0.2">
      <c r="A19" s="7" t="s">
        <v>87</v>
      </c>
      <c r="B19" s="7" t="s">
        <v>88</v>
      </c>
      <c r="C19" s="7" t="s">
        <v>89</v>
      </c>
      <c r="D19" s="7">
        <v>1896063</v>
      </c>
      <c r="E19" s="7">
        <v>13840.311868500001</v>
      </c>
      <c r="F19" s="7">
        <f t="shared" si="0"/>
        <v>2.1292425393146277</v>
      </c>
    </row>
    <row r="20" spans="1:6" x14ac:dyDescent="0.2">
      <c r="A20" s="7" t="s">
        <v>291</v>
      </c>
      <c r="B20" s="7" t="s">
        <v>292</v>
      </c>
      <c r="C20" s="7" t="s">
        <v>225</v>
      </c>
      <c r="D20" s="7">
        <v>6371597</v>
      </c>
      <c r="E20" s="7">
        <v>13192.391588500001</v>
      </c>
      <c r="F20" s="7">
        <f t="shared" si="0"/>
        <v>2.0295641913577067</v>
      </c>
    </row>
    <row r="21" spans="1:6" x14ac:dyDescent="0.2">
      <c r="A21" s="7" t="s">
        <v>30</v>
      </c>
      <c r="B21" s="7" t="s">
        <v>31</v>
      </c>
      <c r="C21" s="7" t="s">
        <v>11</v>
      </c>
      <c r="D21" s="7">
        <v>2488052</v>
      </c>
      <c r="E21" s="7">
        <v>13155.57495</v>
      </c>
      <c r="F21" s="7">
        <f t="shared" si="0"/>
        <v>2.0239001894483866</v>
      </c>
    </row>
    <row r="22" spans="1:6" x14ac:dyDescent="0.2">
      <c r="A22" s="7" t="s">
        <v>447</v>
      </c>
      <c r="B22" s="7" t="s">
        <v>448</v>
      </c>
      <c r="C22" s="7" t="s">
        <v>11</v>
      </c>
      <c r="D22" s="7">
        <v>7497188</v>
      </c>
      <c r="E22" s="7">
        <v>13105.084623999999</v>
      </c>
      <c r="F22" s="7">
        <f t="shared" si="0"/>
        <v>2.0161325790820519</v>
      </c>
    </row>
    <row r="23" spans="1:6" x14ac:dyDescent="0.2">
      <c r="A23" s="7" t="s">
        <v>386</v>
      </c>
      <c r="B23" s="7" t="s">
        <v>387</v>
      </c>
      <c r="C23" s="7" t="s">
        <v>388</v>
      </c>
      <c r="D23" s="7">
        <v>958478</v>
      </c>
      <c r="E23" s="7">
        <v>12919.804201000001</v>
      </c>
      <c r="F23" s="7">
        <f t="shared" si="0"/>
        <v>1.9876283833600115</v>
      </c>
    </row>
    <row r="24" spans="1:6" x14ac:dyDescent="0.2">
      <c r="A24" s="7" t="s">
        <v>239</v>
      </c>
      <c r="B24" s="7" t="s">
        <v>240</v>
      </c>
      <c r="C24" s="7" t="s">
        <v>89</v>
      </c>
      <c r="D24" s="7">
        <v>874021</v>
      </c>
      <c r="E24" s="7">
        <v>12520.350825</v>
      </c>
      <c r="F24" s="7">
        <f t="shared" si="0"/>
        <v>1.9261750628905627</v>
      </c>
    </row>
    <row r="25" spans="1:6" x14ac:dyDescent="0.2">
      <c r="A25" s="7" t="s">
        <v>116</v>
      </c>
      <c r="B25" s="7" t="s">
        <v>117</v>
      </c>
      <c r="C25" s="7" t="s">
        <v>14</v>
      </c>
      <c r="D25" s="7">
        <v>968016</v>
      </c>
      <c r="E25" s="7">
        <v>12410.933136</v>
      </c>
      <c r="F25" s="7">
        <f t="shared" si="0"/>
        <v>1.9093418585389654</v>
      </c>
    </row>
    <row r="26" spans="1:6" x14ac:dyDescent="0.2">
      <c r="A26" s="7" t="s">
        <v>370</v>
      </c>
      <c r="B26" s="7" t="s">
        <v>371</v>
      </c>
      <c r="C26" s="7" t="s">
        <v>71</v>
      </c>
      <c r="D26" s="7">
        <v>1217476</v>
      </c>
      <c r="E26" s="7">
        <v>12318.422167999999</v>
      </c>
      <c r="F26" s="7">
        <f t="shared" si="0"/>
        <v>1.8951096439551964</v>
      </c>
    </row>
    <row r="27" spans="1:6" x14ac:dyDescent="0.2">
      <c r="A27" s="7" t="s">
        <v>118</v>
      </c>
      <c r="B27" s="7" t="s">
        <v>119</v>
      </c>
      <c r="C27" s="7" t="s">
        <v>11</v>
      </c>
      <c r="D27" s="7">
        <v>11391310</v>
      </c>
      <c r="E27" s="7">
        <v>12279.832179999999</v>
      </c>
      <c r="F27" s="7">
        <f t="shared" si="0"/>
        <v>1.8891728236853982</v>
      </c>
    </row>
    <row r="28" spans="1:6" x14ac:dyDescent="0.2">
      <c r="A28" s="7" t="s">
        <v>449</v>
      </c>
      <c r="B28" s="7" t="s">
        <v>450</v>
      </c>
      <c r="C28" s="7" t="s">
        <v>47</v>
      </c>
      <c r="D28" s="7">
        <v>1196343</v>
      </c>
      <c r="E28" s="7">
        <v>12243.972433499999</v>
      </c>
      <c r="F28" s="7">
        <f t="shared" si="0"/>
        <v>1.8836560334264576</v>
      </c>
    </row>
    <row r="29" spans="1:6" x14ac:dyDescent="0.2">
      <c r="A29" s="7" t="s">
        <v>287</v>
      </c>
      <c r="B29" s="7" t="s">
        <v>288</v>
      </c>
      <c r="C29" s="7" t="s">
        <v>59</v>
      </c>
      <c r="D29" s="7">
        <v>1164689</v>
      </c>
      <c r="E29" s="7">
        <v>12125.577179</v>
      </c>
      <c r="F29" s="7">
        <f t="shared" si="0"/>
        <v>1.8654416886393195</v>
      </c>
    </row>
    <row r="30" spans="1:6" x14ac:dyDescent="0.2">
      <c r="A30" s="7" t="s">
        <v>52</v>
      </c>
      <c r="B30" s="7" t="s">
        <v>53</v>
      </c>
      <c r="C30" s="7" t="s">
        <v>34</v>
      </c>
      <c r="D30" s="7">
        <v>867781</v>
      </c>
      <c r="E30" s="7">
        <v>11876.8846565</v>
      </c>
      <c r="F30" s="7">
        <f t="shared" si="0"/>
        <v>1.8271819512036596</v>
      </c>
    </row>
    <row r="31" spans="1:6" x14ac:dyDescent="0.2">
      <c r="A31" s="7" t="s">
        <v>157</v>
      </c>
      <c r="B31" s="7" t="s">
        <v>158</v>
      </c>
      <c r="C31" s="7" t="s">
        <v>159</v>
      </c>
      <c r="D31" s="7">
        <v>2287020</v>
      </c>
      <c r="E31" s="7">
        <v>11873.064329999999</v>
      </c>
      <c r="F31" s="7">
        <f t="shared" si="0"/>
        <v>1.8265942186601185</v>
      </c>
    </row>
    <row r="32" spans="1:6" x14ac:dyDescent="0.2">
      <c r="A32" s="7" t="s">
        <v>153</v>
      </c>
      <c r="B32" s="7" t="s">
        <v>154</v>
      </c>
      <c r="C32" s="7" t="s">
        <v>571</v>
      </c>
      <c r="D32" s="7">
        <v>8649924</v>
      </c>
      <c r="E32" s="7">
        <v>11863.370766</v>
      </c>
      <c r="F32" s="7">
        <f t="shared" si="0"/>
        <v>1.8251029264824228</v>
      </c>
    </row>
    <row r="33" spans="1:6" x14ac:dyDescent="0.2">
      <c r="A33" s="7" t="s">
        <v>451</v>
      </c>
      <c r="B33" s="7" t="s">
        <v>452</v>
      </c>
      <c r="C33" s="7" t="s">
        <v>64</v>
      </c>
      <c r="D33" s="7">
        <v>922584</v>
      </c>
      <c r="E33" s="7">
        <v>11099.146812000001</v>
      </c>
      <c r="F33" s="7">
        <f t="shared" si="0"/>
        <v>1.7075320098816553</v>
      </c>
    </row>
    <row r="34" spans="1:6" x14ac:dyDescent="0.2">
      <c r="A34" s="7" t="s">
        <v>289</v>
      </c>
      <c r="B34" s="7" t="s">
        <v>290</v>
      </c>
      <c r="C34" s="7" t="s">
        <v>59</v>
      </c>
      <c r="D34" s="7">
        <v>2165103</v>
      </c>
      <c r="E34" s="7">
        <v>10643.646348</v>
      </c>
      <c r="F34" s="7">
        <f t="shared" si="0"/>
        <v>1.6374562071222003</v>
      </c>
    </row>
    <row r="35" spans="1:6" x14ac:dyDescent="0.2">
      <c r="A35" s="7" t="s">
        <v>453</v>
      </c>
      <c r="B35" s="7" t="s">
        <v>454</v>
      </c>
      <c r="C35" s="7" t="s">
        <v>106</v>
      </c>
      <c r="D35" s="7">
        <v>1170144</v>
      </c>
      <c r="E35" s="7">
        <v>10210.676544</v>
      </c>
      <c r="F35" s="7">
        <f t="shared" si="0"/>
        <v>1.5708466008015711</v>
      </c>
    </row>
    <row r="36" spans="1:6" x14ac:dyDescent="0.2">
      <c r="A36" s="7" t="s">
        <v>261</v>
      </c>
      <c r="B36" s="7" t="s">
        <v>262</v>
      </c>
      <c r="C36" s="7" t="s">
        <v>225</v>
      </c>
      <c r="D36" s="7">
        <v>3927799</v>
      </c>
      <c r="E36" s="7">
        <v>9713.4469270000009</v>
      </c>
      <c r="F36" s="7">
        <f t="shared" si="0"/>
        <v>1.4943510375236126</v>
      </c>
    </row>
    <row r="37" spans="1:6" x14ac:dyDescent="0.2">
      <c r="A37" s="7" t="s">
        <v>297</v>
      </c>
      <c r="B37" s="7" t="s">
        <v>298</v>
      </c>
      <c r="C37" s="7" t="s">
        <v>78</v>
      </c>
      <c r="D37" s="7">
        <v>876836</v>
      </c>
      <c r="E37" s="7">
        <v>9528.5768119999993</v>
      </c>
      <c r="F37" s="7">
        <f t="shared" si="0"/>
        <v>1.4659099650357965</v>
      </c>
    </row>
    <row r="38" spans="1:6" x14ac:dyDescent="0.2">
      <c r="A38" s="7" t="s">
        <v>455</v>
      </c>
      <c r="B38" s="7" t="s">
        <v>456</v>
      </c>
      <c r="C38" s="7" t="s">
        <v>457</v>
      </c>
      <c r="D38" s="7">
        <v>1684709</v>
      </c>
      <c r="E38" s="7">
        <v>9413.3115374999998</v>
      </c>
      <c r="F38" s="7">
        <f t="shared" si="0"/>
        <v>1.4481771474444705</v>
      </c>
    </row>
    <row r="39" spans="1:6" x14ac:dyDescent="0.2">
      <c r="A39" s="7" t="s">
        <v>458</v>
      </c>
      <c r="B39" s="7" t="s">
        <v>459</v>
      </c>
      <c r="C39" s="7" t="s">
        <v>159</v>
      </c>
      <c r="D39" s="7">
        <v>1593720</v>
      </c>
      <c r="E39" s="7">
        <v>9159.1088400000008</v>
      </c>
      <c r="F39" s="7">
        <f t="shared" si="0"/>
        <v>1.4090697051940244</v>
      </c>
    </row>
    <row r="40" spans="1:6" x14ac:dyDescent="0.2">
      <c r="A40" s="7" t="s">
        <v>460</v>
      </c>
      <c r="B40" s="7" t="s">
        <v>461</v>
      </c>
      <c r="C40" s="7" t="s">
        <v>71</v>
      </c>
      <c r="D40" s="7">
        <v>1197942</v>
      </c>
      <c r="E40" s="7">
        <v>9015.7114920000004</v>
      </c>
      <c r="F40" s="7">
        <f t="shared" ref="F40:F65" si="1">E40/$E$81*100</f>
        <v>1.387008949895481</v>
      </c>
    </row>
    <row r="41" spans="1:6" x14ac:dyDescent="0.2">
      <c r="A41" s="7" t="s">
        <v>368</v>
      </c>
      <c r="B41" s="7" t="s">
        <v>369</v>
      </c>
      <c r="C41" s="7" t="s">
        <v>364</v>
      </c>
      <c r="D41" s="7">
        <v>1276211</v>
      </c>
      <c r="E41" s="7">
        <v>8992.8208114999998</v>
      </c>
      <c r="F41" s="7">
        <f t="shared" si="1"/>
        <v>1.3834873666293273</v>
      </c>
    </row>
    <row r="42" spans="1:6" x14ac:dyDescent="0.2">
      <c r="A42" s="7" t="s">
        <v>102</v>
      </c>
      <c r="B42" s="7" t="s">
        <v>103</v>
      </c>
      <c r="C42" s="7" t="s">
        <v>86</v>
      </c>
      <c r="D42" s="7">
        <v>2030882</v>
      </c>
      <c r="E42" s="7">
        <v>8723.6536309999992</v>
      </c>
      <c r="F42" s="7">
        <f t="shared" si="1"/>
        <v>1.3420777353758304</v>
      </c>
    </row>
    <row r="43" spans="1:6" x14ac:dyDescent="0.2">
      <c r="A43" s="7" t="s">
        <v>462</v>
      </c>
      <c r="B43" s="7" t="s">
        <v>463</v>
      </c>
      <c r="C43" s="7" t="s">
        <v>111</v>
      </c>
      <c r="D43" s="7">
        <v>481866</v>
      </c>
      <c r="E43" s="7">
        <v>8467.1084190000001</v>
      </c>
      <c r="F43" s="7">
        <f t="shared" si="1"/>
        <v>1.3026099124078288</v>
      </c>
    </row>
    <row r="44" spans="1:6" x14ac:dyDescent="0.2">
      <c r="A44" s="7" t="s">
        <v>43</v>
      </c>
      <c r="B44" s="7" t="s">
        <v>44</v>
      </c>
      <c r="C44" s="7" t="s">
        <v>34</v>
      </c>
      <c r="D44" s="7">
        <v>2065038</v>
      </c>
      <c r="E44" s="7">
        <v>8365.468938</v>
      </c>
      <c r="F44" s="7">
        <f t="shared" si="1"/>
        <v>1.2869733350911274</v>
      </c>
    </row>
    <row r="45" spans="1:6" x14ac:dyDescent="0.2">
      <c r="A45" s="7" t="s">
        <v>226</v>
      </c>
      <c r="B45" s="7" t="s">
        <v>227</v>
      </c>
      <c r="C45" s="7" t="s">
        <v>29</v>
      </c>
      <c r="D45" s="7">
        <v>3900000</v>
      </c>
      <c r="E45" s="7">
        <v>8069.1</v>
      </c>
      <c r="F45" s="7">
        <f t="shared" si="1"/>
        <v>1.241378889234938</v>
      </c>
    </row>
    <row r="46" spans="1:6" x14ac:dyDescent="0.2">
      <c r="A46" s="7" t="s">
        <v>81</v>
      </c>
      <c r="B46" s="7" t="s">
        <v>82</v>
      </c>
      <c r="C46" s="7" t="s">
        <v>83</v>
      </c>
      <c r="D46" s="7">
        <v>5218724</v>
      </c>
      <c r="E46" s="7">
        <v>7948.1166519999997</v>
      </c>
      <c r="F46" s="7">
        <f t="shared" si="1"/>
        <v>1.2227663829881243</v>
      </c>
    </row>
    <row r="47" spans="1:6" x14ac:dyDescent="0.2">
      <c r="A47" s="7" t="s">
        <v>104</v>
      </c>
      <c r="B47" s="7" t="s">
        <v>105</v>
      </c>
      <c r="C47" s="7" t="s">
        <v>106</v>
      </c>
      <c r="D47" s="7">
        <v>196626</v>
      </c>
      <c r="E47" s="7">
        <v>7469.2318619999996</v>
      </c>
      <c r="F47" s="7">
        <f t="shared" si="1"/>
        <v>1.1490930527924759</v>
      </c>
    </row>
    <row r="48" spans="1:6" x14ac:dyDescent="0.2">
      <c r="A48" s="7" t="s">
        <v>243</v>
      </c>
      <c r="B48" s="7" t="s">
        <v>244</v>
      </c>
      <c r="C48" s="7" t="s">
        <v>34</v>
      </c>
      <c r="D48" s="7">
        <v>145666</v>
      </c>
      <c r="E48" s="7">
        <v>7423.5035250000001</v>
      </c>
      <c r="F48" s="7">
        <f t="shared" si="1"/>
        <v>1.1420580436599059</v>
      </c>
    </row>
    <row r="49" spans="1:6" x14ac:dyDescent="0.2">
      <c r="A49" s="7" t="s">
        <v>464</v>
      </c>
      <c r="B49" s="7" t="s">
        <v>465</v>
      </c>
      <c r="C49" s="7" t="s">
        <v>129</v>
      </c>
      <c r="D49" s="7">
        <v>642057</v>
      </c>
      <c r="E49" s="7">
        <v>7412.8690935000004</v>
      </c>
      <c r="F49" s="7">
        <f t="shared" si="1"/>
        <v>1.1404220050975986</v>
      </c>
    </row>
    <row r="50" spans="1:6" x14ac:dyDescent="0.2">
      <c r="A50" s="7" t="s">
        <v>155</v>
      </c>
      <c r="B50" s="7" t="s">
        <v>156</v>
      </c>
      <c r="C50" s="7" t="s">
        <v>83</v>
      </c>
      <c r="D50" s="7">
        <v>2264496</v>
      </c>
      <c r="E50" s="7">
        <v>7156.9396079999997</v>
      </c>
      <c r="F50" s="7">
        <f t="shared" si="1"/>
        <v>1.10104890767255</v>
      </c>
    </row>
    <row r="51" spans="1:6" x14ac:dyDescent="0.2">
      <c r="A51" s="7" t="s">
        <v>124</v>
      </c>
      <c r="B51" s="7" t="s">
        <v>125</v>
      </c>
      <c r="C51" s="7" t="s">
        <v>126</v>
      </c>
      <c r="D51" s="7">
        <v>2895282</v>
      </c>
      <c r="E51" s="7">
        <v>7105.0220280000003</v>
      </c>
      <c r="F51" s="7">
        <f t="shared" si="1"/>
        <v>1.0930617235018041</v>
      </c>
    </row>
    <row r="52" spans="1:6" x14ac:dyDescent="0.2">
      <c r="A52" s="7" t="s">
        <v>466</v>
      </c>
      <c r="B52" s="7" t="s">
        <v>467</v>
      </c>
      <c r="C52" s="7" t="s">
        <v>99</v>
      </c>
      <c r="D52" s="7">
        <v>491185</v>
      </c>
      <c r="E52" s="7">
        <v>7071.09926</v>
      </c>
      <c r="F52" s="7">
        <f t="shared" si="1"/>
        <v>1.0878429248675556</v>
      </c>
    </row>
    <row r="53" spans="1:6" x14ac:dyDescent="0.2">
      <c r="A53" s="7" t="s">
        <v>79</v>
      </c>
      <c r="B53" s="7" t="s">
        <v>80</v>
      </c>
      <c r="C53" s="7" t="s">
        <v>78</v>
      </c>
      <c r="D53" s="7">
        <v>852080</v>
      </c>
      <c r="E53" s="7">
        <v>7006.2277999999997</v>
      </c>
      <c r="F53" s="7">
        <f t="shared" si="1"/>
        <v>1.0778628699719848</v>
      </c>
    </row>
    <row r="54" spans="1:6" x14ac:dyDescent="0.2">
      <c r="A54" s="7" t="s">
        <v>303</v>
      </c>
      <c r="B54" s="7" t="s">
        <v>304</v>
      </c>
      <c r="C54" s="7" t="s">
        <v>14</v>
      </c>
      <c r="D54" s="7">
        <v>1069026</v>
      </c>
      <c r="E54" s="7">
        <v>6804.8850030000003</v>
      </c>
      <c r="F54" s="7">
        <f t="shared" si="1"/>
        <v>1.0468875818115562</v>
      </c>
    </row>
    <row r="55" spans="1:6" x14ac:dyDescent="0.2">
      <c r="A55" s="7" t="s">
        <v>122</v>
      </c>
      <c r="B55" s="7" t="s">
        <v>123</v>
      </c>
      <c r="C55" s="7" t="s">
        <v>99</v>
      </c>
      <c r="D55" s="7">
        <v>851671</v>
      </c>
      <c r="E55" s="7">
        <v>6778.8753244999998</v>
      </c>
      <c r="F55" s="7">
        <f t="shared" si="1"/>
        <v>1.0428861608593201</v>
      </c>
    </row>
    <row r="56" spans="1:6" x14ac:dyDescent="0.2">
      <c r="A56" s="7" t="s">
        <v>41</v>
      </c>
      <c r="B56" s="7" t="s">
        <v>42</v>
      </c>
      <c r="C56" s="7" t="s">
        <v>17</v>
      </c>
      <c r="D56" s="7">
        <v>7899229</v>
      </c>
      <c r="E56" s="7">
        <v>6627.4531310000002</v>
      </c>
      <c r="F56" s="7">
        <f t="shared" si="1"/>
        <v>1.0195908349403766</v>
      </c>
    </row>
    <row r="57" spans="1:6" x14ac:dyDescent="0.2">
      <c r="A57" s="7" t="s">
        <v>22</v>
      </c>
      <c r="B57" s="7" t="s">
        <v>23</v>
      </c>
      <c r="C57" s="7" t="s">
        <v>24</v>
      </c>
      <c r="D57" s="7">
        <v>495000</v>
      </c>
      <c r="E57" s="7">
        <v>6524.8424999999997</v>
      </c>
      <c r="F57" s="7">
        <f t="shared" si="1"/>
        <v>1.0038048524721364</v>
      </c>
    </row>
    <row r="58" spans="1:6" x14ac:dyDescent="0.2">
      <c r="A58" s="7" t="s">
        <v>468</v>
      </c>
      <c r="B58" s="7" t="s">
        <v>469</v>
      </c>
      <c r="C58" s="7" t="s">
        <v>78</v>
      </c>
      <c r="D58" s="7">
        <v>2870027</v>
      </c>
      <c r="E58" s="7">
        <v>5952.4359979999999</v>
      </c>
      <c r="F58" s="7">
        <f t="shared" si="1"/>
        <v>0.91574381126015292</v>
      </c>
    </row>
    <row r="59" spans="1:6" x14ac:dyDescent="0.2">
      <c r="A59" s="7" t="s">
        <v>257</v>
      </c>
      <c r="B59" s="7" t="s">
        <v>258</v>
      </c>
      <c r="C59" s="7" t="s">
        <v>159</v>
      </c>
      <c r="D59" s="7">
        <v>1062224</v>
      </c>
      <c r="E59" s="7">
        <v>5892.6876400000001</v>
      </c>
      <c r="F59" s="7">
        <f t="shared" si="1"/>
        <v>0.90655191249973954</v>
      </c>
    </row>
    <row r="60" spans="1:6" x14ac:dyDescent="0.2">
      <c r="A60" s="7" t="s">
        <v>48</v>
      </c>
      <c r="B60" s="7" t="s">
        <v>49</v>
      </c>
      <c r="C60" s="7" t="s">
        <v>29</v>
      </c>
      <c r="D60" s="7">
        <v>1563930</v>
      </c>
      <c r="E60" s="7">
        <v>5784.9770699999999</v>
      </c>
      <c r="F60" s="7">
        <f t="shared" si="1"/>
        <v>0.88998133737420371</v>
      </c>
    </row>
    <row r="61" spans="1:6" x14ac:dyDescent="0.2">
      <c r="A61" s="7" t="s">
        <v>470</v>
      </c>
      <c r="B61" s="7" t="s">
        <v>471</v>
      </c>
      <c r="C61" s="7" t="s">
        <v>59</v>
      </c>
      <c r="D61" s="7">
        <v>267342</v>
      </c>
      <c r="E61" s="7">
        <v>4812.6906840000001</v>
      </c>
      <c r="F61" s="7">
        <f t="shared" si="1"/>
        <v>0.74040136019323777</v>
      </c>
    </row>
    <row r="62" spans="1:6" x14ac:dyDescent="0.2">
      <c r="A62" s="7" t="s">
        <v>472</v>
      </c>
      <c r="B62" s="7" t="s">
        <v>473</v>
      </c>
      <c r="C62" s="7" t="s">
        <v>11</v>
      </c>
      <c r="D62" s="7">
        <v>1636781</v>
      </c>
      <c r="E62" s="7">
        <v>2684.3208399999999</v>
      </c>
      <c r="F62" s="7">
        <f t="shared" si="1"/>
        <v>0.41296541407460502</v>
      </c>
    </row>
    <row r="63" spans="1:6" x14ac:dyDescent="0.2">
      <c r="A63" s="7" t="s">
        <v>474</v>
      </c>
      <c r="B63" s="7" t="s">
        <v>475</v>
      </c>
      <c r="C63" s="7" t="s">
        <v>89</v>
      </c>
      <c r="D63" s="7">
        <v>500477</v>
      </c>
      <c r="E63" s="7">
        <v>2540.6714904999999</v>
      </c>
      <c r="F63" s="7">
        <f t="shared" si="1"/>
        <v>0.39086588997382166</v>
      </c>
    </row>
    <row r="64" spans="1:6" x14ac:dyDescent="0.2">
      <c r="A64" s="7" t="s">
        <v>57</v>
      </c>
      <c r="B64" s="7" t="s">
        <v>58</v>
      </c>
      <c r="C64" s="7" t="s">
        <v>59</v>
      </c>
      <c r="D64" s="7">
        <v>218998</v>
      </c>
      <c r="E64" s="7">
        <v>2320.0648120000001</v>
      </c>
      <c r="F64" s="7">
        <f t="shared" si="1"/>
        <v>0.35692697813555729</v>
      </c>
    </row>
    <row r="65" spans="1:10" x14ac:dyDescent="0.2">
      <c r="A65" s="7" t="s">
        <v>477</v>
      </c>
      <c r="B65" s="7" t="s">
        <v>642</v>
      </c>
      <c r="C65" s="7" t="s">
        <v>111</v>
      </c>
      <c r="D65" s="7">
        <v>376519</v>
      </c>
      <c r="E65" s="7">
        <v>633.49321750000001</v>
      </c>
      <c r="F65" s="7">
        <f t="shared" si="1"/>
        <v>9.7458837624768202E-2</v>
      </c>
    </row>
    <row r="66" spans="1:10" x14ac:dyDescent="0.2">
      <c r="A66" s="6" t="s">
        <v>135</v>
      </c>
      <c r="B66" s="7"/>
      <c r="C66" s="7"/>
      <c r="D66" s="7"/>
      <c r="E66" s="6">
        <f>SUM(E8:E65)</f>
        <v>606647.99276650033</v>
      </c>
      <c r="F66" s="6">
        <f>SUM(F8:F65)</f>
        <v>93.328873284143555</v>
      </c>
    </row>
    <row r="67" spans="1:10" x14ac:dyDescent="0.2">
      <c r="A67" s="6"/>
      <c r="B67" s="7"/>
      <c r="C67" s="7"/>
      <c r="D67" s="7"/>
      <c r="E67" s="6"/>
      <c r="F67" s="6"/>
    </row>
    <row r="68" spans="1:10" s="16" customFormat="1" x14ac:dyDescent="0.2">
      <c r="A68" s="14" t="s">
        <v>572</v>
      </c>
      <c r="B68" s="15"/>
      <c r="C68" s="15"/>
      <c r="D68" s="15"/>
      <c r="E68" s="15"/>
      <c r="F68" s="15"/>
    </row>
    <row r="69" spans="1:10" s="16" customFormat="1" x14ac:dyDescent="0.2">
      <c r="A69" s="15" t="s">
        <v>573</v>
      </c>
      <c r="B69" s="15" t="s">
        <v>574</v>
      </c>
      <c r="C69" s="15" t="s">
        <v>14</v>
      </c>
      <c r="D69" s="15">
        <v>140468</v>
      </c>
      <c r="E69" s="15">
        <v>2885.2636480000001</v>
      </c>
      <c r="F69" s="7">
        <f>E69/$E$81*100</f>
        <v>0.44387916651227338</v>
      </c>
    </row>
    <row r="70" spans="1:10" s="16" customFormat="1" x14ac:dyDescent="0.2">
      <c r="A70" s="17" t="s">
        <v>135</v>
      </c>
      <c r="B70" s="15"/>
      <c r="C70" s="15"/>
      <c r="D70" s="15"/>
      <c r="E70" s="17">
        <f>SUM(E69)</f>
        <v>2885.2636480000001</v>
      </c>
      <c r="F70" s="17">
        <f>SUM(F69)</f>
        <v>0.44387916651227338</v>
      </c>
    </row>
    <row r="71" spans="1:10" s="16" customFormat="1" x14ac:dyDescent="0.2">
      <c r="A71" s="17"/>
      <c r="B71" s="15"/>
      <c r="C71" s="15"/>
      <c r="D71" s="15"/>
      <c r="E71" s="17"/>
      <c r="F71" s="17"/>
    </row>
    <row r="72" spans="1:10" x14ac:dyDescent="0.2">
      <c r="A72" s="6" t="s">
        <v>136</v>
      </c>
      <c r="B72" s="7"/>
      <c r="C72" s="7"/>
      <c r="D72" s="7"/>
      <c r="E72" s="7"/>
      <c r="F72" s="7"/>
    </row>
    <row r="73" spans="1:10" x14ac:dyDescent="0.2">
      <c r="A73" s="7" t="s">
        <v>133</v>
      </c>
      <c r="B73" s="7" t="s">
        <v>476</v>
      </c>
      <c r="C73" s="7" t="s">
        <v>14</v>
      </c>
      <c r="D73" s="7">
        <v>170000</v>
      </c>
      <c r="E73" s="7">
        <v>1.7000000000000001E-2</v>
      </c>
      <c r="F73" s="7">
        <f>E73/$E$81*100</f>
        <v>2.6153401391721444E-6</v>
      </c>
    </row>
    <row r="74" spans="1:10" x14ac:dyDescent="0.2">
      <c r="A74" s="7" t="s">
        <v>133</v>
      </c>
      <c r="B74" s="7" t="s">
        <v>140</v>
      </c>
      <c r="C74" s="7" t="s">
        <v>139</v>
      </c>
      <c r="D74" s="7">
        <v>8100</v>
      </c>
      <c r="E74" s="7">
        <v>8.0999999999999996E-4</v>
      </c>
      <c r="F74" s="7">
        <f>E74/$E$81*100</f>
        <v>1.2461326545467274E-7</v>
      </c>
    </row>
    <row r="75" spans="1:10" x14ac:dyDescent="0.2">
      <c r="A75" s="6" t="s">
        <v>135</v>
      </c>
      <c r="B75" s="7"/>
      <c r="C75" s="7"/>
      <c r="D75" s="7"/>
      <c r="E75" s="6">
        <f>SUM(E73:E74)</f>
        <v>1.7809999999999999E-2</v>
      </c>
      <c r="F75" s="6">
        <f>SUM(F73:F74)</f>
        <v>2.7399534046268171E-6</v>
      </c>
      <c r="G75" s="1"/>
      <c r="I75" s="13"/>
    </row>
    <row r="76" spans="1:10" x14ac:dyDescent="0.2">
      <c r="A76" s="7"/>
      <c r="B76" s="7"/>
      <c r="C76" s="7"/>
      <c r="D76" s="7"/>
      <c r="E76" s="7"/>
      <c r="F76" s="7"/>
    </row>
    <row r="77" spans="1:10" x14ac:dyDescent="0.2">
      <c r="A77" s="6" t="s">
        <v>135</v>
      </c>
      <c r="B77" s="7"/>
      <c r="C77" s="7"/>
      <c r="D77" s="7"/>
      <c r="E77" s="6">
        <f>E66+E70+E75</f>
        <v>609533.27422450029</v>
      </c>
      <c r="F77" s="6">
        <f>F66+F70+F75</f>
        <v>93.772755190609232</v>
      </c>
      <c r="G77" s="13"/>
      <c r="H77" s="13"/>
      <c r="I77" s="13"/>
      <c r="J77" s="13"/>
    </row>
    <row r="78" spans="1:10" x14ac:dyDescent="0.2">
      <c r="A78" s="7"/>
      <c r="B78" s="7"/>
      <c r="C78" s="7"/>
      <c r="D78" s="7"/>
      <c r="E78" s="7"/>
      <c r="F78" s="7"/>
      <c r="G78" s="13"/>
      <c r="H78" s="13"/>
    </row>
    <row r="79" spans="1:10" x14ac:dyDescent="0.2">
      <c r="A79" s="6" t="s">
        <v>141</v>
      </c>
      <c r="B79" s="7"/>
      <c r="C79" s="7"/>
      <c r="D79" s="7"/>
      <c r="E79" s="6">
        <v>40477.779610399972</v>
      </c>
      <c r="F79" s="6">
        <f t="shared" ref="F79" si="2">E79/$E$81*100</f>
        <v>6.2272448093907551</v>
      </c>
      <c r="G79" s="13"/>
      <c r="H79" s="13"/>
      <c r="I79" s="13"/>
      <c r="J79" s="13"/>
    </row>
    <row r="80" spans="1:10" x14ac:dyDescent="0.2">
      <c r="A80" s="7"/>
      <c r="B80" s="7"/>
      <c r="C80" s="7"/>
      <c r="D80" s="7"/>
      <c r="E80" s="7"/>
      <c r="F80" s="7"/>
      <c r="G80" s="13"/>
      <c r="H80" s="13"/>
    </row>
    <row r="81" spans="1:10" x14ac:dyDescent="0.2">
      <c r="A81" s="8" t="s">
        <v>142</v>
      </c>
      <c r="B81" s="5"/>
      <c r="C81" s="5"/>
      <c r="D81" s="5"/>
      <c r="E81" s="8">
        <f>E77+E79</f>
        <v>650011.05383490026</v>
      </c>
      <c r="F81" s="8">
        <f>F77+F79</f>
        <v>99.999999999999986</v>
      </c>
      <c r="G81" s="13"/>
      <c r="H81" s="13"/>
      <c r="I81" s="13"/>
      <c r="J81" s="13"/>
    </row>
    <row r="82" spans="1:10" x14ac:dyDescent="0.2">
      <c r="A82" s="1" t="s">
        <v>643</v>
      </c>
    </row>
    <row r="84" spans="1:10" x14ac:dyDescent="0.2">
      <c r="A84" s="9" t="s">
        <v>143</v>
      </c>
    </row>
    <row r="85" spans="1:10" x14ac:dyDescent="0.2">
      <c r="A85" s="9" t="s">
        <v>144</v>
      </c>
    </row>
    <row r="86" spans="1:10" x14ac:dyDescent="0.2">
      <c r="A86" s="9" t="s">
        <v>145</v>
      </c>
    </row>
    <row r="87" spans="1:10" x14ac:dyDescent="0.2">
      <c r="A87" s="1" t="s">
        <v>566</v>
      </c>
      <c r="B87" s="10">
        <v>63.679400000000001</v>
      </c>
    </row>
    <row r="88" spans="1:10" x14ac:dyDescent="0.2">
      <c r="A88" s="1" t="s">
        <v>563</v>
      </c>
      <c r="B88" s="10">
        <v>908.90899999999999</v>
      </c>
    </row>
    <row r="89" spans="1:10" x14ac:dyDescent="0.2">
      <c r="A89" s="1" t="s">
        <v>564</v>
      </c>
      <c r="B89" s="10">
        <v>67.750200000000007</v>
      </c>
    </row>
    <row r="90" spans="1:10" x14ac:dyDescent="0.2">
      <c r="A90" s="1" t="s">
        <v>565</v>
      </c>
      <c r="B90" s="10">
        <v>954.22860000000003</v>
      </c>
    </row>
    <row r="92" spans="1:10" x14ac:dyDescent="0.2">
      <c r="A92" s="9" t="s">
        <v>146</v>
      </c>
    </row>
    <row r="93" spans="1:10" x14ac:dyDescent="0.2">
      <c r="A93" s="1" t="s">
        <v>564</v>
      </c>
      <c r="B93" s="10">
        <v>73.827600000000004</v>
      </c>
    </row>
    <row r="94" spans="1:10" x14ac:dyDescent="0.2">
      <c r="A94" s="1" t="s">
        <v>565</v>
      </c>
      <c r="B94" s="10">
        <v>1039.8307</v>
      </c>
    </row>
    <row r="95" spans="1:10" x14ac:dyDescent="0.2">
      <c r="A95" s="1" t="s">
        <v>566</v>
      </c>
      <c r="B95" s="10">
        <v>69.024500000000003</v>
      </c>
    </row>
    <row r="96" spans="1:10" x14ac:dyDescent="0.2">
      <c r="A96" s="1" t="s">
        <v>563</v>
      </c>
      <c r="B96" s="10">
        <v>985.19920000000002</v>
      </c>
    </row>
    <row r="98" spans="1:2" x14ac:dyDescent="0.2">
      <c r="A98" s="9" t="s">
        <v>147</v>
      </c>
      <c r="B98" s="35" t="s">
        <v>148</v>
      </c>
    </row>
    <row r="99" spans="1:2" x14ac:dyDescent="0.2">
      <c r="A99" s="9"/>
      <c r="B99" s="11"/>
    </row>
    <row r="100" spans="1:2" x14ac:dyDescent="0.2">
      <c r="A100" s="9" t="s">
        <v>149</v>
      </c>
      <c r="B100" s="12">
        <v>0.20257374673630693</v>
      </c>
    </row>
  </sheetData>
  <mergeCells count="1">
    <mergeCell ref="A1: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showGridLines="0" workbookViewId="0">
      <selection sqref="A1:E1"/>
    </sheetView>
  </sheetViews>
  <sheetFormatPr defaultRowHeight="11.25" x14ac:dyDescent="0.2"/>
  <cols>
    <col min="1" max="1" width="58.85546875" style="1" bestFit="1" customWidth="1"/>
    <col min="2" max="2" width="31.42578125" style="1" bestFit="1" customWidth="1"/>
    <col min="3" max="3" width="26.425781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7" width="10" style="2" bestFit="1" customWidth="1"/>
    <col min="8" max="16384" width="9.140625" style="2"/>
  </cols>
  <sheetData>
    <row r="1" spans="1:6" x14ac:dyDescent="0.2">
      <c r="A1" s="36" t="s">
        <v>439</v>
      </c>
      <c r="B1" s="36"/>
      <c r="C1" s="36"/>
      <c r="D1" s="36"/>
      <c r="E1" s="36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12</v>
      </c>
      <c r="B8" s="7" t="s">
        <v>13</v>
      </c>
      <c r="C8" s="7" t="s">
        <v>14</v>
      </c>
      <c r="D8" s="7">
        <v>357598</v>
      </c>
      <c r="E8" s="7">
        <v>4193.1941479999996</v>
      </c>
      <c r="F8" s="7">
        <f>E8/$E$46*100</f>
        <v>21.612979063953258</v>
      </c>
    </row>
    <row r="9" spans="1:6" x14ac:dyDescent="0.2">
      <c r="A9" s="7" t="s">
        <v>321</v>
      </c>
      <c r="B9" s="7" t="s">
        <v>322</v>
      </c>
      <c r="C9" s="7" t="s">
        <v>14</v>
      </c>
      <c r="D9" s="7">
        <v>59648</v>
      </c>
      <c r="E9" s="7">
        <v>1810.346624</v>
      </c>
      <c r="F9" s="7">
        <f t="shared" ref="F9:F19" si="0">E9/$E$46*100</f>
        <v>9.3310689421983</v>
      </c>
    </row>
    <row r="10" spans="1:6" x14ac:dyDescent="0.2">
      <c r="A10" s="7" t="s">
        <v>39</v>
      </c>
      <c r="B10" s="7" t="s">
        <v>40</v>
      </c>
      <c r="C10" s="7" t="s">
        <v>14</v>
      </c>
      <c r="D10" s="7">
        <v>276065</v>
      </c>
      <c r="E10" s="7">
        <v>1691.3122229999999</v>
      </c>
      <c r="F10" s="7">
        <f t="shared" si="0"/>
        <v>8.7175299726444351</v>
      </c>
    </row>
    <row r="11" spans="1:6" x14ac:dyDescent="0.2">
      <c r="A11" s="7" t="s">
        <v>35</v>
      </c>
      <c r="B11" s="7" t="s">
        <v>36</v>
      </c>
      <c r="C11" s="7" t="s">
        <v>14</v>
      </c>
      <c r="D11" s="7">
        <v>123283</v>
      </c>
      <c r="E11" s="7">
        <v>1159.230049</v>
      </c>
      <c r="F11" s="7">
        <f t="shared" si="0"/>
        <v>5.9750190177319951</v>
      </c>
    </row>
    <row r="12" spans="1:6" x14ac:dyDescent="0.2">
      <c r="A12" s="7" t="s">
        <v>303</v>
      </c>
      <c r="B12" s="7" t="s">
        <v>304</v>
      </c>
      <c r="C12" s="7" t="s">
        <v>14</v>
      </c>
      <c r="D12" s="7">
        <v>141143</v>
      </c>
      <c r="E12" s="7">
        <v>898.44576649999999</v>
      </c>
      <c r="F12" s="7">
        <f t="shared" si="0"/>
        <v>4.6308586857881728</v>
      </c>
    </row>
    <row r="13" spans="1:6" x14ac:dyDescent="0.2">
      <c r="A13" s="7" t="s">
        <v>15</v>
      </c>
      <c r="B13" s="7" t="s">
        <v>16</v>
      </c>
      <c r="C13" s="7" t="s">
        <v>17</v>
      </c>
      <c r="D13" s="7">
        <v>202449</v>
      </c>
      <c r="E13" s="7">
        <v>867.59518949999995</v>
      </c>
      <c r="F13" s="7">
        <f t="shared" si="0"/>
        <v>4.4718455680364224</v>
      </c>
    </row>
    <row r="14" spans="1:6" x14ac:dyDescent="0.2">
      <c r="A14" s="7" t="s">
        <v>116</v>
      </c>
      <c r="B14" s="7" t="s">
        <v>117</v>
      </c>
      <c r="C14" s="7" t="s">
        <v>14</v>
      </c>
      <c r="D14" s="7">
        <v>55000</v>
      </c>
      <c r="E14" s="7">
        <v>705.15499999999997</v>
      </c>
      <c r="F14" s="7">
        <f t="shared" si="0"/>
        <v>3.6345801586866946</v>
      </c>
    </row>
    <row r="15" spans="1:6" x14ac:dyDescent="0.2">
      <c r="A15" s="7" t="s">
        <v>427</v>
      </c>
      <c r="B15" s="7" t="s">
        <v>428</v>
      </c>
      <c r="C15" s="7" t="s">
        <v>14</v>
      </c>
      <c r="D15" s="7">
        <v>15000</v>
      </c>
      <c r="E15" s="7">
        <v>591.24</v>
      </c>
      <c r="F15" s="7">
        <f t="shared" si="0"/>
        <v>3.0474281158354146</v>
      </c>
    </row>
    <row r="16" spans="1:6" x14ac:dyDescent="0.2">
      <c r="A16" s="7" t="s">
        <v>429</v>
      </c>
      <c r="B16" s="7" t="s">
        <v>430</v>
      </c>
      <c r="C16" s="7" t="s">
        <v>14</v>
      </c>
      <c r="D16" s="7">
        <v>28731</v>
      </c>
      <c r="E16" s="7">
        <v>393.16936950000002</v>
      </c>
      <c r="F16" s="7">
        <f t="shared" si="0"/>
        <v>2.0265127374663128</v>
      </c>
    </row>
    <row r="17" spans="1:6" x14ac:dyDescent="0.2">
      <c r="A17" s="7" t="s">
        <v>431</v>
      </c>
      <c r="B17" s="7" t="s">
        <v>432</v>
      </c>
      <c r="C17" s="7" t="s">
        <v>14</v>
      </c>
      <c r="D17" s="7">
        <v>43262</v>
      </c>
      <c r="E17" s="7">
        <v>199.091724</v>
      </c>
      <c r="F17" s="7">
        <f t="shared" si="0"/>
        <v>1.0261784002228271</v>
      </c>
    </row>
    <row r="18" spans="1:6" x14ac:dyDescent="0.2">
      <c r="A18" s="7" t="s">
        <v>433</v>
      </c>
      <c r="B18" s="7" t="s">
        <v>434</v>
      </c>
      <c r="C18" s="7" t="s">
        <v>132</v>
      </c>
      <c r="D18" s="7">
        <v>50000</v>
      </c>
      <c r="E18" s="7">
        <v>196.52500000000001</v>
      </c>
      <c r="F18" s="7">
        <f t="shared" si="0"/>
        <v>1.0129487356480529</v>
      </c>
    </row>
    <row r="19" spans="1:6" x14ac:dyDescent="0.2">
      <c r="A19" s="7" t="s">
        <v>307</v>
      </c>
      <c r="B19" s="7" t="s">
        <v>308</v>
      </c>
      <c r="C19" s="7" t="s">
        <v>132</v>
      </c>
      <c r="D19" s="7">
        <v>254904</v>
      </c>
      <c r="E19" s="7">
        <v>187.60934399999999</v>
      </c>
      <c r="F19" s="7">
        <f t="shared" si="0"/>
        <v>0.96699477318692595</v>
      </c>
    </row>
    <row r="20" spans="1:6" x14ac:dyDescent="0.2">
      <c r="A20" s="6" t="s">
        <v>135</v>
      </c>
      <c r="B20" s="7"/>
      <c r="C20" s="7"/>
      <c r="D20" s="7"/>
      <c r="E20" s="6">
        <f>SUM(E8:E19)</f>
        <v>12892.9144375</v>
      </c>
      <c r="F20" s="6">
        <f>SUM(F8:F19)</f>
        <v>66.453944171398803</v>
      </c>
    </row>
    <row r="21" spans="1:6" x14ac:dyDescent="0.2">
      <c r="A21" s="7"/>
      <c r="B21" s="7"/>
      <c r="C21" s="7"/>
      <c r="D21" s="7"/>
      <c r="E21" s="7"/>
      <c r="F21" s="7"/>
    </row>
    <row r="22" spans="1:6" x14ac:dyDescent="0.2">
      <c r="A22" s="6" t="s">
        <v>162</v>
      </c>
      <c r="B22" s="7"/>
      <c r="C22" s="7"/>
      <c r="D22" s="7"/>
      <c r="E22" s="7"/>
      <c r="F22" s="7"/>
    </row>
    <row r="23" spans="1:6" x14ac:dyDescent="0.2">
      <c r="A23" s="7" t="s">
        <v>435</v>
      </c>
      <c r="B23" s="7" t="s">
        <v>436</v>
      </c>
      <c r="C23" s="7" t="s">
        <v>99</v>
      </c>
      <c r="D23" s="7">
        <v>30000</v>
      </c>
      <c r="E23" s="7">
        <v>276.02334819999999</v>
      </c>
      <c r="F23" s="7">
        <f t="shared" ref="F23:F30" si="1">E23/$E$46*100</f>
        <v>1.422707042709743</v>
      </c>
    </row>
    <row r="24" spans="1:6" x14ac:dyDescent="0.2">
      <c r="A24" s="7" t="s">
        <v>437</v>
      </c>
      <c r="B24" s="7" t="s">
        <v>438</v>
      </c>
      <c r="C24" s="7" t="s">
        <v>14</v>
      </c>
      <c r="D24" s="7">
        <v>20000</v>
      </c>
      <c r="E24" s="7">
        <v>415.5021911</v>
      </c>
      <c r="F24" s="7">
        <f t="shared" si="1"/>
        <v>2.14162279167404</v>
      </c>
    </row>
    <row r="25" spans="1:6" x14ac:dyDescent="0.2">
      <c r="A25" s="15" t="s">
        <v>573</v>
      </c>
      <c r="B25" s="15" t="s">
        <v>622</v>
      </c>
      <c r="C25" s="15" t="s">
        <v>14</v>
      </c>
      <c r="D25" s="7">
        <v>63000</v>
      </c>
      <c r="E25" s="7">
        <v>1283.7726600000001</v>
      </c>
      <c r="F25" s="7">
        <f t="shared" si="1"/>
        <v>6.6169489520749911</v>
      </c>
    </row>
    <row r="26" spans="1:6" x14ac:dyDescent="0.2">
      <c r="A26" s="15" t="s">
        <v>587</v>
      </c>
      <c r="B26" s="15" t="s">
        <v>623</v>
      </c>
      <c r="C26" s="15" t="s">
        <v>14</v>
      </c>
      <c r="D26" s="7">
        <v>20000</v>
      </c>
      <c r="E26" s="7">
        <v>1069.6638330000001</v>
      </c>
      <c r="F26" s="7">
        <f t="shared" si="1"/>
        <v>5.5133679033497014</v>
      </c>
    </row>
    <row r="27" spans="1:6" x14ac:dyDescent="0.2">
      <c r="A27" s="15" t="s">
        <v>624</v>
      </c>
      <c r="B27" s="15" t="s">
        <v>625</v>
      </c>
      <c r="C27" s="15" t="s">
        <v>29</v>
      </c>
      <c r="D27" s="7">
        <v>1400</v>
      </c>
      <c r="E27" s="7">
        <v>313.1811902</v>
      </c>
      <c r="F27" s="7">
        <f t="shared" si="1"/>
        <v>1.6142296941449812</v>
      </c>
    </row>
    <row r="28" spans="1:6" x14ac:dyDescent="0.2">
      <c r="A28" s="15" t="s">
        <v>626</v>
      </c>
      <c r="B28" s="15" t="s">
        <v>627</v>
      </c>
      <c r="C28" s="15" t="s">
        <v>187</v>
      </c>
      <c r="D28" s="7">
        <v>5000</v>
      </c>
      <c r="E28" s="7">
        <v>211.92437559999999</v>
      </c>
      <c r="F28" s="7">
        <f t="shared" si="1"/>
        <v>1.0923217316729326</v>
      </c>
    </row>
    <row r="29" spans="1:6" x14ac:dyDescent="0.2">
      <c r="A29" s="15" t="s">
        <v>628</v>
      </c>
      <c r="B29" s="15" t="s">
        <v>629</v>
      </c>
      <c r="C29" s="15" t="s">
        <v>14</v>
      </c>
      <c r="D29" s="7">
        <v>3000</v>
      </c>
      <c r="E29" s="7">
        <v>183.43521870000001</v>
      </c>
      <c r="F29" s="7">
        <f t="shared" si="1"/>
        <v>0.94548008067924727</v>
      </c>
    </row>
    <row r="30" spans="1:6" x14ac:dyDescent="0.2">
      <c r="A30" s="15" t="s">
        <v>630</v>
      </c>
      <c r="B30" s="15" t="s">
        <v>631</v>
      </c>
      <c r="C30" s="15" t="s">
        <v>14</v>
      </c>
      <c r="D30" s="7">
        <v>1400</v>
      </c>
      <c r="E30" s="7">
        <v>162.78922</v>
      </c>
      <c r="F30" s="7">
        <f t="shared" si="1"/>
        <v>0.83906441712826729</v>
      </c>
    </row>
    <row r="31" spans="1:6" x14ac:dyDescent="0.2">
      <c r="A31" s="6" t="s">
        <v>135</v>
      </c>
      <c r="B31" s="7"/>
      <c r="C31" s="7"/>
      <c r="D31" s="7"/>
      <c r="E31" s="6">
        <f>SUM(E23:E30)</f>
        <v>3916.2920368</v>
      </c>
      <c r="F31" s="6">
        <f>SUM(F23:F30)</f>
        <v>20.185742613433902</v>
      </c>
    </row>
    <row r="32" spans="1:6" x14ac:dyDescent="0.2">
      <c r="A32" s="6"/>
      <c r="B32" s="7"/>
      <c r="C32" s="7"/>
      <c r="D32" s="7"/>
      <c r="E32" s="6"/>
      <c r="F32" s="6"/>
    </row>
    <row r="33" spans="1:10" s="16" customFormat="1" x14ac:dyDescent="0.2">
      <c r="A33" s="17" t="s">
        <v>575</v>
      </c>
      <c r="B33" s="15"/>
      <c r="C33" s="15"/>
      <c r="D33" s="15"/>
      <c r="E33" s="26"/>
      <c r="F33" s="26"/>
    </row>
    <row r="34" spans="1:10" s="16" customFormat="1" x14ac:dyDescent="0.2">
      <c r="A34" s="15" t="s">
        <v>632</v>
      </c>
      <c r="B34" s="15" t="s">
        <v>633</v>
      </c>
      <c r="C34" s="15" t="s">
        <v>634</v>
      </c>
      <c r="D34" s="15">
        <v>102868.481</v>
      </c>
      <c r="E34" s="15">
        <v>1725.9160380000001</v>
      </c>
      <c r="F34" s="7">
        <f t="shared" ref="F34" si="2">E34/$E$46*100</f>
        <v>8.8958884036473584</v>
      </c>
    </row>
    <row r="35" spans="1:10" s="16" customFormat="1" x14ac:dyDescent="0.2">
      <c r="A35" s="17" t="s">
        <v>135</v>
      </c>
      <c r="B35" s="15"/>
      <c r="C35" s="15"/>
      <c r="D35" s="15"/>
      <c r="E35" s="17">
        <f>SUM(E34:E34)</f>
        <v>1725.9160380000001</v>
      </c>
      <c r="F35" s="17">
        <f>SUM(F34:F34)</f>
        <v>8.8958884036473584</v>
      </c>
    </row>
    <row r="36" spans="1:10" s="16" customFormat="1" x14ac:dyDescent="0.2">
      <c r="A36" s="17"/>
      <c r="B36" s="15"/>
      <c r="C36" s="15"/>
      <c r="D36" s="15"/>
      <c r="E36" s="17"/>
      <c r="F36" s="17"/>
    </row>
    <row r="37" spans="1:10" s="16" customFormat="1" x14ac:dyDescent="0.2">
      <c r="A37" s="17" t="s">
        <v>136</v>
      </c>
      <c r="B37" s="15"/>
      <c r="C37" s="15"/>
      <c r="D37" s="15"/>
      <c r="E37" s="15"/>
      <c r="F37" s="15"/>
    </row>
    <row r="38" spans="1:10" s="16" customFormat="1" x14ac:dyDescent="0.2">
      <c r="A38" s="15" t="s">
        <v>133</v>
      </c>
      <c r="B38" s="15" t="s">
        <v>635</v>
      </c>
      <c r="C38" s="15" t="s">
        <v>139</v>
      </c>
      <c r="D38" s="15">
        <v>970000</v>
      </c>
      <c r="E38" s="15">
        <v>9.7000000000000003E-2</v>
      </c>
      <c r="F38" s="7">
        <f t="shared" ref="F38" si="3">E38/$E$46*100</f>
        <v>4.9996706453561191E-4</v>
      </c>
    </row>
    <row r="39" spans="1:10" s="16" customFormat="1" x14ac:dyDescent="0.2">
      <c r="A39" s="17" t="s">
        <v>135</v>
      </c>
      <c r="B39" s="15"/>
      <c r="C39" s="15"/>
      <c r="D39" s="15"/>
      <c r="E39" s="17">
        <f>SUM(E38:E38)</f>
        <v>9.7000000000000003E-2</v>
      </c>
      <c r="F39" s="17">
        <f>SUM(F38:F38)</f>
        <v>4.9996706453561191E-4</v>
      </c>
      <c r="G39" s="24"/>
      <c r="H39" s="23"/>
      <c r="I39" s="24"/>
    </row>
    <row r="40" spans="1:10" s="16" customFormat="1" x14ac:dyDescent="0.2">
      <c r="A40" s="17"/>
      <c r="B40" s="15"/>
      <c r="C40" s="15"/>
      <c r="D40" s="15"/>
      <c r="E40" s="17"/>
      <c r="F40" s="17"/>
    </row>
    <row r="41" spans="1:10" x14ac:dyDescent="0.2">
      <c r="A41" s="7"/>
      <c r="B41" s="7"/>
      <c r="C41" s="7"/>
      <c r="D41" s="7"/>
      <c r="E41" s="7"/>
      <c r="F41" s="7"/>
    </row>
    <row r="42" spans="1:10" x14ac:dyDescent="0.2">
      <c r="A42" s="6" t="s">
        <v>135</v>
      </c>
      <c r="B42" s="7"/>
      <c r="C42" s="7"/>
      <c r="D42" s="7"/>
      <c r="E42" s="6">
        <f>E20+E31+E35+E39</f>
        <v>18535.219512300002</v>
      </c>
      <c r="F42" s="6">
        <f>F20+F31+F35+F39</f>
        <v>95.536075155544609</v>
      </c>
      <c r="I42" s="1"/>
      <c r="J42" s="1"/>
    </row>
    <row r="43" spans="1:10" x14ac:dyDescent="0.2">
      <c r="A43" s="7"/>
      <c r="B43" s="7"/>
      <c r="C43" s="7"/>
      <c r="D43" s="7"/>
      <c r="E43" s="7"/>
      <c r="F43" s="7"/>
    </row>
    <row r="44" spans="1:10" x14ac:dyDescent="0.2">
      <c r="A44" s="6" t="s">
        <v>141</v>
      </c>
      <c r="B44" s="7"/>
      <c r="C44" s="7"/>
      <c r="D44" s="7"/>
      <c r="E44" s="6">
        <v>866.0584678999985</v>
      </c>
      <c r="F44" s="6">
        <f t="shared" ref="F44" si="4">E44/$E$46*100</f>
        <v>4.463924844455379</v>
      </c>
      <c r="I44" s="1"/>
      <c r="J44" s="1"/>
    </row>
    <row r="45" spans="1:10" x14ac:dyDescent="0.2">
      <c r="A45" s="7"/>
      <c r="B45" s="7"/>
      <c r="C45" s="7"/>
      <c r="D45" s="7"/>
      <c r="E45" s="7"/>
      <c r="F45" s="7"/>
    </row>
    <row r="46" spans="1:10" x14ac:dyDescent="0.2">
      <c r="A46" s="8" t="s">
        <v>142</v>
      </c>
      <c r="B46" s="5"/>
      <c r="C46" s="5"/>
      <c r="D46" s="5"/>
      <c r="E46" s="8">
        <f>E42+E44</f>
        <v>19401.2779802</v>
      </c>
      <c r="F46" s="8">
        <f xml:space="preserve"> ROUND(SUM(F42:F45),2)</f>
        <v>100</v>
      </c>
      <c r="I46" s="1"/>
      <c r="J46" s="1"/>
    </row>
    <row r="48" spans="1:10" x14ac:dyDescent="0.2">
      <c r="A48" s="9" t="s">
        <v>143</v>
      </c>
    </row>
    <row r="49" spans="1:4" x14ac:dyDescent="0.2">
      <c r="A49" s="9" t="s">
        <v>144</v>
      </c>
    </row>
    <row r="50" spans="1:4" x14ac:dyDescent="0.2">
      <c r="A50" s="9" t="s">
        <v>145</v>
      </c>
    </row>
    <row r="51" spans="1:4" x14ac:dyDescent="0.2">
      <c r="A51" s="1" t="s">
        <v>565</v>
      </c>
      <c r="B51" s="10">
        <v>122.9577</v>
      </c>
    </row>
    <row r="52" spans="1:4" x14ac:dyDescent="0.2">
      <c r="A52" s="1" t="s">
        <v>563</v>
      </c>
      <c r="B52" s="10">
        <v>119.795</v>
      </c>
    </row>
    <row r="53" spans="1:4" x14ac:dyDescent="0.2">
      <c r="A53" s="1" t="s">
        <v>566</v>
      </c>
      <c r="B53" s="10">
        <v>22.677900000000001</v>
      </c>
    </row>
    <row r="54" spans="1:4" x14ac:dyDescent="0.2">
      <c r="A54" s="1" t="s">
        <v>564</v>
      </c>
      <c r="B54" s="10">
        <v>23.2879</v>
      </c>
    </row>
    <row r="56" spans="1:4" x14ac:dyDescent="0.2">
      <c r="A56" s="9" t="s">
        <v>146</v>
      </c>
    </row>
    <row r="57" spans="1:4" x14ac:dyDescent="0.2">
      <c r="A57" s="1" t="s">
        <v>564</v>
      </c>
      <c r="B57" s="10">
        <v>25.715699999999998</v>
      </c>
    </row>
    <row r="58" spans="1:4" x14ac:dyDescent="0.2">
      <c r="A58" s="1" t="s">
        <v>563</v>
      </c>
      <c r="B58" s="10">
        <v>143.83590000000001</v>
      </c>
    </row>
    <row r="59" spans="1:4" x14ac:dyDescent="0.2">
      <c r="A59" s="1" t="s">
        <v>566</v>
      </c>
      <c r="B59" s="10">
        <v>24.913799999999998</v>
      </c>
    </row>
    <row r="60" spans="1:4" x14ac:dyDescent="0.2">
      <c r="A60" s="1" t="s">
        <v>565</v>
      </c>
      <c r="B60" s="10">
        <v>148.09479999999999</v>
      </c>
    </row>
    <row r="62" spans="1:4" x14ac:dyDescent="0.2">
      <c r="A62" s="9" t="s">
        <v>147</v>
      </c>
      <c r="B62" s="11"/>
    </row>
    <row r="63" spans="1:4" x14ac:dyDescent="0.2">
      <c r="A63" s="27" t="s">
        <v>636</v>
      </c>
      <c r="B63" s="28"/>
      <c r="C63" s="37" t="s">
        <v>637</v>
      </c>
      <c r="D63" s="38"/>
    </row>
    <row r="64" spans="1:4" x14ac:dyDescent="0.2">
      <c r="A64" s="39"/>
      <c r="B64" s="40"/>
      <c r="C64" s="29" t="s">
        <v>638</v>
      </c>
      <c r="D64" s="29" t="s">
        <v>639</v>
      </c>
    </row>
    <row r="65" spans="1:4" x14ac:dyDescent="0.2">
      <c r="A65" s="30" t="s">
        <v>566</v>
      </c>
      <c r="B65" s="31"/>
      <c r="C65" s="32">
        <v>2</v>
      </c>
      <c r="D65" s="32">
        <v>2</v>
      </c>
    </row>
    <row r="66" spans="1:4" x14ac:dyDescent="0.2">
      <c r="A66" s="30" t="s">
        <v>564</v>
      </c>
      <c r="B66" s="31"/>
      <c r="C66" s="32">
        <v>2</v>
      </c>
      <c r="D66" s="32">
        <v>2</v>
      </c>
    </row>
    <row r="67" spans="1:4" x14ac:dyDescent="0.2">
      <c r="A67" s="9"/>
      <c r="B67" s="11"/>
    </row>
    <row r="68" spans="1:4" x14ac:dyDescent="0.2">
      <c r="A68" s="9" t="s">
        <v>149</v>
      </c>
      <c r="B68" s="12">
        <v>0.20430406832103276</v>
      </c>
    </row>
  </sheetData>
  <mergeCells count="3">
    <mergeCell ref="A1:E1"/>
    <mergeCell ref="C63:D63"/>
    <mergeCell ref="A64:B6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selection sqref="A1:E1"/>
    </sheetView>
  </sheetViews>
  <sheetFormatPr defaultRowHeight="11.25" x14ac:dyDescent="0.2"/>
  <cols>
    <col min="1" max="1" width="58.85546875" style="1" bestFit="1" customWidth="1"/>
    <col min="2" max="2" width="37.5703125" style="1" bestFit="1" customWidth="1"/>
    <col min="3" max="3" width="32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" style="2" bestFit="1" customWidth="1"/>
    <col min="9" max="16384" width="9.140625" style="2"/>
  </cols>
  <sheetData>
    <row r="1" spans="1:6" x14ac:dyDescent="0.2">
      <c r="A1" s="36" t="s">
        <v>426</v>
      </c>
      <c r="B1" s="36"/>
      <c r="C1" s="36"/>
      <c r="D1" s="36"/>
      <c r="E1" s="36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301393</v>
      </c>
      <c r="E8" s="7">
        <v>5678.8469059999998</v>
      </c>
      <c r="F8" s="7">
        <f>E8/$E$53*100</f>
        <v>8.6238477659505506</v>
      </c>
    </row>
    <row r="9" spans="1:6" x14ac:dyDescent="0.2">
      <c r="A9" s="7" t="s">
        <v>30</v>
      </c>
      <c r="B9" s="7" t="s">
        <v>31</v>
      </c>
      <c r="C9" s="7" t="s">
        <v>11</v>
      </c>
      <c r="D9" s="7">
        <v>674136</v>
      </c>
      <c r="E9" s="7">
        <v>3564.4940999999999</v>
      </c>
      <c r="F9" s="7">
        <f t="shared" ref="F9:F39" si="0">E9/$E$53*100</f>
        <v>5.4130098926510692</v>
      </c>
    </row>
    <row r="10" spans="1:6" x14ac:dyDescent="0.2">
      <c r="A10" s="7" t="s">
        <v>20</v>
      </c>
      <c r="B10" s="7" t="s">
        <v>21</v>
      </c>
      <c r="C10" s="7" t="s">
        <v>11</v>
      </c>
      <c r="D10" s="7">
        <v>833398</v>
      </c>
      <c r="E10" s="7">
        <v>2686.0417539999999</v>
      </c>
      <c r="F10" s="7">
        <f t="shared" si="0"/>
        <v>4.078999762259623</v>
      </c>
    </row>
    <row r="11" spans="1:6" x14ac:dyDescent="0.2">
      <c r="A11" s="7" t="s">
        <v>12</v>
      </c>
      <c r="B11" s="7" t="s">
        <v>13</v>
      </c>
      <c r="C11" s="7" t="s">
        <v>14</v>
      </c>
      <c r="D11" s="7">
        <v>216449</v>
      </c>
      <c r="E11" s="7">
        <v>2538.080974</v>
      </c>
      <c r="F11" s="7">
        <f t="shared" si="0"/>
        <v>3.8543078022240134</v>
      </c>
    </row>
    <row r="12" spans="1:6" x14ac:dyDescent="0.2">
      <c r="A12" s="7" t="s">
        <v>27</v>
      </c>
      <c r="B12" s="7" t="s">
        <v>28</v>
      </c>
      <c r="C12" s="7" t="s">
        <v>29</v>
      </c>
      <c r="D12" s="7">
        <v>343240</v>
      </c>
      <c r="E12" s="7">
        <v>2499.9885399999998</v>
      </c>
      <c r="F12" s="7">
        <f t="shared" si="0"/>
        <v>3.7964609616086347</v>
      </c>
    </row>
    <row r="13" spans="1:6" x14ac:dyDescent="0.2">
      <c r="A13" s="7" t="s">
        <v>50</v>
      </c>
      <c r="B13" s="7" t="s">
        <v>51</v>
      </c>
      <c r="C13" s="7" t="s">
        <v>11</v>
      </c>
      <c r="D13" s="7">
        <v>902639</v>
      </c>
      <c r="E13" s="7">
        <v>2419.0725200000002</v>
      </c>
      <c r="F13" s="7">
        <f t="shared" si="0"/>
        <v>3.6735825938947002</v>
      </c>
    </row>
    <row r="14" spans="1:6" x14ac:dyDescent="0.2">
      <c r="A14" s="7" t="s">
        <v>18</v>
      </c>
      <c r="B14" s="7" t="s">
        <v>19</v>
      </c>
      <c r="C14" s="7" t="s">
        <v>11</v>
      </c>
      <c r="D14" s="7">
        <v>752962</v>
      </c>
      <c r="E14" s="7">
        <v>2358.6534649999999</v>
      </c>
      <c r="F14" s="7">
        <f t="shared" si="0"/>
        <v>3.5818307398462865</v>
      </c>
    </row>
    <row r="15" spans="1:6" x14ac:dyDescent="0.2">
      <c r="A15" s="7" t="s">
        <v>295</v>
      </c>
      <c r="B15" s="7" t="s">
        <v>296</v>
      </c>
      <c r="C15" s="7" t="s">
        <v>71</v>
      </c>
      <c r="D15" s="7">
        <v>203574</v>
      </c>
      <c r="E15" s="7">
        <v>2346.5974980000001</v>
      </c>
      <c r="F15" s="7">
        <f t="shared" si="0"/>
        <v>3.5635226526940387</v>
      </c>
    </row>
    <row r="16" spans="1:6" x14ac:dyDescent="0.2">
      <c r="A16" s="7" t="s">
        <v>32</v>
      </c>
      <c r="B16" s="7" t="s">
        <v>33</v>
      </c>
      <c r="C16" s="7" t="s">
        <v>34</v>
      </c>
      <c r="D16" s="7">
        <v>98278</v>
      </c>
      <c r="E16" s="7">
        <v>2198.7245549999998</v>
      </c>
      <c r="F16" s="7">
        <f t="shared" si="0"/>
        <v>3.3389640811664747</v>
      </c>
    </row>
    <row r="17" spans="1:6" x14ac:dyDescent="0.2">
      <c r="A17" s="7" t="s">
        <v>25</v>
      </c>
      <c r="B17" s="7" t="s">
        <v>26</v>
      </c>
      <c r="C17" s="7" t="s">
        <v>11</v>
      </c>
      <c r="D17" s="7">
        <v>197693</v>
      </c>
      <c r="E17" s="7">
        <v>2155.9410115000001</v>
      </c>
      <c r="F17" s="7">
        <f t="shared" si="0"/>
        <v>3.2739933622618858</v>
      </c>
    </row>
    <row r="18" spans="1:6" x14ac:dyDescent="0.2">
      <c r="A18" s="7" t="s">
        <v>102</v>
      </c>
      <c r="B18" s="7" t="s">
        <v>103</v>
      </c>
      <c r="C18" s="7" t="s">
        <v>86</v>
      </c>
      <c r="D18" s="7">
        <v>454688</v>
      </c>
      <c r="E18" s="7">
        <v>1953.112304</v>
      </c>
      <c r="F18" s="7">
        <f t="shared" si="0"/>
        <v>2.9659794423591626</v>
      </c>
    </row>
    <row r="19" spans="1:6" x14ac:dyDescent="0.2">
      <c r="A19" s="7" t="s">
        <v>421</v>
      </c>
      <c r="B19" s="7" t="s">
        <v>422</v>
      </c>
      <c r="C19" s="7" t="s">
        <v>24</v>
      </c>
      <c r="D19" s="7">
        <v>891782</v>
      </c>
      <c r="E19" s="7">
        <v>1953.0025800000001</v>
      </c>
      <c r="F19" s="7">
        <f t="shared" si="0"/>
        <v>2.9658128164423285</v>
      </c>
    </row>
    <row r="20" spans="1:6" x14ac:dyDescent="0.2">
      <c r="A20" s="7" t="s">
        <v>84</v>
      </c>
      <c r="B20" s="7" t="s">
        <v>85</v>
      </c>
      <c r="C20" s="7" t="s">
        <v>86</v>
      </c>
      <c r="D20" s="7">
        <v>508847</v>
      </c>
      <c r="E20" s="7">
        <v>1934.3818705000001</v>
      </c>
      <c r="F20" s="7">
        <f t="shared" si="0"/>
        <v>2.9375355681417403</v>
      </c>
    </row>
    <row r="21" spans="1:6" x14ac:dyDescent="0.2">
      <c r="A21" s="7" t="s">
        <v>41</v>
      </c>
      <c r="B21" s="7" t="s">
        <v>42</v>
      </c>
      <c r="C21" s="7" t="s">
        <v>17</v>
      </c>
      <c r="D21" s="7">
        <v>2253145</v>
      </c>
      <c r="E21" s="7">
        <v>1890.388655</v>
      </c>
      <c r="F21" s="7">
        <f t="shared" si="0"/>
        <v>2.8707278518066142</v>
      </c>
    </row>
    <row r="22" spans="1:6" x14ac:dyDescent="0.2">
      <c r="A22" s="7" t="s">
        <v>120</v>
      </c>
      <c r="B22" s="7" t="s">
        <v>121</v>
      </c>
      <c r="C22" s="7" t="s">
        <v>111</v>
      </c>
      <c r="D22" s="7">
        <v>1247117</v>
      </c>
      <c r="E22" s="7">
        <v>1858.20433</v>
      </c>
      <c r="F22" s="7">
        <f t="shared" si="0"/>
        <v>2.8218530143890694</v>
      </c>
    </row>
    <row r="23" spans="1:6" x14ac:dyDescent="0.2">
      <c r="A23" s="7" t="s">
        <v>48</v>
      </c>
      <c r="B23" s="7" t="s">
        <v>49</v>
      </c>
      <c r="C23" s="7" t="s">
        <v>29</v>
      </c>
      <c r="D23" s="7">
        <v>484457</v>
      </c>
      <c r="E23" s="7">
        <v>1792.006443</v>
      </c>
      <c r="F23" s="7">
        <f t="shared" si="0"/>
        <v>2.7213254760762422</v>
      </c>
    </row>
    <row r="24" spans="1:6" x14ac:dyDescent="0.2">
      <c r="A24" s="7" t="s">
        <v>257</v>
      </c>
      <c r="B24" s="7" t="s">
        <v>258</v>
      </c>
      <c r="C24" s="7" t="s">
        <v>159</v>
      </c>
      <c r="D24" s="7">
        <v>312871</v>
      </c>
      <c r="E24" s="7">
        <v>1735.6518725000001</v>
      </c>
      <c r="F24" s="7">
        <f t="shared" si="0"/>
        <v>2.6357459130149365</v>
      </c>
    </row>
    <row r="25" spans="1:6" x14ac:dyDescent="0.2">
      <c r="A25" s="7" t="s">
        <v>116</v>
      </c>
      <c r="B25" s="7" t="s">
        <v>117</v>
      </c>
      <c r="C25" s="7" t="s">
        <v>14</v>
      </c>
      <c r="D25" s="7">
        <v>126574</v>
      </c>
      <c r="E25" s="7">
        <v>1622.8052540000001</v>
      </c>
      <c r="F25" s="7">
        <f t="shared" si="0"/>
        <v>2.4643780147505736</v>
      </c>
    </row>
    <row r="26" spans="1:6" x14ac:dyDescent="0.2">
      <c r="A26" s="7" t="s">
        <v>43</v>
      </c>
      <c r="B26" s="7" t="s">
        <v>44</v>
      </c>
      <c r="C26" s="7" t="s">
        <v>34</v>
      </c>
      <c r="D26" s="7">
        <v>387005</v>
      </c>
      <c r="E26" s="7">
        <v>1567.757255</v>
      </c>
      <c r="F26" s="7">
        <f t="shared" si="0"/>
        <v>2.3807825998619232</v>
      </c>
    </row>
    <row r="27" spans="1:6" x14ac:dyDescent="0.2">
      <c r="A27" s="7" t="s">
        <v>22</v>
      </c>
      <c r="B27" s="7" t="s">
        <v>23</v>
      </c>
      <c r="C27" s="7" t="s">
        <v>24</v>
      </c>
      <c r="D27" s="7">
        <v>116490</v>
      </c>
      <c r="E27" s="7">
        <v>1535.512935</v>
      </c>
      <c r="F27" s="7">
        <f t="shared" si="0"/>
        <v>2.3318166545565835</v>
      </c>
    </row>
    <row r="28" spans="1:6" x14ac:dyDescent="0.2">
      <c r="A28" s="7" t="s">
        <v>360</v>
      </c>
      <c r="B28" s="7" t="s">
        <v>361</v>
      </c>
      <c r="C28" s="7" t="s">
        <v>571</v>
      </c>
      <c r="D28" s="7">
        <v>867933</v>
      </c>
      <c r="E28" s="7">
        <v>1508.4675540000001</v>
      </c>
      <c r="F28" s="7">
        <f t="shared" si="0"/>
        <v>2.2907457730243297</v>
      </c>
    </row>
    <row r="29" spans="1:6" x14ac:dyDescent="0.2">
      <c r="A29" s="7" t="s">
        <v>305</v>
      </c>
      <c r="B29" s="7" t="s">
        <v>306</v>
      </c>
      <c r="C29" s="7" t="s">
        <v>111</v>
      </c>
      <c r="D29" s="7">
        <v>248911</v>
      </c>
      <c r="E29" s="7">
        <v>1405.351506</v>
      </c>
      <c r="F29" s="7">
        <f t="shared" si="0"/>
        <v>2.1341546349116074</v>
      </c>
    </row>
    <row r="30" spans="1:6" x14ac:dyDescent="0.2">
      <c r="A30" s="7" t="s">
        <v>65</v>
      </c>
      <c r="B30" s="7" t="s">
        <v>66</v>
      </c>
      <c r="C30" s="7" t="s">
        <v>29</v>
      </c>
      <c r="D30" s="7">
        <v>45848</v>
      </c>
      <c r="E30" s="7">
        <v>1384.8846880000001</v>
      </c>
      <c r="F30" s="7">
        <f t="shared" si="0"/>
        <v>2.1030739022193896</v>
      </c>
    </row>
    <row r="31" spans="1:6" x14ac:dyDescent="0.2">
      <c r="A31" s="7" t="s">
        <v>370</v>
      </c>
      <c r="B31" s="7" t="s">
        <v>371</v>
      </c>
      <c r="C31" s="7" t="s">
        <v>71</v>
      </c>
      <c r="D31" s="7">
        <v>136430</v>
      </c>
      <c r="E31" s="7">
        <v>1380.3987400000001</v>
      </c>
      <c r="F31" s="7">
        <f t="shared" si="0"/>
        <v>2.096261580408584</v>
      </c>
    </row>
    <row r="32" spans="1:6" x14ac:dyDescent="0.2">
      <c r="A32" s="7" t="s">
        <v>228</v>
      </c>
      <c r="B32" s="7" t="s">
        <v>229</v>
      </c>
      <c r="C32" s="7" t="s">
        <v>59</v>
      </c>
      <c r="D32" s="7">
        <v>115000</v>
      </c>
      <c r="E32" s="7">
        <v>1285.4124999999999</v>
      </c>
      <c r="F32" s="7">
        <f t="shared" si="0"/>
        <v>1.9520162983682154</v>
      </c>
    </row>
    <row r="33" spans="1:6" x14ac:dyDescent="0.2">
      <c r="A33" s="7" t="s">
        <v>333</v>
      </c>
      <c r="B33" s="7" t="s">
        <v>334</v>
      </c>
      <c r="C33" s="7" t="s">
        <v>335</v>
      </c>
      <c r="D33" s="7">
        <v>395918</v>
      </c>
      <c r="E33" s="7">
        <v>1223.980497</v>
      </c>
      <c r="F33" s="7">
        <f t="shared" si="0"/>
        <v>1.85872619025319</v>
      </c>
    </row>
    <row r="34" spans="1:6" x14ac:dyDescent="0.2">
      <c r="A34" s="7" t="s">
        <v>423</v>
      </c>
      <c r="B34" s="7" t="s">
        <v>641</v>
      </c>
      <c r="C34" s="7" t="s">
        <v>111</v>
      </c>
      <c r="D34" s="7">
        <v>50800</v>
      </c>
      <c r="E34" s="7">
        <v>1219.6572000000001</v>
      </c>
      <c r="F34" s="7">
        <f t="shared" si="0"/>
        <v>1.8521608688433808</v>
      </c>
    </row>
    <row r="35" spans="1:6" x14ac:dyDescent="0.2">
      <c r="A35" s="7" t="s">
        <v>45</v>
      </c>
      <c r="B35" s="7" t="s">
        <v>46</v>
      </c>
      <c r="C35" s="7" t="s">
        <v>47</v>
      </c>
      <c r="D35" s="7">
        <v>725989</v>
      </c>
      <c r="E35" s="7">
        <v>1185.1770425</v>
      </c>
      <c r="F35" s="7">
        <f t="shared" si="0"/>
        <v>1.7997996000597778</v>
      </c>
    </row>
    <row r="36" spans="1:6" x14ac:dyDescent="0.2">
      <c r="A36" s="7" t="s">
        <v>37</v>
      </c>
      <c r="B36" s="7" t="s">
        <v>38</v>
      </c>
      <c r="C36" s="7" t="s">
        <v>24</v>
      </c>
      <c r="D36" s="7">
        <v>187984</v>
      </c>
      <c r="E36" s="7">
        <v>1145.574496</v>
      </c>
      <c r="F36" s="7">
        <f t="shared" si="0"/>
        <v>1.7396595156706145</v>
      </c>
    </row>
    <row r="37" spans="1:6" x14ac:dyDescent="0.2">
      <c r="A37" s="7" t="s">
        <v>35</v>
      </c>
      <c r="B37" s="7" t="s">
        <v>36</v>
      </c>
      <c r="C37" s="7" t="s">
        <v>14</v>
      </c>
      <c r="D37" s="7">
        <v>117474</v>
      </c>
      <c r="E37" s="7">
        <v>1104.6080219999999</v>
      </c>
      <c r="F37" s="7">
        <f t="shared" si="0"/>
        <v>1.6774481827835623</v>
      </c>
    </row>
    <row r="38" spans="1:6" x14ac:dyDescent="0.2">
      <c r="A38" s="7" t="s">
        <v>81</v>
      </c>
      <c r="B38" s="7" t="s">
        <v>82</v>
      </c>
      <c r="C38" s="7" t="s">
        <v>83</v>
      </c>
      <c r="D38" s="7">
        <v>639433</v>
      </c>
      <c r="E38" s="7">
        <v>973.85645899999997</v>
      </c>
      <c r="F38" s="7">
        <f t="shared" si="0"/>
        <v>1.4788899907532855</v>
      </c>
    </row>
    <row r="39" spans="1:6" x14ac:dyDescent="0.2">
      <c r="A39" s="7" t="s">
        <v>57</v>
      </c>
      <c r="B39" s="7" t="s">
        <v>58</v>
      </c>
      <c r="C39" s="7" t="s">
        <v>59</v>
      </c>
      <c r="D39" s="7">
        <v>62804</v>
      </c>
      <c r="E39" s="7">
        <v>665.34557600000005</v>
      </c>
      <c r="F39" s="7">
        <f t="shared" si="0"/>
        <v>1.0103880337239513</v>
      </c>
    </row>
    <row r="40" spans="1:6" x14ac:dyDescent="0.2">
      <c r="A40" s="6" t="s">
        <v>135</v>
      </c>
      <c r="B40" s="7"/>
      <c r="C40" s="7"/>
      <c r="D40" s="7"/>
      <c r="E40" s="6">
        <f>SUM(E8:E39)</f>
        <v>60771.979102999991</v>
      </c>
      <c r="F40" s="6">
        <f>SUM(F8:F39)</f>
        <v>92.28780153697636</v>
      </c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6" t="s">
        <v>136</v>
      </c>
      <c r="B42" s="7"/>
      <c r="C42" s="7"/>
      <c r="D42" s="7"/>
      <c r="E42" s="7"/>
      <c r="F42" s="7"/>
    </row>
    <row r="43" spans="1:6" x14ac:dyDescent="0.2">
      <c r="A43" s="7" t="s">
        <v>137</v>
      </c>
      <c r="B43" s="7" t="s">
        <v>138</v>
      </c>
      <c r="C43" s="7" t="s">
        <v>139</v>
      </c>
      <c r="D43" s="7">
        <v>44170</v>
      </c>
      <c r="E43" s="7">
        <v>0.71997100000000003</v>
      </c>
      <c r="F43" s="7">
        <f t="shared" ref="F43:F46" si="1">E43/$E$53*100</f>
        <v>1.093341729874622E-3</v>
      </c>
    </row>
    <row r="44" spans="1:6" x14ac:dyDescent="0.2">
      <c r="A44" s="7" t="s">
        <v>133</v>
      </c>
      <c r="B44" s="7" t="s">
        <v>424</v>
      </c>
      <c r="C44" s="7" t="s">
        <v>14</v>
      </c>
      <c r="D44" s="7">
        <v>489000</v>
      </c>
      <c r="E44" s="7">
        <v>4.8899999999999999E-2</v>
      </c>
      <c r="F44" s="7">
        <f t="shared" si="1"/>
        <v>7.4259116812856366E-5</v>
      </c>
    </row>
    <row r="45" spans="1:6" x14ac:dyDescent="0.2">
      <c r="A45" s="7" t="s">
        <v>133</v>
      </c>
      <c r="B45" s="7" t="s">
        <v>140</v>
      </c>
      <c r="C45" s="7" t="s">
        <v>139</v>
      </c>
      <c r="D45" s="7">
        <v>98000</v>
      </c>
      <c r="E45" s="7">
        <v>9.7999999999999997E-3</v>
      </c>
      <c r="F45" s="7">
        <f t="shared" si="1"/>
        <v>1.4882195189488596E-5</v>
      </c>
    </row>
    <row r="46" spans="1:6" x14ac:dyDescent="0.2">
      <c r="A46" s="7" t="s">
        <v>133</v>
      </c>
      <c r="B46" s="7" t="s">
        <v>425</v>
      </c>
      <c r="C46" s="7" t="s">
        <v>139</v>
      </c>
      <c r="D46" s="7">
        <v>23815</v>
      </c>
      <c r="E46" s="7">
        <v>2.3814999999999999E-3</v>
      </c>
      <c r="F46" s="7">
        <f t="shared" si="1"/>
        <v>3.6165252901803156E-6</v>
      </c>
    </row>
    <row r="47" spans="1:6" x14ac:dyDescent="0.2">
      <c r="A47" s="6" t="s">
        <v>135</v>
      </c>
      <c r="B47" s="7"/>
      <c r="C47" s="7"/>
      <c r="D47" s="7"/>
      <c r="E47" s="6">
        <f>SUM(E43:E46)</f>
        <v>0.78105250000000015</v>
      </c>
      <c r="F47" s="6">
        <f>SUM(F43:F46)</f>
        <v>1.1860995671671474E-3</v>
      </c>
    </row>
    <row r="48" spans="1:6" x14ac:dyDescent="0.2">
      <c r="A48" s="7"/>
      <c r="B48" s="7"/>
      <c r="C48" s="7"/>
      <c r="D48" s="7"/>
      <c r="E48" s="7"/>
      <c r="F48" s="7"/>
    </row>
    <row r="49" spans="1:10" x14ac:dyDescent="0.2">
      <c r="A49" s="6" t="s">
        <v>135</v>
      </c>
      <c r="B49" s="7"/>
      <c r="C49" s="7"/>
      <c r="D49" s="7"/>
      <c r="E49" s="6">
        <f>E40+E47</f>
        <v>60772.760155499993</v>
      </c>
      <c r="F49" s="6">
        <f>F40+F47</f>
        <v>92.288987636543524</v>
      </c>
      <c r="H49" s="1"/>
      <c r="I49" s="1"/>
    </row>
    <row r="50" spans="1:10" x14ac:dyDescent="0.2">
      <c r="A50" s="7"/>
      <c r="B50" s="7"/>
      <c r="C50" s="7"/>
      <c r="D50" s="7"/>
      <c r="E50" s="7"/>
      <c r="F50" s="7"/>
    </row>
    <row r="51" spans="1:10" x14ac:dyDescent="0.2">
      <c r="A51" s="6" t="s">
        <v>141</v>
      </c>
      <c r="B51" s="7"/>
      <c r="C51" s="7"/>
      <c r="D51" s="7"/>
      <c r="E51" s="6">
        <v>5077.7402258000147</v>
      </c>
      <c r="F51" s="6">
        <v>7.7110123634565024</v>
      </c>
      <c r="I51" s="1"/>
      <c r="J51" s="1"/>
    </row>
    <row r="52" spans="1:10" x14ac:dyDescent="0.2">
      <c r="A52" s="7"/>
      <c r="B52" s="7"/>
      <c r="C52" s="7"/>
      <c r="D52" s="7"/>
      <c r="E52" s="7"/>
      <c r="F52" s="7"/>
    </row>
    <row r="53" spans="1:10" x14ac:dyDescent="0.2">
      <c r="A53" s="8" t="s">
        <v>142</v>
      </c>
      <c r="B53" s="5"/>
      <c r="C53" s="5"/>
      <c r="D53" s="5"/>
      <c r="E53" s="8">
        <f>E49+E51</f>
        <v>65850.500381300008</v>
      </c>
      <c r="F53" s="8">
        <f>F49+F51</f>
        <v>100.00000000000003</v>
      </c>
      <c r="I53" s="1"/>
      <c r="J53" s="1"/>
    </row>
    <row r="55" spans="1:10" x14ac:dyDescent="0.2">
      <c r="A55" s="9" t="s">
        <v>143</v>
      </c>
    </row>
    <row r="56" spans="1:10" x14ac:dyDescent="0.2">
      <c r="A56" s="9" t="s">
        <v>144</v>
      </c>
    </row>
    <row r="57" spans="1:10" x14ac:dyDescent="0.2">
      <c r="A57" s="9" t="s">
        <v>145</v>
      </c>
    </row>
    <row r="58" spans="1:10" x14ac:dyDescent="0.2">
      <c r="A58" s="1" t="s">
        <v>566</v>
      </c>
      <c r="B58" s="10">
        <v>21.051200000000001</v>
      </c>
    </row>
    <row r="59" spans="1:10" x14ac:dyDescent="0.2">
      <c r="A59" s="1" t="s">
        <v>565</v>
      </c>
      <c r="B59" s="10">
        <v>71.489900000000006</v>
      </c>
    </row>
    <row r="60" spans="1:10" x14ac:dyDescent="0.2">
      <c r="A60" s="1" t="s">
        <v>563</v>
      </c>
      <c r="B60" s="10">
        <v>69.460499999999996</v>
      </c>
    </row>
    <row r="61" spans="1:10" x14ac:dyDescent="0.2">
      <c r="A61" s="1" t="s">
        <v>564</v>
      </c>
      <c r="B61" s="10">
        <v>21.742899999999999</v>
      </c>
    </row>
    <row r="63" spans="1:10" x14ac:dyDescent="0.2">
      <c r="A63" s="9" t="s">
        <v>146</v>
      </c>
    </row>
    <row r="64" spans="1:10" x14ac:dyDescent="0.2">
      <c r="A64" s="1" t="s">
        <v>563</v>
      </c>
      <c r="B64" s="10">
        <v>74.623800000000003</v>
      </c>
    </row>
    <row r="65" spans="1:4" x14ac:dyDescent="0.2">
      <c r="A65" s="1" t="s">
        <v>564</v>
      </c>
      <c r="B65" s="10">
        <v>21.705400000000001</v>
      </c>
    </row>
    <row r="66" spans="1:4" x14ac:dyDescent="0.2">
      <c r="A66" s="1" t="s">
        <v>565</v>
      </c>
      <c r="B66" s="10">
        <v>77.119</v>
      </c>
    </row>
    <row r="67" spans="1:4" x14ac:dyDescent="0.2">
      <c r="A67" s="1" t="s">
        <v>566</v>
      </c>
      <c r="B67" s="10">
        <v>20.872800000000002</v>
      </c>
    </row>
    <row r="69" spans="1:4" x14ac:dyDescent="0.2">
      <c r="A69" s="9" t="s">
        <v>147</v>
      </c>
      <c r="B69" s="11"/>
    </row>
    <row r="70" spans="1:4" x14ac:dyDescent="0.2">
      <c r="A70" s="27" t="s">
        <v>636</v>
      </c>
      <c r="B70" s="28"/>
      <c r="C70" s="37" t="s">
        <v>637</v>
      </c>
      <c r="D70" s="38"/>
    </row>
    <row r="71" spans="1:4" x14ac:dyDescent="0.2">
      <c r="A71" s="39"/>
      <c r="B71" s="40"/>
      <c r="C71" s="29" t="s">
        <v>638</v>
      </c>
      <c r="D71" s="29" t="s">
        <v>639</v>
      </c>
    </row>
    <row r="72" spans="1:4" x14ac:dyDescent="0.2">
      <c r="A72" s="30" t="s">
        <v>566</v>
      </c>
      <c r="B72" s="31"/>
      <c r="C72" s="32">
        <v>1.75</v>
      </c>
      <c r="D72" s="32">
        <v>1.75</v>
      </c>
    </row>
    <row r="73" spans="1:4" x14ac:dyDescent="0.2">
      <c r="A73" s="30" t="s">
        <v>564</v>
      </c>
      <c r="B73" s="31"/>
      <c r="C73" s="32">
        <v>1.75</v>
      </c>
      <c r="D73" s="32">
        <v>1.75</v>
      </c>
    </row>
    <row r="74" spans="1:4" x14ac:dyDescent="0.2">
      <c r="A74" s="33"/>
      <c r="B74" s="33"/>
      <c r="C74" s="34"/>
      <c r="D74" s="34"/>
    </row>
    <row r="75" spans="1:4" x14ac:dyDescent="0.2">
      <c r="A75" s="9" t="s">
        <v>149</v>
      </c>
      <c r="B75" s="12">
        <v>0.15690011299667456</v>
      </c>
    </row>
  </sheetData>
  <mergeCells count="3">
    <mergeCell ref="A1:E1"/>
    <mergeCell ref="C70:D70"/>
    <mergeCell ref="A71:B7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showGridLines="0" workbookViewId="0">
      <selection sqref="A1:E1"/>
    </sheetView>
  </sheetViews>
  <sheetFormatPr defaultRowHeight="11.25" x14ac:dyDescent="0.2"/>
  <cols>
    <col min="1" max="1" width="58.85546875" style="1" bestFit="1" customWidth="1"/>
    <col min="2" max="2" width="44.570312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.85546875" style="2" bestFit="1" customWidth="1"/>
    <col min="9" max="9" width="10" style="2" bestFit="1" customWidth="1"/>
    <col min="10" max="16384" width="9.140625" style="2"/>
  </cols>
  <sheetData>
    <row r="1" spans="1:6" x14ac:dyDescent="0.2">
      <c r="A1" s="36" t="s">
        <v>420</v>
      </c>
      <c r="B1" s="36"/>
      <c r="C1" s="36"/>
      <c r="D1" s="36"/>
      <c r="E1" s="36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366</v>
      </c>
      <c r="B8" s="7" t="s">
        <v>367</v>
      </c>
      <c r="C8" s="7" t="s">
        <v>111</v>
      </c>
      <c r="D8" s="7">
        <v>302128</v>
      </c>
      <c r="E8" s="7">
        <v>8228.6071439999996</v>
      </c>
      <c r="F8" s="7">
        <f>E8/$E$61*100</f>
        <v>7.7894064213047551</v>
      </c>
    </row>
    <row r="9" spans="1:6" x14ac:dyDescent="0.2">
      <c r="A9" s="7" t="s">
        <v>9</v>
      </c>
      <c r="B9" s="7" t="s">
        <v>10</v>
      </c>
      <c r="C9" s="7" t="s">
        <v>11</v>
      </c>
      <c r="D9" s="7">
        <v>348200</v>
      </c>
      <c r="E9" s="7">
        <v>6560.7843999999996</v>
      </c>
      <c r="F9" s="7">
        <f t="shared" ref="F9:F34" si="0">E9/$E$61*100</f>
        <v>6.2106034763635156</v>
      </c>
    </row>
    <row r="10" spans="1:6" x14ac:dyDescent="0.2">
      <c r="A10" s="7" t="s">
        <v>368</v>
      </c>
      <c r="B10" s="7" t="s">
        <v>369</v>
      </c>
      <c r="C10" s="7" t="s">
        <v>364</v>
      </c>
      <c r="D10" s="7">
        <v>748227</v>
      </c>
      <c r="E10" s="7">
        <v>5272.3815555000001</v>
      </c>
      <c r="F10" s="7">
        <f t="shared" si="0"/>
        <v>4.990968948362819</v>
      </c>
    </row>
    <row r="11" spans="1:6" x14ac:dyDescent="0.2">
      <c r="A11" s="7" t="s">
        <v>319</v>
      </c>
      <c r="B11" s="7" t="s">
        <v>320</v>
      </c>
      <c r="C11" s="7" t="s">
        <v>86</v>
      </c>
      <c r="D11" s="7">
        <v>510600</v>
      </c>
      <c r="E11" s="7">
        <v>4873.9323000000004</v>
      </c>
      <c r="F11" s="7">
        <f t="shared" si="0"/>
        <v>4.6137868645615656</v>
      </c>
    </row>
    <row r="12" spans="1:6" x14ac:dyDescent="0.2">
      <c r="A12" s="7" t="s">
        <v>18</v>
      </c>
      <c r="B12" s="7" t="s">
        <v>19</v>
      </c>
      <c r="C12" s="7" t="s">
        <v>11</v>
      </c>
      <c r="D12" s="7">
        <v>1429200</v>
      </c>
      <c r="E12" s="7">
        <v>4476.9690000000001</v>
      </c>
      <c r="F12" s="7">
        <f t="shared" si="0"/>
        <v>4.2380114235992412</v>
      </c>
    </row>
    <row r="13" spans="1:6" x14ac:dyDescent="0.2">
      <c r="A13" s="7" t="s">
        <v>20</v>
      </c>
      <c r="B13" s="7" t="s">
        <v>21</v>
      </c>
      <c r="C13" s="7" t="s">
        <v>11</v>
      </c>
      <c r="D13" s="7">
        <v>1256200</v>
      </c>
      <c r="E13" s="7">
        <v>4048.7325999999998</v>
      </c>
      <c r="F13" s="7">
        <f t="shared" si="0"/>
        <v>3.8326320798510465</v>
      </c>
    </row>
    <row r="14" spans="1:6" x14ac:dyDescent="0.2">
      <c r="A14" s="7" t="s">
        <v>76</v>
      </c>
      <c r="B14" s="7" t="s">
        <v>77</v>
      </c>
      <c r="C14" s="7" t="s">
        <v>78</v>
      </c>
      <c r="D14" s="7">
        <v>1427100</v>
      </c>
      <c r="E14" s="7">
        <v>3918.1030500000002</v>
      </c>
      <c r="F14" s="7">
        <f t="shared" si="0"/>
        <v>3.7089748632923372</v>
      </c>
    </row>
    <row r="15" spans="1:6" x14ac:dyDescent="0.2">
      <c r="A15" s="7" t="s">
        <v>370</v>
      </c>
      <c r="B15" s="7" t="s">
        <v>371</v>
      </c>
      <c r="C15" s="7" t="s">
        <v>71</v>
      </c>
      <c r="D15" s="7">
        <v>376875</v>
      </c>
      <c r="E15" s="7">
        <v>3813.2212500000001</v>
      </c>
      <c r="F15" s="7">
        <f t="shared" si="0"/>
        <v>3.6096911142809747</v>
      </c>
    </row>
    <row r="16" spans="1:6" x14ac:dyDescent="0.2">
      <c r="A16" s="7" t="s">
        <v>226</v>
      </c>
      <c r="B16" s="7" t="s">
        <v>227</v>
      </c>
      <c r="C16" s="7" t="s">
        <v>29</v>
      </c>
      <c r="D16" s="7">
        <v>1458906</v>
      </c>
      <c r="E16" s="7">
        <v>3018.476514</v>
      </c>
      <c r="F16" s="7">
        <f t="shared" si="0"/>
        <v>2.8573657642476453</v>
      </c>
    </row>
    <row r="17" spans="1:6" x14ac:dyDescent="0.2">
      <c r="A17" s="7" t="s">
        <v>372</v>
      </c>
      <c r="B17" s="7" t="s">
        <v>373</v>
      </c>
      <c r="C17" s="7" t="s">
        <v>111</v>
      </c>
      <c r="D17" s="7">
        <v>1043473</v>
      </c>
      <c r="E17" s="7">
        <v>2804.3336875</v>
      </c>
      <c r="F17" s="7">
        <f t="shared" si="0"/>
        <v>2.6546527803094428</v>
      </c>
    </row>
    <row r="18" spans="1:6" x14ac:dyDescent="0.2">
      <c r="A18" s="7" t="s">
        <v>374</v>
      </c>
      <c r="B18" s="7" t="s">
        <v>375</v>
      </c>
      <c r="C18" s="7" t="s">
        <v>111</v>
      </c>
      <c r="D18" s="7">
        <v>345063</v>
      </c>
      <c r="E18" s="7">
        <v>2762.7469095000001</v>
      </c>
      <c r="F18" s="7">
        <f t="shared" si="0"/>
        <v>2.6152856906032853</v>
      </c>
    </row>
    <row r="19" spans="1:6" x14ac:dyDescent="0.2">
      <c r="A19" s="7" t="s">
        <v>376</v>
      </c>
      <c r="B19" s="7" t="s">
        <v>377</v>
      </c>
      <c r="C19" s="7" t="s">
        <v>34</v>
      </c>
      <c r="D19" s="7">
        <v>377470</v>
      </c>
      <c r="E19" s="7">
        <v>2378.2497349999999</v>
      </c>
      <c r="F19" s="7">
        <f t="shared" si="0"/>
        <v>2.2513109974855463</v>
      </c>
    </row>
    <row r="20" spans="1:6" x14ac:dyDescent="0.2">
      <c r="A20" s="7" t="s">
        <v>12</v>
      </c>
      <c r="B20" s="7" t="s">
        <v>13</v>
      </c>
      <c r="C20" s="7" t="s">
        <v>14</v>
      </c>
      <c r="D20" s="7">
        <v>197722</v>
      </c>
      <c r="E20" s="7">
        <v>2318.4881719999998</v>
      </c>
      <c r="F20" s="7">
        <f t="shared" si="0"/>
        <v>2.1947391993144745</v>
      </c>
    </row>
    <row r="21" spans="1:6" x14ac:dyDescent="0.2">
      <c r="A21" s="7" t="s">
        <v>378</v>
      </c>
      <c r="B21" s="7" t="s">
        <v>379</v>
      </c>
      <c r="C21" s="7" t="s">
        <v>59</v>
      </c>
      <c r="D21" s="7">
        <v>586400</v>
      </c>
      <c r="E21" s="7">
        <v>2303.6723999999999</v>
      </c>
      <c r="F21" s="7">
        <f t="shared" si="0"/>
        <v>2.1807142170138505</v>
      </c>
    </row>
    <row r="22" spans="1:6" x14ac:dyDescent="0.2">
      <c r="A22" s="7" t="s">
        <v>380</v>
      </c>
      <c r="B22" s="7" t="s">
        <v>381</v>
      </c>
      <c r="C22" s="7" t="s">
        <v>11</v>
      </c>
      <c r="D22" s="7">
        <v>2405600</v>
      </c>
      <c r="E22" s="7">
        <v>2267.2779999999998</v>
      </c>
      <c r="F22" s="7">
        <f t="shared" si="0"/>
        <v>2.1462623628788227</v>
      </c>
    </row>
    <row r="23" spans="1:6" x14ac:dyDescent="0.2">
      <c r="A23" s="7" t="s">
        <v>120</v>
      </c>
      <c r="B23" s="7" t="s">
        <v>121</v>
      </c>
      <c r="C23" s="7" t="s">
        <v>111</v>
      </c>
      <c r="D23" s="7">
        <v>1505501</v>
      </c>
      <c r="E23" s="7">
        <v>2243.1964899999998</v>
      </c>
      <c r="F23" s="7">
        <f t="shared" si="0"/>
        <v>2.1234662000111504</v>
      </c>
    </row>
    <row r="24" spans="1:6" x14ac:dyDescent="0.2">
      <c r="A24" s="7" t="s">
        <v>327</v>
      </c>
      <c r="B24" s="7" t="s">
        <v>328</v>
      </c>
      <c r="C24" s="7" t="s">
        <v>126</v>
      </c>
      <c r="D24" s="7">
        <v>619718</v>
      </c>
      <c r="E24" s="7">
        <v>2043.5201050000001</v>
      </c>
      <c r="F24" s="7">
        <f t="shared" si="0"/>
        <v>1.9344475133387617</v>
      </c>
    </row>
    <row r="25" spans="1:6" x14ac:dyDescent="0.2">
      <c r="A25" s="7" t="s">
        <v>382</v>
      </c>
      <c r="B25" s="7" t="s">
        <v>383</v>
      </c>
      <c r="C25" s="7" t="s">
        <v>34</v>
      </c>
      <c r="D25" s="7">
        <v>364900</v>
      </c>
      <c r="E25" s="7">
        <v>1987.06295</v>
      </c>
      <c r="F25" s="7">
        <f t="shared" si="0"/>
        <v>1.8810037508660009</v>
      </c>
    </row>
    <row r="26" spans="1:6" x14ac:dyDescent="0.2">
      <c r="A26" s="7" t="s">
        <v>384</v>
      </c>
      <c r="B26" s="7" t="s">
        <v>385</v>
      </c>
      <c r="C26" s="7" t="s">
        <v>71</v>
      </c>
      <c r="D26" s="7">
        <v>70400</v>
      </c>
      <c r="E26" s="7">
        <v>1853.28</v>
      </c>
      <c r="F26" s="7">
        <f t="shared" si="0"/>
        <v>1.7543614465787016</v>
      </c>
    </row>
    <row r="27" spans="1:6" x14ac:dyDescent="0.2">
      <c r="A27" s="7" t="s">
        <v>386</v>
      </c>
      <c r="B27" s="7" t="s">
        <v>387</v>
      </c>
      <c r="C27" s="7" t="s">
        <v>388</v>
      </c>
      <c r="D27" s="7">
        <v>136944</v>
      </c>
      <c r="E27" s="7">
        <v>1845.9366480000001</v>
      </c>
      <c r="F27" s="7">
        <f t="shared" si="0"/>
        <v>1.7474100449354224</v>
      </c>
    </row>
    <row r="28" spans="1:6" x14ac:dyDescent="0.2">
      <c r="A28" s="7" t="s">
        <v>333</v>
      </c>
      <c r="B28" s="7" t="s">
        <v>334</v>
      </c>
      <c r="C28" s="7" t="s">
        <v>335</v>
      </c>
      <c r="D28" s="7">
        <v>572000</v>
      </c>
      <c r="E28" s="7">
        <v>1768.338</v>
      </c>
      <c r="F28" s="7">
        <f t="shared" si="0"/>
        <v>1.6739532136105109</v>
      </c>
    </row>
    <row r="29" spans="1:6" x14ac:dyDescent="0.2">
      <c r="A29" s="7" t="s">
        <v>389</v>
      </c>
      <c r="B29" s="7" t="s">
        <v>390</v>
      </c>
      <c r="C29" s="7" t="s">
        <v>94</v>
      </c>
      <c r="D29" s="7">
        <v>1155420</v>
      </c>
      <c r="E29" s="7">
        <v>1664.3825099999999</v>
      </c>
      <c r="F29" s="7">
        <f t="shared" si="0"/>
        <v>1.5755463329361401</v>
      </c>
    </row>
    <row r="30" spans="1:6" x14ac:dyDescent="0.2">
      <c r="A30" s="7" t="s">
        <v>232</v>
      </c>
      <c r="B30" s="7" t="s">
        <v>233</v>
      </c>
      <c r="C30" s="7" t="s">
        <v>234</v>
      </c>
      <c r="D30" s="7">
        <v>766050</v>
      </c>
      <c r="E30" s="7">
        <v>1442.4721500000001</v>
      </c>
      <c r="F30" s="7">
        <f t="shared" si="0"/>
        <v>1.3654804064812061</v>
      </c>
    </row>
    <row r="31" spans="1:6" x14ac:dyDescent="0.2">
      <c r="A31" s="7" t="s">
        <v>297</v>
      </c>
      <c r="B31" s="7" t="s">
        <v>298</v>
      </c>
      <c r="C31" s="7" t="s">
        <v>78</v>
      </c>
      <c r="D31" s="7">
        <v>107400</v>
      </c>
      <c r="E31" s="7">
        <v>1167.1158</v>
      </c>
      <c r="F31" s="7">
        <f t="shared" si="0"/>
        <v>1.104821162054767</v>
      </c>
    </row>
    <row r="32" spans="1:6" x14ac:dyDescent="0.2">
      <c r="A32" s="7" t="s">
        <v>391</v>
      </c>
      <c r="B32" s="7" t="s">
        <v>392</v>
      </c>
      <c r="C32" s="7" t="s">
        <v>94</v>
      </c>
      <c r="D32" s="7">
        <v>192709</v>
      </c>
      <c r="E32" s="7">
        <v>704.54410399999995</v>
      </c>
      <c r="F32" s="7">
        <f t="shared" si="0"/>
        <v>0.66693916379172868</v>
      </c>
    </row>
    <row r="33" spans="1:6" x14ac:dyDescent="0.2">
      <c r="A33" s="7" t="s">
        <v>393</v>
      </c>
      <c r="B33" s="7" t="s">
        <v>394</v>
      </c>
      <c r="C33" s="7" t="s">
        <v>56</v>
      </c>
      <c r="D33" s="7">
        <v>930600</v>
      </c>
      <c r="E33" s="7">
        <v>664.91369999999995</v>
      </c>
      <c r="F33" s="7">
        <f t="shared" si="0"/>
        <v>0.62942402690472932</v>
      </c>
    </row>
    <row r="34" spans="1:6" x14ac:dyDescent="0.2">
      <c r="A34" s="7" t="s">
        <v>395</v>
      </c>
      <c r="B34" s="7" t="s">
        <v>396</v>
      </c>
      <c r="C34" s="7" t="s">
        <v>159</v>
      </c>
      <c r="D34" s="7">
        <v>148200</v>
      </c>
      <c r="E34" s="7">
        <v>477.72269999999997</v>
      </c>
      <c r="F34" s="7">
        <f t="shared" si="0"/>
        <v>0.45222431960388226</v>
      </c>
    </row>
    <row r="35" spans="1:6" x14ac:dyDescent="0.2">
      <c r="A35" s="6" t="s">
        <v>135</v>
      </c>
      <c r="B35" s="7"/>
      <c r="C35" s="7"/>
      <c r="D35" s="7"/>
      <c r="E35" s="6">
        <f>SUM(E8:E34)</f>
        <v>76908.461874500019</v>
      </c>
      <c r="F35" s="6">
        <f>SUM(F8:F34)</f>
        <v>72.80348378458234</v>
      </c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6" t="s">
        <v>162</v>
      </c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 t="s">
        <v>397</v>
      </c>
      <c r="B40" s="7" t="s">
        <v>398</v>
      </c>
      <c r="C40" s="7" t="s">
        <v>94</v>
      </c>
      <c r="D40" s="7">
        <v>1931073</v>
      </c>
      <c r="E40" s="7">
        <v>1224.293559</v>
      </c>
      <c r="F40" s="7">
        <f t="shared" ref="F40:F54" si="1">E40/$E$61*100</f>
        <v>1.1589470663926804</v>
      </c>
    </row>
    <row r="41" spans="1:6" x14ac:dyDescent="0.2">
      <c r="A41" s="7" t="s">
        <v>399</v>
      </c>
      <c r="B41" s="7" t="s">
        <v>400</v>
      </c>
      <c r="C41" s="7" t="s">
        <v>83</v>
      </c>
      <c r="D41" s="7">
        <v>2826000</v>
      </c>
      <c r="E41" s="7">
        <v>824.02885189999995</v>
      </c>
      <c r="F41" s="7">
        <f t="shared" si="1"/>
        <v>0.78004643045943978</v>
      </c>
    </row>
    <row r="42" spans="1:6" x14ac:dyDescent="0.2">
      <c r="A42" s="7" t="s">
        <v>401</v>
      </c>
      <c r="B42" s="7" t="s">
        <v>402</v>
      </c>
      <c r="C42" s="7" t="s">
        <v>34</v>
      </c>
      <c r="D42" s="7">
        <v>2678400</v>
      </c>
      <c r="E42" s="7">
        <v>1512.889979</v>
      </c>
      <c r="F42" s="7">
        <f t="shared" si="1"/>
        <v>1.4321396939873421</v>
      </c>
    </row>
    <row r="43" spans="1:6" x14ac:dyDescent="0.2">
      <c r="A43" s="7" t="s">
        <v>403</v>
      </c>
      <c r="B43" s="7" t="s">
        <v>404</v>
      </c>
      <c r="C43" s="7" t="s">
        <v>14</v>
      </c>
      <c r="D43" s="7">
        <v>1178700</v>
      </c>
      <c r="E43" s="7">
        <v>2454.9661510000001</v>
      </c>
      <c r="F43" s="7">
        <f t="shared" si="1"/>
        <v>2.3239326858165561</v>
      </c>
    </row>
    <row r="44" spans="1:6" x14ac:dyDescent="0.2">
      <c r="A44" s="7" t="s">
        <v>405</v>
      </c>
      <c r="B44" s="7" t="s">
        <v>406</v>
      </c>
      <c r="C44" s="7" t="s">
        <v>129</v>
      </c>
      <c r="D44" s="7">
        <v>6027700</v>
      </c>
      <c r="E44" s="7">
        <v>386.6736434</v>
      </c>
      <c r="F44" s="7">
        <f t="shared" si="1"/>
        <v>0.36603499330326822</v>
      </c>
    </row>
    <row r="45" spans="1:6" x14ac:dyDescent="0.2">
      <c r="A45" s="7" t="s">
        <v>407</v>
      </c>
      <c r="B45" s="7" t="s">
        <v>408</v>
      </c>
      <c r="C45" s="7" t="s">
        <v>59</v>
      </c>
      <c r="D45" s="7">
        <v>440700</v>
      </c>
      <c r="E45" s="7">
        <v>1731.119162</v>
      </c>
      <c r="F45" s="7">
        <f t="shared" si="1"/>
        <v>1.6387209257351449</v>
      </c>
    </row>
    <row r="46" spans="1:6" x14ac:dyDescent="0.2">
      <c r="A46" s="7" t="s">
        <v>409</v>
      </c>
      <c r="B46" s="7" t="s">
        <v>410</v>
      </c>
      <c r="C46" s="7" t="s">
        <v>89</v>
      </c>
      <c r="D46" s="7">
        <v>3204100</v>
      </c>
      <c r="E46" s="7">
        <v>928.93969660000005</v>
      </c>
      <c r="F46" s="7">
        <f t="shared" si="1"/>
        <v>0.87935767391411779</v>
      </c>
    </row>
    <row r="47" spans="1:6" x14ac:dyDescent="0.2">
      <c r="A47" s="7" t="s">
        <v>411</v>
      </c>
      <c r="B47" s="7" t="s">
        <v>412</v>
      </c>
      <c r="C47" s="7" t="s">
        <v>129</v>
      </c>
      <c r="D47" s="7">
        <v>7688431</v>
      </c>
      <c r="E47" s="7">
        <v>2075.3194079999998</v>
      </c>
      <c r="F47" s="7">
        <f t="shared" si="1"/>
        <v>1.9645495331151981</v>
      </c>
    </row>
    <row r="48" spans="1:6" x14ac:dyDescent="0.2">
      <c r="A48" s="7" t="s">
        <v>413</v>
      </c>
      <c r="B48" s="7" t="s">
        <v>414</v>
      </c>
      <c r="C48" s="7" t="s">
        <v>415</v>
      </c>
      <c r="D48" s="7">
        <v>387038</v>
      </c>
      <c r="E48" s="7">
        <v>1090.324517</v>
      </c>
      <c r="F48" s="7">
        <f t="shared" si="1"/>
        <v>1.0321286027391134</v>
      </c>
    </row>
    <row r="49" spans="1:10" x14ac:dyDescent="0.2">
      <c r="A49" s="7" t="s">
        <v>416</v>
      </c>
      <c r="B49" s="7" t="s">
        <v>417</v>
      </c>
      <c r="C49" s="7" t="s">
        <v>34</v>
      </c>
      <c r="D49" s="7">
        <v>500000</v>
      </c>
      <c r="E49" s="7">
        <v>871.85329209999998</v>
      </c>
      <c r="F49" s="7">
        <f t="shared" si="1"/>
        <v>0.82531824804290732</v>
      </c>
    </row>
    <row r="50" spans="1:10" x14ac:dyDescent="0.2">
      <c r="A50" s="7" t="s">
        <v>418</v>
      </c>
      <c r="B50" s="7" t="s">
        <v>419</v>
      </c>
      <c r="C50" s="7" t="s">
        <v>14</v>
      </c>
      <c r="D50" s="7">
        <v>314861</v>
      </c>
      <c r="E50" s="7">
        <v>1135.914205</v>
      </c>
      <c r="F50" s="7">
        <f t="shared" si="1"/>
        <v>1.0752849476998056</v>
      </c>
      <c r="H50" s="13"/>
      <c r="I50" s="13"/>
    </row>
    <row r="51" spans="1:10" x14ac:dyDescent="0.2">
      <c r="A51" s="15" t="s">
        <v>616</v>
      </c>
      <c r="B51" s="15" t="s">
        <v>617</v>
      </c>
      <c r="C51" s="15" t="s">
        <v>59</v>
      </c>
      <c r="D51" s="7">
        <v>1451378</v>
      </c>
      <c r="E51" s="7">
        <v>3694.7109560000004</v>
      </c>
      <c r="F51" s="7">
        <f t="shared" si="1"/>
        <v>3.4975062901765184</v>
      </c>
      <c r="H51" s="13"/>
      <c r="I51" s="13"/>
    </row>
    <row r="52" spans="1:10" x14ac:dyDescent="0.2">
      <c r="A52" s="15" t="s">
        <v>618</v>
      </c>
      <c r="B52" s="15" t="s">
        <v>619</v>
      </c>
      <c r="C52" s="15" t="s">
        <v>78</v>
      </c>
      <c r="D52" s="7">
        <v>590000</v>
      </c>
      <c r="E52" s="7">
        <v>2805.3302880000001</v>
      </c>
      <c r="F52" s="7">
        <f t="shared" si="1"/>
        <v>2.655596187401108</v>
      </c>
      <c r="H52" s="13"/>
      <c r="I52" s="13"/>
    </row>
    <row r="53" spans="1:10" x14ac:dyDescent="0.2">
      <c r="A53" s="15" t="s">
        <v>609</v>
      </c>
      <c r="B53" s="15" t="s">
        <v>610</v>
      </c>
      <c r="C53" s="15" t="s">
        <v>34</v>
      </c>
      <c r="D53" s="7">
        <v>11570</v>
      </c>
      <c r="E53" s="7">
        <v>4211.8091569999997</v>
      </c>
      <c r="F53" s="7">
        <f t="shared" si="1"/>
        <v>3.9870044490783587</v>
      </c>
      <c r="H53" s="13"/>
      <c r="I53" s="13"/>
    </row>
    <row r="54" spans="1:10" x14ac:dyDescent="0.2">
      <c r="A54" s="15" t="s">
        <v>620</v>
      </c>
      <c r="B54" s="15" t="s">
        <v>621</v>
      </c>
      <c r="C54" s="15" t="s">
        <v>94</v>
      </c>
      <c r="D54" s="7">
        <v>2562198</v>
      </c>
      <c r="E54" s="7">
        <v>2069.7244519999999</v>
      </c>
      <c r="F54" s="7">
        <f t="shared" si="1"/>
        <v>1.9592532070869109</v>
      </c>
      <c r="H54" s="13"/>
      <c r="I54" s="13"/>
    </row>
    <row r="55" spans="1:10" x14ac:dyDescent="0.2">
      <c r="A55" s="6" t="s">
        <v>135</v>
      </c>
      <c r="B55" s="7"/>
      <c r="C55" s="7"/>
      <c r="D55" s="7"/>
      <c r="E55" s="6">
        <f>SUM(E40:E54)</f>
        <v>27017.897317999999</v>
      </c>
      <c r="F55" s="6">
        <f>SUM(F40:F54)</f>
        <v>25.575820934948471</v>
      </c>
    </row>
    <row r="56" spans="1:10" x14ac:dyDescent="0.2">
      <c r="A56" s="7"/>
      <c r="B56" s="7"/>
      <c r="C56" s="7"/>
      <c r="D56" s="7"/>
      <c r="E56" s="7"/>
      <c r="F56" s="7"/>
    </row>
    <row r="57" spans="1:10" x14ac:dyDescent="0.2">
      <c r="A57" s="6" t="s">
        <v>135</v>
      </c>
      <c r="B57" s="7"/>
      <c r="C57" s="7"/>
      <c r="D57" s="7"/>
      <c r="E57" s="6">
        <f>E35+E55</f>
        <v>103926.35919250002</v>
      </c>
      <c r="F57" s="6">
        <f>F35+F55</f>
        <v>98.379304719530808</v>
      </c>
      <c r="I57" s="1"/>
      <c r="J57" s="1"/>
    </row>
    <row r="58" spans="1:10" x14ac:dyDescent="0.2">
      <c r="A58" s="7"/>
      <c r="B58" s="7"/>
      <c r="C58" s="7"/>
      <c r="D58" s="7"/>
      <c r="E58" s="7"/>
      <c r="F58" s="7"/>
    </row>
    <row r="59" spans="1:10" x14ac:dyDescent="0.2">
      <c r="A59" s="6" t="s">
        <v>141</v>
      </c>
      <c r="B59" s="7"/>
      <c r="C59" s="7"/>
      <c r="D59" s="7"/>
      <c r="E59" s="6">
        <v>1712.0771521999995</v>
      </c>
      <c r="F59" s="6">
        <f t="shared" ref="F59" si="2">E59/$E$61*100</f>
        <v>1.620695280469187</v>
      </c>
      <c r="I59" s="1"/>
      <c r="J59" s="1"/>
    </row>
    <row r="60" spans="1:10" x14ac:dyDescent="0.2">
      <c r="A60" s="7"/>
      <c r="B60" s="7"/>
      <c r="C60" s="7"/>
      <c r="D60" s="7"/>
      <c r="E60" s="7"/>
      <c r="F60" s="7"/>
    </row>
    <row r="61" spans="1:10" x14ac:dyDescent="0.2">
      <c r="A61" s="8" t="s">
        <v>142</v>
      </c>
      <c r="B61" s="5"/>
      <c r="C61" s="5"/>
      <c r="D61" s="5"/>
      <c r="E61" s="8">
        <f>E57+E59</f>
        <v>105638.43634470002</v>
      </c>
      <c r="F61" s="8">
        <f>F57+F59</f>
        <v>100</v>
      </c>
      <c r="I61" s="1"/>
      <c r="J61" s="1"/>
    </row>
    <row r="63" spans="1:10" x14ac:dyDescent="0.2">
      <c r="A63" s="9" t="s">
        <v>143</v>
      </c>
    </row>
    <row r="64" spans="1:10" x14ac:dyDescent="0.2">
      <c r="A64" s="9" t="s">
        <v>144</v>
      </c>
    </row>
    <row r="65" spans="1:4" x14ac:dyDescent="0.2">
      <c r="A65" s="9" t="s">
        <v>145</v>
      </c>
    </row>
    <row r="66" spans="1:4" x14ac:dyDescent="0.2">
      <c r="A66" s="1" t="s">
        <v>563</v>
      </c>
      <c r="B66" s="10">
        <v>44.521299999999997</v>
      </c>
    </row>
    <row r="67" spans="1:4" x14ac:dyDescent="0.2">
      <c r="A67" s="1" t="s">
        <v>564</v>
      </c>
      <c r="B67" s="10">
        <v>17.7239</v>
      </c>
    </row>
    <row r="68" spans="1:4" x14ac:dyDescent="0.2">
      <c r="A68" s="1" t="s">
        <v>565</v>
      </c>
      <c r="B68" s="10">
        <v>45.7729</v>
      </c>
    </row>
    <row r="69" spans="1:4" x14ac:dyDescent="0.2">
      <c r="A69" s="1" t="s">
        <v>566</v>
      </c>
      <c r="B69" s="10">
        <v>17.161000000000001</v>
      </c>
    </row>
    <row r="71" spans="1:4" x14ac:dyDescent="0.2">
      <c r="A71" s="9" t="s">
        <v>146</v>
      </c>
    </row>
    <row r="72" spans="1:4" x14ac:dyDescent="0.2">
      <c r="A72" s="1" t="s">
        <v>564</v>
      </c>
      <c r="B72" s="10">
        <v>18.285499999999999</v>
      </c>
    </row>
    <row r="73" spans="1:4" x14ac:dyDescent="0.2">
      <c r="A73" s="1" t="s">
        <v>565</v>
      </c>
      <c r="B73" s="10">
        <v>49.179600000000001</v>
      </c>
    </row>
    <row r="74" spans="1:4" x14ac:dyDescent="0.2">
      <c r="A74" s="1" t="s">
        <v>566</v>
      </c>
      <c r="B74" s="10">
        <v>17.623100000000001</v>
      </c>
    </row>
    <row r="75" spans="1:4" x14ac:dyDescent="0.2">
      <c r="A75" s="1" t="s">
        <v>563</v>
      </c>
      <c r="B75" s="10">
        <v>47.668199999999999</v>
      </c>
    </row>
    <row r="77" spans="1:4" x14ac:dyDescent="0.2">
      <c r="A77" s="9" t="s">
        <v>147</v>
      </c>
      <c r="B77" s="11"/>
    </row>
    <row r="78" spans="1:4" x14ac:dyDescent="0.2">
      <c r="A78" s="27" t="s">
        <v>636</v>
      </c>
      <c r="B78" s="28"/>
      <c r="C78" s="37" t="s">
        <v>637</v>
      </c>
      <c r="D78" s="38"/>
    </row>
    <row r="79" spans="1:4" x14ac:dyDescent="0.2">
      <c r="A79" s="39"/>
      <c r="B79" s="40"/>
      <c r="C79" s="29" t="s">
        <v>638</v>
      </c>
      <c r="D79" s="29" t="s">
        <v>639</v>
      </c>
    </row>
    <row r="80" spans="1:4" x14ac:dyDescent="0.2">
      <c r="A80" s="30" t="s">
        <v>566</v>
      </c>
      <c r="B80" s="31"/>
      <c r="C80" s="32">
        <v>0.70000000000000007</v>
      </c>
      <c r="D80" s="32">
        <v>0.70000000000000007</v>
      </c>
    </row>
    <row r="81" spans="1:4" x14ac:dyDescent="0.2">
      <c r="A81" s="30" t="s">
        <v>564</v>
      </c>
      <c r="B81" s="31"/>
      <c r="C81" s="32">
        <v>0.70000000000000007</v>
      </c>
      <c r="D81" s="32">
        <v>0.70000000000000007</v>
      </c>
    </row>
    <row r="83" spans="1:4" x14ac:dyDescent="0.2">
      <c r="A83" s="9" t="s">
        <v>149</v>
      </c>
      <c r="B83" s="12">
        <v>2.1215270387383668E-2</v>
      </c>
    </row>
  </sheetData>
  <mergeCells count="3">
    <mergeCell ref="A1:E1"/>
    <mergeCell ref="C78:D78"/>
    <mergeCell ref="A79:B7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showGridLines="0" workbookViewId="0">
      <selection sqref="A1:E1"/>
    </sheetView>
  </sheetViews>
  <sheetFormatPr defaultRowHeight="11.25" x14ac:dyDescent="0.2"/>
  <cols>
    <col min="1" max="1" width="58.85546875" style="1" bestFit="1" customWidth="1"/>
    <col min="2" max="2" width="33.42578125" style="1" bestFit="1" customWidth="1"/>
    <col min="3" max="3" width="32.7109375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10.85546875" style="2" bestFit="1" customWidth="1"/>
    <col min="8" max="16384" width="9.140625" style="2"/>
  </cols>
  <sheetData>
    <row r="1" spans="1:6" x14ac:dyDescent="0.2">
      <c r="A1" s="36" t="s">
        <v>365</v>
      </c>
      <c r="B1" s="36"/>
      <c r="C1" s="36"/>
      <c r="D1" s="36"/>
      <c r="E1" s="36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3500000</v>
      </c>
      <c r="E8" s="7">
        <v>65947</v>
      </c>
      <c r="F8" s="7">
        <v>8.6324401046535861</v>
      </c>
    </row>
    <row r="9" spans="1:6" x14ac:dyDescent="0.2">
      <c r="A9" s="7" t="s">
        <v>18</v>
      </c>
      <c r="B9" s="7" t="s">
        <v>19</v>
      </c>
      <c r="C9" s="7" t="s">
        <v>11</v>
      </c>
      <c r="D9" s="7">
        <v>21000000</v>
      </c>
      <c r="E9" s="7">
        <v>65782.5</v>
      </c>
      <c r="F9" s="7">
        <v>8.6109071100182657</v>
      </c>
    </row>
    <row r="10" spans="1:6" x14ac:dyDescent="0.2">
      <c r="A10" s="7" t="s">
        <v>50</v>
      </c>
      <c r="B10" s="7" t="s">
        <v>51</v>
      </c>
      <c r="C10" s="7" t="s">
        <v>11</v>
      </c>
      <c r="D10" s="7">
        <v>24500000</v>
      </c>
      <c r="E10" s="7">
        <v>65660</v>
      </c>
      <c r="F10" s="7">
        <v>8.5948719012472825</v>
      </c>
    </row>
    <row r="11" spans="1:6" x14ac:dyDescent="0.2">
      <c r="A11" s="7" t="s">
        <v>30</v>
      </c>
      <c r="B11" s="7" t="s">
        <v>31</v>
      </c>
      <c r="C11" s="7" t="s">
        <v>11</v>
      </c>
      <c r="D11" s="7">
        <v>11000000</v>
      </c>
      <c r="E11" s="7">
        <v>58162.5</v>
      </c>
      <c r="F11" s="7">
        <v>7.6134516746313592</v>
      </c>
    </row>
    <row r="12" spans="1:6" x14ac:dyDescent="0.2">
      <c r="A12" s="7" t="s">
        <v>15</v>
      </c>
      <c r="B12" s="7" t="s">
        <v>16</v>
      </c>
      <c r="C12" s="7" t="s">
        <v>17</v>
      </c>
      <c r="D12" s="7">
        <v>11000000</v>
      </c>
      <c r="E12" s="7">
        <v>47140.5</v>
      </c>
      <c r="F12" s="7">
        <v>6.1706755842331322</v>
      </c>
    </row>
    <row r="13" spans="1:6" x14ac:dyDescent="0.2">
      <c r="A13" s="7" t="s">
        <v>226</v>
      </c>
      <c r="B13" s="7" t="s">
        <v>227</v>
      </c>
      <c r="C13" s="7" t="s">
        <v>29</v>
      </c>
      <c r="D13" s="7">
        <v>18000000</v>
      </c>
      <c r="E13" s="7">
        <v>37242</v>
      </c>
      <c r="F13" s="7">
        <v>4.8749652657059288</v>
      </c>
    </row>
    <row r="14" spans="1:6" x14ac:dyDescent="0.2">
      <c r="A14" s="7" t="s">
        <v>221</v>
      </c>
      <c r="B14" s="7" t="s">
        <v>222</v>
      </c>
      <c r="C14" s="7" t="s">
        <v>86</v>
      </c>
      <c r="D14" s="7">
        <v>7700000</v>
      </c>
      <c r="E14" s="7">
        <v>29206.1</v>
      </c>
      <c r="F14" s="7">
        <v>3.8230686602957391</v>
      </c>
    </row>
    <row r="15" spans="1:6" x14ac:dyDescent="0.2">
      <c r="A15" s="7" t="s">
        <v>239</v>
      </c>
      <c r="B15" s="7" t="s">
        <v>240</v>
      </c>
      <c r="C15" s="7" t="s">
        <v>89</v>
      </c>
      <c r="D15" s="7">
        <v>1925000</v>
      </c>
      <c r="E15" s="7">
        <v>27575.625</v>
      </c>
      <c r="F15" s="7">
        <v>3.6096400315539459</v>
      </c>
    </row>
    <row r="16" spans="1:6" x14ac:dyDescent="0.2">
      <c r="A16" s="7" t="s">
        <v>241</v>
      </c>
      <c r="B16" s="7" t="s">
        <v>242</v>
      </c>
      <c r="C16" s="7" t="s">
        <v>34</v>
      </c>
      <c r="D16" s="7">
        <v>405000</v>
      </c>
      <c r="E16" s="7">
        <v>23259.555</v>
      </c>
      <c r="F16" s="7">
        <v>3.0446679211851313</v>
      </c>
    </row>
    <row r="17" spans="1:6" x14ac:dyDescent="0.2">
      <c r="A17" s="7" t="s">
        <v>45</v>
      </c>
      <c r="B17" s="7" t="s">
        <v>46</v>
      </c>
      <c r="C17" s="7" t="s">
        <v>47</v>
      </c>
      <c r="D17" s="7">
        <v>14000000</v>
      </c>
      <c r="E17" s="7">
        <v>22855</v>
      </c>
      <c r="F17" s="7">
        <v>2.991711807843537</v>
      </c>
    </row>
    <row r="18" spans="1:6" x14ac:dyDescent="0.2">
      <c r="A18" s="7" t="s">
        <v>243</v>
      </c>
      <c r="B18" s="7" t="s">
        <v>244</v>
      </c>
      <c r="C18" s="7" t="s">
        <v>34</v>
      </c>
      <c r="D18" s="7">
        <v>430000</v>
      </c>
      <c r="E18" s="7">
        <v>21913.875</v>
      </c>
      <c r="F18" s="7">
        <v>2.8685188620917645</v>
      </c>
    </row>
    <row r="19" spans="1:6" x14ac:dyDescent="0.2">
      <c r="A19" s="7" t="s">
        <v>102</v>
      </c>
      <c r="B19" s="7" t="s">
        <v>103</v>
      </c>
      <c r="C19" s="7" t="s">
        <v>86</v>
      </c>
      <c r="D19" s="7">
        <v>4500000</v>
      </c>
      <c r="E19" s="7">
        <v>19329.75</v>
      </c>
      <c r="F19" s="7">
        <v>2.5302577693136556</v>
      </c>
    </row>
    <row r="20" spans="1:6" x14ac:dyDescent="0.2">
      <c r="A20" s="7" t="s">
        <v>245</v>
      </c>
      <c r="B20" s="7" t="s">
        <v>246</v>
      </c>
      <c r="C20" s="7" t="s">
        <v>99</v>
      </c>
      <c r="D20" s="7">
        <v>4520550</v>
      </c>
      <c r="E20" s="7">
        <v>17535.213449999999</v>
      </c>
      <c r="F20" s="7">
        <v>2.2953535388939748</v>
      </c>
    </row>
    <row r="21" spans="1:6" x14ac:dyDescent="0.2">
      <c r="A21" s="7" t="s">
        <v>223</v>
      </c>
      <c r="B21" s="7" t="s">
        <v>224</v>
      </c>
      <c r="C21" s="7" t="s">
        <v>225</v>
      </c>
      <c r="D21" s="7">
        <v>3600000</v>
      </c>
      <c r="E21" s="7">
        <v>16470</v>
      </c>
      <c r="F21" s="7">
        <v>2.1559174568008337</v>
      </c>
    </row>
    <row r="22" spans="1:6" x14ac:dyDescent="0.2">
      <c r="A22" s="7" t="s">
        <v>12</v>
      </c>
      <c r="B22" s="7" t="s">
        <v>13</v>
      </c>
      <c r="C22" s="7" t="s">
        <v>14</v>
      </c>
      <c r="D22" s="7">
        <v>1400000</v>
      </c>
      <c r="E22" s="7">
        <v>16416.400000000001</v>
      </c>
      <c r="F22" s="7">
        <v>2.1489012348406318</v>
      </c>
    </row>
    <row r="23" spans="1:6" x14ac:dyDescent="0.2">
      <c r="A23" s="7" t="s">
        <v>27</v>
      </c>
      <c r="B23" s="7" t="s">
        <v>28</v>
      </c>
      <c r="C23" s="7" t="s">
        <v>29</v>
      </c>
      <c r="D23" s="7">
        <v>2200000</v>
      </c>
      <c r="E23" s="7">
        <v>16023.7</v>
      </c>
      <c r="F23" s="7">
        <v>2.0974969370090779</v>
      </c>
    </row>
    <row r="24" spans="1:6" x14ac:dyDescent="0.2">
      <c r="A24" s="7" t="s">
        <v>41</v>
      </c>
      <c r="B24" s="7" t="s">
        <v>42</v>
      </c>
      <c r="C24" s="7" t="s">
        <v>17</v>
      </c>
      <c r="D24" s="7">
        <v>18000000</v>
      </c>
      <c r="E24" s="7">
        <v>15102</v>
      </c>
      <c r="F24" s="7">
        <v>1.9768467172195621</v>
      </c>
    </row>
    <row r="25" spans="1:6" x14ac:dyDescent="0.2">
      <c r="A25" s="7" t="s">
        <v>97</v>
      </c>
      <c r="B25" s="7" t="s">
        <v>98</v>
      </c>
      <c r="C25" s="7" t="s">
        <v>99</v>
      </c>
      <c r="D25" s="7">
        <v>820000</v>
      </c>
      <c r="E25" s="7">
        <v>14596.41</v>
      </c>
      <c r="F25" s="7">
        <v>1.9106651563826504</v>
      </c>
    </row>
    <row r="26" spans="1:6" x14ac:dyDescent="0.2">
      <c r="A26" s="7" t="s">
        <v>76</v>
      </c>
      <c r="B26" s="7" t="s">
        <v>77</v>
      </c>
      <c r="C26" s="7" t="s">
        <v>78</v>
      </c>
      <c r="D26" s="7">
        <v>4200000</v>
      </c>
      <c r="E26" s="7">
        <v>11531.1</v>
      </c>
      <c r="F26" s="7">
        <v>1.5094171090538004</v>
      </c>
    </row>
    <row r="27" spans="1:6" x14ac:dyDescent="0.2">
      <c r="A27" s="7" t="s">
        <v>360</v>
      </c>
      <c r="B27" s="7" t="s">
        <v>361</v>
      </c>
      <c r="C27" s="7" t="s">
        <v>571</v>
      </c>
      <c r="D27" s="7">
        <v>6521496</v>
      </c>
      <c r="E27" s="7">
        <v>11334.360048</v>
      </c>
      <c r="F27" s="7">
        <v>1.4836639155524671</v>
      </c>
    </row>
    <row r="28" spans="1:6" x14ac:dyDescent="0.2">
      <c r="A28" s="7" t="s">
        <v>261</v>
      </c>
      <c r="B28" s="7" t="s">
        <v>262</v>
      </c>
      <c r="C28" s="7" t="s">
        <v>225</v>
      </c>
      <c r="D28" s="7">
        <v>4300000</v>
      </c>
      <c r="E28" s="7">
        <v>10633.9</v>
      </c>
      <c r="F28" s="7">
        <v>1.3919739310184811</v>
      </c>
    </row>
    <row r="29" spans="1:6" x14ac:dyDescent="0.2">
      <c r="A29" s="7" t="s">
        <v>95</v>
      </c>
      <c r="B29" s="7" t="s">
        <v>96</v>
      </c>
      <c r="C29" s="7" t="s">
        <v>71</v>
      </c>
      <c r="D29" s="7">
        <v>2325000</v>
      </c>
      <c r="E29" s="7">
        <v>9877.7625000000007</v>
      </c>
      <c r="F29" s="7">
        <v>1.2929957867566877</v>
      </c>
    </row>
    <row r="30" spans="1:6" x14ac:dyDescent="0.2">
      <c r="A30" s="7" t="s">
        <v>247</v>
      </c>
      <c r="B30" s="7" t="s">
        <v>248</v>
      </c>
      <c r="C30" s="7" t="s">
        <v>99</v>
      </c>
      <c r="D30" s="7">
        <v>180000</v>
      </c>
      <c r="E30" s="7">
        <v>9805.32</v>
      </c>
      <c r="F30" s="7">
        <v>1.2835130878881815</v>
      </c>
    </row>
    <row r="31" spans="1:6" x14ac:dyDescent="0.2">
      <c r="A31" s="7" t="s">
        <v>362</v>
      </c>
      <c r="B31" s="7" t="s">
        <v>363</v>
      </c>
      <c r="C31" s="7" t="s">
        <v>364</v>
      </c>
      <c r="D31" s="7">
        <v>470654</v>
      </c>
      <c r="E31" s="7">
        <v>9587.2219800000003</v>
      </c>
      <c r="F31" s="7">
        <v>1.2549641304739922</v>
      </c>
    </row>
    <row r="32" spans="1:6" x14ac:dyDescent="0.2">
      <c r="A32" s="7" t="s">
        <v>259</v>
      </c>
      <c r="B32" s="7" t="s">
        <v>260</v>
      </c>
      <c r="C32" s="7" t="s">
        <v>159</v>
      </c>
      <c r="D32" s="7">
        <v>1400000</v>
      </c>
      <c r="E32" s="7">
        <v>9491.2999999999993</v>
      </c>
      <c r="F32" s="7">
        <v>1.2424079755758197</v>
      </c>
    </row>
    <row r="33" spans="1:10" x14ac:dyDescent="0.2">
      <c r="A33" s="7" t="s">
        <v>255</v>
      </c>
      <c r="B33" s="7" t="s">
        <v>256</v>
      </c>
      <c r="C33" s="7" t="s">
        <v>159</v>
      </c>
      <c r="D33" s="7">
        <v>4725000</v>
      </c>
      <c r="E33" s="7">
        <v>8509.7250000000004</v>
      </c>
      <c r="F33" s="7">
        <v>1.1139201384380373</v>
      </c>
    </row>
    <row r="34" spans="1:10" x14ac:dyDescent="0.2">
      <c r="A34" s="7" t="s">
        <v>251</v>
      </c>
      <c r="B34" s="7" t="s">
        <v>252</v>
      </c>
      <c r="C34" s="7" t="s">
        <v>71</v>
      </c>
      <c r="D34" s="7">
        <v>5000000</v>
      </c>
      <c r="E34" s="7">
        <v>7995</v>
      </c>
      <c r="F34" s="7">
        <v>1.0465428091756324</v>
      </c>
    </row>
    <row r="35" spans="1:10" x14ac:dyDescent="0.2">
      <c r="A35" s="7" t="s">
        <v>257</v>
      </c>
      <c r="B35" s="7" t="s">
        <v>258</v>
      </c>
      <c r="C35" s="7" t="s">
        <v>159</v>
      </c>
      <c r="D35" s="7">
        <v>1350000</v>
      </c>
      <c r="E35" s="7">
        <v>7489.125</v>
      </c>
      <c r="F35" s="7">
        <v>0.98032394193464134</v>
      </c>
    </row>
    <row r="36" spans="1:10" x14ac:dyDescent="0.2">
      <c r="A36" s="7" t="s">
        <v>267</v>
      </c>
      <c r="B36" s="7" t="s">
        <v>268</v>
      </c>
      <c r="C36" s="7" t="s">
        <v>11</v>
      </c>
      <c r="D36" s="7">
        <v>7000000</v>
      </c>
      <c r="E36" s="7">
        <v>7098</v>
      </c>
      <c r="F36" s="7">
        <v>0.9291258110730003</v>
      </c>
    </row>
    <row r="37" spans="1:10" x14ac:dyDescent="0.2">
      <c r="A37" s="7" t="s">
        <v>265</v>
      </c>
      <c r="B37" s="7" t="s">
        <v>266</v>
      </c>
      <c r="C37" s="7" t="s">
        <v>89</v>
      </c>
      <c r="D37" s="7">
        <v>725000</v>
      </c>
      <c r="E37" s="7">
        <v>5393.2749999999996</v>
      </c>
      <c r="F37" s="7">
        <v>0.7059778823210392</v>
      </c>
    </row>
    <row r="38" spans="1:10" x14ac:dyDescent="0.2">
      <c r="A38" s="7" t="s">
        <v>90</v>
      </c>
      <c r="B38" s="7" t="s">
        <v>91</v>
      </c>
      <c r="C38" s="7" t="s">
        <v>71</v>
      </c>
      <c r="D38" s="7">
        <v>100000</v>
      </c>
      <c r="E38" s="7">
        <v>4155.6000000000004</v>
      </c>
      <c r="F38" s="7">
        <v>0.5439666413771429</v>
      </c>
    </row>
    <row r="39" spans="1:10" x14ac:dyDescent="0.2">
      <c r="A39" s="7" t="s">
        <v>253</v>
      </c>
      <c r="B39" s="7" t="s">
        <v>254</v>
      </c>
      <c r="C39" s="7" t="s">
        <v>111</v>
      </c>
      <c r="D39" s="7">
        <v>150000</v>
      </c>
      <c r="E39" s="7">
        <v>2713.05</v>
      </c>
      <c r="F39" s="7">
        <v>0.35513733188667285</v>
      </c>
    </row>
    <row r="40" spans="1:10" x14ac:dyDescent="0.2">
      <c r="A40" s="7" t="s">
        <v>48</v>
      </c>
      <c r="B40" s="7" t="s">
        <v>49</v>
      </c>
      <c r="C40" s="7" t="s">
        <v>29</v>
      </c>
      <c r="D40" s="7">
        <v>500000</v>
      </c>
      <c r="E40" s="7">
        <v>1849.5</v>
      </c>
      <c r="F40" s="7">
        <v>0.24209892752599527</v>
      </c>
    </row>
    <row r="41" spans="1:10" x14ac:dyDescent="0.2">
      <c r="A41" s="6" t="s">
        <v>135</v>
      </c>
      <c r="B41" s="7"/>
      <c r="C41" s="7"/>
      <c r="D41" s="7"/>
      <c r="E41" s="6">
        <f xml:space="preserve"> SUM(E8:E40)</f>
        <v>697682.36797799997</v>
      </c>
      <c r="F41" s="6">
        <f>SUM(F8:F40)</f>
        <v>91.326387153971652</v>
      </c>
      <c r="G41" s="1"/>
      <c r="I41" s="1"/>
    </row>
    <row r="42" spans="1:10" x14ac:dyDescent="0.2">
      <c r="A42" s="7"/>
      <c r="B42" s="7"/>
      <c r="C42" s="7"/>
      <c r="D42" s="7"/>
      <c r="E42" s="7"/>
      <c r="F42" s="7"/>
    </row>
    <row r="43" spans="1:10" x14ac:dyDescent="0.2">
      <c r="A43" s="6" t="s">
        <v>135</v>
      </c>
      <c r="B43" s="7"/>
      <c r="C43" s="7"/>
      <c r="D43" s="7"/>
      <c r="E43" s="6">
        <v>697682.36797799997</v>
      </c>
      <c r="F43" s="6">
        <v>91.326387153971652</v>
      </c>
      <c r="I43" s="1"/>
      <c r="J43" s="1"/>
    </row>
    <row r="44" spans="1:10" x14ac:dyDescent="0.2">
      <c r="A44" s="7"/>
      <c r="B44" s="7"/>
      <c r="C44" s="7"/>
      <c r="D44" s="7"/>
      <c r="E44" s="7"/>
      <c r="F44" s="7"/>
    </row>
    <row r="45" spans="1:10" x14ac:dyDescent="0.2">
      <c r="A45" s="6" t="s">
        <v>141</v>
      </c>
      <c r="B45" s="7"/>
      <c r="C45" s="7"/>
      <c r="D45" s="7"/>
      <c r="E45" s="6">
        <v>66261.536648099995</v>
      </c>
      <c r="F45" s="6">
        <v>8.67</v>
      </c>
      <c r="I45" s="1"/>
      <c r="J45" s="1"/>
    </row>
    <row r="46" spans="1:10" x14ac:dyDescent="0.2">
      <c r="A46" s="7"/>
      <c r="B46" s="7"/>
      <c r="C46" s="7"/>
      <c r="D46" s="7"/>
      <c r="E46" s="7"/>
      <c r="F46" s="7"/>
    </row>
    <row r="47" spans="1:10" x14ac:dyDescent="0.2">
      <c r="A47" s="8" t="s">
        <v>142</v>
      </c>
      <c r="B47" s="5"/>
      <c r="C47" s="5"/>
      <c r="D47" s="5"/>
      <c r="E47" s="8">
        <v>763943.90462609997</v>
      </c>
      <c r="F47" s="8">
        <f xml:space="preserve"> ROUND(SUM(F43:F46),2)</f>
        <v>100</v>
      </c>
      <c r="I47" s="1"/>
      <c r="J47" s="1"/>
    </row>
    <row r="49" spans="1:2" x14ac:dyDescent="0.2">
      <c r="A49" s="9" t="s">
        <v>143</v>
      </c>
    </row>
    <row r="50" spans="1:2" x14ac:dyDescent="0.2">
      <c r="A50" s="9" t="s">
        <v>144</v>
      </c>
    </row>
    <row r="51" spans="1:2" x14ac:dyDescent="0.2">
      <c r="A51" s="9" t="s">
        <v>145</v>
      </c>
    </row>
    <row r="52" spans="1:2" x14ac:dyDescent="0.2">
      <c r="A52" s="1" t="s">
        <v>564</v>
      </c>
      <c r="B52" s="10">
        <v>25.2195</v>
      </c>
    </row>
    <row r="53" spans="1:2" x14ac:dyDescent="0.2">
      <c r="A53" s="1" t="s">
        <v>565</v>
      </c>
      <c r="B53" s="10">
        <v>38.706600000000002</v>
      </c>
    </row>
    <row r="54" spans="1:2" x14ac:dyDescent="0.2">
      <c r="A54" s="1" t="s">
        <v>566</v>
      </c>
      <c r="B54" s="10">
        <v>23.736000000000001</v>
      </c>
    </row>
    <row r="55" spans="1:2" x14ac:dyDescent="0.2">
      <c r="A55" s="1" t="s">
        <v>563</v>
      </c>
      <c r="B55" s="10">
        <v>36.838900000000002</v>
      </c>
    </row>
    <row r="57" spans="1:2" x14ac:dyDescent="0.2">
      <c r="A57" s="9" t="s">
        <v>146</v>
      </c>
    </row>
    <row r="58" spans="1:2" x14ac:dyDescent="0.2">
      <c r="A58" s="1" t="s">
        <v>563</v>
      </c>
      <c r="B58" s="10">
        <v>39.301900000000003</v>
      </c>
    </row>
    <row r="59" spans="1:2" x14ac:dyDescent="0.2">
      <c r="A59" s="1" t="s">
        <v>566</v>
      </c>
      <c r="B59" s="10">
        <v>25.3231</v>
      </c>
    </row>
    <row r="60" spans="1:2" x14ac:dyDescent="0.2">
      <c r="A60" s="1" t="s">
        <v>565</v>
      </c>
      <c r="B60" s="10">
        <v>41.5261</v>
      </c>
    </row>
    <row r="61" spans="1:2" x14ac:dyDescent="0.2">
      <c r="A61" s="1" t="s">
        <v>564</v>
      </c>
      <c r="B61" s="10">
        <v>27.0564</v>
      </c>
    </row>
    <row r="63" spans="1:2" x14ac:dyDescent="0.2">
      <c r="A63" s="9" t="s">
        <v>147</v>
      </c>
      <c r="B63" s="11" t="s">
        <v>148</v>
      </c>
    </row>
    <row r="65" spans="1:2" x14ac:dyDescent="0.2">
      <c r="A65" s="9" t="s">
        <v>149</v>
      </c>
      <c r="B65" s="12">
        <v>0.23176181989786149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2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ht="15" customHeight="1" x14ac:dyDescent="0.2">
      <c r="A1" s="41" t="s">
        <v>1028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646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4"/>
      <c r="B7" s="45"/>
      <c r="C7" s="45"/>
      <c r="D7" s="45"/>
      <c r="E7" s="7"/>
      <c r="F7" s="7"/>
    </row>
    <row r="8" spans="1:6" x14ac:dyDescent="0.2">
      <c r="A8" s="45" t="s">
        <v>1029</v>
      </c>
      <c r="B8" s="45" t="s">
        <v>1030</v>
      </c>
      <c r="C8" s="45" t="s">
        <v>1031</v>
      </c>
      <c r="D8" s="45">
        <v>1150</v>
      </c>
      <c r="E8" s="7">
        <v>11305.42</v>
      </c>
      <c r="F8" s="7">
        <v>3.3957993935690798</v>
      </c>
    </row>
    <row r="9" spans="1:6" x14ac:dyDescent="0.2">
      <c r="A9" s="45" t="s">
        <v>1032</v>
      </c>
      <c r="B9" s="45" t="s">
        <v>1033</v>
      </c>
      <c r="C9" s="45" t="s">
        <v>690</v>
      </c>
      <c r="D9" s="45">
        <v>1107</v>
      </c>
      <c r="E9" s="7">
        <v>10892.03868</v>
      </c>
      <c r="F9" s="7">
        <v>3.2716323979361199</v>
      </c>
    </row>
    <row r="10" spans="1:6" x14ac:dyDescent="0.2">
      <c r="A10" s="45" t="s">
        <v>671</v>
      </c>
      <c r="B10" s="45" t="s">
        <v>672</v>
      </c>
      <c r="C10" s="45" t="s">
        <v>673</v>
      </c>
      <c r="D10" s="45">
        <v>980</v>
      </c>
      <c r="E10" s="7">
        <v>9800.4965336999994</v>
      </c>
      <c r="F10" s="7">
        <v>2.9437668114775399</v>
      </c>
    </row>
    <row r="11" spans="1:6" x14ac:dyDescent="0.2">
      <c r="A11" s="45" t="s">
        <v>1034</v>
      </c>
      <c r="B11" s="45" t="s">
        <v>1035</v>
      </c>
      <c r="C11" s="45" t="s">
        <v>687</v>
      </c>
      <c r="D11" s="45">
        <v>650</v>
      </c>
      <c r="E11" s="7">
        <v>9035.5134999999991</v>
      </c>
      <c r="F11" s="7">
        <v>2.7139895080311298</v>
      </c>
    </row>
    <row r="12" spans="1:6" x14ac:dyDescent="0.2">
      <c r="A12" s="45" t="s">
        <v>698</v>
      </c>
      <c r="B12" s="45" t="s">
        <v>699</v>
      </c>
      <c r="C12" s="45" t="s">
        <v>700</v>
      </c>
      <c r="D12" s="45">
        <v>850</v>
      </c>
      <c r="E12" s="7">
        <v>8354.4969999999994</v>
      </c>
      <c r="F12" s="7">
        <v>2.5094331609241198</v>
      </c>
    </row>
    <row r="13" spans="1:6" x14ac:dyDescent="0.2">
      <c r="A13" s="45" t="s">
        <v>1036</v>
      </c>
      <c r="B13" s="45" t="s">
        <v>1037</v>
      </c>
      <c r="C13" s="45" t="s">
        <v>1038</v>
      </c>
      <c r="D13" s="45">
        <v>75</v>
      </c>
      <c r="E13" s="7">
        <v>8130.84</v>
      </c>
      <c r="F13" s="7">
        <v>2.44225349798656</v>
      </c>
    </row>
    <row r="14" spans="1:6" x14ac:dyDescent="0.2">
      <c r="A14" s="45" t="s">
        <v>650</v>
      </c>
      <c r="B14" s="45" t="s">
        <v>651</v>
      </c>
      <c r="C14" s="45" t="s">
        <v>652</v>
      </c>
      <c r="D14" s="45">
        <v>750</v>
      </c>
      <c r="E14" s="7">
        <v>7492.5074999999997</v>
      </c>
      <c r="F14" s="7">
        <v>2.2505181076697598</v>
      </c>
    </row>
    <row r="15" spans="1:6" x14ac:dyDescent="0.2">
      <c r="A15" s="45" t="s">
        <v>1039</v>
      </c>
      <c r="B15" s="45" t="s">
        <v>1040</v>
      </c>
      <c r="C15" s="45" t="s">
        <v>1041</v>
      </c>
      <c r="D15" s="45">
        <v>750</v>
      </c>
      <c r="E15" s="7">
        <v>7337.2950000000001</v>
      </c>
      <c r="F15" s="7">
        <v>2.2038970610059101</v>
      </c>
    </row>
    <row r="16" spans="1:6" x14ac:dyDescent="0.2">
      <c r="A16" s="45" t="s">
        <v>1042</v>
      </c>
      <c r="B16" s="45" t="s">
        <v>1043</v>
      </c>
      <c r="C16" s="45" t="s">
        <v>690</v>
      </c>
      <c r="D16" s="45">
        <v>720</v>
      </c>
      <c r="E16" s="7">
        <v>7079.9615999999996</v>
      </c>
      <c r="F16" s="7">
        <v>2.1266020464319202</v>
      </c>
    </row>
    <row r="17" spans="1:6" x14ac:dyDescent="0.2">
      <c r="A17" s="45" t="s">
        <v>694</v>
      </c>
      <c r="B17" s="45" t="s">
        <v>695</v>
      </c>
      <c r="C17" s="45" t="s">
        <v>661</v>
      </c>
      <c r="D17" s="45">
        <v>650</v>
      </c>
      <c r="E17" s="7">
        <v>6626.4444999999996</v>
      </c>
      <c r="F17" s="7">
        <v>1.99037950068367</v>
      </c>
    </row>
    <row r="18" spans="1:6" x14ac:dyDescent="0.2">
      <c r="A18" s="45" t="s">
        <v>1044</v>
      </c>
      <c r="B18" s="45" t="s">
        <v>1045</v>
      </c>
      <c r="C18" s="45" t="s">
        <v>652</v>
      </c>
      <c r="D18" s="45">
        <v>650</v>
      </c>
      <c r="E18" s="7">
        <v>6445.6469999999999</v>
      </c>
      <c r="F18" s="7">
        <v>1.93607350932211</v>
      </c>
    </row>
    <row r="19" spans="1:6" x14ac:dyDescent="0.2">
      <c r="A19" s="45" t="s">
        <v>1046</v>
      </c>
      <c r="B19" s="45" t="s">
        <v>1047</v>
      </c>
      <c r="C19" s="45" t="s">
        <v>785</v>
      </c>
      <c r="D19" s="45">
        <v>11</v>
      </c>
      <c r="E19" s="7">
        <v>5770.1490000000003</v>
      </c>
      <c r="F19" s="7">
        <v>1.7331747493682901</v>
      </c>
    </row>
    <row r="20" spans="1:6" x14ac:dyDescent="0.2">
      <c r="A20" s="45" t="s">
        <v>696</v>
      </c>
      <c r="B20" s="45" t="s">
        <v>697</v>
      </c>
      <c r="C20" s="45" t="s">
        <v>661</v>
      </c>
      <c r="D20" s="45">
        <v>550</v>
      </c>
      <c r="E20" s="7">
        <v>5606.9915000000001</v>
      </c>
      <c r="F20" s="7">
        <v>1.68416726980926</v>
      </c>
    </row>
    <row r="21" spans="1:6" x14ac:dyDescent="0.2">
      <c r="A21" s="45" t="s">
        <v>1048</v>
      </c>
      <c r="B21" s="45" t="s">
        <v>1049</v>
      </c>
      <c r="C21" s="45" t="s">
        <v>1050</v>
      </c>
      <c r="D21" s="45">
        <v>550</v>
      </c>
      <c r="E21" s="7">
        <v>5489.2529999999997</v>
      </c>
      <c r="F21" s="7">
        <v>1.6488022566651499</v>
      </c>
    </row>
    <row r="22" spans="1:6" x14ac:dyDescent="0.2">
      <c r="A22" s="45" t="s">
        <v>1051</v>
      </c>
      <c r="B22" s="45" t="s">
        <v>1052</v>
      </c>
      <c r="C22" s="45" t="s">
        <v>687</v>
      </c>
      <c r="D22" s="45">
        <v>500</v>
      </c>
      <c r="E22" s="7">
        <v>5009.4399999999996</v>
      </c>
      <c r="F22" s="7">
        <v>1.5046812337905799</v>
      </c>
    </row>
    <row r="23" spans="1:6" x14ac:dyDescent="0.2">
      <c r="A23" s="45" t="s">
        <v>1053</v>
      </c>
      <c r="B23" s="45" t="s">
        <v>1054</v>
      </c>
      <c r="C23" s="45" t="s">
        <v>1041</v>
      </c>
      <c r="D23" s="45">
        <v>400</v>
      </c>
      <c r="E23" s="7">
        <v>4250.6279999999997</v>
      </c>
      <c r="F23" s="7">
        <v>1.2767575184900499</v>
      </c>
    </row>
    <row r="24" spans="1:6" x14ac:dyDescent="0.2">
      <c r="A24" s="45" t="s">
        <v>1055</v>
      </c>
      <c r="B24" s="45" t="s">
        <v>1056</v>
      </c>
      <c r="C24" s="45" t="s">
        <v>785</v>
      </c>
      <c r="D24" s="45">
        <v>8</v>
      </c>
      <c r="E24" s="7">
        <v>4196.4719999999998</v>
      </c>
      <c r="F24" s="7">
        <v>1.2604907268133001</v>
      </c>
    </row>
    <row r="25" spans="1:6" x14ac:dyDescent="0.2">
      <c r="A25" s="45" t="s">
        <v>1057</v>
      </c>
      <c r="B25" s="45" t="s">
        <v>1058</v>
      </c>
      <c r="C25" s="45" t="s">
        <v>785</v>
      </c>
      <c r="D25" s="45">
        <v>7</v>
      </c>
      <c r="E25" s="7">
        <v>3613.652</v>
      </c>
      <c r="F25" s="7">
        <v>1.08542957892495</v>
      </c>
    </row>
    <row r="26" spans="1:6" x14ac:dyDescent="0.2">
      <c r="A26" s="45" t="s">
        <v>677</v>
      </c>
      <c r="B26" s="45" t="s">
        <v>678</v>
      </c>
      <c r="C26" s="45" t="s">
        <v>652</v>
      </c>
      <c r="D26" s="45">
        <v>350</v>
      </c>
      <c r="E26" s="7">
        <v>3471.384</v>
      </c>
      <c r="F26" s="7">
        <v>1.04269666072074</v>
      </c>
    </row>
    <row r="27" spans="1:6" x14ac:dyDescent="0.2">
      <c r="A27" s="45" t="s">
        <v>1059</v>
      </c>
      <c r="B27" s="45" t="s">
        <v>1060</v>
      </c>
      <c r="C27" s="45" t="s">
        <v>1061</v>
      </c>
      <c r="D27" s="45">
        <v>326</v>
      </c>
      <c r="E27" s="7">
        <v>3237.3364799999999</v>
      </c>
      <c r="F27" s="7">
        <v>0.97239600612476795</v>
      </c>
    </row>
    <row r="28" spans="1:6" x14ac:dyDescent="0.2">
      <c r="A28" s="45" t="s">
        <v>1062</v>
      </c>
      <c r="B28" s="45" t="s">
        <v>1063</v>
      </c>
      <c r="C28" s="45" t="s">
        <v>1064</v>
      </c>
      <c r="D28" s="45">
        <v>300</v>
      </c>
      <c r="E28" s="7">
        <v>3001.7087999999999</v>
      </c>
      <c r="F28" s="7">
        <v>0.90162072021304596</v>
      </c>
    </row>
    <row r="29" spans="1:6" x14ac:dyDescent="0.2">
      <c r="A29" s="45" t="s">
        <v>1065</v>
      </c>
      <c r="B29" s="45" t="s">
        <v>1066</v>
      </c>
      <c r="C29" s="45" t="s">
        <v>1041</v>
      </c>
      <c r="D29" s="45">
        <v>279</v>
      </c>
      <c r="E29" s="7">
        <v>2881.8356399999998</v>
      </c>
      <c r="F29" s="7">
        <v>0.86561452105961301</v>
      </c>
    </row>
    <row r="30" spans="1:6" x14ac:dyDescent="0.2">
      <c r="A30" s="45" t="s">
        <v>1067</v>
      </c>
      <c r="B30" s="45" t="s">
        <v>1068</v>
      </c>
      <c r="C30" s="45" t="s">
        <v>681</v>
      </c>
      <c r="D30" s="45">
        <v>200</v>
      </c>
      <c r="E30" s="7">
        <v>2079.59</v>
      </c>
      <c r="F30" s="7">
        <v>0.62464468023941899</v>
      </c>
    </row>
    <row r="31" spans="1:6" x14ac:dyDescent="0.2">
      <c r="A31" s="45" t="s">
        <v>1069</v>
      </c>
      <c r="B31" s="45" t="s">
        <v>1070</v>
      </c>
      <c r="C31" s="45" t="s">
        <v>1071</v>
      </c>
      <c r="D31" s="45">
        <v>200</v>
      </c>
      <c r="E31" s="7">
        <v>1911.6279999999999</v>
      </c>
      <c r="F31" s="7">
        <v>0.57419407710015902</v>
      </c>
    </row>
    <row r="32" spans="1:6" x14ac:dyDescent="0.2">
      <c r="A32" s="45" t="s">
        <v>1072</v>
      </c>
      <c r="B32" s="45" t="s">
        <v>1073</v>
      </c>
      <c r="C32" s="45" t="s">
        <v>1074</v>
      </c>
      <c r="D32" s="45">
        <v>150</v>
      </c>
      <c r="E32" s="7">
        <v>1499.2155</v>
      </c>
      <c r="F32" s="7">
        <v>0.45031808510691101</v>
      </c>
    </row>
    <row r="33" spans="1:6" x14ac:dyDescent="0.2">
      <c r="A33" s="45" t="s">
        <v>731</v>
      </c>
      <c r="B33" s="45" t="s">
        <v>732</v>
      </c>
      <c r="C33" s="45" t="s">
        <v>652</v>
      </c>
      <c r="D33" s="45">
        <v>150</v>
      </c>
      <c r="E33" s="7">
        <v>1497.0854999999999</v>
      </c>
      <c r="F33" s="7">
        <v>0.44967829881783</v>
      </c>
    </row>
    <row r="34" spans="1:6" x14ac:dyDescent="0.2">
      <c r="A34" s="45" t="s">
        <v>1075</v>
      </c>
      <c r="B34" s="45" t="s">
        <v>1076</v>
      </c>
      <c r="C34" s="45" t="s">
        <v>661</v>
      </c>
      <c r="D34" s="45">
        <v>150</v>
      </c>
      <c r="E34" s="7">
        <v>1461.279</v>
      </c>
      <c r="F34" s="7">
        <v>0.43892313085539802</v>
      </c>
    </row>
    <row r="35" spans="1:6" x14ac:dyDescent="0.2">
      <c r="A35" s="45" t="s">
        <v>1077</v>
      </c>
      <c r="B35" s="45" t="s">
        <v>1078</v>
      </c>
      <c r="C35" s="45" t="s">
        <v>791</v>
      </c>
      <c r="D35" s="45">
        <v>125</v>
      </c>
      <c r="E35" s="7">
        <v>1288.42</v>
      </c>
      <c r="F35" s="7">
        <v>0.38700161998955201</v>
      </c>
    </row>
    <row r="36" spans="1:6" x14ac:dyDescent="0.2">
      <c r="A36" s="45" t="s">
        <v>1079</v>
      </c>
      <c r="B36" s="45" t="s">
        <v>1080</v>
      </c>
      <c r="C36" s="45" t="s">
        <v>1031</v>
      </c>
      <c r="D36" s="45">
        <v>100</v>
      </c>
      <c r="E36" s="7">
        <v>1019.221</v>
      </c>
      <c r="F36" s="7">
        <v>0.30614254523165702</v>
      </c>
    </row>
    <row r="37" spans="1:6" x14ac:dyDescent="0.2">
      <c r="A37" s="45" t="s">
        <v>647</v>
      </c>
      <c r="B37" s="45" t="s">
        <v>648</v>
      </c>
      <c r="C37" s="45" t="s">
        <v>649</v>
      </c>
      <c r="D37" s="45">
        <v>100</v>
      </c>
      <c r="E37" s="7">
        <v>1000.0069999999999</v>
      </c>
      <c r="F37" s="7">
        <v>0.30037125238733597</v>
      </c>
    </row>
    <row r="38" spans="1:6" x14ac:dyDescent="0.2">
      <c r="A38" s="45" t="s">
        <v>1081</v>
      </c>
      <c r="B38" s="45" t="s">
        <v>1082</v>
      </c>
      <c r="C38" s="45" t="s">
        <v>700</v>
      </c>
      <c r="D38" s="45">
        <v>100</v>
      </c>
      <c r="E38" s="7">
        <v>964.01099999999997</v>
      </c>
      <c r="F38" s="7">
        <v>0.28955916447101698</v>
      </c>
    </row>
    <row r="39" spans="1:6" x14ac:dyDescent="0.2">
      <c r="A39" s="45" t="s">
        <v>1083</v>
      </c>
      <c r="B39" s="45" t="s">
        <v>1084</v>
      </c>
      <c r="C39" s="45" t="s">
        <v>1085</v>
      </c>
      <c r="D39" s="45">
        <v>50</v>
      </c>
      <c r="E39" s="7">
        <v>516.40449999999998</v>
      </c>
      <c r="F39" s="7">
        <v>0.155111980619592</v>
      </c>
    </row>
    <row r="40" spans="1:6" x14ac:dyDescent="0.2">
      <c r="A40" s="45" t="s">
        <v>674</v>
      </c>
      <c r="B40" s="45" t="s">
        <v>675</v>
      </c>
      <c r="C40" s="45" t="s">
        <v>676</v>
      </c>
      <c r="D40" s="45">
        <v>50000</v>
      </c>
      <c r="E40" s="7">
        <v>502.113</v>
      </c>
      <c r="F40" s="7">
        <v>0.150819254915178</v>
      </c>
    </row>
    <row r="41" spans="1:6" x14ac:dyDescent="0.2">
      <c r="A41" s="45" t="s">
        <v>1086</v>
      </c>
      <c r="B41" s="45" t="s">
        <v>1087</v>
      </c>
      <c r="C41" s="45" t="s">
        <v>652</v>
      </c>
      <c r="D41" s="45">
        <v>50</v>
      </c>
      <c r="E41" s="7">
        <v>499.93650000000002</v>
      </c>
      <c r="F41" s="7">
        <v>0.15016550146063101</v>
      </c>
    </row>
    <row r="42" spans="1:6" x14ac:dyDescent="0.2">
      <c r="A42" s="45" t="s">
        <v>1088</v>
      </c>
      <c r="B42" s="45" t="s">
        <v>1089</v>
      </c>
      <c r="C42" s="45" t="s">
        <v>687</v>
      </c>
      <c r="D42" s="45">
        <v>40</v>
      </c>
      <c r="E42" s="7">
        <v>391.01600000000002</v>
      </c>
      <c r="F42" s="7">
        <v>0.117449143479482</v>
      </c>
    </row>
    <row r="43" spans="1:6" x14ac:dyDescent="0.2">
      <c r="A43" s="45" t="s">
        <v>1090</v>
      </c>
      <c r="B43" s="45" t="s">
        <v>1091</v>
      </c>
      <c r="C43" s="45" t="s">
        <v>1092</v>
      </c>
      <c r="D43" s="45">
        <v>20</v>
      </c>
      <c r="E43" s="7">
        <v>198.89439999999999</v>
      </c>
      <c r="F43" s="7">
        <v>5.9741741828635002E-2</v>
      </c>
    </row>
    <row r="44" spans="1:6" x14ac:dyDescent="0.2">
      <c r="A44" s="45" t="s">
        <v>1093</v>
      </c>
      <c r="B44" s="45" t="s">
        <v>1094</v>
      </c>
      <c r="C44" s="45" t="s">
        <v>687</v>
      </c>
      <c r="D44" s="45">
        <v>8</v>
      </c>
      <c r="E44" s="7">
        <v>62.115519999999997</v>
      </c>
      <c r="F44" s="7">
        <v>1.8657585931989101E-2</v>
      </c>
    </row>
    <row r="45" spans="1:6" x14ac:dyDescent="0.2">
      <c r="A45" s="44" t="s">
        <v>135</v>
      </c>
      <c r="B45" s="45"/>
      <c r="C45" s="45"/>
      <c r="D45" s="45"/>
      <c r="E45" s="6">
        <f>SUM(E8:E44)</f>
        <v>153920.4486537</v>
      </c>
      <c r="F45" s="6">
        <f>SUM(F8:F44)</f>
        <v>46.232954299452473</v>
      </c>
    </row>
    <row r="46" spans="1:6" x14ac:dyDescent="0.2">
      <c r="A46" s="45"/>
      <c r="B46" s="45"/>
      <c r="C46" s="45"/>
      <c r="D46" s="45"/>
      <c r="E46" s="7"/>
      <c r="F46" s="7"/>
    </row>
    <row r="47" spans="1:6" x14ac:dyDescent="0.2">
      <c r="A47" s="44" t="s">
        <v>788</v>
      </c>
      <c r="B47" s="45"/>
      <c r="C47" s="45"/>
      <c r="D47" s="45"/>
      <c r="E47" s="7"/>
      <c r="F47" s="7"/>
    </row>
    <row r="48" spans="1:6" x14ac:dyDescent="0.2">
      <c r="A48" s="45" t="s">
        <v>1095</v>
      </c>
      <c r="B48" s="45" t="s">
        <v>1096</v>
      </c>
      <c r="C48" s="45" t="s">
        <v>1097</v>
      </c>
      <c r="D48" s="45">
        <v>1650</v>
      </c>
      <c r="E48" s="7">
        <v>16110.204</v>
      </c>
      <c r="F48" s="7">
        <v>4.8390082786375199</v>
      </c>
    </row>
    <row r="49" spans="1:6" x14ac:dyDescent="0.2">
      <c r="A49" s="45" t="s">
        <v>1098</v>
      </c>
      <c r="B49" s="45" t="s">
        <v>1099</v>
      </c>
      <c r="C49" s="45" t="s">
        <v>1092</v>
      </c>
      <c r="D49" s="45">
        <v>110</v>
      </c>
      <c r="E49" s="7">
        <v>12551.682000000001</v>
      </c>
      <c r="F49" s="7">
        <v>3.7701380509412301</v>
      </c>
    </row>
    <row r="50" spans="1:6" x14ac:dyDescent="0.2">
      <c r="A50" s="45" t="s">
        <v>1100</v>
      </c>
      <c r="B50" s="45" t="s">
        <v>1101</v>
      </c>
      <c r="C50" s="45" t="s">
        <v>1102</v>
      </c>
      <c r="D50" s="45">
        <v>1050</v>
      </c>
      <c r="E50" s="7">
        <v>11473.875</v>
      </c>
      <c r="F50" s="7">
        <v>3.4463980786991999</v>
      </c>
    </row>
    <row r="51" spans="1:6" x14ac:dyDescent="0.2">
      <c r="A51" s="45" t="s">
        <v>1103</v>
      </c>
      <c r="B51" s="45" t="s">
        <v>1104</v>
      </c>
      <c r="C51" s="45" t="s">
        <v>1105</v>
      </c>
      <c r="D51" s="45">
        <v>1000</v>
      </c>
      <c r="E51" s="7">
        <v>10442.34</v>
      </c>
      <c r="F51" s="7">
        <v>3.1365567877568599</v>
      </c>
    </row>
    <row r="52" spans="1:6" x14ac:dyDescent="0.2">
      <c r="A52" s="45" t="s">
        <v>1106</v>
      </c>
      <c r="B52" s="45" t="s">
        <v>1107</v>
      </c>
      <c r="C52" s="45" t="s">
        <v>1108</v>
      </c>
      <c r="D52" s="45">
        <v>10673</v>
      </c>
      <c r="E52" s="7">
        <v>10414.948205999999</v>
      </c>
      <c r="F52" s="7">
        <v>3.1283291378814901</v>
      </c>
    </row>
    <row r="53" spans="1:6" x14ac:dyDescent="0.2">
      <c r="A53" s="45" t="s">
        <v>1109</v>
      </c>
      <c r="B53" s="45" t="s">
        <v>1110</v>
      </c>
      <c r="C53" s="45" t="s">
        <v>785</v>
      </c>
      <c r="D53" s="45">
        <v>980</v>
      </c>
      <c r="E53" s="7">
        <v>9558.8024000000005</v>
      </c>
      <c r="F53" s="7">
        <v>2.8711693500256201</v>
      </c>
    </row>
    <row r="54" spans="1:6" x14ac:dyDescent="0.2">
      <c r="A54" s="45" t="s">
        <v>798</v>
      </c>
      <c r="B54" s="45" t="s">
        <v>799</v>
      </c>
      <c r="C54" s="45" t="s">
        <v>690</v>
      </c>
      <c r="D54" s="45">
        <v>850</v>
      </c>
      <c r="E54" s="7">
        <v>8774.7114999999994</v>
      </c>
      <c r="F54" s="7">
        <v>2.6356526330241299</v>
      </c>
    </row>
    <row r="55" spans="1:6" x14ac:dyDescent="0.2">
      <c r="A55" s="45" t="s">
        <v>1111</v>
      </c>
      <c r="B55" s="45" t="s">
        <v>1112</v>
      </c>
      <c r="C55" s="45" t="s">
        <v>821</v>
      </c>
      <c r="D55" s="45">
        <v>850</v>
      </c>
      <c r="E55" s="7">
        <v>8482.5494999999992</v>
      </c>
      <c r="F55" s="7">
        <v>2.5478961814793002</v>
      </c>
    </row>
    <row r="56" spans="1:6" x14ac:dyDescent="0.2">
      <c r="A56" s="45" t="s">
        <v>1113</v>
      </c>
      <c r="B56" s="45" t="s">
        <v>1114</v>
      </c>
      <c r="C56" s="45" t="s">
        <v>821</v>
      </c>
      <c r="D56" s="45">
        <v>850</v>
      </c>
      <c r="E56" s="7">
        <v>8467.7340000000004</v>
      </c>
      <c r="F56" s="7">
        <v>2.5434460623403901</v>
      </c>
    </row>
    <row r="57" spans="1:6" x14ac:dyDescent="0.2">
      <c r="A57" s="45" t="s">
        <v>1115</v>
      </c>
      <c r="B57" s="45" t="s">
        <v>1116</v>
      </c>
      <c r="C57" s="45" t="s">
        <v>806</v>
      </c>
      <c r="D57" s="45">
        <v>770</v>
      </c>
      <c r="E57" s="7">
        <v>7610.4027999999998</v>
      </c>
      <c r="F57" s="7">
        <v>2.28593021869656</v>
      </c>
    </row>
    <row r="58" spans="1:6" x14ac:dyDescent="0.2">
      <c r="A58" s="45" t="s">
        <v>1117</v>
      </c>
      <c r="B58" s="45" t="s">
        <v>796</v>
      </c>
      <c r="C58" s="45" t="s">
        <v>797</v>
      </c>
      <c r="D58" s="45">
        <v>750</v>
      </c>
      <c r="E58" s="7">
        <v>7425.7349999999997</v>
      </c>
      <c r="F58" s="7">
        <v>2.23046170861452</v>
      </c>
    </row>
    <row r="59" spans="1:6" x14ac:dyDescent="0.2">
      <c r="A59" s="45" t="s">
        <v>1118</v>
      </c>
      <c r="B59" s="45" t="s">
        <v>1119</v>
      </c>
      <c r="C59" s="45" t="s">
        <v>837</v>
      </c>
      <c r="D59" s="45">
        <v>600</v>
      </c>
      <c r="E59" s="7">
        <v>6030.9840000000004</v>
      </c>
      <c r="F59" s="7">
        <v>1.8115215365572299</v>
      </c>
    </row>
    <row r="60" spans="1:6" x14ac:dyDescent="0.2">
      <c r="A60" s="45" t="s">
        <v>1120</v>
      </c>
      <c r="B60" s="45" t="s">
        <v>1121</v>
      </c>
      <c r="C60" s="45" t="s">
        <v>1108</v>
      </c>
      <c r="D60" s="45">
        <v>44</v>
      </c>
      <c r="E60" s="7">
        <v>6005.0451999999996</v>
      </c>
      <c r="F60" s="7">
        <v>1.8037303212543101</v>
      </c>
    </row>
    <row r="61" spans="1:6" x14ac:dyDescent="0.2">
      <c r="A61" s="45" t="s">
        <v>1122</v>
      </c>
      <c r="B61" s="45" t="s">
        <v>1123</v>
      </c>
      <c r="C61" s="45" t="s">
        <v>806</v>
      </c>
      <c r="D61" s="45">
        <v>6000</v>
      </c>
      <c r="E61" s="7">
        <v>5955.9719999999998</v>
      </c>
      <c r="F61" s="7">
        <v>1.78899024589219</v>
      </c>
    </row>
    <row r="62" spans="1:6" x14ac:dyDescent="0.2">
      <c r="A62" s="45" t="s">
        <v>822</v>
      </c>
      <c r="B62" s="45" t="s">
        <v>823</v>
      </c>
      <c r="C62" s="45" t="s">
        <v>794</v>
      </c>
      <c r="D62" s="45">
        <v>450</v>
      </c>
      <c r="E62" s="7">
        <v>4500.0504000000001</v>
      </c>
      <c r="F62" s="7">
        <v>1.35167631271994</v>
      </c>
    </row>
    <row r="63" spans="1:6" x14ac:dyDescent="0.2">
      <c r="A63" s="45" t="s">
        <v>800</v>
      </c>
      <c r="B63" s="45" t="s">
        <v>801</v>
      </c>
      <c r="C63" s="45" t="s">
        <v>794</v>
      </c>
      <c r="D63" s="45">
        <v>350</v>
      </c>
      <c r="E63" s="7">
        <v>3499.9563665999999</v>
      </c>
      <c r="F63" s="7">
        <v>1.0512789181842499</v>
      </c>
    </row>
    <row r="64" spans="1:6" x14ac:dyDescent="0.2">
      <c r="A64" s="45" t="s">
        <v>1124</v>
      </c>
      <c r="B64" s="45" t="s">
        <v>1107</v>
      </c>
      <c r="C64" s="45" t="s">
        <v>1108</v>
      </c>
      <c r="D64" s="45">
        <v>3559</v>
      </c>
      <c r="E64" s="7">
        <v>3472.9504980000002</v>
      </c>
      <c r="F64" s="7">
        <v>1.0431671883931599</v>
      </c>
    </row>
    <row r="65" spans="1:6" x14ac:dyDescent="0.2">
      <c r="A65" s="45" t="s">
        <v>1125</v>
      </c>
      <c r="B65" s="45" t="s">
        <v>1126</v>
      </c>
      <c r="C65" s="45" t="s">
        <v>813</v>
      </c>
      <c r="D65" s="45">
        <v>350</v>
      </c>
      <c r="E65" s="7">
        <v>3463.6244999999999</v>
      </c>
      <c r="F65" s="7">
        <v>1.0403659463028401</v>
      </c>
    </row>
    <row r="66" spans="1:6" x14ac:dyDescent="0.2">
      <c r="A66" s="45" t="s">
        <v>1127</v>
      </c>
      <c r="B66" s="45" t="s">
        <v>1128</v>
      </c>
      <c r="C66" s="45" t="s">
        <v>1105</v>
      </c>
      <c r="D66" s="45">
        <v>320</v>
      </c>
      <c r="E66" s="7">
        <v>3341.5488</v>
      </c>
      <c r="F66" s="7">
        <v>1.0036981720822</v>
      </c>
    </row>
    <row r="67" spans="1:6" x14ac:dyDescent="0.2">
      <c r="A67" s="45" t="s">
        <v>1129</v>
      </c>
      <c r="B67" s="45" t="s">
        <v>1130</v>
      </c>
      <c r="C67" s="45" t="s">
        <v>1097</v>
      </c>
      <c r="D67" s="45">
        <v>350</v>
      </c>
      <c r="E67" s="7">
        <v>3312.2809999999999</v>
      </c>
      <c r="F67" s="7">
        <v>0.99490702787958296</v>
      </c>
    </row>
    <row r="68" spans="1:6" x14ac:dyDescent="0.2">
      <c r="A68" s="45" t="s">
        <v>1131</v>
      </c>
      <c r="B68" s="45" t="s">
        <v>1132</v>
      </c>
      <c r="C68" s="45" t="s">
        <v>837</v>
      </c>
      <c r="D68" s="45">
        <v>307</v>
      </c>
      <c r="E68" s="7">
        <v>3088.8989200000001</v>
      </c>
      <c r="F68" s="7">
        <v>0.92780994242869297</v>
      </c>
    </row>
    <row r="69" spans="1:6" x14ac:dyDescent="0.2">
      <c r="A69" s="45" t="s">
        <v>1133</v>
      </c>
      <c r="B69" s="45" t="s">
        <v>1134</v>
      </c>
      <c r="C69" s="45" t="s">
        <v>806</v>
      </c>
      <c r="D69" s="45">
        <v>3000</v>
      </c>
      <c r="E69" s="7">
        <v>2994.5790000000002</v>
      </c>
      <c r="F69" s="7">
        <v>0.89947914824877895</v>
      </c>
    </row>
    <row r="70" spans="1:6" x14ac:dyDescent="0.2">
      <c r="A70" s="45" t="s">
        <v>1135</v>
      </c>
      <c r="B70" s="45" t="s">
        <v>1136</v>
      </c>
      <c r="C70" s="45" t="s">
        <v>806</v>
      </c>
      <c r="D70" s="45">
        <v>250</v>
      </c>
      <c r="E70" s="7">
        <v>2509.125</v>
      </c>
      <c r="F70" s="7">
        <v>0.75366374300017402</v>
      </c>
    </row>
    <row r="71" spans="1:6" x14ac:dyDescent="0.2">
      <c r="A71" s="45" t="s">
        <v>1137</v>
      </c>
      <c r="B71" s="45" t="s">
        <v>1138</v>
      </c>
      <c r="C71" s="45" t="s">
        <v>655</v>
      </c>
      <c r="D71" s="45">
        <v>140</v>
      </c>
      <c r="E71" s="7">
        <v>1375.9564</v>
      </c>
      <c r="F71" s="7">
        <v>0.41329485403439198</v>
      </c>
    </row>
    <row r="72" spans="1:6" x14ac:dyDescent="0.2">
      <c r="A72" s="45" t="s">
        <v>824</v>
      </c>
      <c r="B72" s="45" t="s">
        <v>825</v>
      </c>
      <c r="C72" s="45" t="s">
        <v>826</v>
      </c>
      <c r="D72" s="45">
        <v>135</v>
      </c>
      <c r="E72" s="7">
        <v>1300.3132499999999</v>
      </c>
      <c r="F72" s="7">
        <v>0.39057398538045002</v>
      </c>
    </row>
    <row r="73" spans="1:6" x14ac:dyDescent="0.2">
      <c r="A73" s="45" t="s">
        <v>1139</v>
      </c>
      <c r="B73" s="45" t="s">
        <v>1140</v>
      </c>
      <c r="C73" s="45" t="s">
        <v>714</v>
      </c>
      <c r="D73" s="45">
        <v>10</v>
      </c>
      <c r="E73" s="7">
        <v>1080.8889999999999</v>
      </c>
      <c r="F73" s="7">
        <v>0.324665709961726</v>
      </c>
    </row>
    <row r="74" spans="1:6" x14ac:dyDescent="0.2">
      <c r="A74" s="45" t="s">
        <v>1141</v>
      </c>
      <c r="B74" s="45" t="s">
        <v>1142</v>
      </c>
      <c r="C74" s="45" t="s">
        <v>806</v>
      </c>
      <c r="D74" s="45">
        <v>100</v>
      </c>
      <c r="E74" s="7">
        <v>1000.917</v>
      </c>
      <c r="F74" s="7">
        <v>0.30064458831365698</v>
      </c>
    </row>
    <row r="75" spans="1:6" x14ac:dyDescent="0.2">
      <c r="A75" s="45" t="s">
        <v>1143</v>
      </c>
      <c r="B75" s="45" t="s">
        <v>1144</v>
      </c>
      <c r="C75" s="45" t="s">
        <v>794</v>
      </c>
      <c r="D75" s="45">
        <v>100</v>
      </c>
      <c r="E75" s="7">
        <v>989.99</v>
      </c>
      <c r="F75" s="7">
        <v>0.29736245461375699</v>
      </c>
    </row>
    <row r="76" spans="1:6" x14ac:dyDescent="0.2">
      <c r="A76" s="45" t="s">
        <v>1145</v>
      </c>
      <c r="B76" s="45" t="s">
        <v>1146</v>
      </c>
      <c r="C76" s="45" t="s">
        <v>806</v>
      </c>
      <c r="D76" s="45">
        <v>135</v>
      </c>
      <c r="E76" s="7">
        <v>688.69574999999998</v>
      </c>
      <c r="F76" s="7">
        <v>0.206862956900637</v>
      </c>
    </row>
    <row r="77" spans="1:6" x14ac:dyDescent="0.2">
      <c r="A77" s="45" t="s">
        <v>1147</v>
      </c>
      <c r="B77" s="45" t="s">
        <v>1148</v>
      </c>
      <c r="C77" s="45" t="s">
        <v>785</v>
      </c>
      <c r="D77" s="45">
        <v>50</v>
      </c>
      <c r="E77" s="7">
        <v>553.69600000000003</v>
      </c>
      <c r="F77" s="7">
        <v>0.166313196769481</v>
      </c>
    </row>
    <row r="78" spans="1:6" x14ac:dyDescent="0.2">
      <c r="A78" s="45" t="s">
        <v>789</v>
      </c>
      <c r="B78" s="45" t="s">
        <v>790</v>
      </c>
      <c r="C78" s="45" t="s">
        <v>791</v>
      </c>
      <c r="D78" s="45">
        <v>60</v>
      </c>
      <c r="E78" s="7">
        <v>300.12599999999998</v>
      </c>
      <c r="F78" s="7">
        <v>9.0148591453861504E-2</v>
      </c>
    </row>
    <row r="79" spans="1:6" x14ac:dyDescent="0.2">
      <c r="A79" s="44" t="s">
        <v>135</v>
      </c>
      <c r="B79" s="45"/>
      <c r="C79" s="45"/>
      <c r="D79" s="45"/>
      <c r="E79" s="6">
        <f>SUM(E48:E78)</f>
        <v>166778.58349059994</v>
      </c>
      <c r="F79" s="6">
        <f>SUM(F48:F78)</f>
        <v>50.095141328468131</v>
      </c>
    </row>
    <row r="80" spans="1:6" x14ac:dyDescent="0.2">
      <c r="A80" s="45"/>
      <c r="B80" s="45"/>
      <c r="C80" s="45"/>
      <c r="D80" s="45"/>
      <c r="E80" s="7"/>
      <c r="F80" s="7"/>
    </row>
    <row r="81" spans="1:10" x14ac:dyDescent="0.2">
      <c r="A81" s="45"/>
      <c r="B81" s="45"/>
      <c r="C81" s="45"/>
      <c r="D81" s="45"/>
      <c r="E81" s="7"/>
      <c r="F81" s="7"/>
    </row>
    <row r="82" spans="1:10" x14ac:dyDescent="0.2">
      <c r="A82" s="44" t="s">
        <v>135</v>
      </c>
      <c r="B82" s="45"/>
      <c r="C82" s="45"/>
      <c r="D82" s="45"/>
      <c r="E82" s="6">
        <v>320699.0321443</v>
      </c>
      <c r="F82" s="6">
        <v>96.328095627920632</v>
      </c>
      <c r="I82" s="1"/>
      <c r="J82" s="1"/>
    </row>
    <row r="83" spans="1:10" x14ac:dyDescent="0.2">
      <c r="A83" s="45"/>
      <c r="B83" s="45"/>
      <c r="C83" s="45"/>
      <c r="D83" s="45"/>
      <c r="E83" s="7"/>
      <c r="F83" s="7"/>
    </row>
    <row r="84" spans="1:10" x14ac:dyDescent="0.2">
      <c r="A84" s="44" t="s">
        <v>141</v>
      </c>
      <c r="B84" s="45"/>
      <c r="C84" s="45"/>
      <c r="D84" s="45"/>
      <c r="E84" s="6">
        <v>12224.6409745</v>
      </c>
      <c r="F84" s="6">
        <v>3.67</v>
      </c>
      <c r="I84" s="1"/>
      <c r="J84" s="1"/>
    </row>
    <row r="85" spans="1:10" x14ac:dyDescent="0.2">
      <c r="A85" s="45"/>
      <c r="B85" s="45"/>
      <c r="C85" s="45"/>
      <c r="D85" s="45"/>
      <c r="E85" s="7"/>
      <c r="F85" s="7"/>
    </row>
    <row r="86" spans="1:10" x14ac:dyDescent="0.2">
      <c r="A86" s="46" t="s">
        <v>142</v>
      </c>
      <c r="B86" s="43"/>
      <c r="C86" s="43"/>
      <c r="D86" s="43"/>
      <c r="E86" s="8">
        <v>332923.67097450001</v>
      </c>
      <c r="F86" s="8">
        <f xml:space="preserve"> ROUND(SUM(F82:F85),2)</f>
        <v>100</v>
      </c>
      <c r="I86" s="1"/>
      <c r="J86" s="1"/>
    </row>
    <row r="87" spans="1:10" x14ac:dyDescent="0.2">
      <c r="A87" s="4" t="s">
        <v>913</v>
      </c>
      <c r="F87" s="9" t="s">
        <v>1149</v>
      </c>
    </row>
    <row r="89" spans="1:10" x14ac:dyDescent="0.2">
      <c r="A89" s="4" t="s">
        <v>143</v>
      </c>
    </row>
    <row r="90" spans="1:10" x14ac:dyDescent="0.2">
      <c r="A90" s="4" t="s">
        <v>144</v>
      </c>
    </row>
    <row r="91" spans="1:10" x14ac:dyDescent="0.2">
      <c r="A91" s="4" t="s">
        <v>914</v>
      </c>
    </row>
    <row r="92" spans="1:10" x14ac:dyDescent="0.2">
      <c r="A92" s="2" t="s">
        <v>563</v>
      </c>
      <c r="D92" s="2">
        <v>19.8721</v>
      </c>
    </row>
    <row r="93" spans="1:10" x14ac:dyDescent="0.2">
      <c r="A93" s="2" t="s">
        <v>564</v>
      </c>
      <c r="D93" s="2">
        <v>11.7013</v>
      </c>
    </row>
    <row r="94" spans="1:10" x14ac:dyDescent="0.2">
      <c r="A94" s="2" t="s">
        <v>565</v>
      </c>
      <c r="D94" s="2">
        <v>20.619499999999999</v>
      </c>
    </row>
    <row r="95" spans="1:10" x14ac:dyDescent="0.2">
      <c r="A95" s="2" t="s">
        <v>566</v>
      </c>
      <c r="D95" s="2">
        <v>11.253500000000001</v>
      </c>
    </row>
    <row r="97" spans="1:5" x14ac:dyDescent="0.2">
      <c r="A97" s="4" t="s">
        <v>146</v>
      </c>
    </row>
    <row r="98" spans="1:5" x14ac:dyDescent="0.2">
      <c r="A98" s="2" t="s">
        <v>563</v>
      </c>
      <c r="D98" s="10">
        <v>20.404499999999999</v>
      </c>
    </row>
    <row r="99" spans="1:5" x14ac:dyDescent="0.2">
      <c r="A99" s="2" t="s">
        <v>564</v>
      </c>
      <c r="D99" s="10">
        <v>11.613099999999999</v>
      </c>
    </row>
    <row r="100" spans="1:5" x14ac:dyDescent="0.2">
      <c r="A100" s="2" t="s">
        <v>565</v>
      </c>
      <c r="D100" s="10">
        <v>21.2516</v>
      </c>
    </row>
    <row r="101" spans="1:5" x14ac:dyDescent="0.2">
      <c r="A101" s="2" t="s">
        <v>566</v>
      </c>
      <c r="D101" s="10">
        <v>11.107699999999999</v>
      </c>
    </row>
    <row r="103" spans="1:5" x14ac:dyDescent="0.2">
      <c r="A103" s="4" t="s">
        <v>147</v>
      </c>
      <c r="D103" s="47"/>
    </row>
    <row r="104" spans="1:5" x14ac:dyDescent="0.2">
      <c r="A104" s="27" t="s">
        <v>636</v>
      </c>
      <c r="B104" s="28"/>
      <c r="C104" s="37" t="s">
        <v>637</v>
      </c>
      <c r="D104" s="38"/>
    </row>
    <row r="105" spans="1:5" x14ac:dyDescent="0.2">
      <c r="A105" s="39"/>
      <c r="B105" s="40"/>
      <c r="C105" s="29" t="s">
        <v>638</v>
      </c>
      <c r="D105" s="29" t="s">
        <v>639</v>
      </c>
    </row>
    <row r="106" spans="1:5" x14ac:dyDescent="0.2">
      <c r="A106" s="30" t="s">
        <v>566</v>
      </c>
      <c r="B106" s="31"/>
      <c r="C106" s="32">
        <v>0.31779660879999999</v>
      </c>
      <c r="D106" s="32">
        <v>0.29443254720000001</v>
      </c>
    </row>
    <row r="107" spans="1:5" x14ac:dyDescent="0.2">
      <c r="A107" s="30" t="s">
        <v>564</v>
      </c>
      <c r="B107" s="31"/>
      <c r="C107" s="32">
        <v>0.31779660879999999</v>
      </c>
      <c r="D107" s="32">
        <v>0.29443254720000001</v>
      </c>
    </row>
    <row r="109" spans="1:5" x14ac:dyDescent="0.2">
      <c r="A109" s="4" t="s">
        <v>929</v>
      </c>
      <c r="D109" s="48">
        <v>2.212320585134552</v>
      </c>
      <c r="E109" s="1" t="s">
        <v>930</v>
      </c>
    </row>
  </sheetData>
  <mergeCells count="3">
    <mergeCell ref="C104:D104"/>
    <mergeCell ref="A105:B105"/>
    <mergeCell ref="A1:F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showGridLines="0" workbookViewId="0">
      <selection sqref="A1:E1"/>
    </sheetView>
  </sheetViews>
  <sheetFormatPr defaultRowHeight="11.25" x14ac:dyDescent="0.2"/>
  <cols>
    <col min="1" max="1" width="58.85546875" style="1" bestFit="1" customWidth="1"/>
    <col min="2" max="2" width="36.5703125" style="1" bestFit="1" customWidth="1"/>
    <col min="3" max="3" width="29.8554687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6" t="s">
        <v>359</v>
      </c>
      <c r="B1" s="36"/>
      <c r="C1" s="36"/>
      <c r="D1" s="36"/>
      <c r="E1" s="36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117115</v>
      </c>
      <c r="E8" s="7">
        <v>2206.6808299999998</v>
      </c>
      <c r="F8" s="7">
        <v>9.4240903071936408</v>
      </c>
    </row>
    <row r="9" spans="1:6" x14ac:dyDescent="0.2">
      <c r="A9" s="7" t="s">
        <v>319</v>
      </c>
      <c r="B9" s="7" t="s">
        <v>320</v>
      </c>
      <c r="C9" s="7" t="s">
        <v>86</v>
      </c>
      <c r="D9" s="7">
        <v>197636</v>
      </c>
      <c r="E9" s="7">
        <v>1886.5344379999999</v>
      </c>
      <c r="F9" s="7">
        <v>8.0568384288464614</v>
      </c>
    </row>
    <row r="10" spans="1:6" x14ac:dyDescent="0.2">
      <c r="A10" s="7" t="s">
        <v>253</v>
      </c>
      <c r="B10" s="7" t="s">
        <v>254</v>
      </c>
      <c r="C10" s="7" t="s">
        <v>111</v>
      </c>
      <c r="D10" s="7">
        <v>91578</v>
      </c>
      <c r="E10" s="7">
        <v>1656.3712860000001</v>
      </c>
      <c r="F10" s="7">
        <v>7.0738787274036676</v>
      </c>
    </row>
    <row r="11" spans="1:6" x14ac:dyDescent="0.2">
      <c r="A11" s="7" t="s">
        <v>12</v>
      </c>
      <c r="B11" s="7" t="s">
        <v>13</v>
      </c>
      <c r="C11" s="7" t="s">
        <v>14</v>
      </c>
      <c r="D11" s="7">
        <v>114606</v>
      </c>
      <c r="E11" s="7">
        <v>1343.869956</v>
      </c>
      <c r="F11" s="7">
        <v>5.7392766793865455</v>
      </c>
    </row>
    <row r="12" spans="1:6" x14ac:dyDescent="0.2">
      <c r="A12" s="7" t="s">
        <v>230</v>
      </c>
      <c r="B12" s="7" t="s">
        <v>231</v>
      </c>
      <c r="C12" s="7" t="s">
        <v>59</v>
      </c>
      <c r="D12" s="7">
        <v>489677</v>
      </c>
      <c r="E12" s="7">
        <v>1297.8888884999999</v>
      </c>
      <c r="F12" s="7">
        <v>5.542904949206986</v>
      </c>
    </row>
    <row r="13" spans="1:6" x14ac:dyDescent="0.2">
      <c r="A13" s="7" t="s">
        <v>18</v>
      </c>
      <c r="B13" s="7" t="s">
        <v>19</v>
      </c>
      <c r="C13" s="7" t="s">
        <v>11</v>
      </c>
      <c r="D13" s="7">
        <v>367940</v>
      </c>
      <c r="E13" s="7">
        <v>1152.57205</v>
      </c>
      <c r="F13" s="7">
        <v>4.922299109630325</v>
      </c>
    </row>
    <row r="14" spans="1:6" x14ac:dyDescent="0.2">
      <c r="A14" s="7" t="s">
        <v>22</v>
      </c>
      <c r="B14" s="7" t="s">
        <v>23</v>
      </c>
      <c r="C14" s="7" t="s">
        <v>24</v>
      </c>
      <c r="D14" s="7">
        <v>70820</v>
      </c>
      <c r="E14" s="7">
        <v>933.51382999999998</v>
      </c>
      <c r="F14" s="7">
        <v>3.9867653343117198</v>
      </c>
    </row>
    <row r="15" spans="1:6" x14ac:dyDescent="0.2">
      <c r="A15" s="7" t="s">
        <v>321</v>
      </c>
      <c r="B15" s="7" t="s">
        <v>322</v>
      </c>
      <c r="C15" s="7" t="s">
        <v>14</v>
      </c>
      <c r="D15" s="7">
        <v>28557</v>
      </c>
      <c r="E15" s="7">
        <v>866.71922849999999</v>
      </c>
      <c r="F15" s="7">
        <v>3.7015050701125642</v>
      </c>
    </row>
    <row r="16" spans="1:6" x14ac:dyDescent="0.2">
      <c r="A16" s="7" t="s">
        <v>25</v>
      </c>
      <c r="B16" s="7" t="s">
        <v>26</v>
      </c>
      <c r="C16" s="7" t="s">
        <v>11</v>
      </c>
      <c r="D16" s="7">
        <v>76441</v>
      </c>
      <c r="E16" s="7">
        <v>833.62732549999998</v>
      </c>
      <c r="F16" s="7">
        <v>3.5601792027423875</v>
      </c>
    </row>
    <row r="17" spans="1:6" x14ac:dyDescent="0.2">
      <c r="A17" s="7" t="s">
        <v>323</v>
      </c>
      <c r="B17" s="7" t="s">
        <v>324</v>
      </c>
      <c r="C17" s="7" t="s">
        <v>29</v>
      </c>
      <c r="D17" s="7">
        <v>7624</v>
      </c>
      <c r="E17" s="7">
        <v>674.79642799999999</v>
      </c>
      <c r="F17" s="7">
        <v>2.8818587581801274</v>
      </c>
    </row>
    <row r="18" spans="1:6" x14ac:dyDescent="0.2">
      <c r="A18" s="7" t="s">
        <v>50</v>
      </c>
      <c r="B18" s="7" t="s">
        <v>51</v>
      </c>
      <c r="C18" s="7" t="s">
        <v>11</v>
      </c>
      <c r="D18" s="7">
        <v>213118</v>
      </c>
      <c r="E18" s="7">
        <v>571.15624000000003</v>
      </c>
      <c r="F18" s="7">
        <v>2.4392417390407863</v>
      </c>
    </row>
    <row r="19" spans="1:6" x14ac:dyDescent="0.2">
      <c r="A19" s="7" t="s">
        <v>285</v>
      </c>
      <c r="B19" s="7" t="s">
        <v>286</v>
      </c>
      <c r="C19" s="7" t="s">
        <v>59</v>
      </c>
      <c r="D19" s="7">
        <v>40881</v>
      </c>
      <c r="E19" s="7">
        <v>538.70937749999996</v>
      </c>
      <c r="F19" s="7">
        <v>2.300670651537799</v>
      </c>
    </row>
    <row r="20" spans="1:6" x14ac:dyDescent="0.2">
      <c r="A20" s="7" t="s">
        <v>30</v>
      </c>
      <c r="B20" s="7" t="s">
        <v>31</v>
      </c>
      <c r="C20" s="7" t="s">
        <v>11</v>
      </c>
      <c r="D20" s="7">
        <v>97949</v>
      </c>
      <c r="E20" s="7">
        <v>517.90533749999997</v>
      </c>
      <c r="F20" s="7">
        <v>2.2118226636235394</v>
      </c>
    </row>
    <row r="21" spans="1:6" x14ac:dyDescent="0.2">
      <c r="A21" s="7" t="s">
        <v>325</v>
      </c>
      <c r="B21" s="7" t="s">
        <v>326</v>
      </c>
      <c r="C21" s="7" t="s">
        <v>11</v>
      </c>
      <c r="D21" s="7">
        <v>29304</v>
      </c>
      <c r="E21" s="7">
        <v>492.52697999999998</v>
      </c>
      <c r="F21" s="7">
        <v>2.1034390996405934</v>
      </c>
    </row>
    <row r="22" spans="1:6" x14ac:dyDescent="0.2">
      <c r="A22" s="7" t="s">
        <v>48</v>
      </c>
      <c r="B22" s="7" t="s">
        <v>49</v>
      </c>
      <c r="C22" s="7" t="s">
        <v>29</v>
      </c>
      <c r="D22" s="7">
        <v>105900</v>
      </c>
      <c r="E22" s="7">
        <v>391.72410000000002</v>
      </c>
      <c r="F22" s="7">
        <v>1.6729393955464567</v>
      </c>
    </row>
    <row r="23" spans="1:6" x14ac:dyDescent="0.2">
      <c r="A23" s="7" t="s">
        <v>27</v>
      </c>
      <c r="B23" s="7" t="s">
        <v>28</v>
      </c>
      <c r="C23" s="7" t="s">
        <v>29</v>
      </c>
      <c r="D23" s="7">
        <v>53410</v>
      </c>
      <c r="E23" s="7">
        <v>389.01173499999999</v>
      </c>
      <c r="F23" s="7">
        <v>1.6613556756180647</v>
      </c>
    </row>
    <row r="24" spans="1:6" x14ac:dyDescent="0.2">
      <c r="A24" s="7" t="s">
        <v>327</v>
      </c>
      <c r="B24" s="7" t="s">
        <v>328</v>
      </c>
      <c r="C24" s="7" t="s">
        <v>126</v>
      </c>
      <c r="D24" s="7">
        <v>106656</v>
      </c>
      <c r="E24" s="7">
        <v>351.69815999999997</v>
      </c>
      <c r="F24" s="7">
        <v>1.5020002782703461</v>
      </c>
    </row>
    <row r="25" spans="1:6" x14ac:dyDescent="0.2">
      <c r="A25" s="7" t="s">
        <v>74</v>
      </c>
      <c r="B25" s="7" t="s">
        <v>75</v>
      </c>
      <c r="C25" s="7" t="s">
        <v>34</v>
      </c>
      <c r="D25" s="7">
        <v>63334</v>
      </c>
      <c r="E25" s="7">
        <v>339.05856899999998</v>
      </c>
      <c r="F25" s="7">
        <v>1.4480202710982206</v>
      </c>
    </row>
    <row r="26" spans="1:6" x14ac:dyDescent="0.2">
      <c r="A26" s="7" t="s">
        <v>20</v>
      </c>
      <c r="B26" s="7" t="s">
        <v>21</v>
      </c>
      <c r="C26" s="7" t="s">
        <v>11</v>
      </c>
      <c r="D26" s="7">
        <v>105159</v>
      </c>
      <c r="E26" s="7">
        <v>338.927457</v>
      </c>
      <c r="F26" s="7">
        <v>1.4474603299814275</v>
      </c>
    </row>
    <row r="27" spans="1:6" x14ac:dyDescent="0.2">
      <c r="A27" s="7" t="s">
        <v>15</v>
      </c>
      <c r="B27" s="7" t="s">
        <v>16</v>
      </c>
      <c r="C27" s="7" t="s">
        <v>17</v>
      </c>
      <c r="D27" s="7">
        <v>75632</v>
      </c>
      <c r="E27" s="7">
        <v>324.12093599999997</v>
      </c>
      <c r="F27" s="7">
        <v>1.3842259967048025</v>
      </c>
    </row>
    <row r="28" spans="1:6" x14ac:dyDescent="0.2">
      <c r="A28" s="7" t="s">
        <v>232</v>
      </c>
      <c r="B28" s="7" t="s">
        <v>233</v>
      </c>
      <c r="C28" s="7" t="s">
        <v>234</v>
      </c>
      <c r="D28" s="7">
        <v>162214</v>
      </c>
      <c r="E28" s="7">
        <v>305.44896199999999</v>
      </c>
      <c r="F28" s="7">
        <v>1.3044834409181683</v>
      </c>
    </row>
    <row r="29" spans="1:6" x14ac:dyDescent="0.2">
      <c r="A29" s="7" t="s">
        <v>35</v>
      </c>
      <c r="B29" s="7" t="s">
        <v>36</v>
      </c>
      <c r="C29" s="7" t="s">
        <v>14</v>
      </c>
      <c r="D29" s="7">
        <v>32015</v>
      </c>
      <c r="E29" s="7">
        <v>301.03704499999998</v>
      </c>
      <c r="F29" s="7">
        <v>1.2856414300253454</v>
      </c>
    </row>
    <row r="30" spans="1:6" x14ac:dyDescent="0.2">
      <c r="A30" s="7" t="s">
        <v>228</v>
      </c>
      <c r="B30" s="7" t="s">
        <v>229</v>
      </c>
      <c r="C30" s="7" t="s">
        <v>59</v>
      </c>
      <c r="D30" s="7">
        <v>25677</v>
      </c>
      <c r="E30" s="7">
        <v>287.00466749999998</v>
      </c>
      <c r="F30" s="7">
        <v>1.2257132378795732</v>
      </c>
    </row>
    <row r="31" spans="1:6" x14ac:dyDescent="0.2">
      <c r="A31" s="7" t="s">
        <v>45</v>
      </c>
      <c r="B31" s="7" t="s">
        <v>46</v>
      </c>
      <c r="C31" s="7" t="s">
        <v>47</v>
      </c>
      <c r="D31" s="7">
        <v>175284</v>
      </c>
      <c r="E31" s="7">
        <v>286.15113000000002</v>
      </c>
      <c r="F31" s="7">
        <v>1.222068028127796</v>
      </c>
    </row>
    <row r="32" spans="1:6" x14ac:dyDescent="0.2">
      <c r="A32" s="7" t="s">
        <v>100</v>
      </c>
      <c r="B32" s="7" t="s">
        <v>101</v>
      </c>
      <c r="C32" s="7" t="s">
        <v>29</v>
      </c>
      <c r="D32" s="7">
        <v>7395</v>
      </c>
      <c r="E32" s="7">
        <v>265.97596499999997</v>
      </c>
      <c r="F32" s="7">
        <v>1.1359057819444489</v>
      </c>
    </row>
    <row r="33" spans="1:6" x14ac:dyDescent="0.2">
      <c r="A33" s="7" t="s">
        <v>329</v>
      </c>
      <c r="B33" s="7" t="s">
        <v>330</v>
      </c>
      <c r="C33" s="7" t="s">
        <v>277</v>
      </c>
      <c r="D33" s="7">
        <v>38478</v>
      </c>
      <c r="E33" s="7">
        <v>258.41824800000001</v>
      </c>
      <c r="F33" s="7">
        <v>1.1036289766376242</v>
      </c>
    </row>
    <row r="34" spans="1:6" x14ac:dyDescent="0.2">
      <c r="A34" s="7" t="s">
        <v>235</v>
      </c>
      <c r="B34" s="7" t="s">
        <v>236</v>
      </c>
      <c r="C34" s="7" t="s">
        <v>47</v>
      </c>
      <c r="D34" s="7">
        <v>125173</v>
      </c>
      <c r="E34" s="7">
        <v>247.46702099999999</v>
      </c>
      <c r="F34" s="7">
        <v>1.0568594797446016</v>
      </c>
    </row>
    <row r="35" spans="1:6" x14ac:dyDescent="0.2">
      <c r="A35" s="7" t="s">
        <v>90</v>
      </c>
      <c r="B35" s="7" t="s">
        <v>91</v>
      </c>
      <c r="C35" s="7" t="s">
        <v>71</v>
      </c>
      <c r="D35" s="7">
        <v>5944</v>
      </c>
      <c r="E35" s="7">
        <v>247.00886399999999</v>
      </c>
      <c r="F35" s="7">
        <v>1.054902824806482</v>
      </c>
    </row>
    <row r="36" spans="1:6" x14ac:dyDescent="0.2">
      <c r="A36" s="7" t="s">
        <v>65</v>
      </c>
      <c r="B36" s="7" t="s">
        <v>66</v>
      </c>
      <c r="C36" s="7" t="s">
        <v>29</v>
      </c>
      <c r="D36" s="7">
        <v>7826</v>
      </c>
      <c r="E36" s="7">
        <v>236.392156</v>
      </c>
      <c r="F36" s="7">
        <v>1.0095619610091993</v>
      </c>
    </row>
    <row r="37" spans="1:6" x14ac:dyDescent="0.2">
      <c r="A37" s="7" t="s">
        <v>331</v>
      </c>
      <c r="B37" s="7" t="s">
        <v>332</v>
      </c>
      <c r="C37" s="7" t="s">
        <v>111</v>
      </c>
      <c r="D37" s="7">
        <v>18574</v>
      </c>
      <c r="E37" s="7">
        <v>232.93653399999999</v>
      </c>
      <c r="F37" s="7">
        <v>0.99480400718425699</v>
      </c>
    </row>
    <row r="38" spans="1:6" x14ac:dyDescent="0.2">
      <c r="A38" s="7" t="s">
        <v>333</v>
      </c>
      <c r="B38" s="7" t="s">
        <v>334</v>
      </c>
      <c r="C38" s="7" t="s">
        <v>335</v>
      </c>
      <c r="D38" s="7">
        <v>75211</v>
      </c>
      <c r="E38" s="7">
        <v>232.51480649999999</v>
      </c>
      <c r="F38" s="7">
        <v>0.99300293201697654</v>
      </c>
    </row>
    <row r="39" spans="1:6" x14ac:dyDescent="0.2">
      <c r="A39" s="7" t="s">
        <v>221</v>
      </c>
      <c r="B39" s="7" t="s">
        <v>222</v>
      </c>
      <c r="C39" s="7" t="s">
        <v>86</v>
      </c>
      <c r="D39" s="7">
        <v>58752</v>
      </c>
      <c r="E39" s="7">
        <v>222.84633600000001</v>
      </c>
      <c r="F39" s="7">
        <v>0.95171171405482224</v>
      </c>
    </row>
    <row r="40" spans="1:6" x14ac:dyDescent="0.2">
      <c r="A40" s="7" t="s">
        <v>39</v>
      </c>
      <c r="B40" s="7" t="s">
        <v>40</v>
      </c>
      <c r="C40" s="7" t="s">
        <v>14</v>
      </c>
      <c r="D40" s="7">
        <v>36111</v>
      </c>
      <c r="E40" s="7">
        <v>221.23404149999999</v>
      </c>
      <c r="F40" s="7">
        <v>0.94482607442664279</v>
      </c>
    </row>
    <row r="41" spans="1:6" x14ac:dyDescent="0.2">
      <c r="A41" s="7" t="s">
        <v>336</v>
      </c>
      <c r="B41" s="7" t="s">
        <v>337</v>
      </c>
      <c r="C41" s="7" t="s">
        <v>111</v>
      </c>
      <c r="D41" s="7">
        <v>13472</v>
      </c>
      <c r="E41" s="7">
        <v>220.97448</v>
      </c>
      <c r="F41" s="7">
        <v>0.94371756295411124</v>
      </c>
    </row>
    <row r="42" spans="1:6" x14ac:dyDescent="0.2">
      <c r="A42" s="7" t="s">
        <v>338</v>
      </c>
      <c r="B42" s="7" t="s">
        <v>339</v>
      </c>
      <c r="C42" s="7" t="s">
        <v>14</v>
      </c>
      <c r="D42" s="7">
        <v>72665</v>
      </c>
      <c r="E42" s="7">
        <v>212.76311999999999</v>
      </c>
      <c r="F42" s="7">
        <v>0.90864923901127903</v>
      </c>
    </row>
    <row r="43" spans="1:6" x14ac:dyDescent="0.2">
      <c r="A43" s="7" t="s">
        <v>340</v>
      </c>
      <c r="B43" s="7" t="s">
        <v>341</v>
      </c>
      <c r="C43" s="7" t="s">
        <v>29</v>
      </c>
      <c r="D43" s="7">
        <v>758</v>
      </c>
      <c r="E43" s="7">
        <v>207.97814500000001</v>
      </c>
      <c r="F43" s="7">
        <v>0.88821400619255564</v>
      </c>
    </row>
    <row r="44" spans="1:6" x14ac:dyDescent="0.2">
      <c r="A44" s="7" t="s">
        <v>124</v>
      </c>
      <c r="B44" s="7" t="s">
        <v>125</v>
      </c>
      <c r="C44" s="7" t="s">
        <v>126</v>
      </c>
      <c r="D44" s="7">
        <v>83094</v>
      </c>
      <c r="E44" s="7">
        <v>203.912676</v>
      </c>
      <c r="F44" s="7">
        <v>0.87085157367570809</v>
      </c>
    </row>
    <row r="45" spans="1:6" x14ac:dyDescent="0.2">
      <c r="A45" s="7" t="s">
        <v>102</v>
      </c>
      <c r="B45" s="7" t="s">
        <v>103</v>
      </c>
      <c r="C45" s="7" t="s">
        <v>86</v>
      </c>
      <c r="D45" s="7">
        <v>44506</v>
      </c>
      <c r="E45" s="7">
        <v>191.175523</v>
      </c>
      <c r="F45" s="7">
        <v>0.81645490765285489</v>
      </c>
    </row>
    <row r="46" spans="1:6" x14ac:dyDescent="0.2">
      <c r="A46" s="7" t="s">
        <v>342</v>
      </c>
      <c r="B46" s="7" t="s">
        <v>343</v>
      </c>
      <c r="C46" s="7" t="s">
        <v>94</v>
      </c>
      <c r="D46" s="7">
        <v>43670</v>
      </c>
      <c r="E46" s="7">
        <v>178.32644500000001</v>
      </c>
      <c r="F46" s="7">
        <v>0.76158024259484791</v>
      </c>
    </row>
    <row r="47" spans="1:6" x14ac:dyDescent="0.2">
      <c r="A47" s="7" t="s">
        <v>344</v>
      </c>
      <c r="B47" s="7" t="s">
        <v>345</v>
      </c>
      <c r="C47" s="7" t="s">
        <v>132</v>
      </c>
      <c r="D47" s="7">
        <v>31201</v>
      </c>
      <c r="E47" s="7">
        <v>176.39485350000001</v>
      </c>
      <c r="F47" s="7">
        <v>0.75333097859385156</v>
      </c>
    </row>
    <row r="48" spans="1:6" x14ac:dyDescent="0.2">
      <c r="A48" s="7" t="s">
        <v>346</v>
      </c>
      <c r="B48" s="7" t="s">
        <v>347</v>
      </c>
      <c r="C48" s="7" t="s">
        <v>34</v>
      </c>
      <c r="D48" s="7">
        <v>29301</v>
      </c>
      <c r="E48" s="7">
        <v>172.7733465</v>
      </c>
      <c r="F48" s="7">
        <v>0.73786457830970453</v>
      </c>
    </row>
    <row r="49" spans="1:10" x14ac:dyDescent="0.2">
      <c r="A49" s="7" t="s">
        <v>223</v>
      </c>
      <c r="B49" s="7" t="s">
        <v>224</v>
      </c>
      <c r="C49" s="7" t="s">
        <v>225</v>
      </c>
      <c r="D49" s="7">
        <v>36638</v>
      </c>
      <c r="E49" s="7">
        <v>167.61885000000001</v>
      </c>
      <c r="F49" s="7">
        <v>0.71585122692525727</v>
      </c>
    </row>
    <row r="50" spans="1:10" x14ac:dyDescent="0.2">
      <c r="A50" s="7" t="s">
        <v>84</v>
      </c>
      <c r="B50" s="7" t="s">
        <v>85</v>
      </c>
      <c r="C50" s="7" t="s">
        <v>86</v>
      </c>
      <c r="D50" s="7">
        <v>42549</v>
      </c>
      <c r="E50" s="7">
        <v>161.7500235</v>
      </c>
      <c r="F50" s="7">
        <v>0.69078718042549636</v>
      </c>
    </row>
    <row r="51" spans="1:10" x14ac:dyDescent="0.2">
      <c r="A51" s="7" t="s">
        <v>32</v>
      </c>
      <c r="B51" s="7" t="s">
        <v>33</v>
      </c>
      <c r="C51" s="7" t="s">
        <v>34</v>
      </c>
      <c r="D51" s="7">
        <v>6998</v>
      </c>
      <c r="E51" s="7">
        <v>156.56275500000001</v>
      </c>
      <c r="F51" s="7">
        <v>0.66863386938610114</v>
      </c>
    </row>
    <row r="52" spans="1:10" x14ac:dyDescent="0.2">
      <c r="A52" s="7" t="s">
        <v>348</v>
      </c>
      <c r="B52" s="7" t="s">
        <v>349</v>
      </c>
      <c r="C52" s="7" t="s">
        <v>350</v>
      </c>
      <c r="D52" s="7">
        <v>44506</v>
      </c>
      <c r="E52" s="7">
        <v>154.302302</v>
      </c>
      <c r="F52" s="7">
        <v>0.65898013382201093</v>
      </c>
    </row>
    <row r="53" spans="1:10" x14ac:dyDescent="0.2">
      <c r="A53" s="7" t="s">
        <v>351</v>
      </c>
      <c r="B53" s="7" t="s">
        <v>352</v>
      </c>
      <c r="C53" s="7" t="s">
        <v>106</v>
      </c>
      <c r="D53" s="7">
        <v>20848</v>
      </c>
      <c r="E53" s="7">
        <v>151.9298</v>
      </c>
      <c r="F53" s="7">
        <v>0.64884786965492813</v>
      </c>
    </row>
    <row r="54" spans="1:10" x14ac:dyDescent="0.2">
      <c r="A54" s="7" t="s">
        <v>72</v>
      </c>
      <c r="B54" s="7" t="s">
        <v>73</v>
      </c>
      <c r="C54" s="7" t="s">
        <v>34</v>
      </c>
      <c r="D54" s="7">
        <v>13635</v>
      </c>
      <c r="E54" s="7">
        <v>111.80018250000001</v>
      </c>
      <c r="F54" s="7">
        <v>0.4774659760110076</v>
      </c>
    </row>
    <row r="55" spans="1:10" x14ac:dyDescent="0.2">
      <c r="A55" s="7" t="s">
        <v>353</v>
      </c>
      <c r="B55" s="7" t="s">
        <v>354</v>
      </c>
      <c r="C55" s="7" t="s">
        <v>71</v>
      </c>
      <c r="D55" s="7">
        <v>41906</v>
      </c>
      <c r="E55" s="7">
        <v>105.749791</v>
      </c>
      <c r="F55" s="7">
        <v>0.4516265183446822</v>
      </c>
    </row>
    <row r="56" spans="1:10" x14ac:dyDescent="0.2">
      <c r="A56" s="7" t="s">
        <v>355</v>
      </c>
      <c r="B56" s="7" t="s">
        <v>356</v>
      </c>
      <c r="C56" s="7" t="s">
        <v>34</v>
      </c>
      <c r="D56" s="7">
        <v>16034</v>
      </c>
      <c r="E56" s="7">
        <v>98.432726000000002</v>
      </c>
      <c r="F56" s="7">
        <v>0.42037746755032429</v>
      </c>
    </row>
    <row r="57" spans="1:10" x14ac:dyDescent="0.2">
      <c r="A57" s="7" t="s">
        <v>357</v>
      </c>
      <c r="B57" s="7" t="s">
        <v>358</v>
      </c>
      <c r="C57" s="7" t="s">
        <v>78</v>
      </c>
      <c r="D57" s="7">
        <v>522</v>
      </c>
      <c r="E57" s="7">
        <v>97.547706000000005</v>
      </c>
      <c r="F57" s="7">
        <v>0.41659780522205159</v>
      </c>
    </row>
    <row r="58" spans="1:10" x14ac:dyDescent="0.2">
      <c r="A58" s="6" t="s">
        <v>135</v>
      </c>
      <c r="B58" s="7"/>
      <c r="C58" s="7"/>
      <c r="D58" s="7"/>
      <c r="E58" s="6">
        <f xml:space="preserve"> SUM(E8:E57)</f>
        <v>23221.841654000003</v>
      </c>
      <c r="F58" s="6">
        <f>SUM(F8:F57)</f>
        <v>99.173713693179153</v>
      </c>
      <c r="G58" s="18"/>
      <c r="H58" s="1"/>
      <c r="I58" s="19"/>
    </row>
    <row r="59" spans="1:10" x14ac:dyDescent="0.2">
      <c r="A59" s="7"/>
      <c r="B59" s="7"/>
      <c r="C59" s="7"/>
      <c r="D59" s="7"/>
      <c r="E59" s="7"/>
      <c r="F59" s="7"/>
    </row>
    <row r="60" spans="1:10" x14ac:dyDescent="0.2">
      <c r="A60" s="6" t="s">
        <v>135</v>
      </c>
      <c r="B60" s="7"/>
      <c r="C60" s="7"/>
      <c r="D60" s="7"/>
      <c r="E60" s="6">
        <v>23221.841654000003</v>
      </c>
      <c r="F60" s="6">
        <v>99.173713693179153</v>
      </c>
      <c r="I60" s="1"/>
      <c r="J60" s="1"/>
    </row>
    <row r="61" spans="1:10" x14ac:dyDescent="0.2">
      <c r="A61" s="7"/>
      <c r="B61" s="7"/>
      <c r="C61" s="7"/>
      <c r="D61" s="7"/>
      <c r="E61" s="7"/>
      <c r="F61" s="7"/>
    </row>
    <row r="62" spans="1:10" x14ac:dyDescent="0.2">
      <c r="A62" s="6" t="s">
        <v>141</v>
      </c>
      <c r="B62" s="7"/>
      <c r="C62" s="7"/>
      <c r="D62" s="7"/>
      <c r="E62" s="6">
        <v>193.4775765</v>
      </c>
      <c r="F62" s="6">
        <v>0.83</v>
      </c>
      <c r="I62" s="1"/>
      <c r="J62" s="1"/>
    </row>
    <row r="63" spans="1:10" x14ac:dyDescent="0.2">
      <c r="A63" s="7"/>
      <c r="B63" s="7"/>
      <c r="C63" s="7"/>
      <c r="D63" s="7"/>
      <c r="E63" s="7"/>
      <c r="F63" s="7"/>
    </row>
    <row r="64" spans="1:10" x14ac:dyDescent="0.2">
      <c r="A64" s="8" t="s">
        <v>142</v>
      </c>
      <c r="B64" s="5"/>
      <c r="C64" s="5"/>
      <c r="D64" s="5"/>
      <c r="E64" s="8">
        <v>23415.319230500005</v>
      </c>
      <c r="F64" s="8">
        <f xml:space="preserve"> ROUND(SUM(F60:F63),2)</f>
        <v>100</v>
      </c>
      <c r="I64" s="1"/>
      <c r="J64" s="1"/>
    </row>
    <row r="66" spans="1:2" x14ac:dyDescent="0.2">
      <c r="A66" s="9" t="s">
        <v>143</v>
      </c>
    </row>
    <row r="67" spans="1:2" x14ac:dyDescent="0.2">
      <c r="A67" s="9" t="s">
        <v>144</v>
      </c>
    </row>
    <row r="68" spans="1:2" x14ac:dyDescent="0.2">
      <c r="A68" s="9" t="s">
        <v>145</v>
      </c>
    </row>
    <row r="69" spans="1:2" x14ac:dyDescent="0.2">
      <c r="A69" s="1" t="s">
        <v>565</v>
      </c>
      <c r="B69" s="10">
        <v>80.005399999999995</v>
      </c>
    </row>
    <row r="70" spans="1:2" x14ac:dyDescent="0.2">
      <c r="A70" s="1" t="s">
        <v>564</v>
      </c>
      <c r="B70" s="10">
        <v>80.005399999999995</v>
      </c>
    </row>
    <row r="71" spans="1:2" x14ac:dyDescent="0.2">
      <c r="A71" s="1" t="s">
        <v>563</v>
      </c>
      <c r="B71" s="10">
        <v>78.670599999999993</v>
      </c>
    </row>
    <row r="72" spans="1:2" x14ac:dyDescent="0.2">
      <c r="A72" s="1" t="s">
        <v>566</v>
      </c>
      <c r="B72" s="10">
        <v>78.670599999999993</v>
      </c>
    </row>
    <row r="74" spans="1:2" x14ac:dyDescent="0.2">
      <c r="A74" s="9" t="s">
        <v>146</v>
      </c>
    </row>
    <row r="75" spans="1:2" x14ac:dyDescent="0.2">
      <c r="A75" s="1" t="s">
        <v>565</v>
      </c>
      <c r="B75" s="10">
        <v>84.474900000000005</v>
      </c>
    </row>
    <row r="76" spans="1:2" x14ac:dyDescent="0.2">
      <c r="A76" s="1" t="s">
        <v>564</v>
      </c>
      <c r="B76" s="10">
        <v>84.474900000000005</v>
      </c>
    </row>
    <row r="77" spans="1:2" x14ac:dyDescent="0.2">
      <c r="A77" s="1" t="s">
        <v>563</v>
      </c>
      <c r="B77" s="10">
        <v>82.881</v>
      </c>
    </row>
    <row r="78" spans="1:2" x14ac:dyDescent="0.2">
      <c r="A78" s="1" t="s">
        <v>566</v>
      </c>
      <c r="B78" s="10">
        <v>82.881</v>
      </c>
    </row>
    <row r="80" spans="1:2" x14ac:dyDescent="0.2">
      <c r="A80" s="9" t="s">
        <v>147</v>
      </c>
      <c r="B80" s="11" t="s">
        <v>148</v>
      </c>
    </row>
    <row r="82" spans="1:2" x14ac:dyDescent="0.2">
      <c r="A82" s="9" t="s">
        <v>149</v>
      </c>
      <c r="B82" s="12">
        <v>7.228327548282075E-2</v>
      </c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workbookViewId="0">
      <selection sqref="A1:D1"/>
    </sheetView>
  </sheetViews>
  <sheetFormatPr defaultRowHeight="11.25" x14ac:dyDescent="0.2"/>
  <cols>
    <col min="1" max="1" width="58.85546875" style="1" bestFit="1" customWidth="1"/>
    <col min="2" max="2" width="34" style="1" bestFit="1" customWidth="1"/>
    <col min="3" max="3" width="9.140625" style="1" bestFit="1" customWidth="1"/>
    <col min="4" max="4" width="23.85546875" style="1" bestFit="1" customWidth="1"/>
    <col min="5" max="5" width="14" style="1" bestFit="1" customWidth="1"/>
    <col min="6" max="16384" width="9.140625" style="2"/>
  </cols>
  <sheetData>
    <row r="1" spans="1:5" x14ac:dyDescent="0.2">
      <c r="A1" s="36" t="s">
        <v>318</v>
      </c>
      <c r="B1" s="36"/>
      <c r="C1" s="36"/>
      <c r="D1" s="36"/>
    </row>
    <row r="3" spans="1:5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5" x14ac:dyDescent="0.2">
      <c r="A4" s="5"/>
      <c r="B4" s="5"/>
      <c r="C4" s="5"/>
      <c r="D4" s="5"/>
      <c r="E4" s="5"/>
    </row>
    <row r="5" spans="1:5" x14ac:dyDescent="0.2">
      <c r="A5" s="17" t="s">
        <v>575</v>
      </c>
      <c r="B5" s="15"/>
      <c r="C5" s="15"/>
      <c r="D5" s="15"/>
      <c r="E5" s="15"/>
    </row>
    <row r="6" spans="1:5" x14ac:dyDescent="0.2">
      <c r="A6" s="15" t="s">
        <v>576</v>
      </c>
      <c r="B6" s="15" t="s">
        <v>577</v>
      </c>
      <c r="C6" s="15">
        <v>1972234.648</v>
      </c>
      <c r="D6" s="15">
        <v>53049.352602999999</v>
      </c>
      <c r="E6" s="15">
        <v>99.789896161566347</v>
      </c>
    </row>
    <row r="7" spans="1:5" x14ac:dyDescent="0.2">
      <c r="A7" s="6" t="s">
        <v>135</v>
      </c>
      <c r="B7" s="7"/>
      <c r="C7" s="7"/>
      <c r="D7" s="6">
        <f>SUM(D6)</f>
        <v>53049.352602999999</v>
      </c>
      <c r="E7" s="6">
        <f>SUM(E6)</f>
        <v>99.789896161566347</v>
      </c>
    </row>
    <row r="8" spans="1:5" x14ac:dyDescent="0.2">
      <c r="A8" s="7"/>
      <c r="B8" s="7"/>
      <c r="C8" s="7"/>
      <c r="D8" s="7"/>
      <c r="E8" s="7"/>
    </row>
    <row r="9" spans="1:5" x14ac:dyDescent="0.2">
      <c r="A9" s="6" t="s">
        <v>141</v>
      </c>
      <c r="B9" s="7"/>
      <c r="C9" s="7"/>
      <c r="D9" s="6">
        <v>111.69339819999732</v>
      </c>
      <c r="E9" s="6">
        <f>D9/$D$11*100</f>
        <v>0.21010383843364572</v>
      </c>
    </row>
    <row r="10" spans="1:5" x14ac:dyDescent="0.2">
      <c r="A10" s="7"/>
      <c r="B10" s="7"/>
      <c r="C10" s="7"/>
      <c r="D10" s="7"/>
      <c r="E10" s="7"/>
    </row>
    <row r="11" spans="1:5" x14ac:dyDescent="0.2">
      <c r="A11" s="8" t="s">
        <v>142</v>
      </c>
      <c r="B11" s="5"/>
      <c r="C11" s="5"/>
      <c r="D11" s="8">
        <f>D7+D9</f>
        <v>53161.046001199997</v>
      </c>
      <c r="E11" s="8">
        <f>E7+E9</f>
        <v>99.999999999999986</v>
      </c>
    </row>
    <row r="13" spans="1:5" x14ac:dyDescent="0.2">
      <c r="A13" s="9" t="s">
        <v>143</v>
      </c>
    </row>
    <row r="14" spans="1:5" x14ac:dyDescent="0.2">
      <c r="A14" s="9" t="s">
        <v>144</v>
      </c>
    </row>
    <row r="15" spans="1:5" x14ac:dyDescent="0.2">
      <c r="A15" s="9" t="s">
        <v>145</v>
      </c>
    </row>
    <row r="16" spans="1:5" x14ac:dyDescent="0.2">
      <c r="A16" s="1" t="s">
        <v>564</v>
      </c>
      <c r="B16" s="10">
        <v>24.3399</v>
      </c>
    </row>
    <row r="17" spans="1:2" x14ac:dyDescent="0.2">
      <c r="A17" s="1" t="s">
        <v>565</v>
      </c>
      <c r="B17" s="10">
        <v>24.3399</v>
      </c>
    </row>
    <row r="18" spans="1:2" x14ac:dyDescent="0.2">
      <c r="A18" s="1" t="s">
        <v>566</v>
      </c>
      <c r="B18" s="10">
        <v>23.2239</v>
      </c>
    </row>
    <row r="19" spans="1:2" x14ac:dyDescent="0.2">
      <c r="A19" s="1" t="s">
        <v>563</v>
      </c>
      <c r="B19" s="10">
        <v>23.2239</v>
      </c>
    </row>
    <row r="21" spans="1:2" x14ac:dyDescent="0.2">
      <c r="A21" s="9" t="s">
        <v>146</v>
      </c>
    </row>
    <row r="22" spans="1:2" x14ac:dyDescent="0.2">
      <c r="A22" s="1" t="s">
        <v>566</v>
      </c>
      <c r="B22" s="10">
        <v>26.375</v>
      </c>
    </row>
    <row r="23" spans="1:2" x14ac:dyDescent="0.2">
      <c r="A23" s="1" t="s">
        <v>565</v>
      </c>
      <c r="B23" s="10">
        <v>27.7636</v>
      </c>
    </row>
    <row r="24" spans="1:2" x14ac:dyDescent="0.2">
      <c r="A24" s="1" t="s">
        <v>564</v>
      </c>
      <c r="B24" s="10">
        <v>27.7636</v>
      </c>
    </row>
    <row r="25" spans="1:2" x14ac:dyDescent="0.2">
      <c r="A25" s="1" t="s">
        <v>563</v>
      </c>
      <c r="B25" s="10">
        <v>26.375</v>
      </c>
    </row>
    <row r="27" spans="1:2" x14ac:dyDescent="0.2">
      <c r="A27" s="9" t="s">
        <v>147</v>
      </c>
      <c r="B27" s="11" t="s">
        <v>148</v>
      </c>
    </row>
    <row r="28" spans="1:2" x14ac:dyDescent="0.2">
      <c r="A28" s="9"/>
      <c r="B28" s="11"/>
    </row>
    <row r="29" spans="1:2" x14ac:dyDescent="0.2">
      <c r="A29" s="9" t="s">
        <v>149</v>
      </c>
      <c r="B29" s="12">
        <v>1.230257785747116E-2</v>
      </c>
    </row>
  </sheetData>
  <mergeCells count="1">
    <mergeCell ref="A1:D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>
      <selection sqref="A1:D1"/>
    </sheetView>
  </sheetViews>
  <sheetFormatPr defaultRowHeight="11.25" x14ac:dyDescent="0.2"/>
  <cols>
    <col min="1" max="1" width="58.85546875" style="1" bestFit="1" customWidth="1"/>
    <col min="2" max="2" width="38.140625" style="1" bestFit="1" customWidth="1"/>
    <col min="3" max="3" width="9.570312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7" x14ac:dyDescent="0.2">
      <c r="A1" s="36" t="s">
        <v>317</v>
      </c>
      <c r="B1" s="36"/>
      <c r="C1" s="36"/>
      <c r="D1" s="36"/>
    </row>
    <row r="3" spans="1:7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7" x14ac:dyDescent="0.2">
      <c r="A4" s="5"/>
      <c r="B4" s="5"/>
      <c r="C4" s="5"/>
      <c r="D4" s="5"/>
      <c r="E4" s="5"/>
    </row>
    <row r="5" spans="1:7" x14ac:dyDescent="0.2">
      <c r="A5" s="17" t="s">
        <v>578</v>
      </c>
      <c r="B5" s="7"/>
      <c r="C5" s="7"/>
      <c r="D5" s="7"/>
      <c r="E5" s="7"/>
    </row>
    <row r="6" spans="1:7" x14ac:dyDescent="0.2">
      <c r="A6" s="15" t="s">
        <v>579</v>
      </c>
      <c r="B6" s="15" t="s">
        <v>580</v>
      </c>
      <c r="C6" s="7">
        <v>474499.48</v>
      </c>
      <c r="D6" s="7">
        <v>2238.4085777999999</v>
      </c>
      <c r="E6" s="7">
        <f>D6/$D$13*100</f>
        <v>50.818069984511119</v>
      </c>
      <c r="G6" s="1"/>
    </row>
    <row r="7" spans="1:7" x14ac:dyDescent="0.2">
      <c r="A7" s="15" t="s">
        <v>581</v>
      </c>
      <c r="B7" s="15" t="s">
        <v>582</v>
      </c>
      <c r="C7" s="7">
        <v>47679.41</v>
      </c>
      <c r="D7" s="7">
        <v>1799.0992681999999</v>
      </c>
      <c r="E7" s="7">
        <f t="shared" ref="E7:E8" si="0">D7/$D$13*100</f>
        <v>40.844532775302497</v>
      </c>
      <c r="G7" s="1"/>
    </row>
    <row r="8" spans="1:7" x14ac:dyDescent="0.2">
      <c r="A8" s="15" t="s">
        <v>583</v>
      </c>
      <c r="B8" s="15" t="s">
        <v>584</v>
      </c>
      <c r="C8" s="7">
        <v>23581</v>
      </c>
      <c r="D8" s="7">
        <v>643.82025250000004</v>
      </c>
      <c r="E8" s="7">
        <f t="shared" si="0"/>
        <v>14.616501640262175</v>
      </c>
      <c r="G8" s="1"/>
    </row>
    <row r="9" spans="1:7" x14ac:dyDescent="0.2">
      <c r="A9" s="6" t="s">
        <v>135</v>
      </c>
      <c r="B9" s="7"/>
      <c r="C9" s="7"/>
      <c r="D9" s="6">
        <f>SUM(D6:D8)</f>
        <v>4681.3280984999992</v>
      </c>
      <c r="E9" s="6">
        <f>SUM(E6:E8)</f>
        <v>106.27910440007578</v>
      </c>
      <c r="G9" s="25"/>
    </row>
    <row r="10" spans="1:7" x14ac:dyDescent="0.2">
      <c r="A10" s="7"/>
      <c r="B10" s="7"/>
      <c r="C10" s="7"/>
      <c r="D10" s="7"/>
      <c r="E10" s="7"/>
      <c r="G10" s="25"/>
    </row>
    <row r="11" spans="1:7" x14ac:dyDescent="0.2">
      <c r="A11" s="6" t="s">
        <v>141</v>
      </c>
      <c r="B11" s="7"/>
      <c r="C11" s="7"/>
      <c r="D11" s="6">
        <v>-276.57880659999955</v>
      </c>
      <c r="E11" s="6">
        <f t="shared" ref="E11" si="1">D11/$D$13*100</f>
        <v>-6.2791044000757772</v>
      </c>
      <c r="G11" s="25"/>
    </row>
    <row r="12" spans="1:7" x14ac:dyDescent="0.2">
      <c r="A12" s="7"/>
      <c r="B12" s="7"/>
      <c r="C12" s="7"/>
      <c r="D12" s="7"/>
      <c r="E12" s="7"/>
      <c r="G12" s="25"/>
    </row>
    <row r="13" spans="1:7" x14ac:dyDescent="0.2">
      <c r="A13" s="8" t="s">
        <v>142</v>
      </c>
      <c r="B13" s="5"/>
      <c r="C13" s="5"/>
      <c r="D13" s="8">
        <f>D9+D11</f>
        <v>4404.7492918999997</v>
      </c>
      <c r="E13" s="8">
        <f>E9+E11</f>
        <v>100</v>
      </c>
      <c r="G13" s="25"/>
    </row>
    <row r="15" spans="1:7" x14ac:dyDescent="0.2">
      <c r="A15" s="9" t="s">
        <v>143</v>
      </c>
    </row>
    <row r="16" spans="1:7" x14ac:dyDescent="0.2">
      <c r="A16" s="9" t="s">
        <v>144</v>
      </c>
    </row>
    <row r="17" spans="1:2" x14ac:dyDescent="0.2">
      <c r="A17" s="9" t="s">
        <v>145</v>
      </c>
    </row>
    <row r="18" spans="1:2" x14ac:dyDescent="0.2">
      <c r="A18" s="1" t="s">
        <v>563</v>
      </c>
      <c r="B18" s="10">
        <v>11.8611</v>
      </c>
    </row>
    <row r="19" spans="1:2" x14ac:dyDescent="0.2">
      <c r="A19" s="1" t="s">
        <v>566</v>
      </c>
      <c r="B19" s="10">
        <v>11.8611</v>
      </c>
    </row>
    <row r="20" spans="1:2" x14ac:dyDescent="0.2">
      <c r="A20" s="1" t="s">
        <v>565</v>
      </c>
      <c r="B20" s="10">
        <v>12.4443</v>
      </c>
    </row>
    <row r="21" spans="1:2" x14ac:dyDescent="0.2">
      <c r="A21" s="1" t="s">
        <v>564</v>
      </c>
      <c r="B21" s="10">
        <v>12.4443</v>
      </c>
    </row>
    <row r="23" spans="1:2" x14ac:dyDescent="0.2">
      <c r="A23" s="9" t="s">
        <v>146</v>
      </c>
    </row>
    <row r="24" spans="1:2" x14ac:dyDescent="0.2">
      <c r="A24" s="1" t="s">
        <v>564</v>
      </c>
      <c r="B24" s="10">
        <v>12.8011</v>
      </c>
    </row>
    <row r="25" spans="1:2" x14ac:dyDescent="0.2">
      <c r="A25" s="1" t="s">
        <v>565</v>
      </c>
      <c r="B25" s="10">
        <v>12.8011</v>
      </c>
    </row>
    <row r="26" spans="1:2" x14ac:dyDescent="0.2">
      <c r="A26" s="1" t="s">
        <v>566</v>
      </c>
      <c r="B26" s="10">
        <v>12.1135</v>
      </c>
    </row>
    <row r="27" spans="1:2" x14ac:dyDescent="0.2">
      <c r="A27" s="1" t="s">
        <v>563</v>
      </c>
      <c r="B27" s="10">
        <v>12.1135</v>
      </c>
    </row>
    <row r="29" spans="1:2" x14ac:dyDescent="0.2">
      <c r="A29" s="9" t="s">
        <v>147</v>
      </c>
      <c r="B29" s="11" t="s">
        <v>148</v>
      </c>
    </row>
    <row r="30" spans="1:2" x14ac:dyDescent="0.2">
      <c r="A30" s="9"/>
      <c r="B30" s="11"/>
    </row>
    <row r="31" spans="1:2" x14ac:dyDescent="0.2">
      <c r="A31" s="9" t="s">
        <v>149</v>
      </c>
      <c r="B31" s="12">
        <v>0.34525908997459931</v>
      </c>
    </row>
  </sheetData>
  <mergeCells count="1">
    <mergeCell ref="A1:D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>
      <selection sqref="A1:D1"/>
    </sheetView>
  </sheetViews>
  <sheetFormatPr defaultRowHeight="11.25" x14ac:dyDescent="0.2"/>
  <cols>
    <col min="1" max="1" width="58.85546875" style="1" bestFit="1" customWidth="1"/>
    <col min="2" max="2" width="38.140625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7" x14ac:dyDescent="0.2">
      <c r="A1" s="36" t="s">
        <v>316</v>
      </c>
      <c r="B1" s="36"/>
      <c r="C1" s="36"/>
      <c r="D1" s="36"/>
    </row>
    <row r="3" spans="1:7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7" x14ac:dyDescent="0.2">
      <c r="A4" s="5"/>
      <c r="B4" s="5"/>
      <c r="C4" s="5"/>
      <c r="D4" s="5"/>
      <c r="E4" s="5"/>
    </row>
    <row r="5" spans="1:7" x14ac:dyDescent="0.2">
      <c r="A5" s="17" t="s">
        <v>578</v>
      </c>
      <c r="B5" s="7"/>
      <c r="C5" s="7"/>
      <c r="D5" s="7"/>
      <c r="E5" s="7"/>
    </row>
    <row r="6" spans="1:7" x14ac:dyDescent="0.2">
      <c r="A6" s="15" t="s">
        <v>581</v>
      </c>
      <c r="B6" s="15" t="s">
        <v>315</v>
      </c>
      <c r="C6" s="18">
        <v>1621668.85</v>
      </c>
      <c r="D6" s="15">
        <v>61190.839339899998</v>
      </c>
      <c r="E6" s="15">
        <f>D6/$D$12*100</f>
        <v>70.78909494309417</v>
      </c>
      <c r="G6" s="18"/>
    </row>
    <row r="7" spans="1:7" x14ac:dyDescent="0.2">
      <c r="A7" s="15" t="s">
        <v>579</v>
      </c>
      <c r="B7" s="15" t="s">
        <v>279</v>
      </c>
      <c r="C7" s="18">
        <v>5370279.7300000004</v>
      </c>
      <c r="D7" s="15">
        <v>25333.811310500001</v>
      </c>
      <c r="E7" s="15">
        <f>D7/$D$12*100</f>
        <v>29.307615216188804</v>
      </c>
      <c r="G7" s="18"/>
    </row>
    <row r="8" spans="1:7" x14ac:dyDescent="0.2">
      <c r="A8" s="6" t="s">
        <v>135</v>
      </c>
      <c r="B8" s="7"/>
      <c r="C8" s="7"/>
      <c r="D8" s="6">
        <f>SUM(D6:D7)</f>
        <v>86524.650650399999</v>
      </c>
      <c r="E8" s="6">
        <f>SUM(E6:E7)</f>
        <v>100.09671015928298</v>
      </c>
    </row>
    <row r="9" spans="1:7" x14ac:dyDescent="0.2">
      <c r="A9" s="7"/>
      <c r="B9" s="7"/>
      <c r="C9" s="7"/>
      <c r="D9" s="7"/>
      <c r="E9" s="7"/>
    </row>
    <row r="10" spans="1:7" x14ac:dyDescent="0.2">
      <c r="A10" s="6" t="s">
        <v>141</v>
      </c>
      <c r="B10" s="7"/>
      <c r="C10" s="7"/>
      <c r="D10" s="6">
        <v>-83.59728040000482</v>
      </c>
      <c r="E10" s="6">
        <f>D10/$D$12*100</f>
        <v>-9.6710159282970831E-2</v>
      </c>
    </row>
    <row r="11" spans="1:7" x14ac:dyDescent="0.2">
      <c r="A11" s="7"/>
      <c r="B11" s="7"/>
      <c r="C11" s="7"/>
      <c r="D11" s="7"/>
      <c r="E11" s="7"/>
    </row>
    <row r="12" spans="1:7" x14ac:dyDescent="0.2">
      <c r="A12" s="8" t="s">
        <v>142</v>
      </c>
      <c r="B12" s="5"/>
      <c r="C12" s="5"/>
      <c r="D12" s="8">
        <f>D8+D10</f>
        <v>86441.053369999994</v>
      </c>
      <c r="E12" s="8">
        <f>E8+E10</f>
        <v>100</v>
      </c>
    </row>
    <row r="14" spans="1:7" x14ac:dyDescent="0.2">
      <c r="A14" s="9" t="s">
        <v>143</v>
      </c>
    </row>
    <row r="15" spans="1:7" x14ac:dyDescent="0.2">
      <c r="A15" s="9" t="s">
        <v>144</v>
      </c>
    </row>
    <row r="16" spans="1:7" x14ac:dyDescent="0.2">
      <c r="A16" s="9" t="s">
        <v>145</v>
      </c>
    </row>
    <row r="17" spans="1:4" x14ac:dyDescent="0.2">
      <c r="A17" s="1" t="s">
        <v>564</v>
      </c>
      <c r="B17" s="10">
        <v>40.724699999999999</v>
      </c>
    </row>
    <row r="18" spans="1:4" x14ac:dyDescent="0.2">
      <c r="A18" s="1" t="s">
        <v>565</v>
      </c>
      <c r="B18" s="10">
        <v>78.564599999999999</v>
      </c>
    </row>
    <row r="19" spans="1:4" x14ac:dyDescent="0.2">
      <c r="A19" s="1" t="s">
        <v>563</v>
      </c>
      <c r="B19" s="10">
        <v>75.174800000000005</v>
      </c>
    </row>
    <row r="20" spans="1:4" x14ac:dyDescent="0.2">
      <c r="A20" s="1" t="s">
        <v>566</v>
      </c>
      <c r="B20" s="10">
        <v>38.626800000000003</v>
      </c>
    </row>
    <row r="22" spans="1:4" x14ac:dyDescent="0.2">
      <c r="A22" s="9" t="s">
        <v>146</v>
      </c>
    </row>
    <row r="23" spans="1:4" x14ac:dyDescent="0.2">
      <c r="A23" s="1" t="s">
        <v>565</v>
      </c>
      <c r="B23" s="10">
        <v>81.373900000000006</v>
      </c>
    </row>
    <row r="24" spans="1:4" x14ac:dyDescent="0.2">
      <c r="A24" s="1" t="s">
        <v>564</v>
      </c>
      <c r="B24" s="10">
        <v>40.482199999999999</v>
      </c>
    </row>
    <row r="25" spans="1:4" x14ac:dyDescent="0.2">
      <c r="A25" s="1" t="s">
        <v>563</v>
      </c>
      <c r="B25" s="10">
        <v>77.443200000000004</v>
      </c>
    </row>
    <row r="26" spans="1:4" x14ac:dyDescent="0.2">
      <c r="A26" s="1" t="s">
        <v>566</v>
      </c>
      <c r="B26" s="10">
        <v>38.101999999999997</v>
      </c>
    </row>
    <row r="28" spans="1:4" x14ac:dyDescent="0.2">
      <c r="A28" s="9" t="s">
        <v>147</v>
      </c>
      <c r="B28" s="11"/>
    </row>
    <row r="29" spans="1:4" x14ac:dyDescent="0.2">
      <c r="A29" s="27" t="s">
        <v>636</v>
      </c>
      <c r="B29" s="28"/>
      <c r="C29" s="37" t="s">
        <v>637</v>
      </c>
      <c r="D29" s="38"/>
    </row>
    <row r="30" spans="1:4" x14ac:dyDescent="0.2">
      <c r="A30" s="39"/>
      <c r="B30" s="40"/>
      <c r="C30" s="29" t="s">
        <v>638</v>
      </c>
      <c r="D30" s="29" t="s">
        <v>639</v>
      </c>
    </row>
    <row r="31" spans="1:4" x14ac:dyDescent="0.2">
      <c r="A31" s="30" t="s">
        <v>566</v>
      </c>
      <c r="B31" s="31"/>
      <c r="C31" s="32">
        <v>1.2278505340000001</v>
      </c>
      <c r="D31" s="32">
        <v>1.1375802960000001</v>
      </c>
    </row>
    <row r="32" spans="1:4" x14ac:dyDescent="0.2">
      <c r="A32" s="30" t="s">
        <v>564</v>
      </c>
      <c r="B32" s="31"/>
      <c r="C32" s="32">
        <v>1.2278505340000001</v>
      </c>
      <c r="D32" s="32">
        <v>1.1375802960000001</v>
      </c>
    </row>
    <row r="33" spans="1:2" x14ac:dyDescent="0.2">
      <c r="A33" s="9"/>
      <c r="B33" s="11"/>
    </row>
    <row r="34" spans="1:2" x14ac:dyDescent="0.2">
      <c r="A34" s="9" t="s">
        <v>149</v>
      </c>
      <c r="B34" s="12">
        <v>0.4226544582153845</v>
      </c>
    </row>
  </sheetData>
  <mergeCells count="3">
    <mergeCell ref="A1:D1"/>
    <mergeCell ref="C29:D29"/>
    <mergeCell ref="A30:B3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sqref="A1:D1"/>
    </sheetView>
  </sheetViews>
  <sheetFormatPr defaultRowHeight="11.25" x14ac:dyDescent="0.2"/>
  <cols>
    <col min="1" max="1" width="58.85546875" style="1" bestFit="1" customWidth="1"/>
    <col min="2" max="2" width="34" style="1" customWidth="1"/>
    <col min="3" max="3" width="7.85546875" style="1" bestFit="1" customWidth="1"/>
    <col min="4" max="4" width="23.85546875" style="1" bestFit="1" customWidth="1"/>
    <col min="5" max="5" width="14" style="1" bestFit="1" customWidth="1"/>
    <col min="6" max="16384" width="9.140625" style="2"/>
  </cols>
  <sheetData>
    <row r="1" spans="1:7" x14ac:dyDescent="0.2">
      <c r="A1" s="36" t="s">
        <v>314</v>
      </c>
      <c r="B1" s="36"/>
      <c r="C1" s="36"/>
      <c r="D1" s="36"/>
    </row>
    <row r="3" spans="1:7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7" x14ac:dyDescent="0.2">
      <c r="A4" s="5"/>
      <c r="B4" s="5"/>
      <c r="C4" s="5"/>
      <c r="D4" s="5"/>
      <c r="E4" s="5"/>
    </row>
    <row r="5" spans="1:7" x14ac:dyDescent="0.2">
      <c r="A5" s="17" t="s">
        <v>575</v>
      </c>
      <c r="B5" s="15"/>
      <c r="C5" s="15"/>
      <c r="D5" s="20"/>
      <c r="E5" s="21"/>
    </row>
    <row r="6" spans="1:7" x14ac:dyDescent="0.2">
      <c r="A6" s="15" t="s">
        <v>585</v>
      </c>
      <c r="B6" s="22" t="s">
        <v>586</v>
      </c>
      <c r="C6" s="15">
        <v>76330.388000000006</v>
      </c>
      <c r="D6" s="15">
        <v>2005.4089763999998</v>
      </c>
      <c r="E6" s="15">
        <f>D6/$D$11*100</f>
        <v>99.038970421919259</v>
      </c>
      <c r="G6" s="1"/>
    </row>
    <row r="7" spans="1:7" x14ac:dyDescent="0.2">
      <c r="A7" s="6" t="s">
        <v>135</v>
      </c>
      <c r="B7" s="7"/>
      <c r="C7" s="7"/>
      <c r="D7" s="6">
        <f>SUM(D6)</f>
        <v>2005.4089763999998</v>
      </c>
      <c r="E7" s="6">
        <f>SUM(E6)</f>
        <v>99.038970421919259</v>
      </c>
    </row>
    <row r="8" spans="1:7" x14ac:dyDescent="0.2">
      <c r="A8" s="7"/>
      <c r="B8" s="7"/>
      <c r="C8" s="7"/>
      <c r="D8" s="7"/>
      <c r="E8" s="7"/>
    </row>
    <row r="9" spans="1:7" x14ac:dyDescent="0.2">
      <c r="A9" s="6" t="s">
        <v>141</v>
      </c>
      <c r="B9" s="7"/>
      <c r="C9" s="7"/>
      <c r="D9" s="6">
        <v>19.459585800000241</v>
      </c>
      <c r="E9" s="6">
        <f>D9/$D$11*100</f>
        <v>0.96102957808074163</v>
      </c>
    </row>
    <row r="10" spans="1:7" x14ac:dyDescent="0.2">
      <c r="A10" s="7"/>
      <c r="B10" s="7"/>
      <c r="C10" s="7"/>
      <c r="D10" s="7"/>
      <c r="E10" s="7"/>
    </row>
    <row r="11" spans="1:7" x14ac:dyDescent="0.2">
      <c r="A11" s="8" t="s">
        <v>142</v>
      </c>
      <c r="B11" s="5"/>
      <c r="C11" s="5"/>
      <c r="D11" s="8">
        <f>D9+D7</f>
        <v>2024.8685622</v>
      </c>
      <c r="E11" s="8">
        <f xml:space="preserve"> ROUND(SUM(E7:E10),2)</f>
        <v>100</v>
      </c>
    </row>
    <row r="13" spans="1:7" x14ac:dyDescent="0.2">
      <c r="A13" s="9" t="s">
        <v>143</v>
      </c>
    </row>
    <row r="14" spans="1:7" x14ac:dyDescent="0.2">
      <c r="A14" s="9" t="s">
        <v>144</v>
      </c>
    </row>
    <row r="15" spans="1:7" x14ac:dyDescent="0.2">
      <c r="A15" s="9" t="s">
        <v>145</v>
      </c>
    </row>
    <row r="16" spans="1:7" x14ac:dyDescent="0.2">
      <c r="A16" s="1" t="s">
        <v>564</v>
      </c>
      <c r="B16" s="10">
        <v>9.9093999999999998</v>
      </c>
    </row>
    <row r="17" spans="1:2" s="2" customFormat="1" x14ac:dyDescent="0.2">
      <c r="A17" s="1" t="s">
        <v>566</v>
      </c>
      <c r="B17" s="10">
        <v>9.4644999999999992</v>
      </c>
    </row>
    <row r="18" spans="1:2" s="2" customFormat="1" x14ac:dyDescent="0.2">
      <c r="A18" s="1" t="s">
        <v>565</v>
      </c>
      <c r="B18" s="10">
        <v>9.9093999999999998</v>
      </c>
    </row>
    <row r="19" spans="1:2" s="2" customFormat="1" x14ac:dyDescent="0.2">
      <c r="A19" s="1" t="s">
        <v>563</v>
      </c>
      <c r="B19" s="10">
        <v>9.4644999999999992</v>
      </c>
    </row>
    <row r="21" spans="1:2" s="2" customFormat="1" x14ac:dyDescent="0.2">
      <c r="A21" s="9" t="s">
        <v>146</v>
      </c>
      <c r="B21" s="1"/>
    </row>
    <row r="22" spans="1:2" s="2" customFormat="1" x14ac:dyDescent="0.2">
      <c r="A22" s="1" t="s">
        <v>565</v>
      </c>
      <c r="B22" s="10">
        <v>10.8719</v>
      </c>
    </row>
    <row r="23" spans="1:2" s="2" customFormat="1" x14ac:dyDescent="0.2">
      <c r="A23" s="1" t="s">
        <v>566</v>
      </c>
      <c r="B23" s="10">
        <v>10.323399999999999</v>
      </c>
    </row>
    <row r="24" spans="1:2" s="2" customFormat="1" x14ac:dyDescent="0.2">
      <c r="A24" s="1" t="s">
        <v>563</v>
      </c>
      <c r="B24" s="10">
        <v>10.323399999999999</v>
      </c>
    </row>
    <row r="25" spans="1:2" s="2" customFormat="1" x14ac:dyDescent="0.2">
      <c r="A25" s="1" t="s">
        <v>564</v>
      </c>
      <c r="B25" s="10">
        <v>10.8719</v>
      </c>
    </row>
    <row r="27" spans="1:2" s="2" customFormat="1" x14ac:dyDescent="0.2">
      <c r="A27" s="9" t="s">
        <v>147</v>
      </c>
      <c r="B27" s="11" t="s">
        <v>148</v>
      </c>
    </row>
    <row r="28" spans="1:2" s="2" customFormat="1" x14ac:dyDescent="0.2">
      <c r="A28" s="9"/>
      <c r="B28" s="11"/>
    </row>
    <row r="29" spans="1:2" s="2" customFormat="1" x14ac:dyDescent="0.2">
      <c r="A29" s="9" t="s">
        <v>149</v>
      </c>
      <c r="B29" s="12">
        <v>3.9295202889465301E-2</v>
      </c>
    </row>
  </sheetData>
  <mergeCells count="1">
    <mergeCell ref="A1:D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showGridLines="0" workbookViewId="0">
      <selection sqref="A1:E1"/>
    </sheetView>
  </sheetViews>
  <sheetFormatPr defaultRowHeight="11.25" x14ac:dyDescent="0.2"/>
  <cols>
    <col min="1" max="1" width="58.85546875" style="1" bestFit="1" customWidth="1"/>
    <col min="2" max="2" width="39.140625" style="1" bestFit="1" customWidth="1"/>
    <col min="3" max="3" width="32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8" width="10.85546875" style="2" bestFit="1" customWidth="1"/>
    <col min="9" max="16384" width="9.140625" style="2"/>
  </cols>
  <sheetData>
    <row r="1" spans="1:6" x14ac:dyDescent="0.2">
      <c r="A1" s="36" t="s">
        <v>313</v>
      </c>
      <c r="B1" s="36"/>
      <c r="C1" s="36"/>
      <c r="D1" s="36"/>
      <c r="E1" s="36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1191182</v>
      </c>
      <c r="E8" s="7">
        <v>22444.251243999999</v>
      </c>
      <c r="F8" s="7">
        <f>E8/$E$67*100</f>
        <v>7.8104743673700279</v>
      </c>
    </row>
    <row r="9" spans="1:6" x14ac:dyDescent="0.2">
      <c r="A9" s="7" t="s">
        <v>25</v>
      </c>
      <c r="B9" s="7" t="s">
        <v>26</v>
      </c>
      <c r="C9" s="7" t="s">
        <v>11</v>
      </c>
      <c r="D9" s="7">
        <v>1812115</v>
      </c>
      <c r="E9" s="7">
        <v>19762.020132500002</v>
      </c>
      <c r="F9" s="7">
        <f t="shared" ref="F9:F56" si="0">E9/$E$67*100</f>
        <v>6.8770728866976203</v>
      </c>
    </row>
    <row r="10" spans="1:6" x14ac:dyDescent="0.2">
      <c r="A10" s="7" t="s">
        <v>30</v>
      </c>
      <c r="B10" s="7" t="s">
        <v>31</v>
      </c>
      <c r="C10" s="7" t="s">
        <v>11</v>
      </c>
      <c r="D10" s="7">
        <v>3349486</v>
      </c>
      <c r="E10" s="7">
        <v>17710.407224999999</v>
      </c>
      <c r="F10" s="7">
        <f t="shared" si="0"/>
        <v>6.163123027039104</v>
      </c>
    </row>
    <row r="11" spans="1:6" x14ac:dyDescent="0.2">
      <c r="A11" s="7" t="s">
        <v>27</v>
      </c>
      <c r="B11" s="7" t="s">
        <v>28</v>
      </c>
      <c r="C11" s="7" t="s">
        <v>29</v>
      </c>
      <c r="D11" s="7">
        <v>2216710</v>
      </c>
      <c r="E11" s="7">
        <v>16145.407284999999</v>
      </c>
      <c r="F11" s="7">
        <f t="shared" si="0"/>
        <v>5.6185117685292756</v>
      </c>
    </row>
    <row r="12" spans="1:6" x14ac:dyDescent="0.2">
      <c r="A12" s="7" t="s">
        <v>285</v>
      </c>
      <c r="B12" s="7" t="s">
        <v>286</v>
      </c>
      <c r="C12" s="7" t="s">
        <v>59</v>
      </c>
      <c r="D12" s="7">
        <v>845005</v>
      </c>
      <c r="E12" s="7">
        <v>11135.0533875</v>
      </c>
      <c r="F12" s="7">
        <f t="shared" si="0"/>
        <v>3.8749365312694573</v>
      </c>
    </row>
    <row r="13" spans="1:6" x14ac:dyDescent="0.2">
      <c r="A13" s="7" t="s">
        <v>124</v>
      </c>
      <c r="B13" s="7" t="s">
        <v>125</v>
      </c>
      <c r="C13" s="7" t="s">
        <v>126</v>
      </c>
      <c r="D13" s="7">
        <v>3991492</v>
      </c>
      <c r="E13" s="7">
        <v>9795.1213680000001</v>
      </c>
      <c r="F13" s="7">
        <f t="shared" si="0"/>
        <v>3.4086476549532634</v>
      </c>
    </row>
    <row r="14" spans="1:6" x14ac:dyDescent="0.2">
      <c r="A14" s="7" t="s">
        <v>221</v>
      </c>
      <c r="B14" s="7" t="s">
        <v>222</v>
      </c>
      <c r="C14" s="7" t="s">
        <v>86</v>
      </c>
      <c r="D14" s="7">
        <v>2279308</v>
      </c>
      <c r="E14" s="7">
        <v>8645.4152439999998</v>
      </c>
      <c r="F14" s="7">
        <f t="shared" si="0"/>
        <v>3.0085563302800504</v>
      </c>
    </row>
    <row r="15" spans="1:6" x14ac:dyDescent="0.2">
      <c r="A15" s="7" t="s">
        <v>45</v>
      </c>
      <c r="B15" s="7" t="s">
        <v>46</v>
      </c>
      <c r="C15" s="7" t="s">
        <v>47</v>
      </c>
      <c r="D15" s="7">
        <v>4945746</v>
      </c>
      <c r="E15" s="7">
        <v>8073.9303449999998</v>
      </c>
      <c r="F15" s="7">
        <f t="shared" si="0"/>
        <v>2.8096827698991143</v>
      </c>
    </row>
    <row r="16" spans="1:6" x14ac:dyDescent="0.2">
      <c r="A16" s="7" t="s">
        <v>261</v>
      </c>
      <c r="B16" s="7" t="s">
        <v>262</v>
      </c>
      <c r="C16" s="7" t="s">
        <v>225</v>
      </c>
      <c r="D16" s="7">
        <v>3229392</v>
      </c>
      <c r="E16" s="7">
        <v>7986.2864159999999</v>
      </c>
      <c r="F16" s="7">
        <f t="shared" si="0"/>
        <v>2.7791831709831958</v>
      </c>
    </row>
    <row r="17" spans="1:6" x14ac:dyDescent="0.2">
      <c r="A17" s="7" t="s">
        <v>12</v>
      </c>
      <c r="B17" s="7" t="s">
        <v>13</v>
      </c>
      <c r="C17" s="7" t="s">
        <v>14</v>
      </c>
      <c r="D17" s="7">
        <v>671388</v>
      </c>
      <c r="E17" s="7">
        <v>7872.6956879999998</v>
      </c>
      <c r="F17" s="7">
        <f t="shared" si="0"/>
        <v>2.7396542305979787</v>
      </c>
    </row>
    <row r="18" spans="1:6" x14ac:dyDescent="0.2">
      <c r="A18" s="7" t="s">
        <v>235</v>
      </c>
      <c r="B18" s="7" t="s">
        <v>236</v>
      </c>
      <c r="C18" s="7" t="s">
        <v>47</v>
      </c>
      <c r="D18" s="7">
        <v>3950093</v>
      </c>
      <c r="E18" s="7">
        <v>7809.3338610000001</v>
      </c>
      <c r="F18" s="7">
        <f t="shared" si="0"/>
        <v>2.7176046678715089</v>
      </c>
    </row>
    <row r="19" spans="1:6" x14ac:dyDescent="0.2">
      <c r="A19" s="7" t="s">
        <v>50</v>
      </c>
      <c r="B19" s="7" t="s">
        <v>51</v>
      </c>
      <c r="C19" s="7" t="s">
        <v>11</v>
      </c>
      <c r="D19" s="7">
        <v>2677732</v>
      </c>
      <c r="E19" s="7">
        <v>7176.3217599999998</v>
      </c>
      <c r="F19" s="7">
        <f t="shared" si="0"/>
        <v>2.4973199840410665</v>
      </c>
    </row>
    <row r="20" spans="1:6" x14ac:dyDescent="0.2">
      <c r="A20" s="7" t="s">
        <v>226</v>
      </c>
      <c r="B20" s="7" t="s">
        <v>227</v>
      </c>
      <c r="C20" s="7" t="s">
        <v>29</v>
      </c>
      <c r="D20" s="7">
        <v>3415915</v>
      </c>
      <c r="E20" s="7">
        <v>7067.5281349999996</v>
      </c>
      <c r="F20" s="7">
        <f t="shared" si="0"/>
        <v>2.4594604087690723</v>
      </c>
    </row>
    <row r="21" spans="1:6" x14ac:dyDescent="0.2">
      <c r="A21" s="7" t="s">
        <v>287</v>
      </c>
      <c r="B21" s="7" t="s">
        <v>288</v>
      </c>
      <c r="C21" s="7" t="s">
        <v>59</v>
      </c>
      <c r="D21" s="7">
        <v>608706</v>
      </c>
      <c r="E21" s="7">
        <v>6337.2381660000001</v>
      </c>
      <c r="F21" s="7">
        <f t="shared" si="0"/>
        <v>2.2053235689336703</v>
      </c>
    </row>
    <row r="22" spans="1:6" x14ac:dyDescent="0.2">
      <c r="A22" s="7" t="s">
        <v>15</v>
      </c>
      <c r="B22" s="7" t="s">
        <v>16</v>
      </c>
      <c r="C22" s="7" t="s">
        <v>17</v>
      </c>
      <c r="D22" s="7">
        <v>1473483</v>
      </c>
      <c r="E22" s="7">
        <v>6314.6113965000004</v>
      </c>
      <c r="F22" s="7">
        <f t="shared" si="0"/>
        <v>2.1974495792302542</v>
      </c>
    </row>
    <row r="23" spans="1:6" x14ac:dyDescent="0.2">
      <c r="A23" s="7" t="s">
        <v>289</v>
      </c>
      <c r="B23" s="7" t="s">
        <v>290</v>
      </c>
      <c r="C23" s="7" t="s">
        <v>59</v>
      </c>
      <c r="D23" s="7">
        <v>1259938</v>
      </c>
      <c r="E23" s="7">
        <v>6193.8552079999999</v>
      </c>
      <c r="F23" s="7">
        <f t="shared" si="0"/>
        <v>2.1554270985189543</v>
      </c>
    </row>
    <row r="24" spans="1:6" x14ac:dyDescent="0.2">
      <c r="A24" s="7" t="s">
        <v>32</v>
      </c>
      <c r="B24" s="7" t="s">
        <v>33</v>
      </c>
      <c r="C24" s="7" t="s">
        <v>34</v>
      </c>
      <c r="D24" s="7">
        <v>271771</v>
      </c>
      <c r="E24" s="7">
        <v>6080.1966974999996</v>
      </c>
      <c r="F24" s="7">
        <f t="shared" si="0"/>
        <v>2.1158745702014405</v>
      </c>
    </row>
    <row r="25" spans="1:6" x14ac:dyDescent="0.2">
      <c r="A25" s="7" t="s">
        <v>291</v>
      </c>
      <c r="B25" s="7" t="s">
        <v>292</v>
      </c>
      <c r="C25" s="7" t="s">
        <v>225</v>
      </c>
      <c r="D25" s="7">
        <v>2774762</v>
      </c>
      <c r="E25" s="7">
        <v>5745.1447209999997</v>
      </c>
      <c r="F25" s="7">
        <f t="shared" si="0"/>
        <v>1.999278349381221</v>
      </c>
    </row>
    <row r="26" spans="1:6" x14ac:dyDescent="0.2">
      <c r="A26" s="7" t="s">
        <v>293</v>
      </c>
      <c r="B26" s="7" t="s">
        <v>294</v>
      </c>
      <c r="C26" s="7" t="s">
        <v>29</v>
      </c>
      <c r="D26" s="7">
        <v>809090</v>
      </c>
      <c r="E26" s="7">
        <v>5509.4983549999997</v>
      </c>
      <c r="F26" s="7">
        <f t="shared" si="0"/>
        <v>1.9172747270995949</v>
      </c>
    </row>
    <row r="27" spans="1:6" x14ac:dyDescent="0.2">
      <c r="A27" s="7" t="s">
        <v>81</v>
      </c>
      <c r="B27" s="7" t="s">
        <v>82</v>
      </c>
      <c r="C27" s="7" t="s">
        <v>83</v>
      </c>
      <c r="D27" s="7">
        <v>3321949</v>
      </c>
      <c r="E27" s="7">
        <v>5059.3283270000002</v>
      </c>
      <c r="F27" s="7">
        <f t="shared" si="0"/>
        <v>1.7606180658268251</v>
      </c>
    </row>
    <row r="28" spans="1:6" x14ac:dyDescent="0.2">
      <c r="A28" s="7" t="s">
        <v>43</v>
      </c>
      <c r="B28" s="7" t="s">
        <v>44</v>
      </c>
      <c r="C28" s="7" t="s">
        <v>34</v>
      </c>
      <c r="D28" s="7">
        <v>1160468</v>
      </c>
      <c r="E28" s="7">
        <v>4701.0558680000004</v>
      </c>
      <c r="F28" s="7">
        <f t="shared" si="0"/>
        <v>1.6359412464875216</v>
      </c>
    </row>
    <row r="29" spans="1:6" x14ac:dyDescent="0.2">
      <c r="A29" s="7" t="s">
        <v>20</v>
      </c>
      <c r="B29" s="7" t="s">
        <v>21</v>
      </c>
      <c r="C29" s="7" t="s">
        <v>11</v>
      </c>
      <c r="D29" s="7">
        <v>1394080</v>
      </c>
      <c r="E29" s="7">
        <v>4493.1198400000003</v>
      </c>
      <c r="F29" s="7">
        <f t="shared" si="0"/>
        <v>1.5635806674202692</v>
      </c>
    </row>
    <row r="30" spans="1:6" x14ac:dyDescent="0.2">
      <c r="A30" s="7" t="s">
        <v>97</v>
      </c>
      <c r="B30" s="7" t="s">
        <v>98</v>
      </c>
      <c r="C30" s="7" t="s">
        <v>99</v>
      </c>
      <c r="D30" s="7">
        <v>251012</v>
      </c>
      <c r="E30" s="7">
        <v>4468.1391059999996</v>
      </c>
      <c r="F30" s="7">
        <f t="shared" si="0"/>
        <v>1.5548875111877907</v>
      </c>
    </row>
    <row r="31" spans="1:6" x14ac:dyDescent="0.2">
      <c r="A31" s="7" t="s">
        <v>295</v>
      </c>
      <c r="B31" s="7" t="s">
        <v>296</v>
      </c>
      <c r="C31" s="7" t="s">
        <v>71</v>
      </c>
      <c r="D31" s="7">
        <v>378799</v>
      </c>
      <c r="E31" s="7">
        <v>4366.4160730000003</v>
      </c>
      <c r="F31" s="7">
        <f t="shared" si="0"/>
        <v>1.5194884625325131</v>
      </c>
    </row>
    <row r="32" spans="1:6" x14ac:dyDescent="0.2">
      <c r="A32" s="7" t="s">
        <v>297</v>
      </c>
      <c r="B32" s="7" t="s">
        <v>298</v>
      </c>
      <c r="C32" s="7" t="s">
        <v>78</v>
      </c>
      <c r="D32" s="7">
        <v>374946</v>
      </c>
      <c r="E32" s="7">
        <v>4074.5381819999998</v>
      </c>
      <c r="F32" s="7">
        <f t="shared" si="0"/>
        <v>1.4179165828884124</v>
      </c>
    </row>
    <row r="33" spans="1:6" x14ac:dyDescent="0.2">
      <c r="A33" s="7" t="s">
        <v>39</v>
      </c>
      <c r="B33" s="7" t="s">
        <v>40</v>
      </c>
      <c r="C33" s="7" t="s">
        <v>14</v>
      </c>
      <c r="D33" s="7">
        <v>630739</v>
      </c>
      <c r="E33" s="7">
        <v>3864.2224835000002</v>
      </c>
      <c r="F33" s="7">
        <f t="shared" si="0"/>
        <v>1.3447278917473386</v>
      </c>
    </row>
    <row r="34" spans="1:6" x14ac:dyDescent="0.2">
      <c r="A34" s="7" t="s">
        <v>299</v>
      </c>
      <c r="B34" s="7" t="s">
        <v>300</v>
      </c>
      <c r="C34" s="7" t="s">
        <v>89</v>
      </c>
      <c r="D34" s="7">
        <v>454075</v>
      </c>
      <c r="E34" s="7">
        <v>3705.9331124999999</v>
      </c>
      <c r="F34" s="7">
        <f t="shared" si="0"/>
        <v>1.2896440726712568</v>
      </c>
    </row>
    <row r="35" spans="1:6" x14ac:dyDescent="0.2">
      <c r="A35" s="7" t="s">
        <v>52</v>
      </c>
      <c r="B35" s="7" t="s">
        <v>53</v>
      </c>
      <c r="C35" s="7" t="s">
        <v>34</v>
      </c>
      <c r="D35" s="7">
        <v>252154</v>
      </c>
      <c r="E35" s="7">
        <v>3451.1057209999999</v>
      </c>
      <c r="F35" s="7">
        <f t="shared" si="0"/>
        <v>1.2009655603975811</v>
      </c>
    </row>
    <row r="36" spans="1:6" x14ac:dyDescent="0.2">
      <c r="A36" s="7" t="s">
        <v>301</v>
      </c>
      <c r="B36" s="7" t="s">
        <v>302</v>
      </c>
      <c r="C36" s="7" t="s">
        <v>111</v>
      </c>
      <c r="D36" s="7">
        <v>250000</v>
      </c>
      <c r="E36" s="7">
        <v>3418</v>
      </c>
      <c r="F36" s="7">
        <f t="shared" si="0"/>
        <v>1.1894449539637653</v>
      </c>
    </row>
    <row r="37" spans="1:6" x14ac:dyDescent="0.2">
      <c r="A37" s="7" t="s">
        <v>303</v>
      </c>
      <c r="B37" s="7" t="s">
        <v>304</v>
      </c>
      <c r="C37" s="7" t="s">
        <v>14</v>
      </c>
      <c r="D37" s="7">
        <v>513577</v>
      </c>
      <c r="E37" s="7">
        <v>3269.1743935</v>
      </c>
      <c r="F37" s="7">
        <f t="shared" si="0"/>
        <v>1.1376544721989841</v>
      </c>
    </row>
    <row r="38" spans="1:6" x14ac:dyDescent="0.2">
      <c r="A38" s="7" t="s">
        <v>57</v>
      </c>
      <c r="B38" s="7" t="s">
        <v>58</v>
      </c>
      <c r="C38" s="7" t="s">
        <v>59</v>
      </c>
      <c r="D38" s="7">
        <v>306780</v>
      </c>
      <c r="E38" s="7">
        <v>3250.0273200000001</v>
      </c>
      <c r="F38" s="7">
        <f t="shared" si="0"/>
        <v>1.1309913973137447</v>
      </c>
    </row>
    <row r="39" spans="1:6" x14ac:dyDescent="0.2">
      <c r="A39" s="7" t="s">
        <v>37</v>
      </c>
      <c r="B39" s="7" t="s">
        <v>38</v>
      </c>
      <c r="C39" s="7" t="s">
        <v>24</v>
      </c>
      <c r="D39" s="7">
        <v>533182</v>
      </c>
      <c r="E39" s="7">
        <v>3249.211108</v>
      </c>
      <c r="F39" s="7">
        <f t="shared" si="0"/>
        <v>1.1307073600859023</v>
      </c>
    </row>
    <row r="40" spans="1:6" x14ac:dyDescent="0.2">
      <c r="A40" s="7" t="s">
        <v>79</v>
      </c>
      <c r="B40" s="7" t="s">
        <v>80</v>
      </c>
      <c r="C40" s="7" t="s">
        <v>78</v>
      </c>
      <c r="D40" s="7">
        <v>356295</v>
      </c>
      <c r="E40" s="7">
        <v>2929.6356375</v>
      </c>
      <c r="F40" s="7">
        <f t="shared" si="0"/>
        <v>1.0194968771143338</v>
      </c>
    </row>
    <row r="41" spans="1:6" x14ac:dyDescent="0.2">
      <c r="A41" s="7" t="s">
        <v>130</v>
      </c>
      <c r="B41" s="7" t="s">
        <v>131</v>
      </c>
      <c r="C41" s="7" t="s">
        <v>132</v>
      </c>
      <c r="D41" s="7">
        <v>1730461</v>
      </c>
      <c r="E41" s="7">
        <v>2873.4304904999999</v>
      </c>
      <c r="F41" s="7">
        <f t="shared" si="0"/>
        <v>0.99993779914887404</v>
      </c>
    </row>
    <row r="42" spans="1:6" x14ac:dyDescent="0.2">
      <c r="A42" s="7" t="s">
        <v>305</v>
      </c>
      <c r="B42" s="7" t="s">
        <v>306</v>
      </c>
      <c r="C42" s="7" t="s">
        <v>111</v>
      </c>
      <c r="D42" s="7">
        <v>505000</v>
      </c>
      <c r="E42" s="7">
        <v>2851.23</v>
      </c>
      <c r="F42" s="7">
        <f t="shared" si="0"/>
        <v>0.99221215216211411</v>
      </c>
    </row>
    <row r="43" spans="1:6" x14ac:dyDescent="0.2">
      <c r="A43" s="7" t="s">
        <v>307</v>
      </c>
      <c r="B43" s="7" t="s">
        <v>308</v>
      </c>
      <c r="C43" s="7" t="s">
        <v>132</v>
      </c>
      <c r="D43" s="7">
        <v>3584713</v>
      </c>
      <c r="E43" s="7">
        <v>2638.3487679999998</v>
      </c>
      <c r="F43" s="7">
        <f t="shared" si="0"/>
        <v>0.91813066965889878</v>
      </c>
    </row>
    <row r="44" spans="1:6" x14ac:dyDescent="0.2">
      <c r="A44" s="7" t="s">
        <v>120</v>
      </c>
      <c r="B44" s="7" t="s">
        <v>121</v>
      </c>
      <c r="C44" s="7" t="s">
        <v>111</v>
      </c>
      <c r="D44" s="7">
        <v>1614973</v>
      </c>
      <c r="E44" s="7">
        <v>2406.3097699999998</v>
      </c>
      <c r="F44" s="7">
        <f t="shared" si="0"/>
        <v>0.83738239134002568</v>
      </c>
    </row>
    <row r="45" spans="1:6" x14ac:dyDescent="0.2">
      <c r="A45" s="7" t="s">
        <v>102</v>
      </c>
      <c r="B45" s="7" t="s">
        <v>103</v>
      </c>
      <c r="C45" s="7" t="s">
        <v>86</v>
      </c>
      <c r="D45" s="7">
        <v>545944</v>
      </c>
      <c r="E45" s="7">
        <v>2345.1024520000001</v>
      </c>
      <c r="F45" s="7">
        <f t="shared" si="0"/>
        <v>0.81608258574003889</v>
      </c>
    </row>
    <row r="46" spans="1:6" x14ac:dyDescent="0.2">
      <c r="A46" s="7" t="s">
        <v>153</v>
      </c>
      <c r="B46" s="7" t="s">
        <v>154</v>
      </c>
      <c r="C46" s="7" t="s">
        <v>571</v>
      </c>
      <c r="D46" s="7">
        <v>1270904</v>
      </c>
      <c r="E46" s="7">
        <v>1743.044836</v>
      </c>
      <c r="F46" s="7">
        <f t="shared" si="0"/>
        <v>0.60656989020269114</v>
      </c>
    </row>
    <row r="47" spans="1:6" x14ac:dyDescent="0.2">
      <c r="A47" s="7" t="s">
        <v>35</v>
      </c>
      <c r="B47" s="7" t="s">
        <v>36</v>
      </c>
      <c r="C47" s="7" t="s">
        <v>14</v>
      </c>
      <c r="D47" s="7">
        <v>169681</v>
      </c>
      <c r="E47" s="7">
        <v>1595.5104429999999</v>
      </c>
      <c r="F47" s="7">
        <f t="shared" si="0"/>
        <v>0.55522874354091323</v>
      </c>
    </row>
    <row r="48" spans="1:6" x14ac:dyDescent="0.2">
      <c r="A48" s="7" t="s">
        <v>92</v>
      </c>
      <c r="B48" s="7" t="s">
        <v>93</v>
      </c>
      <c r="C48" s="7" t="s">
        <v>94</v>
      </c>
      <c r="D48" s="7">
        <v>1040343</v>
      </c>
      <c r="E48" s="7">
        <v>1477.2870600000001</v>
      </c>
      <c r="F48" s="7">
        <f t="shared" si="0"/>
        <v>0.51408766503012471</v>
      </c>
    </row>
    <row r="49" spans="1:10" x14ac:dyDescent="0.2">
      <c r="A49" s="7" t="s">
        <v>72</v>
      </c>
      <c r="B49" s="7" t="s">
        <v>73</v>
      </c>
      <c r="C49" s="7" t="s">
        <v>34</v>
      </c>
      <c r="D49" s="7">
        <v>167169</v>
      </c>
      <c r="E49" s="7">
        <v>1370.7022155</v>
      </c>
      <c r="F49" s="7">
        <f t="shared" si="0"/>
        <v>0.47699673306419788</v>
      </c>
    </row>
    <row r="50" spans="1:10" x14ac:dyDescent="0.2">
      <c r="A50" s="7" t="s">
        <v>60</v>
      </c>
      <c r="B50" s="7" t="s">
        <v>61</v>
      </c>
      <c r="C50" s="7" t="s">
        <v>59</v>
      </c>
      <c r="D50" s="7">
        <v>439370</v>
      </c>
      <c r="E50" s="7">
        <v>1353.9186549999999</v>
      </c>
      <c r="F50" s="7">
        <f t="shared" si="0"/>
        <v>0.47115614753281382</v>
      </c>
    </row>
    <row r="51" spans="1:10" x14ac:dyDescent="0.2">
      <c r="A51" s="7" t="s">
        <v>18</v>
      </c>
      <c r="B51" s="7" t="s">
        <v>19</v>
      </c>
      <c r="C51" s="7" t="s">
        <v>11</v>
      </c>
      <c r="D51" s="7">
        <v>426504</v>
      </c>
      <c r="E51" s="7">
        <v>1336.02378</v>
      </c>
      <c r="F51" s="7">
        <f t="shared" si="0"/>
        <v>0.46492883074797997</v>
      </c>
    </row>
    <row r="52" spans="1:10" x14ac:dyDescent="0.2">
      <c r="A52" s="7" t="s">
        <v>41</v>
      </c>
      <c r="B52" s="7" t="s">
        <v>42</v>
      </c>
      <c r="C52" s="7" t="s">
        <v>17</v>
      </c>
      <c r="D52" s="7">
        <v>1578063</v>
      </c>
      <c r="E52" s="7">
        <v>1323.9948569999999</v>
      </c>
      <c r="F52" s="7">
        <f t="shared" si="0"/>
        <v>0.46074283257244786</v>
      </c>
    </row>
    <row r="53" spans="1:10" x14ac:dyDescent="0.2">
      <c r="A53" s="7" t="s">
        <v>309</v>
      </c>
      <c r="B53" s="7" t="s">
        <v>310</v>
      </c>
      <c r="C53" s="7" t="s">
        <v>56</v>
      </c>
      <c r="D53" s="7">
        <v>373978</v>
      </c>
      <c r="E53" s="7">
        <v>1314.7196590000001</v>
      </c>
      <c r="F53" s="7">
        <f t="shared" si="0"/>
        <v>0.45751511535240263</v>
      </c>
    </row>
    <row r="54" spans="1:10" x14ac:dyDescent="0.2">
      <c r="A54" s="7" t="s">
        <v>114</v>
      </c>
      <c r="B54" s="7" t="s">
        <v>115</v>
      </c>
      <c r="C54" s="7" t="s">
        <v>111</v>
      </c>
      <c r="D54" s="7">
        <v>159138</v>
      </c>
      <c r="E54" s="7">
        <v>1264.8288239999999</v>
      </c>
      <c r="F54" s="7">
        <f t="shared" si="0"/>
        <v>0.44015338277785931</v>
      </c>
    </row>
    <row r="55" spans="1:10" x14ac:dyDescent="0.2">
      <c r="A55" s="7" t="s">
        <v>74</v>
      </c>
      <c r="B55" s="7" t="s">
        <v>75</v>
      </c>
      <c r="C55" s="7" t="s">
        <v>34</v>
      </c>
      <c r="D55" s="7">
        <v>226723</v>
      </c>
      <c r="E55" s="7">
        <v>1213.7615805</v>
      </c>
      <c r="F55" s="7">
        <f t="shared" si="0"/>
        <v>0.42238226660058792</v>
      </c>
    </row>
    <row r="56" spans="1:10" x14ac:dyDescent="0.2">
      <c r="A56" s="7" t="s">
        <v>311</v>
      </c>
      <c r="B56" s="7" t="s">
        <v>312</v>
      </c>
      <c r="C56" s="7" t="s">
        <v>111</v>
      </c>
      <c r="D56" s="7">
        <v>210346</v>
      </c>
      <c r="E56" s="7">
        <v>791.42682500000001</v>
      </c>
      <c r="F56" s="7">
        <f t="shared" si="0"/>
        <v>0.27541212505202278</v>
      </c>
    </row>
    <row r="57" spans="1:10" x14ac:dyDescent="0.2">
      <c r="A57" s="6" t="s">
        <v>135</v>
      </c>
      <c r="B57" s="7"/>
      <c r="C57" s="7"/>
      <c r="D57" s="7"/>
      <c r="E57" s="6">
        <f xml:space="preserve"> SUM(E8:E56)</f>
        <v>270003.86402249988</v>
      </c>
      <c r="F57" s="6">
        <f>SUM(F8:F56)</f>
        <v>93.959840144026089</v>
      </c>
    </row>
    <row r="58" spans="1:10" x14ac:dyDescent="0.2">
      <c r="A58" s="7"/>
      <c r="B58" s="7"/>
      <c r="C58" s="7"/>
      <c r="D58" s="7"/>
      <c r="E58" s="7"/>
      <c r="F58" s="7"/>
    </row>
    <row r="59" spans="1:10" s="16" customFormat="1" x14ac:dyDescent="0.2">
      <c r="A59" s="17" t="s">
        <v>162</v>
      </c>
      <c r="B59" s="15"/>
      <c r="C59" s="15"/>
      <c r="D59" s="15"/>
      <c r="E59" s="17"/>
      <c r="F59" s="17"/>
    </row>
    <row r="60" spans="1:10" s="16" customFormat="1" x14ac:dyDescent="0.2">
      <c r="A60" s="15" t="s">
        <v>587</v>
      </c>
      <c r="B60" s="15" t="s">
        <v>588</v>
      </c>
      <c r="C60" s="15" t="s">
        <v>14</v>
      </c>
      <c r="D60" s="15">
        <v>60000</v>
      </c>
      <c r="E60" s="15">
        <v>3228.1625039999999</v>
      </c>
      <c r="F60" s="15">
        <f t="shared" ref="F60" si="1">E60/$E$67*100</f>
        <v>1.1233825631825141</v>
      </c>
      <c r="H60" s="23"/>
    </row>
    <row r="61" spans="1:10" s="16" customFormat="1" x14ac:dyDescent="0.2">
      <c r="A61" s="17" t="s">
        <v>135</v>
      </c>
      <c r="B61" s="15"/>
      <c r="C61" s="15"/>
      <c r="D61" s="15"/>
      <c r="E61" s="17">
        <f>E60</f>
        <v>3228.1625039999999</v>
      </c>
      <c r="F61" s="17">
        <f>F60</f>
        <v>1.1233825631825141</v>
      </c>
      <c r="G61" s="24"/>
      <c r="H61" s="24"/>
      <c r="I61" s="23"/>
    </row>
    <row r="62" spans="1:10" x14ac:dyDescent="0.2">
      <c r="A62" s="7"/>
      <c r="B62" s="7"/>
      <c r="C62" s="7"/>
      <c r="D62" s="7"/>
      <c r="E62" s="7"/>
      <c r="F62" s="7"/>
    </row>
    <row r="63" spans="1:10" x14ac:dyDescent="0.2">
      <c r="A63" s="6" t="s">
        <v>135</v>
      </c>
      <c r="B63" s="7"/>
      <c r="C63" s="7"/>
      <c r="D63" s="7"/>
      <c r="E63" s="6">
        <f>E57+E61</f>
        <v>273232.02652649989</v>
      </c>
      <c r="F63" s="6">
        <f>F57+F61</f>
        <v>95.083222707208606</v>
      </c>
      <c r="I63" s="1"/>
      <c r="J63" s="1"/>
    </row>
    <row r="64" spans="1:10" x14ac:dyDescent="0.2">
      <c r="A64" s="7"/>
      <c r="B64" s="7"/>
      <c r="C64" s="7"/>
      <c r="D64" s="7"/>
      <c r="E64" s="7"/>
      <c r="F64" s="7"/>
    </row>
    <row r="65" spans="1:10" x14ac:dyDescent="0.2">
      <c r="A65" s="6" t="s">
        <v>141</v>
      </c>
      <c r="B65" s="7"/>
      <c r="C65" s="7"/>
      <c r="D65" s="7"/>
      <c r="E65" s="6">
        <v>14128.896617500001</v>
      </c>
      <c r="F65" s="6">
        <f t="shared" ref="F65" si="2">E65/$E$67*100</f>
        <v>4.9167772927914237</v>
      </c>
      <c r="I65" s="1"/>
      <c r="J65" s="1"/>
    </row>
    <row r="66" spans="1:10" x14ac:dyDescent="0.2">
      <c r="A66" s="7"/>
      <c r="B66" s="7"/>
      <c r="C66" s="7"/>
      <c r="D66" s="7"/>
      <c r="E66" s="7"/>
      <c r="F66" s="7"/>
    </row>
    <row r="67" spans="1:10" x14ac:dyDescent="0.2">
      <c r="A67" s="8" t="s">
        <v>142</v>
      </c>
      <c r="B67" s="5"/>
      <c r="C67" s="5"/>
      <c r="D67" s="5"/>
      <c r="E67" s="8">
        <f>E63+E65</f>
        <v>287360.92314399988</v>
      </c>
      <c r="F67" s="8">
        <f>F63+F65</f>
        <v>100.00000000000003</v>
      </c>
      <c r="I67" s="1"/>
      <c r="J67" s="1"/>
    </row>
    <row r="69" spans="1:10" x14ac:dyDescent="0.2">
      <c r="A69" s="9" t="s">
        <v>143</v>
      </c>
    </row>
    <row r="70" spans="1:10" x14ac:dyDescent="0.2">
      <c r="A70" s="9" t="s">
        <v>144</v>
      </c>
    </row>
    <row r="71" spans="1:10" x14ac:dyDescent="0.2">
      <c r="A71" s="9" t="s">
        <v>145</v>
      </c>
    </row>
    <row r="72" spans="1:10" x14ac:dyDescent="0.2">
      <c r="A72" s="1" t="s">
        <v>564</v>
      </c>
      <c r="B72" s="10">
        <v>18.5166</v>
      </c>
    </row>
    <row r="73" spans="1:10" x14ac:dyDescent="0.2">
      <c r="A73" s="1" t="s">
        <v>563</v>
      </c>
      <c r="B73" s="10">
        <v>75.584000000000003</v>
      </c>
    </row>
    <row r="74" spans="1:10" x14ac:dyDescent="0.2">
      <c r="A74" s="1" t="s">
        <v>565</v>
      </c>
      <c r="B74" s="10">
        <v>78.135800000000003</v>
      </c>
    </row>
    <row r="75" spans="1:10" x14ac:dyDescent="0.2">
      <c r="A75" s="1" t="s">
        <v>566</v>
      </c>
      <c r="B75" s="10">
        <v>17.7745</v>
      </c>
    </row>
    <row r="77" spans="1:10" x14ac:dyDescent="0.2">
      <c r="A77" s="9" t="s">
        <v>146</v>
      </c>
    </row>
    <row r="78" spans="1:10" x14ac:dyDescent="0.2">
      <c r="A78" s="1" t="s">
        <v>564</v>
      </c>
      <c r="B78" s="10">
        <v>19.481000000000002</v>
      </c>
    </row>
    <row r="79" spans="1:10" x14ac:dyDescent="0.2">
      <c r="A79" s="1" t="s">
        <v>565</v>
      </c>
      <c r="B79" s="10">
        <v>82.208299999999994</v>
      </c>
    </row>
    <row r="80" spans="1:10" x14ac:dyDescent="0.2">
      <c r="A80" s="1" t="s">
        <v>563</v>
      </c>
      <c r="B80" s="10">
        <v>79.202100000000002</v>
      </c>
    </row>
    <row r="81" spans="1:2" x14ac:dyDescent="0.2">
      <c r="A81" s="1" t="s">
        <v>566</v>
      </c>
      <c r="B81" s="10">
        <v>18.625299999999999</v>
      </c>
    </row>
    <row r="83" spans="1:2" x14ac:dyDescent="0.2">
      <c r="A83" s="9" t="s">
        <v>147</v>
      </c>
      <c r="B83" s="11" t="s">
        <v>148</v>
      </c>
    </row>
    <row r="85" spans="1:2" x14ac:dyDescent="0.2">
      <c r="A85" s="9" t="s">
        <v>149</v>
      </c>
      <c r="B85" s="12">
        <v>0.16956566585267552</v>
      </c>
    </row>
  </sheetData>
  <mergeCells count="1">
    <mergeCell ref="A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>
      <selection sqref="A1:D1"/>
    </sheetView>
  </sheetViews>
  <sheetFormatPr defaultRowHeight="11.25" x14ac:dyDescent="0.2"/>
  <cols>
    <col min="1" max="1" width="58.85546875" style="1" bestFit="1" customWidth="1"/>
    <col min="2" max="2" width="40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7" x14ac:dyDescent="0.2">
      <c r="A1" s="36" t="s">
        <v>284</v>
      </c>
      <c r="B1" s="36"/>
      <c r="C1" s="36"/>
      <c r="D1" s="36"/>
    </row>
    <row r="3" spans="1:7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7" x14ac:dyDescent="0.2">
      <c r="A4" s="5"/>
      <c r="B4" s="5"/>
      <c r="C4" s="5"/>
      <c r="D4" s="5"/>
      <c r="E4" s="5"/>
    </row>
    <row r="5" spans="1:7" x14ac:dyDescent="0.2">
      <c r="A5" s="17" t="s">
        <v>578</v>
      </c>
      <c r="B5" s="7"/>
      <c r="C5" s="7"/>
      <c r="D5" s="7"/>
      <c r="E5" s="7"/>
    </row>
    <row r="6" spans="1:7" x14ac:dyDescent="0.2">
      <c r="A6" s="15" t="s">
        <v>589</v>
      </c>
      <c r="B6" s="15" t="s">
        <v>590</v>
      </c>
      <c r="C6" s="15">
        <v>7261440.2999999998</v>
      </c>
      <c r="D6" s="15">
        <v>2338.0603308</v>
      </c>
      <c r="E6" s="15">
        <f>D6/$D$13*100</f>
        <v>80.387455485387065</v>
      </c>
      <c r="G6" s="1"/>
    </row>
    <row r="7" spans="1:7" x14ac:dyDescent="0.2">
      <c r="A7" s="15" t="s">
        <v>579</v>
      </c>
      <c r="B7" s="15" t="s">
        <v>580</v>
      </c>
      <c r="C7" s="15">
        <v>89795.15</v>
      </c>
      <c r="D7" s="15">
        <v>423.60055270000004</v>
      </c>
      <c r="E7" s="15">
        <f>D7/$D$13*100</f>
        <v>14.564282249340069</v>
      </c>
      <c r="G7" s="1"/>
    </row>
    <row r="8" spans="1:7" x14ac:dyDescent="0.2">
      <c r="A8" s="15" t="s">
        <v>591</v>
      </c>
      <c r="B8" s="15" t="s">
        <v>592</v>
      </c>
      <c r="C8" s="15">
        <v>52133.71</v>
      </c>
      <c r="D8" s="15">
        <v>145.25311529999999</v>
      </c>
      <c r="E8" s="15">
        <f>D8/$D$13*100</f>
        <v>4.9941090854132311</v>
      </c>
      <c r="G8" s="1"/>
    </row>
    <row r="9" spans="1:7" x14ac:dyDescent="0.2">
      <c r="A9" s="6" t="s">
        <v>135</v>
      </c>
      <c r="B9" s="7"/>
      <c r="C9" s="7"/>
      <c r="D9" s="6">
        <f>SUM(D6:D8)</f>
        <v>2906.9139988000002</v>
      </c>
      <c r="E9" s="6">
        <f>SUM(E6:E8)</f>
        <v>99.94584682014036</v>
      </c>
    </row>
    <row r="10" spans="1:7" x14ac:dyDescent="0.2">
      <c r="A10" s="7"/>
      <c r="B10" s="7"/>
      <c r="C10" s="7"/>
      <c r="D10" s="7"/>
      <c r="E10" s="7"/>
    </row>
    <row r="11" spans="1:7" x14ac:dyDescent="0.2">
      <c r="A11" s="6" t="s">
        <v>141</v>
      </c>
      <c r="B11" s="7"/>
      <c r="C11" s="7"/>
      <c r="D11" s="6">
        <v>1.5750392999998439</v>
      </c>
      <c r="E11" s="6">
        <f>D11/$D$13*100</f>
        <v>5.4153179859627538E-2</v>
      </c>
    </row>
    <row r="12" spans="1:7" x14ac:dyDescent="0.2">
      <c r="A12" s="7"/>
      <c r="B12" s="7"/>
      <c r="C12" s="7"/>
      <c r="D12" s="7"/>
      <c r="E12" s="7"/>
    </row>
    <row r="13" spans="1:7" x14ac:dyDescent="0.2">
      <c r="A13" s="8" t="s">
        <v>142</v>
      </c>
      <c r="B13" s="5"/>
      <c r="C13" s="5"/>
      <c r="D13" s="8">
        <f>D9+D11</f>
        <v>2908.4890381</v>
      </c>
      <c r="E13" s="8">
        <f>E9+E11</f>
        <v>99.999999999999986</v>
      </c>
    </row>
    <row r="15" spans="1:7" x14ac:dyDescent="0.2">
      <c r="A15" s="9" t="s">
        <v>143</v>
      </c>
    </row>
    <row r="16" spans="1:7" x14ac:dyDescent="0.2">
      <c r="A16" s="9" t="s">
        <v>144</v>
      </c>
    </row>
    <row r="17" spans="1:4" x14ac:dyDescent="0.2">
      <c r="A17" s="9" t="s">
        <v>145</v>
      </c>
    </row>
    <row r="18" spans="1:4" x14ac:dyDescent="0.2">
      <c r="A18" s="1" t="s">
        <v>570</v>
      </c>
      <c r="B18" s="10">
        <v>14.7584</v>
      </c>
    </row>
    <row r="19" spans="1:4" x14ac:dyDescent="0.2">
      <c r="A19" s="1" t="s">
        <v>569</v>
      </c>
      <c r="B19" s="10">
        <v>34.854100000000003</v>
      </c>
    </row>
    <row r="20" spans="1:4" x14ac:dyDescent="0.2">
      <c r="A20" s="1" t="s">
        <v>568</v>
      </c>
      <c r="B20" s="10">
        <v>15.027200000000001</v>
      </c>
    </row>
    <row r="21" spans="1:4" x14ac:dyDescent="0.2">
      <c r="A21" s="1" t="s">
        <v>567</v>
      </c>
      <c r="B21" s="10">
        <v>34.183900000000001</v>
      </c>
    </row>
    <row r="23" spans="1:4" x14ac:dyDescent="0.2">
      <c r="A23" s="9" t="s">
        <v>146</v>
      </c>
    </row>
    <row r="24" spans="1:4" x14ac:dyDescent="0.2">
      <c r="A24" s="1" t="s">
        <v>567</v>
      </c>
      <c r="B24" s="10">
        <v>35.198</v>
      </c>
    </row>
    <row r="25" spans="1:4" x14ac:dyDescent="0.2">
      <c r="A25" s="1" t="s">
        <v>568</v>
      </c>
      <c r="B25" s="10">
        <v>14.945499999999999</v>
      </c>
    </row>
    <row r="26" spans="1:4" x14ac:dyDescent="0.2">
      <c r="A26" s="1" t="s">
        <v>569</v>
      </c>
      <c r="B26" s="10">
        <v>35.963799999999999</v>
      </c>
    </row>
    <row r="27" spans="1:4" x14ac:dyDescent="0.2">
      <c r="A27" s="1" t="s">
        <v>570</v>
      </c>
      <c r="B27" s="10">
        <v>14.6388</v>
      </c>
    </row>
    <row r="29" spans="1:4" x14ac:dyDescent="0.2">
      <c r="A29" s="9" t="s">
        <v>147</v>
      </c>
      <c r="B29" s="11"/>
    </row>
    <row r="30" spans="1:4" x14ac:dyDescent="0.2">
      <c r="A30" s="27" t="s">
        <v>636</v>
      </c>
      <c r="B30" s="28"/>
      <c r="C30" s="37" t="s">
        <v>637</v>
      </c>
      <c r="D30" s="38"/>
    </row>
    <row r="31" spans="1:4" x14ac:dyDescent="0.2">
      <c r="A31" s="39"/>
      <c r="B31" s="40"/>
      <c r="C31" s="29" t="s">
        <v>638</v>
      </c>
      <c r="D31" s="29" t="s">
        <v>639</v>
      </c>
    </row>
    <row r="32" spans="1:4" x14ac:dyDescent="0.2">
      <c r="A32" s="30" t="s">
        <v>566</v>
      </c>
      <c r="B32" s="31"/>
      <c r="C32" s="32">
        <v>0.39724576100000003</v>
      </c>
      <c r="D32" s="32">
        <v>0.36804068400000001</v>
      </c>
    </row>
    <row r="33" spans="1:4" x14ac:dyDescent="0.2">
      <c r="A33" s="30" t="s">
        <v>564</v>
      </c>
      <c r="B33" s="31"/>
      <c r="C33" s="32">
        <v>0.39724576100000003</v>
      </c>
      <c r="D33" s="32">
        <v>0.36804068400000001</v>
      </c>
    </row>
    <row r="34" spans="1:4" x14ac:dyDescent="0.2">
      <c r="A34" s="9"/>
      <c r="B34" s="11"/>
    </row>
    <row r="35" spans="1:4" x14ac:dyDescent="0.2">
      <c r="A35" s="9" t="s">
        <v>149</v>
      </c>
      <c r="B35" s="12">
        <v>6.7434407938514962E-2</v>
      </c>
    </row>
  </sheetData>
  <mergeCells count="3">
    <mergeCell ref="A1:D1"/>
    <mergeCell ref="C30:D30"/>
    <mergeCell ref="A31:B3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workbookViewId="0">
      <selection sqref="A1:D1"/>
    </sheetView>
  </sheetViews>
  <sheetFormatPr defaultRowHeight="11.25" x14ac:dyDescent="0.2"/>
  <cols>
    <col min="1" max="1" width="58.85546875" style="1" bestFit="1" customWidth="1"/>
    <col min="2" max="2" width="43.140625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9" x14ac:dyDescent="0.2">
      <c r="A1" s="36" t="s">
        <v>283</v>
      </c>
      <c r="B1" s="36"/>
      <c r="C1" s="36"/>
      <c r="D1" s="36"/>
    </row>
    <row r="3" spans="1:9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9" x14ac:dyDescent="0.2">
      <c r="A4" s="5"/>
      <c r="B4" s="5"/>
      <c r="C4" s="5"/>
      <c r="D4" s="5"/>
      <c r="E4" s="5"/>
    </row>
    <row r="5" spans="1:9" x14ac:dyDescent="0.2">
      <c r="A5" s="17" t="s">
        <v>578</v>
      </c>
      <c r="B5" s="7"/>
      <c r="C5" s="7"/>
      <c r="D5" s="7"/>
      <c r="E5" s="7"/>
    </row>
    <row r="6" spans="1:9" x14ac:dyDescent="0.2">
      <c r="A6" s="15" t="s">
        <v>593</v>
      </c>
      <c r="B6" s="15" t="s">
        <v>594</v>
      </c>
      <c r="C6" s="15">
        <v>518369.7</v>
      </c>
      <c r="D6" s="15">
        <v>327.23071959999999</v>
      </c>
      <c r="E6" s="15">
        <f>D6/$D$14*100</f>
        <v>49.932125806773897</v>
      </c>
      <c r="G6" s="1"/>
    </row>
    <row r="7" spans="1:9" x14ac:dyDescent="0.2">
      <c r="A7" s="15" t="s">
        <v>595</v>
      </c>
      <c r="B7" s="15" t="s">
        <v>596</v>
      </c>
      <c r="C7" s="15">
        <v>312110.90000000002</v>
      </c>
      <c r="D7" s="15">
        <v>196.3324259</v>
      </c>
      <c r="E7" s="15">
        <f>D7/$D$14*100</f>
        <v>29.958359050064914</v>
      </c>
      <c r="G7" s="1"/>
    </row>
    <row r="8" spans="1:9" x14ac:dyDescent="0.2">
      <c r="A8" s="15" t="s">
        <v>591</v>
      </c>
      <c r="B8" s="15" t="s">
        <v>592</v>
      </c>
      <c r="C8" s="15">
        <v>23252.85</v>
      </c>
      <c r="D8" s="15">
        <v>64.786282400000005</v>
      </c>
      <c r="E8" s="15">
        <f>D8/$D$14*100</f>
        <v>9.8857369115719838</v>
      </c>
      <c r="G8" s="1"/>
    </row>
    <row r="9" spans="1:9" x14ac:dyDescent="0.2">
      <c r="A9" s="15" t="s">
        <v>579</v>
      </c>
      <c r="B9" s="15" t="s">
        <v>580</v>
      </c>
      <c r="C9" s="15">
        <v>13405.98</v>
      </c>
      <c r="D9" s="15">
        <v>63.241499400000002</v>
      </c>
      <c r="E9" s="15">
        <f>D9/$D$14*100</f>
        <v>9.6500185193793033</v>
      </c>
      <c r="G9" s="1"/>
    </row>
    <row r="10" spans="1:9" x14ac:dyDescent="0.2">
      <c r="A10" s="6" t="s">
        <v>135</v>
      </c>
      <c r="B10" s="7"/>
      <c r="C10" s="7"/>
      <c r="D10" s="6">
        <f>SUM(D6:D9)</f>
        <v>651.59092729999998</v>
      </c>
      <c r="E10" s="6">
        <f>SUM(E6:E9)</f>
        <v>99.426240287790094</v>
      </c>
      <c r="H10" s="1"/>
      <c r="I10" s="1"/>
    </row>
    <row r="11" spans="1:9" x14ac:dyDescent="0.2">
      <c r="A11" s="7"/>
      <c r="B11" s="7"/>
      <c r="C11" s="7"/>
      <c r="D11" s="7"/>
      <c r="E11" s="7"/>
    </row>
    <row r="12" spans="1:9" x14ac:dyDescent="0.2">
      <c r="A12" s="6" t="s">
        <v>141</v>
      </c>
      <c r="B12" s="7"/>
      <c r="C12" s="7"/>
      <c r="D12" s="6">
        <v>3.7601404000000684</v>
      </c>
      <c r="E12" s="6">
        <f>D12/$D$14*100</f>
        <v>0.57375971220990629</v>
      </c>
      <c r="H12" s="1"/>
      <c r="I12" s="1"/>
    </row>
    <row r="13" spans="1:9" x14ac:dyDescent="0.2">
      <c r="A13" s="7"/>
      <c r="B13" s="7"/>
      <c r="C13" s="7"/>
      <c r="D13" s="7"/>
      <c r="E13" s="7"/>
    </row>
    <row r="14" spans="1:9" x14ac:dyDescent="0.2">
      <c r="A14" s="8" t="s">
        <v>142</v>
      </c>
      <c r="B14" s="5"/>
      <c r="C14" s="5"/>
      <c r="D14" s="8">
        <f>D10+D12</f>
        <v>655.35106770000004</v>
      </c>
      <c r="E14" s="8">
        <f>E10+E12</f>
        <v>100</v>
      </c>
      <c r="H14" s="1"/>
      <c r="I14" s="1"/>
    </row>
    <row r="16" spans="1:9" x14ac:dyDescent="0.2">
      <c r="A16" s="9" t="s">
        <v>143</v>
      </c>
    </row>
    <row r="17" spans="1:4" x14ac:dyDescent="0.2">
      <c r="A17" s="9" t="s">
        <v>144</v>
      </c>
    </row>
    <row r="18" spans="1:4" x14ac:dyDescent="0.2">
      <c r="A18" s="9" t="s">
        <v>145</v>
      </c>
    </row>
    <row r="19" spans="1:4" x14ac:dyDescent="0.2">
      <c r="A19" s="1" t="s">
        <v>567</v>
      </c>
      <c r="B19" s="10">
        <v>33.0349</v>
      </c>
    </row>
    <row r="20" spans="1:4" x14ac:dyDescent="0.2">
      <c r="A20" s="1" t="s">
        <v>568</v>
      </c>
      <c r="B20" s="10">
        <v>14.581099999999999</v>
      </c>
    </row>
    <row r="21" spans="1:4" x14ac:dyDescent="0.2">
      <c r="A21" s="1" t="s">
        <v>569</v>
      </c>
      <c r="B21" s="10">
        <v>34.0364</v>
      </c>
    </row>
    <row r="22" spans="1:4" x14ac:dyDescent="0.2">
      <c r="A22" s="1" t="s">
        <v>570</v>
      </c>
      <c r="B22" s="10">
        <v>14.181100000000001</v>
      </c>
    </row>
    <row r="24" spans="1:4" x14ac:dyDescent="0.2">
      <c r="A24" s="9" t="s">
        <v>146</v>
      </c>
    </row>
    <row r="25" spans="1:4" x14ac:dyDescent="0.2">
      <c r="A25" s="1" t="s">
        <v>570</v>
      </c>
      <c r="B25" s="10">
        <v>13.9457</v>
      </c>
    </row>
    <row r="26" spans="1:4" x14ac:dyDescent="0.2">
      <c r="A26" s="1" t="s">
        <v>569</v>
      </c>
      <c r="B26" s="10">
        <v>34.948500000000003</v>
      </c>
    </row>
    <row r="27" spans="1:4" x14ac:dyDescent="0.2">
      <c r="A27" s="1" t="s">
        <v>567</v>
      </c>
      <c r="B27" s="10">
        <v>33.777999999999999</v>
      </c>
    </row>
    <row r="28" spans="1:4" x14ac:dyDescent="0.2">
      <c r="A28" s="1" t="s">
        <v>568</v>
      </c>
      <c r="B28" s="10">
        <v>14.399800000000001</v>
      </c>
    </row>
    <row r="30" spans="1:4" x14ac:dyDescent="0.2">
      <c r="A30" s="9" t="s">
        <v>147</v>
      </c>
      <c r="B30" s="11"/>
    </row>
    <row r="31" spans="1:4" x14ac:dyDescent="0.2">
      <c r="A31" s="27" t="s">
        <v>636</v>
      </c>
      <c r="B31" s="28"/>
      <c r="C31" s="37" t="s">
        <v>637</v>
      </c>
      <c r="D31" s="38"/>
    </row>
    <row r="32" spans="1:4" x14ac:dyDescent="0.2">
      <c r="A32" s="39"/>
      <c r="B32" s="40"/>
      <c r="C32" s="29" t="s">
        <v>638</v>
      </c>
      <c r="D32" s="29" t="s">
        <v>639</v>
      </c>
    </row>
    <row r="33" spans="1:4" x14ac:dyDescent="0.2">
      <c r="A33" s="30" t="s">
        <v>566</v>
      </c>
      <c r="B33" s="31"/>
      <c r="C33" s="32">
        <v>0.39724576100000003</v>
      </c>
      <c r="D33" s="32">
        <v>0.36804068400000001</v>
      </c>
    </row>
    <row r="34" spans="1:4" x14ac:dyDescent="0.2">
      <c r="A34" s="30" t="s">
        <v>564</v>
      </c>
      <c r="B34" s="31"/>
      <c r="C34" s="32">
        <v>0.39724576100000003</v>
      </c>
      <c r="D34" s="32">
        <v>0.36804068400000001</v>
      </c>
    </row>
    <row r="35" spans="1:4" x14ac:dyDescent="0.2">
      <c r="A35" s="9"/>
      <c r="B35" s="11"/>
    </row>
    <row r="36" spans="1:4" x14ac:dyDescent="0.2">
      <c r="A36" s="9" t="s">
        <v>149</v>
      </c>
      <c r="B36" s="12">
        <v>5.9939338307235399E-2</v>
      </c>
    </row>
  </sheetData>
  <mergeCells count="3">
    <mergeCell ref="A1:D1"/>
    <mergeCell ref="C31:D31"/>
    <mergeCell ref="A32:B3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workbookViewId="0">
      <selection sqref="A1:D1"/>
    </sheetView>
  </sheetViews>
  <sheetFormatPr defaultRowHeight="11.25" x14ac:dyDescent="0.2"/>
  <cols>
    <col min="1" max="1" width="58.85546875" style="1" bestFit="1" customWidth="1"/>
    <col min="2" max="2" width="43.140625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9" x14ac:dyDescent="0.2">
      <c r="A1" s="36" t="s">
        <v>282</v>
      </c>
      <c r="B1" s="36"/>
      <c r="C1" s="36"/>
      <c r="D1" s="36"/>
    </row>
    <row r="3" spans="1:9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9" x14ac:dyDescent="0.2">
      <c r="A4" s="5"/>
      <c r="B4" s="5"/>
      <c r="C4" s="5"/>
      <c r="D4" s="5"/>
      <c r="E4" s="5"/>
    </row>
    <row r="5" spans="1:9" x14ac:dyDescent="0.2">
      <c r="A5" s="17" t="s">
        <v>578</v>
      </c>
      <c r="B5" s="7"/>
      <c r="C5" s="7"/>
      <c r="D5" s="7"/>
      <c r="E5" s="7"/>
    </row>
    <row r="6" spans="1:9" x14ac:dyDescent="0.2">
      <c r="A6" s="15" t="s">
        <v>593</v>
      </c>
      <c r="B6" s="15" t="s">
        <v>594</v>
      </c>
      <c r="C6" s="15">
        <v>786908.4</v>
      </c>
      <c r="D6" s="15">
        <v>496.75087560000003</v>
      </c>
      <c r="E6" s="7">
        <f>D6/$D$15*100</f>
        <v>35.234952096826824</v>
      </c>
      <c r="G6" s="1"/>
    </row>
    <row r="7" spans="1:9" x14ac:dyDescent="0.2">
      <c r="A7" s="15" t="s">
        <v>595</v>
      </c>
      <c r="B7" s="15" t="s">
        <v>596</v>
      </c>
      <c r="C7" s="15">
        <v>676804.36</v>
      </c>
      <c r="D7" s="15">
        <v>425.74174909999994</v>
      </c>
      <c r="E7" s="7">
        <f t="shared" ref="E7:E10" si="0">D7/$D$15*100</f>
        <v>30.198215789833956</v>
      </c>
      <c r="G7" s="1"/>
    </row>
    <row r="8" spans="1:9" x14ac:dyDescent="0.2">
      <c r="A8" s="15" t="s">
        <v>579</v>
      </c>
      <c r="B8" s="15" t="s">
        <v>580</v>
      </c>
      <c r="C8" s="15">
        <v>58163.63</v>
      </c>
      <c r="D8" s="15">
        <v>274.38169920000001</v>
      </c>
      <c r="E8" s="7">
        <f t="shared" si="0"/>
        <v>19.462121764517626</v>
      </c>
      <c r="G8" s="1"/>
    </row>
    <row r="9" spans="1:9" x14ac:dyDescent="0.2">
      <c r="A9" s="15" t="s">
        <v>597</v>
      </c>
      <c r="B9" s="15" t="s">
        <v>598</v>
      </c>
      <c r="C9" s="15">
        <v>13634.52</v>
      </c>
      <c r="D9" s="15">
        <v>141.7758728</v>
      </c>
      <c r="E9" s="7">
        <f t="shared" si="0"/>
        <v>10.05628038513278</v>
      </c>
      <c r="G9" s="1"/>
    </row>
    <row r="10" spans="1:9" x14ac:dyDescent="0.2">
      <c r="A10" s="15" t="s">
        <v>591</v>
      </c>
      <c r="B10" s="15" t="s">
        <v>592</v>
      </c>
      <c r="C10" s="15">
        <v>25221.64</v>
      </c>
      <c r="D10" s="15">
        <v>70.271656199999995</v>
      </c>
      <c r="E10" s="7">
        <f t="shared" si="0"/>
        <v>4.9844269262354644</v>
      </c>
      <c r="G10" s="1"/>
    </row>
    <row r="11" spans="1:9" x14ac:dyDescent="0.2">
      <c r="A11" s="6" t="s">
        <v>135</v>
      </c>
      <c r="B11" s="7"/>
      <c r="C11" s="7"/>
      <c r="D11" s="6">
        <f>SUM(D6:D10)</f>
        <v>1408.9218529</v>
      </c>
      <c r="E11" s="6">
        <f>SUM(E6:E10)</f>
        <v>99.935996962546653</v>
      </c>
      <c r="H11" s="1"/>
      <c r="I11" s="1"/>
    </row>
    <row r="12" spans="1:9" x14ac:dyDescent="0.2">
      <c r="A12" s="7"/>
      <c r="B12" s="7"/>
      <c r="C12" s="7"/>
      <c r="D12" s="7"/>
      <c r="E12" s="7"/>
    </row>
    <row r="13" spans="1:9" x14ac:dyDescent="0.2">
      <c r="A13" s="6" t="s">
        <v>141</v>
      </c>
      <c r="B13" s="7"/>
      <c r="C13" s="7"/>
      <c r="D13" s="6">
        <v>0.90233029999990322</v>
      </c>
      <c r="E13" s="6">
        <f t="shared" ref="E13" si="1">D13/$D$15*100</f>
        <v>6.4003037453351536E-2</v>
      </c>
      <c r="H13" s="1"/>
      <c r="I13" s="1"/>
    </row>
    <row r="14" spans="1:9" x14ac:dyDescent="0.2">
      <c r="A14" s="7"/>
      <c r="B14" s="7"/>
      <c r="C14" s="7"/>
      <c r="D14" s="7"/>
      <c r="E14" s="7"/>
    </row>
    <row r="15" spans="1:9" x14ac:dyDescent="0.2">
      <c r="A15" s="8" t="s">
        <v>142</v>
      </c>
      <c r="B15" s="5"/>
      <c r="C15" s="5"/>
      <c r="D15" s="8">
        <f>D11+D13</f>
        <v>1409.8241831999999</v>
      </c>
      <c r="E15" s="8">
        <f>E11+E13</f>
        <v>100</v>
      </c>
      <c r="H15" s="1"/>
      <c r="I15" s="1"/>
    </row>
    <row r="17" spans="1:4" x14ac:dyDescent="0.2">
      <c r="A17" s="9" t="s">
        <v>143</v>
      </c>
    </row>
    <row r="18" spans="1:4" x14ac:dyDescent="0.2">
      <c r="A18" s="9" t="s">
        <v>144</v>
      </c>
    </row>
    <row r="19" spans="1:4" x14ac:dyDescent="0.2">
      <c r="A19" s="9" t="s">
        <v>145</v>
      </c>
    </row>
    <row r="20" spans="1:4" x14ac:dyDescent="0.2">
      <c r="A20" s="1" t="s">
        <v>567</v>
      </c>
      <c r="B20" s="10">
        <v>44.402200000000001</v>
      </c>
    </row>
    <row r="21" spans="1:4" x14ac:dyDescent="0.2">
      <c r="A21" s="1" t="s">
        <v>568</v>
      </c>
      <c r="B21" s="10">
        <v>16.7422</v>
      </c>
    </row>
    <row r="22" spans="1:4" x14ac:dyDescent="0.2">
      <c r="A22" s="1" t="s">
        <v>569</v>
      </c>
      <c r="B22" s="10">
        <v>45.781300000000002</v>
      </c>
    </row>
    <row r="23" spans="1:4" x14ac:dyDescent="0.2">
      <c r="A23" s="1" t="s">
        <v>570</v>
      </c>
      <c r="B23" s="10">
        <v>16.366</v>
      </c>
    </row>
    <row r="25" spans="1:4" x14ac:dyDescent="0.2">
      <c r="A25" s="9" t="s">
        <v>146</v>
      </c>
    </row>
    <row r="26" spans="1:4" x14ac:dyDescent="0.2">
      <c r="A26" s="1" t="s">
        <v>570</v>
      </c>
      <c r="B26" s="10">
        <v>15.478300000000001</v>
      </c>
    </row>
    <row r="27" spans="1:4" x14ac:dyDescent="0.2">
      <c r="A27" s="1" t="s">
        <v>567</v>
      </c>
      <c r="B27" s="10">
        <v>45.682499999999997</v>
      </c>
    </row>
    <row r="28" spans="1:4" x14ac:dyDescent="0.2">
      <c r="A28" s="1" t="s">
        <v>569</v>
      </c>
      <c r="B28" s="10">
        <v>47.302599999999998</v>
      </c>
    </row>
    <row r="29" spans="1:4" x14ac:dyDescent="0.2">
      <c r="A29" s="1" t="s">
        <v>568</v>
      </c>
      <c r="B29" s="10">
        <v>15.9131</v>
      </c>
    </row>
    <row r="31" spans="1:4" x14ac:dyDescent="0.2">
      <c r="A31" s="9" t="s">
        <v>147</v>
      </c>
      <c r="B31" s="11"/>
    </row>
    <row r="32" spans="1:4" x14ac:dyDescent="0.2">
      <c r="A32" s="27" t="s">
        <v>636</v>
      </c>
      <c r="B32" s="28"/>
      <c r="C32" s="37" t="s">
        <v>637</v>
      </c>
      <c r="D32" s="38"/>
    </row>
    <row r="33" spans="1:4" x14ac:dyDescent="0.2">
      <c r="A33" s="39"/>
      <c r="B33" s="40"/>
      <c r="C33" s="29" t="s">
        <v>638</v>
      </c>
      <c r="D33" s="29" t="s">
        <v>639</v>
      </c>
    </row>
    <row r="34" spans="1:4" x14ac:dyDescent="0.2">
      <c r="A34" s="30" t="s">
        <v>566</v>
      </c>
      <c r="B34" s="31"/>
      <c r="C34" s="32">
        <v>0.97505777700000007</v>
      </c>
      <c r="D34" s="32">
        <v>0.90337258800000009</v>
      </c>
    </row>
    <row r="35" spans="1:4" x14ac:dyDescent="0.2">
      <c r="A35" s="30" t="s">
        <v>564</v>
      </c>
      <c r="B35" s="31"/>
      <c r="C35" s="32">
        <v>0.97505777700000007</v>
      </c>
      <c r="D35" s="32">
        <v>0.90337258800000009</v>
      </c>
    </row>
    <row r="36" spans="1:4" x14ac:dyDescent="0.2">
      <c r="A36" s="9"/>
      <c r="B36" s="11"/>
    </row>
    <row r="37" spans="1:4" x14ac:dyDescent="0.2">
      <c r="A37" s="9" t="s">
        <v>149</v>
      </c>
      <c r="B37" s="12">
        <v>0.14606611175466996</v>
      </c>
    </row>
  </sheetData>
  <mergeCells count="3">
    <mergeCell ref="A1:D1"/>
    <mergeCell ref="C32:D32"/>
    <mergeCell ref="A33:B3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workbookViewId="0">
      <selection sqref="A1:D1"/>
    </sheetView>
  </sheetViews>
  <sheetFormatPr defaultRowHeight="11.25" x14ac:dyDescent="0.2"/>
  <cols>
    <col min="1" max="1" width="58.85546875" style="1" bestFit="1" customWidth="1"/>
    <col min="2" max="2" width="43.140625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9" x14ac:dyDescent="0.2">
      <c r="A1" s="36" t="s">
        <v>281</v>
      </c>
      <c r="B1" s="36"/>
      <c r="C1" s="36"/>
      <c r="D1" s="36"/>
    </row>
    <row r="3" spans="1:9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9" x14ac:dyDescent="0.2">
      <c r="A4" s="5"/>
      <c r="B4" s="5"/>
      <c r="C4" s="5"/>
      <c r="D4" s="5"/>
      <c r="E4" s="5"/>
    </row>
    <row r="5" spans="1:9" x14ac:dyDescent="0.2">
      <c r="A5" s="17" t="s">
        <v>578</v>
      </c>
      <c r="B5" s="7"/>
      <c r="C5" s="7"/>
      <c r="D5" s="7"/>
      <c r="E5" s="7"/>
    </row>
    <row r="6" spans="1:9" x14ac:dyDescent="0.2">
      <c r="A6" s="15" t="s">
        <v>579</v>
      </c>
      <c r="B6" s="15" t="s">
        <v>580</v>
      </c>
      <c r="C6" s="7">
        <v>56645.67</v>
      </c>
      <c r="D6" s="7">
        <v>267.22086430000002</v>
      </c>
      <c r="E6" s="7">
        <f>D6/$D$15*100</f>
        <v>34.284423245483794</v>
      </c>
      <c r="G6" s="1"/>
    </row>
    <row r="7" spans="1:9" x14ac:dyDescent="0.2">
      <c r="A7" s="15" t="s">
        <v>593</v>
      </c>
      <c r="B7" s="15" t="s">
        <v>594</v>
      </c>
      <c r="C7" s="7">
        <v>312323.81</v>
      </c>
      <c r="D7" s="7">
        <v>197.16033859999999</v>
      </c>
      <c r="E7" s="7">
        <f t="shared" ref="E7:E10" si="0">D7/$D$15*100</f>
        <v>25.295661375440343</v>
      </c>
      <c r="G7" s="1"/>
    </row>
    <row r="8" spans="1:9" x14ac:dyDescent="0.2">
      <c r="A8" s="15" t="s">
        <v>595</v>
      </c>
      <c r="B8" s="15" t="s">
        <v>596</v>
      </c>
      <c r="C8" s="7">
        <v>250716.33</v>
      </c>
      <c r="D8" s="7">
        <v>157.71235590000001</v>
      </c>
      <c r="E8" s="7">
        <f t="shared" si="0"/>
        <v>20.234487209230892</v>
      </c>
      <c r="G8" s="1"/>
    </row>
    <row r="9" spans="1:9" x14ac:dyDescent="0.2">
      <c r="A9" s="15" t="s">
        <v>597</v>
      </c>
      <c r="B9" s="15" t="s">
        <v>598</v>
      </c>
      <c r="C9" s="7">
        <v>7584.32</v>
      </c>
      <c r="D9" s="7">
        <v>78.864056599999998</v>
      </c>
      <c r="E9" s="7">
        <f t="shared" si="0"/>
        <v>10.118254435008165</v>
      </c>
      <c r="G9" s="1"/>
    </row>
    <row r="10" spans="1:9" x14ac:dyDescent="0.2">
      <c r="A10" s="15" t="s">
        <v>133</v>
      </c>
      <c r="B10" s="15" t="s">
        <v>592</v>
      </c>
      <c r="C10" s="7">
        <v>28064.67</v>
      </c>
      <c r="D10" s="7">
        <v>78.192806900000008</v>
      </c>
      <c r="E10" s="7">
        <f t="shared" si="0"/>
        <v>10.032133132771946</v>
      </c>
      <c r="G10" s="1"/>
    </row>
    <row r="11" spans="1:9" x14ac:dyDescent="0.2">
      <c r="A11" s="6" t="s">
        <v>135</v>
      </c>
      <c r="B11" s="7"/>
      <c r="C11" s="7"/>
      <c r="D11" s="6">
        <f>SUM(D6:D10)</f>
        <v>779.15042230000006</v>
      </c>
      <c r="E11" s="6">
        <f>SUM(E6:E10)</f>
        <v>99.964959397935147</v>
      </c>
      <c r="G11" s="13"/>
      <c r="H11" s="1"/>
      <c r="I11" s="1"/>
    </row>
    <row r="12" spans="1:9" x14ac:dyDescent="0.2">
      <c r="A12" s="7"/>
      <c r="B12" s="7"/>
      <c r="C12" s="7"/>
      <c r="D12" s="7"/>
      <c r="E12" s="7"/>
    </row>
    <row r="13" spans="1:9" x14ac:dyDescent="0.2">
      <c r="A13" s="6" t="s">
        <v>141</v>
      </c>
      <c r="B13" s="7"/>
      <c r="C13" s="7"/>
      <c r="D13" s="6">
        <v>0.27311469999995097</v>
      </c>
      <c r="E13" s="6">
        <f t="shared" ref="E13" si="1">D13/$D$15*100</f>
        <v>3.5040602064850268E-2</v>
      </c>
      <c r="H13" s="1"/>
      <c r="I13" s="1"/>
    </row>
    <row r="14" spans="1:9" x14ac:dyDescent="0.2">
      <c r="A14" s="7"/>
      <c r="B14" s="7"/>
      <c r="C14" s="7"/>
      <c r="D14" s="7"/>
      <c r="E14" s="7"/>
    </row>
    <row r="15" spans="1:9" x14ac:dyDescent="0.2">
      <c r="A15" s="8" t="s">
        <v>142</v>
      </c>
      <c r="B15" s="5"/>
      <c r="C15" s="5"/>
      <c r="D15" s="8">
        <f>D11+D13</f>
        <v>779.42353700000001</v>
      </c>
      <c r="E15" s="8">
        <f>E11+E13</f>
        <v>100</v>
      </c>
      <c r="H15" s="1"/>
      <c r="I15" s="1"/>
    </row>
    <row r="17" spans="1:4" x14ac:dyDescent="0.2">
      <c r="A17" s="9" t="s">
        <v>143</v>
      </c>
    </row>
    <row r="18" spans="1:4" x14ac:dyDescent="0.2">
      <c r="A18" s="9" t="s">
        <v>144</v>
      </c>
    </row>
    <row r="19" spans="1:4" x14ac:dyDescent="0.2">
      <c r="A19" s="9" t="s">
        <v>145</v>
      </c>
    </row>
    <row r="20" spans="1:4" x14ac:dyDescent="0.2">
      <c r="A20" s="1" t="s">
        <v>569</v>
      </c>
      <c r="B20" s="10">
        <v>57.241199999999999</v>
      </c>
    </row>
    <row r="21" spans="1:4" x14ac:dyDescent="0.2">
      <c r="A21" s="1" t="s">
        <v>567</v>
      </c>
      <c r="B21" s="10">
        <v>55.800400000000003</v>
      </c>
    </row>
    <row r="22" spans="1:4" x14ac:dyDescent="0.2">
      <c r="A22" s="1" t="s">
        <v>568</v>
      </c>
      <c r="B22" s="10">
        <v>26.333200000000001</v>
      </c>
    </row>
    <row r="23" spans="1:4" x14ac:dyDescent="0.2">
      <c r="A23" s="1" t="s">
        <v>570</v>
      </c>
      <c r="B23" s="10">
        <v>25.582100000000001</v>
      </c>
    </row>
    <row r="25" spans="1:4" x14ac:dyDescent="0.2">
      <c r="A25" s="9" t="s">
        <v>146</v>
      </c>
    </row>
    <row r="26" spans="1:4" x14ac:dyDescent="0.2">
      <c r="A26" s="1" t="s">
        <v>570</v>
      </c>
      <c r="B26" s="10">
        <v>24.335799999999999</v>
      </c>
    </row>
    <row r="27" spans="1:4" x14ac:dyDescent="0.2">
      <c r="A27" s="1" t="s">
        <v>569</v>
      </c>
      <c r="B27" s="10">
        <v>59.375100000000003</v>
      </c>
    </row>
    <row r="28" spans="1:4" x14ac:dyDescent="0.2">
      <c r="A28" s="1" t="s">
        <v>568</v>
      </c>
      <c r="B28" s="10">
        <v>25.184200000000001</v>
      </c>
    </row>
    <row r="29" spans="1:4" x14ac:dyDescent="0.2">
      <c r="A29" s="1" t="s">
        <v>567</v>
      </c>
      <c r="B29" s="10">
        <v>57.683599999999998</v>
      </c>
    </row>
    <row r="31" spans="1:4" x14ac:dyDescent="0.2">
      <c r="A31" s="9" t="s">
        <v>147</v>
      </c>
      <c r="B31" s="11"/>
    </row>
    <row r="32" spans="1:4" x14ac:dyDescent="0.2">
      <c r="A32" s="27" t="s">
        <v>636</v>
      </c>
      <c r="B32" s="28"/>
      <c r="C32" s="37" t="s">
        <v>637</v>
      </c>
      <c r="D32" s="38"/>
    </row>
    <row r="33" spans="1:4" x14ac:dyDescent="0.2">
      <c r="A33" s="39"/>
      <c r="B33" s="40"/>
      <c r="C33" s="29" t="s">
        <v>638</v>
      </c>
      <c r="D33" s="29" t="s">
        <v>639</v>
      </c>
    </row>
    <row r="34" spans="1:4" x14ac:dyDescent="0.2">
      <c r="A34" s="30" t="s">
        <v>566</v>
      </c>
      <c r="B34" s="31"/>
      <c r="C34" s="32">
        <v>1.516756542</v>
      </c>
      <c r="D34" s="32">
        <v>1.4052462480000001</v>
      </c>
    </row>
    <row r="35" spans="1:4" x14ac:dyDescent="0.2">
      <c r="A35" s="30" t="s">
        <v>564</v>
      </c>
      <c r="B35" s="31"/>
      <c r="C35" s="32">
        <v>1.516756542</v>
      </c>
      <c r="D35" s="32">
        <v>1.4052462480000001</v>
      </c>
    </row>
    <row r="36" spans="1:4" x14ac:dyDescent="0.2">
      <c r="A36" s="9"/>
      <c r="B36" s="11"/>
    </row>
    <row r="37" spans="1:4" x14ac:dyDescent="0.2">
      <c r="A37" s="9" t="s">
        <v>149</v>
      </c>
      <c r="B37" s="12">
        <v>0.1439516857455197</v>
      </c>
    </row>
  </sheetData>
  <mergeCells count="3">
    <mergeCell ref="A1:D1"/>
    <mergeCell ref="C32:D32"/>
    <mergeCell ref="A33:B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2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8" width="9.140625" style="2"/>
    <col min="9" max="9" width="10.85546875" style="2" bestFit="1" customWidth="1"/>
    <col min="10" max="16384" width="9.140625" style="2"/>
  </cols>
  <sheetData>
    <row r="1" spans="1:6" ht="15" customHeight="1" x14ac:dyDescent="0.2">
      <c r="A1" s="41" t="s">
        <v>1150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646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4"/>
      <c r="B7" s="45"/>
      <c r="C7" s="45"/>
      <c r="D7" s="45"/>
      <c r="E7" s="7"/>
      <c r="F7" s="7"/>
    </row>
    <row r="8" spans="1:6" x14ac:dyDescent="0.2">
      <c r="A8" s="45" t="s">
        <v>1042</v>
      </c>
      <c r="B8" s="45" t="s">
        <v>1043</v>
      </c>
      <c r="C8" s="45" t="s">
        <v>690</v>
      </c>
      <c r="D8" s="45">
        <v>2060</v>
      </c>
      <c r="E8" s="7">
        <v>20256.556799999998</v>
      </c>
      <c r="F8" s="7">
        <v>3.0431308586296502</v>
      </c>
    </row>
    <row r="9" spans="1:6" x14ac:dyDescent="0.2">
      <c r="A9" s="45" t="s">
        <v>1151</v>
      </c>
      <c r="B9" s="45" t="s">
        <v>1152</v>
      </c>
      <c r="C9" s="45" t="s">
        <v>1153</v>
      </c>
      <c r="D9" s="45">
        <v>16200</v>
      </c>
      <c r="E9" s="7">
        <v>15654.1896</v>
      </c>
      <c r="F9" s="7">
        <v>2.35171988551377</v>
      </c>
    </row>
    <row r="10" spans="1:6" x14ac:dyDescent="0.2">
      <c r="A10" s="45" t="s">
        <v>1044</v>
      </c>
      <c r="B10" s="45" t="s">
        <v>1045</v>
      </c>
      <c r="C10" s="45" t="s">
        <v>652</v>
      </c>
      <c r="D10" s="45">
        <v>1300</v>
      </c>
      <c r="E10" s="7">
        <v>12891.294</v>
      </c>
      <c r="F10" s="7">
        <v>1.9366516711797299</v>
      </c>
    </row>
    <row r="11" spans="1:6" x14ac:dyDescent="0.2">
      <c r="A11" s="45" t="s">
        <v>1032</v>
      </c>
      <c r="B11" s="45" t="s">
        <v>1033</v>
      </c>
      <c r="C11" s="45" t="s">
        <v>690</v>
      </c>
      <c r="D11" s="45">
        <v>1255</v>
      </c>
      <c r="E11" s="7">
        <v>12348.2462</v>
      </c>
      <c r="F11" s="7">
        <v>1.85506991302571</v>
      </c>
    </row>
    <row r="12" spans="1:6" x14ac:dyDescent="0.2">
      <c r="A12" s="45" t="s">
        <v>1154</v>
      </c>
      <c r="B12" s="45" t="s">
        <v>1155</v>
      </c>
      <c r="C12" s="45" t="s">
        <v>714</v>
      </c>
      <c r="D12" s="45">
        <v>1250</v>
      </c>
      <c r="E12" s="7">
        <v>11846.65</v>
      </c>
      <c r="F12" s="7">
        <v>1.77971540486016</v>
      </c>
    </row>
    <row r="13" spans="1:6" x14ac:dyDescent="0.2">
      <c r="A13" s="45" t="s">
        <v>1156</v>
      </c>
      <c r="B13" s="45" t="s">
        <v>1157</v>
      </c>
      <c r="C13" s="45" t="s">
        <v>681</v>
      </c>
      <c r="D13" s="45">
        <v>1000</v>
      </c>
      <c r="E13" s="7">
        <v>10368.01</v>
      </c>
      <c r="F13" s="7">
        <v>1.5575801694778</v>
      </c>
    </row>
    <row r="14" spans="1:6" x14ac:dyDescent="0.2">
      <c r="A14" s="45" t="s">
        <v>1055</v>
      </c>
      <c r="B14" s="45" t="s">
        <v>1056</v>
      </c>
      <c r="C14" s="45" t="s">
        <v>785</v>
      </c>
      <c r="D14" s="45">
        <v>19</v>
      </c>
      <c r="E14" s="7">
        <v>9966.6209999999992</v>
      </c>
      <c r="F14" s="7">
        <v>1.49727973124071</v>
      </c>
    </row>
    <row r="15" spans="1:6" x14ac:dyDescent="0.2">
      <c r="A15" s="45" t="s">
        <v>1158</v>
      </c>
      <c r="B15" s="45" t="s">
        <v>1159</v>
      </c>
      <c r="C15" s="45" t="s">
        <v>1085</v>
      </c>
      <c r="D15" s="45">
        <v>10000</v>
      </c>
      <c r="E15" s="7">
        <v>9638.07</v>
      </c>
      <c r="F15" s="7">
        <v>1.4479217037829799</v>
      </c>
    </row>
    <row r="16" spans="1:6" x14ac:dyDescent="0.2">
      <c r="A16" s="45" t="s">
        <v>783</v>
      </c>
      <c r="B16" s="45" t="s">
        <v>784</v>
      </c>
      <c r="C16" s="45" t="s">
        <v>785</v>
      </c>
      <c r="D16" s="45">
        <v>18</v>
      </c>
      <c r="E16" s="7">
        <v>9101.0969999999998</v>
      </c>
      <c r="F16" s="7">
        <v>1.36725255933337</v>
      </c>
    </row>
    <row r="17" spans="1:6" x14ac:dyDescent="0.2">
      <c r="A17" s="45" t="s">
        <v>1075</v>
      </c>
      <c r="B17" s="45" t="s">
        <v>1076</v>
      </c>
      <c r="C17" s="45" t="s">
        <v>661</v>
      </c>
      <c r="D17" s="45">
        <v>850</v>
      </c>
      <c r="E17" s="7">
        <v>8280.5810000000001</v>
      </c>
      <c r="F17" s="7">
        <v>1.2439869133377299</v>
      </c>
    </row>
    <row r="18" spans="1:6" x14ac:dyDescent="0.2">
      <c r="A18" s="45" t="s">
        <v>1160</v>
      </c>
      <c r="B18" s="45" t="s">
        <v>1037</v>
      </c>
      <c r="C18" s="45" t="s">
        <v>1038</v>
      </c>
      <c r="D18" s="45">
        <v>70</v>
      </c>
      <c r="E18" s="7">
        <v>7538.902</v>
      </c>
      <c r="F18" s="7">
        <v>1.1325649044355199</v>
      </c>
    </row>
    <row r="19" spans="1:6" x14ac:dyDescent="0.2">
      <c r="A19" s="45" t="s">
        <v>1053</v>
      </c>
      <c r="B19" s="45" t="s">
        <v>1054</v>
      </c>
      <c r="C19" s="45" t="s">
        <v>1041</v>
      </c>
      <c r="D19" s="45">
        <v>680</v>
      </c>
      <c r="E19" s="7">
        <v>7226.0676000000003</v>
      </c>
      <c r="F19" s="7">
        <v>1.08556797274174</v>
      </c>
    </row>
    <row r="20" spans="1:6" x14ac:dyDescent="0.2">
      <c r="A20" s="45" t="s">
        <v>1161</v>
      </c>
      <c r="B20" s="45" t="s">
        <v>1162</v>
      </c>
      <c r="C20" s="45" t="s">
        <v>661</v>
      </c>
      <c r="D20" s="45">
        <v>650</v>
      </c>
      <c r="E20" s="7">
        <v>6643.0129999999999</v>
      </c>
      <c r="F20" s="7">
        <v>0.99797601607090003</v>
      </c>
    </row>
    <row r="21" spans="1:6" x14ac:dyDescent="0.2">
      <c r="A21" s="45" t="s">
        <v>1029</v>
      </c>
      <c r="B21" s="45" t="s">
        <v>1030</v>
      </c>
      <c r="C21" s="45" t="s">
        <v>1031</v>
      </c>
      <c r="D21" s="45">
        <v>650</v>
      </c>
      <c r="E21" s="7">
        <v>6390.02</v>
      </c>
      <c r="F21" s="7">
        <v>0.959969023425571</v>
      </c>
    </row>
    <row r="22" spans="1:6" x14ac:dyDescent="0.2">
      <c r="A22" s="45" t="s">
        <v>1069</v>
      </c>
      <c r="B22" s="45" t="s">
        <v>1070</v>
      </c>
      <c r="C22" s="45" t="s">
        <v>1071</v>
      </c>
      <c r="D22" s="45">
        <v>600</v>
      </c>
      <c r="E22" s="7">
        <v>5734.884</v>
      </c>
      <c r="F22" s="7">
        <v>0.86154831955751798</v>
      </c>
    </row>
    <row r="23" spans="1:6" x14ac:dyDescent="0.2">
      <c r="A23" s="45" t="s">
        <v>1163</v>
      </c>
      <c r="B23" s="45" t="s">
        <v>1164</v>
      </c>
      <c r="C23" s="45" t="s">
        <v>785</v>
      </c>
      <c r="D23" s="45">
        <v>5500</v>
      </c>
      <c r="E23" s="7">
        <v>5517.82</v>
      </c>
      <c r="F23" s="7">
        <v>0.82893891988414503</v>
      </c>
    </row>
    <row r="24" spans="1:6" x14ac:dyDescent="0.2">
      <c r="A24" s="45" t="s">
        <v>1165</v>
      </c>
      <c r="B24" s="45" t="s">
        <v>1166</v>
      </c>
      <c r="C24" s="45" t="s">
        <v>661</v>
      </c>
      <c r="D24" s="45">
        <v>550</v>
      </c>
      <c r="E24" s="7">
        <v>5407.8694999999998</v>
      </c>
      <c r="F24" s="7">
        <v>0.81242111960963104</v>
      </c>
    </row>
    <row r="25" spans="1:6" x14ac:dyDescent="0.2">
      <c r="A25" s="45" t="s">
        <v>1167</v>
      </c>
      <c r="B25" s="45" t="s">
        <v>1168</v>
      </c>
      <c r="C25" s="45" t="s">
        <v>687</v>
      </c>
      <c r="D25" s="45">
        <v>55</v>
      </c>
      <c r="E25" s="7">
        <v>5405.4714999999997</v>
      </c>
      <c r="F25" s="7">
        <v>0.81206086945107503</v>
      </c>
    </row>
    <row r="26" spans="1:6" x14ac:dyDescent="0.2">
      <c r="A26" s="45" t="s">
        <v>1169</v>
      </c>
      <c r="B26" s="45" t="s">
        <v>1170</v>
      </c>
      <c r="C26" s="45" t="s">
        <v>714</v>
      </c>
      <c r="D26" s="45">
        <v>500</v>
      </c>
      <c r="E26" s="7">
        <v>5253.3450000000003</v>
      </c>
      <c r="F26" s="7">
        <v>0.78920699299338803</v>
      </c>
    </row>
    <row r="27" spans="1:6" x14ac:dyDescent="0.2">
      <c r="A27" s="45" t="s">
        <v>674</v>
      </c>
      <c r="B27" s="45" t="s">
        <v>675</v>
      </c>
      <c r="C27" s="45" t="s">
        <v>676</v>
      </c>
      <c r="D27" s="45">
        <v>500000</v>
      </c>
      <c r="E27" s="7">
        <v>5021.13</v>
      </c>
      <c r="F27" s="7">
        <v>0.75432146731823002</v>
      </c>
    </row>
    <row r="28" spans="1:6" x14ac:dyDescent="0.2">
      <c r="A28" s="45" t="s">
        <v>1051</v>
      </c>
      <c r="B28" s="45" t="s">
        <v>1052</v>
      </c>
      <c r="C28" s="45" t="s">
        <v>687</v>
      </c>
      <c r="D28" s="45">
        <v>500</v>
      </c>
      <c r="E28" s="7">
        <v>5009.4399999999996</v>
      </c>
      <c r="F28" s="7">
        <v>0.75256528535262701</v>
      </c>
    </row>
    <row r="29" spans="1:6" x14ac:dyDescent="0.2">
      <c r="A29" s="45" t="s">
        <v>1171</v>
      </c>
      <c r="B29" s="45" t="s">
        <v>1172</v>
      </c>
      <c r="C29" s="45" t="s">
        <v>658</v>
      </c>
      <c r="D29" s="45">
        <v>450</v>
      </c>
      <c r="E29" s="7">
        <v>4663.8585000000003</v>
      </c>
      <c r="F29" s="7">
        <v>0.70064877569085104</v>
      </c>
    </row>
    <row r="30" spans="1:6" x14ac:dyDescent="0.2">
      <c r="A30" s="45" t="s">
        <v>1173</v>
      </c>
      <c r="B30" s="45" t="s">
        <v>1174</v>
      </c>
      <c r="C30" s="45" t="s">
        <v>785</v>
      </c>
      <c r="D30" s="45">
        <v>9</v>
      </c>
      <c r="E30" s="7">
        <v>4646.1239999999998</v>
      </c>
      <c r="F30" s="7">
        <v>0.69798453197237398</v>
      </c>
    </row>
    <row r="31" spans="1:6" x14ac:dyDescent="0.2">
      <c r="A31" s="45" t="s">
        <v>1048</v>
      </c>
      <c r="B31" s="45" t="s">
        <v>1049</v>
      </c>
      <c r="C31" s="45" t="s">
        <v>1050</v>
      </c>
      <c r="D31" s="45">
        <v>450</v>
      </c>
      <c r="E31" s="7">
        <v>4491.2070000000003</v>
      </c>
      <c r="F31" s="7">
        <v>0.67471144030724295</v>
      </c>
    </row>
    <row r="32" spans="1:6" x14ac:dyDescent="0.2">
      <c r="A32" s="45" t="s">
        <v>1175</v>
      </c>
      <c r="B32" s="45" t="s">
        <v>1176</v>
      </c>
      <c r="C32" s="45" t="s">
        <v>1031</v>
      </c>
      <c r="D32" s="45">
        <v>440</v>
      </c>
      <c r="E32" s="7">
        <v>4466.5191999999997</v>
      </c>
      <c r="F32" s="7">
        <v>0.67100260633543596</v>
      </c>
    </row>
    <row r="33" spans="1:6" x14ac:dyDescent="0.2">
      <c r="A33" s="45" t="s">
        <v>1177</v>
      </c>
      <c r="B33" s="45" t="s">
        <v>1178</v>
      </c>
      <c r="C33" s="45" t="s">
        <v>785</v>
      </c>
      <c r="D33" s="45">
        <v>8</v>
      </c>
      <c r="E33" s="7">
        <v>4044.9319999999998</v>
      </c>
      <c r="F33" s="7">
        <v>0.60766780414816302</v>
      </c>
    </row>
    <row r="34" spans="1:6" x14ac:dyDescent="0.2">
      <c r="A34" s="45" t="s">
        <v>1179</v>
      </c>
      <c r="B34" s="45" t="s">
        <v>1180</v>
      </c>
      <c r="C34" s="45" t="s">
        <v>1050</v>
      </c>
      <c r="D34" s="45">
        <v>400</v>
      </c>
      <c r="E34" s="7">
        <v>3967.0239999999999</v>
      </c>
      <c r="F34" s="7">
        <v>0.59596373018954596</v>
      </c>
    </row>
    <row r="35" spans="1:6" x14ac:dyDescent="0.2">
      <c r="A35" s="45" t="s">
        <v>719</v>
      </c>
      <c r="B35" s="45" t="s">
        <v>720</v>
      </c>
      <c r="C35" s="45" t="s">
        <v>668</v>
      </c>
      <c r="D35" s="45">
        <v>390</v>
      </c>
      <c r="E35" s="7">
        <v>3959.5803000000001</v>
      </c>
      <c r="F35" s="7">
        <v>0.59484546742672595</v>
      </c>
    </row>
    <row r="36" spans="1:6" x14ac:dyDescent="0.2">
      <c r="A36" s="45" t="s">
        <v>1181</v>
      </c>
      <c r="B36" s="45" t="s">
        <v>1182</v>
      </c>
      <c r="C36" s="45" t="s">
        <v>681</v>
      </c>
      <c r="D36" s="45">
        <v>400</v>
      </c>
      <c r="E36" s="7">
        <v>3897.2440000000001</v>
      </c>
      <c r="F36" s="7">
        <v>0.58548072098853599</v>
      </c>
    </row>
    <row r="37" spans="1:6" x14ac:dyDescent="0.2">
      <c r="A37" s="45" t="s">
        <v>1183</v>
      </c>
      <c r="B37" s="45" t="s">
        <v>1184</v>
      </c>
      <c r="C37" s="45" t="s">
        <v>668</v>
      </c>
      <c r="D37" s="45">
        <v>360</v>
      </c>
      <c r="E37" s="7">
        <v>3669.0911999999998</v>
      </c>
      <c r="F37" s="7">
        <v>0.55120545727921899</v>
      </c>
    </row>
    <row r="38" spans="1:6" x14ac:dyDescent="0.2">
      <c r="A38" s="45" t="s">
        <v>1077</v>
      </c>
      <c r="B38" s="45" t="s">
        <v>1078</v>
      </c>
      <c r="C38" s="45" t="s">
        <v>791</v>
      </c>
      <c r="D38" s="45">
        <v>355</v>
      </c>
      <c r="E38" s="7">
        <v>3659.1127999999999</v>
      </c>
      <c r="F38" s="7">
        <v>0.549706407995594</v>
      </c>
    </row>
    <row r="39" spans="1:6" x14ac:dyDescent="0.2">
      <c r="A39" s="45" t="s">
        <v>1067</v>
      </c>
      <c r="B39" s="45" t="s">
        <v>1068</v>
      </c>
      <c r="C39" s="45" t="s">
        <v>681</v>
      </c>
      <c r="D39" s="45">
        <v>300</v>
      </c>
      <c r="E39" s="7">
        <v>3119.3850000000002</v>
      </c>
      <c r="F39" s="7">
        <v>0.46862341152897402</v>
      </c>
    </row>
    <row r="40" spans="1:6" x14ac:dyDescent="0.2">
      <c r="A40" s="45" t="s">
        <v>731</v>
      </c>
      <c r="B40" s="45" t="s">
        <v>732</v>
      </c>
      <c r="C40" s="45" t="s">
        <v>652</v>
      </c>
      <c r="D40" s="45">
        <v>300</v>
      </c>
      <c r="E40" s="7">
        <v>2994.1709999999998</v>
      </c>
      <c r="F40" s="7">
        <v>0.44981258444248501</v>
      </c>
    </row>
    <row r="41" spans="1:6" x14ac:dyDescent="0.2">
      <c r="A41" s="45" t="s">
        <v>1090</v>
      </c>
      <c r="B41" s="45" t="s">
        <v>1091</v>
      </c>
      <c r="C41" s="45" t="s">
        <v>1092</v>
      </c>
      <c r="D41" s="45">
        <v>290</v>
      </c>
      <c r="E41" s="7">
        <v>2883.9688000000001</v>
      </c>
      <c r="F41" s="7">
        <v>0.43325697142197001</v>
      </c>
    </row>
    <row r="42" spans="1:6" x14ac:dyDescent="0.2">
      <c r="A42" s="45" t="s">
        <v>1079</v>
      </c>
      <c r="B42" s="45" t="s">
        <v>1080</v>
      </c>
      <c r="C42" s="45" t="s">
        <v>1031</v>
      </c>
      <c r="D42" s="45">
        <v>250</v>
      </c>
      <c r="E42" s="7">
        <v>2548.0524999999998</v>
      </c>
      <c r="F42" s="7">
        <v>0.382792459188247</v>
      </c>
    </row>
    <row r="43" spans="1:6" x14ac:dyDescent="0.2">
      <c r="A43" s="45" t="s">
        <v>1185</v>
      </c>
      <c r="B43" s="45" t="s">
        <v>1186</v>
      </c>
      <c r="C43" s="45" t="s">
        <v>661</v>
      </c>
      <c r="D43" s="45">
        <v>250</v>
      </c>
      <c r="E43" s="7">
        <v>2483.915</v>
      </c>
      <c r="F43" s="7">
        <v>0.373157119511696</v>
      </c>
    </row>
    <row r="44" spans="1:6" x14ac:dyDescent="0.2">
      <c r="A44" s="45" t="s">
        <v>1187</v>
      </c>
      <c r="B44" s="45" t="s">
        <v>1188</v>
      </c>
      <c r="C44" s="45" t="s">
        <v>673</v>
      </c>
      <c r="D44" s="45">
        <v>220</v>
      </c>
      <c r="E44" s="7">
        <v>2305.3359999999998</v>
      </c>
      <c r="F44" s="7">
        <v>0.34632929921781302</v>
      </c>
    </row>
    <row r="45" spans="1:6" x14ac:dyDescent="0.2">
      <c r="A45" s="45" t="s">
        <v>1065</v>
      </c>
      <c r="B45" s="45" t="s">
        <v>1066</v>
      </c>
      <c r="C45" s="45" t="s">
        <v>1041</v>
      </c>
      <c r="D45" s="45">
        <v>200</v>
      </c>
      <c r="E45" s="7">
        <v>2065.8319999999999</v>
      </c>
      <c r="F45" s="7">
        <v>0.31034875127171702</v>
      </c>
    </row>
    <row r="46" spans="1:6" x14ac:dyDescent="0.2">
      <c r="A46" s="45" t="s">
        <v>1189</v>
      </c>
      <c r="B46" s="45" t="s">
        <v>1190</v>
      </c>
      <c r="C46" s="45" t="s">
        <v>676</v>
      </c>
      <c r="D46" s="45">
        <v>200000</v>
      </c>
      <c r="E46" s="7">
        <v>2009.816</v>
      </c>
      <c r="F46" s="7">
        <v>0.30193349986151702</v>
      </c>
    </row>
    <row r="47" spans="1:6" x14ac:dyDescent="0.2">
      <c r="A47" s="45" t="s">
        <v>1191</v>
      </c>
      <c r="B47" s="45" t="s">
        <v>1192</v>
      </c>
      <c r="C47" s="45" t="s">
        <v>785</v>
      </c>
      <c r="D47" s="45">
        <v>2000</v>
      </c>
      <c r="E47" s="7">
        <v>1996.3</v>
      </c>
      <c r="F47" s="7">
        <v>0.29990299896783901</v>
      </c>
    </row>
    <row r="48" spans="1:6" x14ac:dyDescent="0.2">
      <c r="A48" s="45" t="s">
        <v>1193</v>
      </c>
      <c r="B48" s="45" t="s">
        <v>1194</v>
      </c>
      <c r="C48" s="45" t="s">
        <v>785</v>
      </c>
      <c r="D48" s="45">
        <v>2000</v>
      </c>
      <c r="E48" s="7">
        <v>1996.0440000000001</v>
      </c>
      <c r="F48" s="7">
        <v>0.299864540235316</v>
      </c>
    </row>
    <row r="49" spans="1:6" x14ac:dyDescent="0.2">
      <c r="A49" s="45" t="s">
        <v>1059</v>
      </c>
      <c r="B49" s="45" t="s">
        <v>1060</v>
      </c>
      <c r="C49" s="45" t="s">
        <v>1061</v>
      </c>
      <c r="D49" s="45">
        <v>170</v>
      </c>
      <c r="E49" s="7">
        <v>1688.1815999999999</v>
      </c>
      <c r="F49" s="7">
        <v>0.25361454923725102</v>
      </c>
    </row>
    <row r="50" spans="1:6" x14ac:dyDescent="0.2">
      <c r="A50" s="45" t="s">
        <v>1195</v>
      </c>
      <c r="B50" s="45" t="s">
        <v>1196</v>
      </c>
      <c r="C50" s="45" t="s">
        <v>681</v>
      </c>
      <c r="D50" s="45">
        <v>160</v>
      </c>
      <c r="E50" s="7">
        <v>1647.0432000000001</v>
      </c>
      <c r="F50" s="7">
        <v>0.24743435110433601</v>
      </c>
    </row>
    <row r="51" spans="1:6" x14ac:dyDescent="0.2">
      <c r="A51" s="45" t="s">
        <v>1197</v>
      </c>
      <c r="B51" s="45" t="s">
        <v>1198</v>
      </c>
      <c r="C51" s="45" t="s">
        <v>661</v>
      </c>
      <c r="D51" s="45">
        <v>150</v>
      </c>
      <c r="E51" s="7">
        <v>1572.6465000000001</v>
      </c>
      <c r="F51" s="7">
        <v>0.236257777721923</v>
      </c>
    </row>
    <row r="52" spans="1:6" x14ac:dyDescent="0.2">
      <c r="A52" s="45" t="s">
        <v>743</v>
      </c>
      <c r="B52" s="45" t="s">
        <v>744</v>
      </c>
      <c r="C52" s="45" t="s">
        <v>661</v>
      </c>
      <c r="D52" s="45">
        <v>460</v>
      </c>
      <c r="E52" s="7">
        <v>1534.1782000000001</v>
      </c>
      <c r="F52" s="7">
        <v>0.230478707173812</v>
      </c>
    </row>
    <row r="53" spans="1:6" x14ac:dyDescent="0.2">
      <c r="A53" s="45" t="s">
        <v>1199</v>
      </c>
      <c r="B53" s="45" t="s">
        <v>1200</v>
      </c>
      <c r="C53" s="45" t="s">
        <v>687</v>
      </c>
      <c r="D53" s="45">
        <v>150</v>
      </c>
      <c r="E53" s="7">
        <v>1532.3985</v>
      </c>
      <c r="F53" s="7">
        <v>0.23021134386806499</v>
      </c>
    </row>
    <row r="54" spans="1:6" x14ac:dyDescent="0.2">
      <c r="A54" s="45" t="s">
        <v>1201</v>
      </c>
      <c r="B54" s="45" t="s">
        <v>1202</v>
      </c>
      <c r="C54" s="45" t="s">
        <v>652</v>
      </c>
      <c r="D54" s="45">
        <v>150</v>
      </c>
      <c r="E54" s="7">
        <v>1505.5215000000001</v>
      </c>
      <c r="F54" s="7">
        <v>0.22617362764141599</v>
      </c>
    </row>
    <row r="55" spans="1:6" x14ac:dyDescent="0.2">
      <c r="A55" s="45" t="s">
        <v>1203</v>
      </c>
      <c r="B55" s="45" t="s">
        <v>1204</v>
      </c>
      <c r="C55" s="45" t="s">
        <v>661</v>
      </c>
      <c r="D55" s="45">
        <v>140</v>
      </c>
      <c r="E55" s="7">
        <v>1420.56537</v>
      </c>
      <c r="F55" s="7">
        <v>0.21341071717319901</v>
      </c>
    </row>
    <row r="56" spans="1:6" x14ac:dyDescent="0.2">
      <c r="A56" s="45" t="s">
        <v>1205</v>
      </c>
      <c r="B56" s="45" t="s">
        <v>1206</v>
      </c>
      <c r="C56" s="45" t="s">
        <v>661</v>
      </c>
      <c r="D56" s="45">
        <v>110</v>
      </c>
      <c r="E56" s="7">
        <v>1137.1931999999999</v>
      </c>
      <c r="F56" s="7">
        <v>0.17083987931965799</v>
      </c>
    </row>
    <row r="57" spans="1:6" x14ac:dyDescent="0.2">
      <c r="A57" s="45" t="s">
        <v>1207</v>
      </c>
      <c r="B57" s="45" t="s">
        <v>1208</v>
      </c>
      <c r="C57" s="45" t="s">
        <v>676</v>
      </c>
      <c r="D57" s="45">
        <v>1000</v>
      </c>
      <c r="E57" s="7">
        <v>1008.846</v>
      </c>
      <c r="F57" s="7">
        <v>0.15155835340214799</v>
      </c>
    </row>
    <row r="58" spans="1:6" x14ac:dyDescent="0.2">
      <c r="A58" s="45" t="s">
        <v>698</v>
      </c>
      <c r="B58" s="45" t="s">
        <v>699</v>
      </c>
      <c r="C58" s="45" t="s">
        <v>700</v>
      </c>
      <c r="D58" s="45">
        <v>100</v>
      </c>
      <c r="E58" s="7">
        <v>982.88199999999995</v>
      </c>
      <c r="F58" s="7">
        <v>0.14765779663953699</v>
      </c>
    </row>
    <row r="59" spans="1:6" x14ac:dyDescent="0.2">
      <c r="A59" s="45" t="s">
        <v>1081</v>
      </c>
      <c r="B59" s="45" t="s">
        <v>1082</v>
      </c>
      <c r="C59" s="45" t="s">
        <v>700</v>
      </c>
      <c r="D59" s="45">
        <v>100</v>
      </c>
      <c r="E59" s="7">
        <v>964.01099999999997</v>
      </c>
      <c r="F59" s="7">
        <v>0.144822817180777</v>
      </c>
    </row>
    <row r="60" spans="1:6" x14ac:dyDescent="0.2">
      <c r="A60" s="45" t="s">
        <v>1209</v>
      </c>
      <c r="B60" s="45" t="s">
        <v>1210</v>
      </c>
      <c r="C60" s="45" t="s">
        <v>673</v>
      </c>
      <c r="D60" s="45">
        <v>90</v>
      </c>
      <c r="E60" s="7">
        <v>945.96479999999997</v>
      </c>
      <c r="F60" s="7">
        <v>0.14211174695086501</v>
      </c>
    </row>
    <row r="61" spans="1:6" x14ac:dyDescent="0.2">
      <c r="A61" s="45" t="s">
        <v>1211</v>
      </c>
      <c r="B61" s="45" t="s">
        <v>1212</v>
      </c>
      <c r="C61" s="45" t="s">
        <v>661</v>
      </c>
      <c r="D61" s="45">
        <v>75</v>
      </c>
      <c r="E61" s="7">
        <v>751.10775000000001</v>
      </c>
      <c r="F61" s="7">
        <v>0.11283848458297099</v>
      </c>
    </row>
    <row r="62" spans="1:6" x14ac:dyDescent="0.2">
      <c r="A62" s="45" t="s">
        <v>1213</v>
      </c>
      <c r="B62" s="45" t="s">
        <v>1214</v>
      </c>
      <c r="C62" s="45" t="s">
        <v>661</v>
      </c>
      <c r="D62" s="45">
        <v>60</v>
      </c>
      <c r="E62" s="7">
        <v>608.81372999999996</v>
      </c>
      <c r="F62" s="7">
        <v>9.1461735931370997E-2</v>
      </c>
    </row>
    <row r="63" spans="1:6" x14ac:dyDescent="0.2">
      <c r="A63" s="45" t="s">
        <v>1086</v>
      </c>
      <c r="B63" s="45" t="s">
        <v>1087</v>
      </c>
      <c r="C63" s="45" t="s">
        <v>652</v>
      </c>
      <c r="D63" s="45">
        <v>50</v>
      </c>
      <c r="E63" s="7">
        <v>499.93650000000002</v>
      </c>
      <c r="F63" s="7">
        <v>7.5105172390665206E-2</v>
      </c>
    </row>
    <row r="64" spans="1:6" x14ac:dyDescent="0.2">
      <c r="A64" s="45" t="s">
        <v>691</v>
      </c>
      <c r="B64" s="45" t="s">
        <v>692</v>
      </c>
      <c r="C64" s="45" t="s">
        <v>693</v>
      </c>
      <c r="D64" s="45">
        <v>40</v>
      </c>
      <c r="E64" s="7">
        <v>402.94119999999998</v>
      </c>
      <c r="F64" s="7">
        <v>6.0533624348895303E-2</v>
      </c>
    </row>
    <row r="65" spans="1:6" x14ac:dyDescent="0.2">
      <c r="A65" s="45" t="s">
        <v>1215</v>
      </c>
      <c r="B65" s="45" t="s">
        <v>1216</v>
      </c>
      <c r="C65" s="45" t="s">
        <v>1217</v>
      </c>
      <c r="D65" s="45">
        <v>40</v>
      </c>
      <c r="E65" s="7">
        <v>391.5428</v>
      </c>
      <c r="F65" s="7">
        <v>5.8821249283306398E-2</v>
      </c>
    </row>
    <row r="66" spans="1:6" x14ac:dyDescent="0.2">
      <c r="A66" s="45" t="s">
        <v>1088</v>
      </c>
      <c r="B66" s="45" t="s">
        <v>1089</v>
      </c>
      <c r="C66" s="45" t="s">
        <v>687</v>
      </c>
      <c r="D66" s="45">
        <v>40</v>
      </c>
      <c r="E66" s="7">
        <v>391.01600000000002</v>
      </c>
      <c r="F66" s="7">
        <v>5.87421084227863E-2</v>
      </c>
    </row>
    <row r="67" spans="1:6" x14ac:dyDescent="0.2">
      <c r="A67" s="44" t="s">
        <v>135</v>
      </c>
      <c r="B67" s="45"/>
      <c r="C67" s="45"/>
      <c r="D67" s="45"/>
      <c r="E67" s="6">
        <f>SUM(E8:E66)</f>
        <v>270351.58135000005</v>
      </c>
      <c r="F67" s="6">
        <f>SUM(F8:F66)</f>
        <v>40.614762321576173</v>
      </c>
    </row>
    <row r="68" spans="1:6" x14ac:dyDescent="0.2">
      <c r="A68" s="45"/>
      <c r="B68" s="45"/>
      <c r="C68" s="45"/>
      <c r="D68" s="45"/>
      <c r="E68" s="7"/>
      <c r="F68" s="7"/>
    </row>
    <row r="69" spans="1:6" x14ac:dyDescent="0.2">
      <c r="A69" s="44" t="s">
        <v>788</v>
      </c>
      <c r="B69" s="45"/>
      <c r="C69" s="45"/>
      <c r="D69" s="45"/>
      <c r="E69" s="7"/>
      <c r="F69" s="7"/>
    </row>
    <row r="70" spans="1:6" x14ac:dyDescent="0.2">
      <c r="A70" s="45" t="s">
        <v>811</v>
      </c>
      <c r="B70" s="45" t="s">
        <v>812</v>
      </c>
      <c r="C70" s="45" t="s">
        <v>813</v>
      </c>
      <c r="D70" s="45">
        <v>2750</v>
      </c>
      <c r="E70" s="7">
        <v>41684.39</v>
      </c>
      <c r="F70" s="7">
        <v>6.2622218960802396</v>
      </c>
    </row>
    <row r="71" spans="1:6" x14ac:dyDescent="0.2">
      <c r="A71" s="45" t="s">
        <v>1218</v>
      </c>
      <c r="B71" s="45" t="s">
        <v>1219</v>
      </c>
      <c r="C71" s="45" t="s">
        <v>649</v>
      </c>
      <c r="D71" s="45">
        <v>2795</v>
      </c>
      <c r="E71" s="7">
        <v>27908.49425</v>
      </c>
      <c r="F71" s="7">
        <v>4.1926770136010001</v>
      </c>
    </row>
    <row r="72" spans="1:6" x14ac:dyDescent="0.2">
      <c r="A72" s="45" t="s">
        <v>1220</v>
      </c>
      <c r="B72" s="45" t="s">
        <v>1221</v>
      </c>
      <c r="C72" s="45" t="s">
        <v>813</v>
      </c>
      <c r="D72" s="45">
        <v>170</v>
      </c>
      <c r="E72" s="7">
        <v>23207.329000000002</v>
      </c>
      <c r="F72" s="7">
        <v>3.4864236663493902</v>
      </c>
    </row>
    <row r="73" spans="1:6" x14ac:dyDescent="0.2">
      <c r="A73" s="45" t="s">
        <v>1133</v>
      </c>
      <c r="B73" s="45" t="s">
        <v>1134</v>
      </c>
      <c r="C73" s="45" t="s">
        <v>806</v>
      </c>
      <c r="D73" s="45">
        <v>17000</v>
      </c>
      <c r="E73" s="7">
        <v>16969.280999999999</v>
      </c>
      <c r="F73" s="7">
        <v>2.5492853089355099</v>
      </c>
    </row>
    <row r="74" spans="1:6" x14ac:dyDescent="0.2">
      <c r="A74" s="45" t="s">
        <v>1113</v>
      </c>
      <c r="B74" s="45" t="s">
        <v>1114</v>
      </c>
      <c r="C74" s="45" t="s">
        <v>821</v>
      </c>
      <c r="D74" s="45">
        <v>1700</v>
      </c>
      <c r="E74" s="7">
        <v>16935.468000000001</v>
      </c>
      <c r="F74" s="7">
        <v>2.54420560142457</v>
      </c>
    </row>
    <row r="75" spans="1:6" x14ac:dyDescent="0.2">
      <c r="A75" s="45" t="s">
        <v>1098</v>
      </c>
      <c r="B75" s="45" t="s">
        <v>1099</v>
      </c>
      <c r="C75" s="45" t="s">
        <v>1092</v>
      </c>
      <c r="D75" s="45">
        <v>130</v>
      </c>
      <c r="E75" s="7">
        <v>14833.806</v>
      </c>
      <c r="F75" s="7">
        <v>2.22847412989386</v>
      </c>
    </row>
    <row r="76" spans="1:6" x14ac:dyDescent="0.2">
      <c r="A76" s="45" t="s">
        <v>1117</v>
      </c>
      <c r="B76" s="45" t="s">
        <v>796</v>
      </c>
      <c r="C76" s="45" t="s">
        <v>797</v>
      </c>
      <c r="D76" s="45">
        <v>1400</v>
      </c>
      <c r="E76" s="7">
        <v>13861.371999999999</v>
      </c>
      <c r="F76" s="7">
        <v>2.0823859302754202</v>
      </c>
    </row>
    <row r="77" spans="1:6" x14ac:dyDescent="0.2">
      <c r="A77" s="45" t="s">
        <v>822</v>
      </c>
      <c r="B77" s="45" t="s">
        <v>823</v>
      </c>
      <c r="C77" s="45" t="s">
        <v>794</v>
      </c>
      <c r="D77" s="45">
        <v>1300</v>
      </c>
      <c r="E77" s="7">
        <v>13000.1456</v>
      </c>
      <c r="F77" s="7">
        <v>1.9530043843403</v>
      </c>
    </row>
    <row r="78" spans="1:6" x14ac:dyDescent="0.2">
      <c r="A78" s="45" t="s">
        <v>1111</v>
      </c>
      <c r="B78" s="45" t="s">
        <v>1112</v>
      </c>
      <c r="C78" s="45" t="s">
        <v>821</v>
      </c>
      <c r="D78" s="45">
        <v>1200</v>
      </c>
      <c r="E78" s="7">
        <v>11975.364</v>
      </c>
      <c r="F78" s="7">
        <v>1.79905203493037</v>
      </c>
    </row>
    <row r="79" spans="1:6" x14ac:dyDescent="0.2">
      <c r="A79" s="45" t="s">
        <v>1222</v>
      </c>
      <c r="B79" s="45" t="s">
        <v>1223</v>
      </c>
      <c r="C79" s="45" t="s">
        <v>1224</v>
      </c>
      <c r="D79" s="45">
        <v>1200</v>
      </c>
      <c r="E79" s="7">
        <v>11625.732</v>
      </c>
      <c r="F79" s="7">
        <v>1.7465270209870101</v>
      </c>
    </row>
    <row r="80" spans="1:6" x14ac:dyDescent="0.2">
      <c r="A80" s="45" t="s">
        <v>1109</v>
      </c>
      <c r="B80" s="45" t="s">
        <v>1110</v>
      </c>
      <c r="C80" s="45" t="s">
        <v>785</v>
      </c>
      <c r="D80" s="45">
        <v>1190</v>
      </c>
      <c r="E80" s="7">
        <v>11607.117200000001</v>
      </c>
      <c r="F80" s="7">
        <v>1.7437305303066599</v>
      </c>
    </row>
    <row r="81" spans="1:6" x14ac:dyDescent="0.2">
      <c r="A81" s="45" t="s">
        <v>1225</v>
      </c>
      <c r="B81" s="45" t="s">
        <v>1226</v>
      </c>
      <c r="C81" s="45" t="s">
        <v>837</v>
      </c>
      <c r="D81" s="45">
        <v>1000</v>
      </c>
      <c r="E81" s="7">
        <v>9855</v>
      </c>
      <c r="F81" s="7">
        <v>1.4805109727135399</v>
      </c>
    </row>
    <row r="82" spans="1:6" x14ac:dyDescent="0.2">
      <c r="A82" s="45" t="s">
        <v>1227</v>
      </c>
      <c r="B82" s="45" t="s">
        <v>1228</v>
      </c>
      <c r="C82" s="45" t="s">
        <v>806</v>
      </c>
      <c r="D82" s="45">
        <v>1000</v>
      </c>
      <c r="E82" s="7">
        <v>9457.67</v>
      </c>
      <c r="F82" s="7">
        <v>1.42082031570814</v>
      </c>
    </row>
    <row r="83" spans="1:6" x14ac:dyDescent="0.2">
      <c r="A83" s="45" t="s">
        <v>1229</v>
      </c>
      <c r="B83" s="45" t="s">
        <v>1112</v>
      </c>
      <c r="C83" s="45" t="s">
        <v>821</v>
      </c>
      <c r="D83" s="45">
        <v>900</v>
      </c>
      <c r="E83" s="7">
        <v>8984.0879999999997</v>
      </c>
      <c r="F83" s="7">
        <v>1.3496743646701299</v>
      </c>
    </row>
    <row r="84" spans="1:6" x14ac:dyDescent="0.2">
      <c r="A84" s="45" t="s">
        <v>1230</v>
      </c>
      <c r="B84" s="45" t="s">
        <v>1231</v>
      </c>
      <c r="C84" s="45" t="s">
        <v>806</v>
      </c>
      <c r="D84" s="45">
        <v>9000</v>
      </c>
      <c r="E84" s="7">
        <v>8939.8169999999991</v>
      </c>
      <c r="F84" s="7">
        <v>1.3430235578438401</v>
      </c>
    </row>
    <row r="85" spans="1:6" x14ac:dyDescent="0.2">
      <c r="A85" s="45" t="s">
        <v>1232</v>
      </c>
      <c r="B85" s="45" t="s">
        <v>1233</v>
      </c>
      <c r="C85" s="45" t="s">
        <v>806</v>
      </c>
      <c r="D85" s="45">
        <v>9000</v>
      </c>
      <c r="E85" s="7">
        <v>8932.0949999999993</v>
      </c>
      <c r="F85" s="7">
        <v>1.34186348623235</v>
      </c>
    </row>
    <row r="86" spans="1:6" x14ac:dyDescent="0.2">
      <c r="A86" s="45" t="s">
        <v>1234</v>
      </c>
      <c r="B86" s="45" t="s">
        <v>1235</v>
      </c>
      <c r="C86" s="45" t="s">
        <v>785</v>
      </c>
      <c r="D86" s="45">
        <v>650</v>
      </c>
      <c r="E86" s="7">
        <v>8083.1075000000001</v>
      </c>
      <c r="F86" s="7">
        <v>1.2143205831936199</v>
      </c>
    </row>
    <row r="87" spans="1:6" x14ac:dyDescent="0.2">
      <c r="A87" s="45" t="s">
        <v>1236</v>
      </c>
      <c r="B87" s="45" t="s">
        <v>1237</v>
      </c>
      <c r="C87" s="45" t="s">
        <v>785</v>
      </c>
      <c r="D87" s="45">
        <v>700</v>
      </c>
      <c r="E87" s="7">
        <v>7751.7439999999997</v>
      </c>
      <c r="F87" s="7">
        <v>1.16454003548111</v>
      </c>
    </row>
    <row r="88" spans="1:6" x14ac:dyDescent="0.2">
      <c r="A88" s="45" t="s">
        <v>1238</v>
      </c>
      <c r="B88" s="45" t="s">
        <v>1239</v>
      </c>
      <c r="C88" s="45" t="s">
        <v>837</v>
      </c>
      <c r="D88" s="45">
        <v>750</v>
      </c>
      <c r="E88" s="7">
        <v>7556.2574999999997</v>
      </c>
      <c r="F88" s="7">
        <v>1.1351722112023399</v>
      </c>
    </row>
    <row r="89" spans="1:6" x14ac:dyDescent="0.2">
      <c r="A89" s="45" t="s">
        <v>1240</v>
      </c>
      <c r="B89" s="45" t="s">
        <v>1241</v>
      </c>
      <c r="C89" s="45" t="s">
        <v>837</v>
      </c>
      <c r="D89" s="45">
        <v>644</v>
      </c>
      <c r="E89" s="7">
        <v>6483.4506799999999</v>
      </c>
      <c r="F89" s="7">
        <v>0.97400506065825398</v>
      </c>
    </row>
    <row r="90" spans="1:6" x14ac:dyDescent="0.2">
      <c r="A90" s="45" t="s">
        <v>1242</v>
      </c>
      <c r="B90" s="45" t="s">
        <v>1243</v>
      </c>
      <c r="C90" s="45" t="s">
        <v>837</v>
      </c>
      <c r="D90" s="45">
        <v>600</v>
      </c>
      <c r="E90" s="7">
        <v>6022.7820000000002</v>
      </c>
      <c r="F90" s="7">
        <v>0.90479907024471096</v>
      </c>
    </row>
    <row r="91" spans="1:6" x14ac:dyDescent="0.2">
      <c r="A91" s="45" t="s">
        <v>1244</v>
      </c>
      <c r="B91" s="45" t="s">
        <v>1245</v>
      </c>
      <c r="C91" s="45" t="s">
        <v>806</v>
      </c>
      <c r="D91" s="45">
        <v>597</v>
      </c>
      <c r="E91" s="7">
        <v>5997.6530400000001</v>
      </c>
      <c r="F91" s="7">
        <v>0.90102396106024796</v>
      </c>
    </row>
    <row r="92" spans="1:6" x14ac:dyDescent="0.2">
      <c r="A92" s="45" t="s">
        <v>1246</v>
      </c>
      <c r="B92" s="45" t="s">
        <v>1247</v>
      </c>
      <c r="C92" s="45" t="s">
        <v>806</v>
      </c>
      <c r="D92" s="45">
        <v>6000</v>
      </c>
      <c r="E92" s="7">
        <v>5983.116</v>
      </c>
      <c r="F92" s="7">
        <v>0.89884006991557297</v>
      </c>
    </row>
    <row r="93" spans="1:6" x14ac:dyDescent="0.2">
      <c r="A93" s="45" t="s">
        <v>1125</v>
      </c>
      <c r="B93" s="45" t="s">
        <v>1126</v>
      </c>
      <c r="C93" s="45" t="s">
        <v>813</v>
      </c>
      <c r="D93" s="45">
        <v>580</v>
      </c>
      <c r="E93" s="7">
        <v>5739.7205999999996</v>
      </c>
      <c r="F93" s="7">
        <v>0.86227491918924104</v>
      </c>
    </row>
    <row r="94" spans="1:6" x14ac:dyDescent="0.2">
      <c r="A94" s="45" t="s">
        <v>1139</v>
      </c>
      <c r="B94" s="45" t="s">
        <v>1140</v>
      </c>
      <c r="C94" s="45" t="s">
        <v>714</v>
      </c>
      <c r="D94" s="45">
        <v>50</v>
      </c>
      <c r="E94" s="7">
        <v>5404.4449999999997</v>
      </c>
      <c r="F94" s="7">
        <v>0.81190665894742298</v>
      </c>
    </row>
    <row r="95" spans="1:6" x14ac:dyDescent="0.2">
      <c r="A95" s="45" t="s">
        <v>1248</v>
      </c>
      <c r="B95" s="45" t="s">
        <v>1249</v>
      </c>
      <c r="C95" s="45" t="s">
        <v>1105</v>
      </c>
      <c r="D95" s="45">
        <v>500</v>
      </c>
      <c r="E95" s="7">
        <v>5237.2250000000004</v>
      </c>
      <c r="F95" s="7">
        <v>0.78678529467982705</v>
      </c>
    </row>
    <row r="96" spans="1:6" x14ac:dyDescent="0.2">
      <c r="A96" s="45" t="s">
        <v>800</v>
      </c>
      <c r="B96" s="45" t="s">
        <v>801</v>
      </c>
      <c r="C96" s="45" t="s">
        <v>794</v>
      </c>
      <c r="D96" s="45">
        <v>500</v>
      </c>
      <c r="E96" s="7">
        <v>4999.9376665</v>
      </c>
      <c r="F96" s="7">
        <v>0.751137755265044</v>
      </c>
    </row>
    <row r="97" spans="1:6" x14ac:dyDescent="0.2">
      <c r="A97" s="45" t="s">
        <v>1250</v>
      </c>
      <c r="B97" s="45" t="s">
        <v>1251</v>
      </c>
      <c r="C97" s="45" t="s">
        <v>813</v>
      </c>
      <c r="D97" s="45">
        <v>34</v>
      </c>
      <c r="E97" s="7">
        <v>4663.8752000000004</v>
      </c>
      <c r="F97" s="7">
        <v>0.70065128452223002</v>
      </c>
    </row>
    <row r="98" spans="1:6" x14ac:dyDescent="0.2">
      <c r="A98" s="45" t="s">
        <v>1252</v>
      </c>
      <c r="B98" s="45" t="s">
        <v>1253</v>
      </c>
      <c r="C98" s="45" t="s">
        <v>806</v>
      </c>
      <c r="D98" s="45">
        <v>422</v>
      </c>
      <c r="E98" s="7">
        <v>4249.7045799999996</v>
      </c>
      <c r="F98" s="7">
        <v>0.63843067087579997</v>
      </c>
    </row>
    <row r="99" spans="1:6" x14ac:dyDescent="0.2">
      <c r="A99" s="45" t="s">
        <v>1254</v>
      </c>
      <c r="B99" s="45" t="s">
        <v>1255</v>
      </c>
      <c r="C99" s="45" t="s">
        <v>837</v>
      </c>
      <c r="D99" s="45">
        <v>370</v>
      </c>
      <c r="E99" s="7">
        <v>3738.1210999999998</v>
      </c>
      <c r="F99" s="7">
        <v>0.561575779389348</v>
      </c>
    </row>
    <row r="100" spans="1:6" x14ac:dyDescent="0.2">
      <c r="A100" s="45" t="s">
        <v>1135</v>
      </c>
      <c r="B100" s="45" t="s">
        <v>1136</v>
      </c>
      <c r="C100" s="45" t="s">
        <v>806</v>
      </c>
      <c r="D100" s="45">
        <v>338</v>
      </c>
      <c r="E100" s="7">
        <v>3392.337</v>
      </c>
      <c r="F100" s="7">
        <v>0.50962883324628605</v>
      </c>
    </row>
    <row r="101" spans="1:6" x14ac:dyDescent="0.2">
      <c r="A101" s="45" t="s">
        <v>1256</v>
      </c>
      <c r="B101" s="45" t="s">
        <v>1257</v>
      </c>
      <c r="C101" s="45" t="s">
        <v>806</v>
      </c>
      <c r="D101" s="45">
        <v>323</v>
      </c>
      <c r="E101" s="7">
        <v>3250.8754899999999</v>
      </c>
      <c r="F101" s="7">
        <v>0.48837715209239202</v>
      </c>
    </row>
    <row r="102" spans="1:6" x14ac:dyDescent="0.2">
      <c r="A102" s="45" t="s">
        <v>1258</v>
      </c>
      <c r="B102" s="45" t="s">
        <v>1259</v>
      </c>
      <c r="C102" s="45" t="s">
        <v>837</v>
      </c>
      <c r="D102" s="45">
        <v>320</v>
      </c>
      <c r="E102" s="7">
        <v>3227.4816000000001</v>
      </c>
      <c r="F102" s="7">
        <v>0.48486270147448701</v>
      </c>
    </row>
    <row r="103" spans="1:6" x14ac:dyDescent="0.2">
      <c r="A103" s="45" t="s">
        <v>1143</v>
      </c>
      <c r="B103" s="45" t="s">
        <v>1144</v>
      </c>
      <c r="C103" s="45" t="s">
        <v>794</v>
      </c>
      <c r="D103" s="45">
        <v>300</v>
      </c>
      <c r="E103" s="7">
        <v>2969.97</v>
      </c>
      <c r="F103" s="7">
        <v>0.44617688215424101</v>
      </c>
    </row>
    <row r="104" spans="1:6" x14ac:dyDescent="0.2">
      <c r="A104" s="45" t="s">
        <v>1131</v>
      </c>
      <c r="B104" s="45" t="s">
        <v>1132</v>
      </c>
      <c r="C104" s="45" t="s">
        <v>837</v>
      </c>
      <c r="D104" s="45">
        <v>280</v>
      </c>
      <c r="E104" s="7">
        <v>2817.2368000000001</v>
      </c>
      <c r="F104" s="7">
        <v>0.42323186150506298</v>
      </c>
    </row>
    <row r="105" spans="1:6" x14ac:dyDescent="0.2">
      <c r="A105" s="45" t="s">
        <v>1120</v>
      </c>
      <c r="B105" s="45" t="s">
        <v>1121</v>
      </c>
      <c r="C105" s="45" t="s">
        <v>1108</v>
      </c>
      <c r="D105" s="45">
        <v>15</v>
      </c>
      <c r="E105" s="7">
        <v>2047.1745000000001</v>
      </c>
      <c r="F105" s="7">
        <v>0.30754584579496302</v>
      </c>
    </row>
    <row r="106" spans="1:6" x14ac:dyDescent="0.2">
      <c r="A106" s="45" t="s">
        <v>1141</v>
      </c>
      <c r="B106" s="45" t="s">
        <v>1142</v>
      </c>
      <c r="C106" s="45" t="s">
        <v>806</v>
      </c>
      <c r="D106" s="45">
        <v>200</v>
      </c>
      <c r="E106" s="7">
        <v>2001.8340000000001</v>
      </c>
      <c r="F106" s="7">
        <v>0.30073436859980202</v>
      </c>
    </row>
    <row r="107" spans="1:6" x14ac:dyDescent="0.2">
      <c r="A107" s="45" t="s">
        <v>835</v>
      </c>
      <c r="B107" s="45" t="s">
        <v>836</v>
      </c>
      <c r="C107" s="45" t="s">
        <v>837</v>
      </c>
      <c r="D107" s="45">
        <v>200</v>
      </c>
      <c r="E107" s="7">
        <v>1971.2560000000001</v>
      </c>
      <c r="F107" s="7">
        <v>0.29614065327523198</v>
      </c>
    </row>
    <row r="108" spans="1:6" x14ac:dyDescent="0.2">
      <c r="A108" s="45" t="s">
        <v>1100</v>
      </c>
      <c r="B108" s="45" t="s">
        <v>1101</v>
      </c>
      <c r="C108" s="45" t="s">
        <v>1102</v>
      </c>
      <c r="D108" s="45">
        <v>160</v>
      </c>
      <c r="E108" s="7">
        <v>1748.4</v>
      </c>
      <c r="F108" s="7">
        <v>0.26266112477852499</v>
      </c>
    </row>
    <row r="109" spans="1:6" x14ac:dyDescent="0.2">
      <c r="A109" s="45" t="s">
        <v>1137</v>
      </c>
      <c r="B109" s="45" t="s">
        <v>1138</v>
      </c>
      <c r="C109" s="45" t="s">
        <v>655</v>
      </c>
      <c r="D109" s="45">
        <v>160</v>
      </c>
      <c r="E109" s="7">
        <v>1572.5216</v>
      </c>
      <c r="F109" s="7">
        <v>0.236239014066876</v>
      </c>
    </row>
    <row r="110" spans="1:6" x14ac:dyDescent="0.2">
      <c r="A110" s="45" t="s">
        <v>833</v>
      </c>
      <c r="B110" s="45" t="s">
        <v>834</v>
      </c>
      <c r="C110" s="45" t="s">
        <v>794</v>
      </c>
      <c r="D110" s="45">
        <v>120</v>
      </c>
      <c r="E110" s="7">
        <v>1203.7619999999999</v>
      </c>
      <c r="F110" s="7">
        <v>0.18084047179458199</v>
      </c>
    </row>
    <row r="111" spans="1:6" x14ac:dyDescent="0.2">
      <c r="A111" s="45" t="s">
        <v>1260</v>
      </c>
      <c r="B111" s="45" t="s">
        <v>1261</v>
      </c>
      <c r="C111" s="45" t="s">
        <v>785</v>
      </c>
      <c r="D111" s="45">
        <v>100</v>
      </c>
      <c r="E111" s="7">
        <v>1172.152</v>
      </c>
      <c r="F111" s="7">
        <v>0.176091719704528</v>
      </c>
    </row>
    <row r="112" spans="1:6" x14ac:dyDescent="0.2">
      <c r="A112" s="45" t="s">
        <v>1262</v>
      </c>
      <c r="B112" s="45" t="s">
        <v>1263</v>
      </c>
      <c r="C112" s="45" t="s">
        <v>1224</v>
      </c>
      <c r="D112" s="45">
        <v>110</v>
      </c>
      <c r="E112" s="7">
        <v>1063.183</v>
      </c>
      <c r="F112" s="7">
        <v>0.15972136960958899</v>
      </c>
    </row>
    <row r="113" spans="1:10" x14ac:dyDescent="0.2">
      <c r="A113" s="45" t="s">
        <v>1264</v>
      </c>
      <c r="B113" s="45" t="s">
        <v>1265</v>
      </c>
      <c r="C113" s="45" t="s">
        <v>1105</v>
      </c>
      <c r="D113" s="45">
        <v>90</v>
      </c>
      <c r="E113" s="7">
        <v>942.70050000000003</v>
      </c>
      <c r="F113" s="7">
        <v>0.141621353042369</v>
      </c>
    </row>
    <row r="114" spans="1:10" x14ac:dyDescent="0.2">
      <c r="A114" s="45" t="s">
        <v>1266</v>
      </c>
      <c r="B114" s="45" t="s">
        <v>1267</v>
      </c>
      <c r="C114" s="45" t="s">
        <v>837</v>
      </c>
      <c r="D114" s="45">
        <v>170</v>
      </c>
      <c r="E114" s="7">
        <v>851.25630000000001</v>
      </c>
      <c r="F114" s="7">
        <v>0.127883743555711</v>
      </c>
    </row>
    <row r="115" spans="1:10" x14ac:dyDescent="0.2">
      <c r="A115" s="44" t="s">
        <v>135</v>
      </c>
      <c r="B115" s="45"/>
      <c r="C115" s="45"/>
      <c r="D115" s="45"/>
      <c r="E115" s="6">
        <f>SUM(E70:E114)</f>
        <v>361920.44970649999</v>
      </c>
      <c r="F115" s="6">
        <f>SUM(F70:F114)</f>
        <v>54.371100663611749</v>
      </c>
    </row>
    <row r="116" spans="1:10" x14ac:dyDescent="0.2">
      <c r="A116" s="45"/>
      <c r="B116" s="45"/>
      <c r="C116" s="45"/>
      <c r="D116" s="45"/>
      <c r="E116" s="7"/>
      <c r="F116" s="7"/>
    </row>
    <row r="117" spans="1:10" x14ac:dyDescent="0.2">
      <c r="A117" s="45"/>
      <c r="B117" s="45"/>
      <c r="C117" s="45"/>
      <c r="D117" s="45"/>
      <c r="E117" s="7"/>
      <c r="F117" s="7"/>
    </row>
    <row r="118" spans="1:10" x14ac:dyDescent="0.2">
      <c r="A118" s="44" t="s">
        <v>877</v>
      </c>
      <c r="B118" s="45"/>
      <c r="C118" s="45"/>
      <c r="D118" s="45"/>
      <c r="E118" s="7"/>
      <c r="F118" s="7"/>
    </row>
    <row r="119" spans="1:10" x14ac:dyDescent="0.2">
      <c r="A119" s="45" t="s">
        <v>1268</v>
      </c>
      <c r="B119" s="45" t="s">
        <v>1269</v>
      </c>
      <c r="C119" s="45" t="s">
        <v>854</v>
      </c>
      <c r="D119" s="45">
        <v>2200</v>
      </c>
      <c r="E119" s="7">
        <v>10734.415999999999</v>
      </c>
      <c r="F119" s="7">
        <v>1.6126251317779601</v>
      </c>
    </row>
    <row r="120" spans="1:10" x14ac:dyDescent="0.2">
      <c r="A120" s="44" t="s">
        <v>135</v>
      </c>
      <c r="B120" s="45"/>
      <c r="C120" s="45"/>
      <c r="D120" s="45"/>
      <c r="E120" s="6">
        <f>SUM(E119:E119)</f>
        <v>10734.415999999999</v>
      </c>
      <c r="F120" s="6">
        <f>SUM(F119:F119)</f>
        <v>1.6126251317779601</v>
      </c>
      <c r="I120" s="1"/>
      <c r="J120" s="1"/>
    </row>
    <row r="121" spans="1:10" x14ac:dyDescent="0.2">
      <c r="A121" s="45"/>
      <c r="B121" s="45"/>
      <c r="C121" s="45"/>
      <c r="D121" s="45"/>
      <c r="E121" s="7"/>
      <c r="F121" s="7"/>
    </row>
    <row r="122" spans="1:10" x14ac:dyDescent="0.2">
      <c r="A122" s="44" t="s">
        <v>135</v>
      </c>
      <c r="B122" s="45"/>
      <c r="C122" s="45"/>
      <c r="D122" s="45"/>
      <c r="E122" s="6">
        <v>643006.44705650012</v>
      </c>
      <c r="F122" s="6">
        <v>96.598488116965896</v>
      </c>
      <c r="I122" s="1"/>
      <c r="J122" s="1"/>
    </row>
    <row r="123" spans="1:10" x14ac:dyDescent="0.2">
      <c r="A123" s="45"/>
      <c r="B123" s="45"/>
      <c r="C123" s="45"/>
      <c r="D123" s="45"/>
      <c r="E123" s="7"/>
      <c r="F123" s="7"/>
    </row>
    <row r="124" spans="1:10" x14ac:dyDescent="0.2">
      <c r="A124" s="44" t="s">
        <v>141</v>
      </c>
      <c r="B124" s="45"/>
      <c r="C124" s="45"/>
      <c r="D124" s="45"/>
      <c r="E124" s="6">
        <v>22642.111991900001</v>
      </c>
      <c r="F124" s="6">
        <v>3.4</v>
      </c>
      <c r="I124" s="1"/>
      <c r="J124" s="1"/>
    </row>
    <row r="125" spans="1:10" x14ac:dyDescent="0.2">
      <c r="A125" s="45"/>
      <c r="B125" s="45"/>
      <c r="C125" s="45"/>
      <c r="D125" s="45"/>
      <c r="E125" s="7"/>
      <c r="F125" s="7"/>
    </row>
    <row r="126" spans="1:10" x14ac:dyDescent="0.2">
      <c r="A126" s="46" t="s">
        <v>142</v>
      </c>
      <c r="B126" s="43"/>
      <c r="C126" s="43"/>
      <c r="D126" s="43"/>
      <c r="E126" s="8">
        <v>665648.56199189997</v>
      </c>
      <c r="F126" s="8">
        <f xml:space="preserve"> ROUND(SUM(F122:F125),2)</f>
        <v>100</v>
      </c>
      <c r="I126" s="1"/>
      <c r="J126" s="1"/>
    </row>
    <row r="127" spans="1:10" x14ac:dyDescent="0.2">
      <c r="A127" s="4" t="s">
        <v>913</v>
      </c>
    </row>
    <row r="129" spans="1:4" x14ac:dyDescent="0.2">
      <c r="A129" s="4" t="s">
        <v>143</v>
      </c>
    </row>
    <row r="130" spans="1:4" x14ac:dyDescent="0.2">
      <c r="A130" s="4" t="s">
        <v>144</v>
      </c>
    </row>
    <row r="131" spans="1:4" x14ac:dyDescent="0.2">
      <c r="A131" s="4" t="s">
        <v>914</v>
      </c>
    </row>
    <row r="132" spans="1:4" x14ac:dyDescent="0.2">
      <c r="A132" s="2" t="s">
        <v>563</v>
      </c>
      <c r="D132" s="2">
        <v>17.378799999999998</v>
      </c>
    </row>
    <row r="133" spans="1:4" x14ac:dyDescent="0.2">
      <c r="A133" s="2" t="s">
        <v>564</v>
      </c>
      <c r="D133" s="2">
        <v>11.9262</v>
      </c>
    </row>
    <row r="134" spans="1:4" x14ac:dyDescent="0.2">
      <c r="A134" s="2" t="s">
        <v>565</v>
      </c>
      <c r="D134" s="2">
        <v>18.073</v>
      </c>
    </row>
    <row r="135" spans="1:4" x14ac:dyDescent="0.2">
      <c r="A135" s="2" t="s">
        <v>566</v>
      </c>
      <c r="D135" s="2">
        <v>11.362</v>
      </c>
    </row>
    <row r="137" spans="1:4" x14ac:dyDescent="0.2">
      <c r="A137" s="4" t="s">
        <v>146</v>
      </c>
    </row>
    <row r="138" spans="1:4" x14ac:dyDescent="0.2">
      <c r="A138" s="2" t="s">
        <v>563</v>
      </c>
      <c r="D138" s="10">
        <v>17.821400000000001</v>
      </c>
    </row>
    <row r="139" spans="1:4" x14ac:dyDescent="0.2">
      <c r="A139" s="2" t="s">
        <v>564</v>
      </c>
      <c r="D139" s="10">
        <v>11.8286</v>
      </c>
    </row>
    <row r="140" spans="1:4" x14ac:dyDescent="0.2">
      <c r="A140" s="2" t="s">
        <v>565</v>
      </c>
      <c r="D140" s="10">
        <v>18.602</v>
      </c>
    </row>
    <row r="141" spans="1:4" x14ac:dyDescent="0.2">
      <c r="A141" s="2" t="s">
        <v>566</v>
      </c>
      <c r="D141" s="10">
        <v>11.204800000000001</v>
      </c>
    </row>
    <row r="143" spans="1:4" x14ac:dyDescent="0.2">
      <c r="A143" s="4" t="s">
        <v>147</v>
      </c>
      <c r="D143" s="47"/>
    </row>
    <row r="144" spans="1:4" x14ac:dyDescent="0.2">
      <c r="A144" s="27" t="s">
        <v>636</v>
      </c>
      <c r="B144" s="28"/>
      <c r="C144" s="37" t="s">
        <v>637</v>
      </c>
      <c r="D144" s="38"/>
    </row>
    <row r="145" spans="1:5" x14ac:dyDescent="0.2">
      <c r="A145" s="39"/>
      <c r="B145" s="40"/>
      <c r="C145" s="29" t="s">
        <v>638</v>
      </c>
      <c r="D145" s="29" t="s">
        <v>639</v>
      </c>
    </row>
    <row r="146" spans="1:5" x14ac:dyDescent="0.2">
      <c r="A146" s="30" t="s">
        <v>566</v>
      </c>
      <c r="B146" s="31"/>
      <c r="C146" s="32">
        <v>0.31779660879999999</v>
      </c>
      <c r="D146" s="32">
        <v>0.29443254720000001</v>
      </c>
    </row>
    <row r="147" spans="1:5" x14ac:dyDescent="0.2">
      <c r="A147" s="30" t="s">
        <v>564</v>
      </c>
      <c r="B147" s="31"/>
      <c r="C147" s="32">
        <v>0.31779660879999999</v>
      </c>
      <c r="D147" s="32">
        <v>0.29443254720000001</v>
      </c>
    </row>
    <row r="149" spans="1:5" x14ac:dyDescent="0.2">
      <c r="A149" s="4" t="s">
        <v>929</v>
      </c>
      <c r="D149" s="48">
        <v>2.6634280514755373</v>
      </c>
      <c r="E149" s="1" t="s">
        <v>930</v>
      </c>
    </row>
  </sheetData>
  <mergeCells count="3">
    <mergeCell ref="C144:D144"/>
    <mergeCell ref="A145:B145"/>
    <mergeCell ref="A1:F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workbookViewId="0">
      <selection sqref="A1:D1"/>
    </sheetView>
  </sheetViews>
  <sheetFormatPr defaultRowHeight="11.25" x14ac:dyDescent="0.2"/>
  <cols>
    <col min="1" max="1" width="58.85546875" style="1" bestFit="1" customWidth="1"/>
    <col min="2" max="2" width="43.140625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9" x14ac:dyDescent="0.2">
      <c r="A1" s="36" t="s">
        <v>280</v>
      </c>
      <c r="B1" s="36"/>
      <c r="C1" s="36"/>
      <c r="D1" s="36"/>
    </row>
    <row r="3" spans="1:9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9" x14ac:dyDescent="0.2">
      <c r="A4" s="5"/>
      <c r="B4" s="5"/>
      <c r="C4" s="5"/>
      <c r="D4" s="5"/>
      <c r="E4" s="5"/>
    </row>
    <row r="5" spans="1:9" x14ac:dyDescent="0.2">
      <c r="A5" s="6" t="s">
        <v>278</v>
      </c>
      <c r="B5" s="7"/>
      <c r="C5" s="7"/>
      <c r="D5" s="7"/>
      <c r="E5" s="7"/>
    </row>
    <row r="6" spans="1:9" x14ac:dyDescent="0.2">
      <c r="A6" s="15" t="s">
        <v>579</v>
      </c>
      <c r="B6" s="15" t="s">
        <v>580</v>
      </c>
      <c r="C6" s="7">
        <v>140783.85</v>
      </c>
      <c r="D6" s="7">
        <v>664.13516070000003</v>
      </c>
      <c r="E6" s="7">
        <f>D6/$D$15*100</f>
        <v>49.270711461593855</v>
      </c>
      <c r="G6" s="1"/>
    </row>
    <row r="7" spans="1:9" x14ac:dyDescent="0.2">
      <c r="A7" s="15" t="s">
        <v>597</v>
      </c>
      <c r="B7" s="15" t="s">
        <v>598</v>
      </c>
      <c r="C7" s="7">
        <v>19809.259999999998</v>
      </c>
      <c r="D7" s="7">
        <v>205.98278769999999</v>
      </c>
      <c r="E7" s="7">
        <f t="shared" ref="E7:E10" si="0">D7/$D$15*100</f>
        <v>15.281405200899858</v>
      </c>
      <c r="G7" s="1"/>
    </row>
    <row r="8" spans="1:9" x14ac:dyDescent="0.2">
      <c r="A8" s="15" t="s">
        <v>591</v>
      </c>
      <c r="B8" s="15" t="s">
        <v>592</v>
      </c>
      <c r="C8" s="7">
        <v>73270.05</v>
      </c>
      <c r="D8" s="7">
        <v>204.14245440000002</v>
      </c>
      <c r="E8" s="7">
        <f t="shared" si="0"/>
        <v>15.144874963708546</v>
      </c>
      <c r="G8" s="1"/>
    </row>
    <row r="9" spans="1:9" x14ac:dyDescent="0.2">
      <c r="A9" s="15" t="s">
        <v>593</v>
      </c>
      <c r="B9" s="15" t="s">
        <v>594</v>
      </c>
      <c r="C9" s="7">
        <v>217694.25</v>
      </c>
      <c r="D9" s="7">
        <v>137.4236334</v>
      </c>
      <c r="E9" s="7">
        <f t="shared" si="0"/>
        <v>10.195153923365002</v>
      </c>
      <c r="G9" s="1"/>
    </row>
    <row r="10" spans="1:9" x14ac:dyDescent="0.2">
      <c r="A10" s="15" t="s">
        <v>595</v>
      </c>
      <c r="B10" s="15" t="s">
        <v>596</v>
      </c>
      <c r="C10" s="7">
        <v>218443.36</v>
      </c>
      <c r="D10" s="7">
        <v>137.41113960000001</v>
      </c>
      <c r="E10" s="7">
        <f t="shared" si="0"/>
        <v>10.194227036111798</v>
      </c>
      <c r="G10" s="1"/>
    </row>
    <row r="11" spans="1:9" x14ac:dyDescent="0.2">
      <c r="A11" s="6" t="s">
        <v>135</v>
      </c>
      <c r="B11" s="7"/>
      <c r="C11" s="7"/>
      <c r="D11" s="6">
        <f>SUM(D6:D10)</f>
        <v>1349.0951758000001</v>
      </c>
      <c r="E11" s="6">
        <f>SUM(E6:E10)</f>
        <v>100.08637258567906</v>
      </c>
      <c r="H11" s="1"/>
      <c r="I11" s="1"/>
    </row>
    <row r="12" spans="1:9" x14ac:dyDescent="0.2">
      <c r="A12" s="7"/>
      <c r="B12" s="7"/>
      <c r="C12" s="7"/>
      <c r="D12" s="7"/>
      <c r="E12" s="7"/>
    </row>
    <row r="13" spans="1:9" x14ac:dyDescent="0.2">
      <c r="A13" s="6" t="s">
        <v>141</v>
      </c>
      <c r="B13" s="7"/>
      <c r="C13" s="7"/>
      <c r="D13" s="6">
        <v>-1.1642428000000109</v>
      </c>
      <c r="E13" s="6">
        <f t="shared" ref="E13" si="1">D13/$D$15*100</f>
        <v>-8.6372585679062447E-2</v>
      </c>
      <c r="H13" s="1"/>
      <c r="I13" s="1"/>
    </row>
    <row r="14" spans="1:9" x14ac:dyDescent="0.2">
      <c r="A14" s="7"/>
      <c r="B14" s="7"/>
      <c r="C14" s="7"/>
      <c r="D14" s="7"/>
      <c r="E14" s="7"/>
    </row>
    <row r="15" spans="1:9" x14ac:dyDescent="0.2">
      <c r="A15" s="8" t="s">
        <v>142</v>
      </c>
      <c r="B15" s="5"/>
      <c r="C15" s="5"/>
      <c r="D15" s="8">
        <f>D11+D13</f>
        <v>1347.9309330000001</v>
      </c>
      <c r="E15" s="8">
        <f>E11+E13</f>
        <v>100</v>
      </c>
      <c r="H15" s="1"/>
      <c r="I15" s="1"/>
    </row>
    <row r="17" spans="1:4" x14ac:dyDescent="0.2">
      <c r="A17" s="9" t="s">
        <v>143</v>
      </c>
    </row>
    <row r="18" spans="1:4" x14ac:dyDescent="0.2">
      <c r="A18" s="9" t="s">
        <v>144</v>
      </c>
    </row>
    <row r="19" spans="1:4" x14ac:dyDescent="0.2">
      <c r="A19" s="9" t="s">
        <v>145</v>
      </c>
    </row>
    <row r="20" spans="1:4" x14ac:dyDescent="0.2">
      <c r="A20" s="1" t="s">
        <v>566</v>
      </c>
      <c r="B20" s="10">
        <v>33.1693</v>
      </c>
    </row>
    <row r="21" spans="1:4" x14ac:dyDescent="0.2">
      <c r="A21" s="1" t="s">
        <v>565</v>
      </c>
      <c r="B21" s="10">
        <v>79.902299999999997</v>
      </c>
    </row>
    <row r="22" spans="1:4" x14ac:dyDescent="0.2">
      <c r="A22" s="1" t="s">
        <v>564</v>
      </c>
      <c r="B22" s="10">
        <v>33.919699999999999</v>
      </c>
    </row>
    <row r="23" spans="1:4" x14ac:dyDescent="0.2">
      <c r="A23" s="1" t="s">
        <v>563</v>
      </c>
      <c r="B23" s="10">
        <v>78.351500000000001</v>
      </c>
    </row>
    <row r="25" spans="1:4" x14ac:dyDescent="0.2">
      <c r="A25" s="9" t="s">
        <v>146</v>
      </c>
    </row>
    <row r="26" spans="1:4" x14ac:dyDescent="0.2">
      <c r="A26" s="1" t="s">
        <v>565</v>
      </c>
      <c r="B26" s="10">
        <v>83.378500000000003</v>
      </c>
    </row>
    <row r="27" spans="1:4" x14ac:dyDescent="0.2">
      <c r="A27" s="1" t="s">
        <v>564</v>
      </c>
      <c r="B27" s="10">
        <v>32.670900000000003</v>
      </c>
    </row>
    <row r="28" spans="1:4" x14ac:dyDescent="0.2">
      <c r="A28" s="1" t="s">
        <v>563</v>
      </c>
      <c r="B28" s="10">
        <v>81.568299999999994</v>
      </c>
    </row>
    <row r="29" spans="1:4" x14ac:dyDescent="0.2">
      <c r="A29" s="1" t="s">
        <v>566</v>
      </c>
      <c r="B29" s="10">
        <v>31.8231</v>
      </c>
    </row>
    <row r="31" spans="1:4" x14ac:dyDescent="0.2">
      <c r="A31" s="9" t="s">
        <v>147</v>
      </c>
      <c r="B31" s="11"/>
    </row>
    <row r="32" spans="1:4" x14ac:dyDescent="0.2">
      <c r="A32" s="27" t="s">
        <v>636</v>
      </c>
      <c r="B32" s="28"/>
      <c r="C32" s="37" t="s">
        <v>637</v>
      </c>
      <c r="D32" s="38"/>
    </row>
    <row r="33" spans="1:4" x14ac:dyDescent="0.2">
      <c r="A33" s="39"/>
      <c r="B33" s="40"/>
      <c r="C33" s="29" t="s">
        <v>638</v>
      </c>
      <c r="D33" s="29" t="s">
        <v>639</v>
      </c>
    </row>
    <row r="34" spans="1:4" x14ac:dyDescent="0.2">
      <c r="A34" s="30" t="s">
        <v>566</v>
      </c>
      <c r="B34" s="31"/>
      <c r="C34" s="32">
        <v>1.9501155540000001</v>
      </c>
      <c r="D34" s="32">
        <v>1.8067451760000002</v>
      </c>
    </row>
    <row r="35" spans="1:4" x14ac:dyDescent="0.2">
      <c r="A35" s="30" t="s">
        <v>564</v>
      </c>
      <c r="B35" s="31"/>
      <c r="C35" s="32">
        <v>1.9501155540000001</v>
      </c>
      <c r="D35" s="32">
        <v>1.8067451760000002</v>
      </c>
    </row>
    <row r="36" spans="1:4" x14ac:dyDescent="0.2">
      <c r="A36" s="9"/>
      <c r="B36" s="11"/>
    </row>
    <row r="37" spans="1:4" x14ac:dyDescent="0.2">
      <c r="A37" s="9" t="s">
        <v>149</v>
      </c>
      <c r="B37" s="12">
        <v>0.11498488124321053</v>
      </c>
    </row>
  </sheetData>
  <mergeCells count="3">
    <mergeCell ref="A1:D1"/>
    <mergeCell ref="C32:D32"/>
    <mergeCell ref="A33:B3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showGridLines="0" workbookViewId="0">
      <selection sqref="A1:E1"/>
    </sheetView>
  </sheetViews>
  <sheetFormatPr defaultRowHeight="11.25" x14ac:dyDescent="0.2"/>
  <cols>
    <col min="1" max="1" width="58.85546875" style="1" bestFit="1" customWidth="1"/>
    <col min="2" max="2" width="33.42578125" style="1" bestFit="1" customWidth="1"/>
    <col min="3" max="3" width="19.14062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10" style="2" bestFit="1" customWidth="1"/>
    <col min="8" max="16384" width="9.140625" style="2"/>
  </cols>
  <sheetData>
    <row r="1" spans="1:6" x14ac:dyDescent="0.2">
      <c r="A1" s="36" t="s">
        <v>238</v>
      </c>
      <c r="B1" s="36"/>
      <c r="C1" s="36"/>
      <c r="D1" s="36"/>
      <c r="E1" s="36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50</v>
      </c>
      <c r="B8" s="7" t="s">
        <v>51</v>
      </c>
      <c r="C8" s="7" t="s">
        <v>11</v>
      </c>
      <c r="D8" s="7">
        <v>3800000</v>
      </c>
      <c r="E8" s="7">
        <v>10184</v>
      </c>
      <c r="F8" s="7">
        <v>8.4552271602907858</v>
      </c>
    </row>
    <row r="9" spans="1:6" x14ac:dyDescent="0.2">
      <c r="A9" s="7" t="s">
        <v>9</v>
      </c>
      <c r="B9" s="7" t="s">
        <v>10</v>
      </c>
      <c r="C9" s="7" t="s">
        <v>11</v>
      </c>
      <c r="D9" s="7">
        <v>525000</v>
      </c>
      <c r="E9" s="7">
        <v>9892.0499999999993</v>
      </c>
      <c r="F9" s="7">
        <v>8.2128367862288361</v>
      </c>
    </row>
    <row r="10" spans="1:6" x14ac:dyDescent="0.2">
      <c r="A10" s="7" t="s">
        <v>18</v>
      </c>
      <c r="B10" s="7" t="s">
        <v>19</v>
      </c>
      <c r="C10" s="7" t="s">
        <v>11</v>
      </c>
      <c r="D10" s="7">
        <v>3000000</v>
      </c>
      <c r="E10" s="7">
        <v>9397.5</v>
      </c>
      <c r="F10" s="7">
        <v>7.8022385348421706</v>
      </c>
    </row>
    <row r="11" spans="1:6" x14ac:dyDescent="0.2">
      <c r="A11" s="7" t="s">
        <v>30</v>
      </c>
      <c r="B11" s="7" t="s">
        <v>31</v>
      </c>
      <c r="C11" s="7" t="s">
        <v>11</v>
      </c>
      <c r="D11" s="7">
        <v>1675000</v>
      </c>
      <c r="E11" s="7">
        <v>8856.5625</v>
      </c>
      <c r="F11" s="7">
        <v>7.3531272384930153</v>
      </c>
    </row>
    <row r="12" spans="1:6" x14ac:dyDescent="0.2">
      <c r="A12" s="7" t="s">
        <v>15</v>
      </c>
      <c r="B12" s="7" t="s">
        <v>16</v>
      </c>
      <c r="C12" s="7" t="s">
        <v>17</v>
      </c>
      <c r="D12" s="7">
        <v>1500000</v>
      </c>
      <c r="E12" s="7">
        <v>6428.25</v>
      </c>
      <c r="F12" s="7">
        <v>5.3370300464590779</v>
      </c>
    </row>
    <row r="13" spans="1:6" x14ac:dyDescent="0.2">
      <c r="A13" s="7" t="s">
        <v>221</v>
      </c>
      <c r="B13" s="7" t="s">
        <v>222</v>
      </c>
      <c r="C13" s="7" t="s">
        <v>86</v>
      </c>
      <c r="D13" s="7">
        <v>1325000</v>
      </c>
      <c r="E13" s="7">
        <v>5025.7250000000004</v>
      </c>
      <c r="F13" s="7">
        <v>4.1725890141547932</v>
      </c>
    </row>
    <row r="14" spans="1:6" x14ac:dyDescent="0.2">
      <c r="A14" s="7" t="s">
        <v>27</v>
      </c>
      <c r="B14" s="7" t="s">
        <v>28</v>
      </c>
      <c r="C14" s="7" t="s">
        <v>29</v>
      </c>
      <c r="D14" s="7">
        <v>600000</v>
      </c>
      <c r="E14" s="7">
        <v>4370.1000000000004</v>
      </c>
      <c r="F14" s="7">
        <v>3.6282588583254878</v>
      </c>
    </row>
    <row r="15" spans="1:6" x14ac:dyDescent="0.2">
      <c r="A15" s="7" t="s">
        <v>239</v>
      </c>
      <c r="B15" s="7" t="s">
        <v>240</v>
      </c>
      <c r="C15" s="7" t="s">
        <v>89</v>
      </c>
      <c r="D15" s="7">
        <v>300000</v>
      </c>
      <c r="E15" s="7">
        <v>4297.5</v>
      </c>
      <c r="F15" s="7">
        <v>3.5679829852071543</v>
      </c>
    </row>
    <row r="16" spans="1:6" x14ac:dyDescent="0.2">
      <c r="A16" s="7" t="s">
        <v>226</v>
      </c>
      <c r="B16" s="7" t="s">
        <v>227</v>
      </c>
      <c r="C16" s="7" t="s">
        <v>29</v>
      </c>
      <c r="D16" s="7">
        <v>1925000</v>
      </c>
      <c r="E16" s="7">
        <v>3982.8249999999998</v>
      </c>
      <c r="F16" s="7">
        <v>3.3067252665637419</v>
      </c>
    </row>
    <row r="17" spans="1:6" x14ac:dyDescent="0.2">
      <c r="A17" s="7" t="s">
        <v>102</v>
      </c>
      <c r="B17" s="7" t="s">
        <v>103</v>
      </c>
      <c r="C17" s="7" t="s">
        <v>86</v>
      </c>
      <c r="D17" s="7">
        <v>850000</v>
      </c>
      <c r="E17" s="7">
        <v>3651.1750000000002</v>
      </c>
      <c r="F17" s="7">
        <v>3.031374118909536</v>
      </c>
    </row>
    <row r="18" spans="1:6" x14ac:dyDescent="0.2">
      <c r="A18" s="7" t="s">
        <v>45</v>
      </c>
      <c r="B18" s="7" t="s">
        <v>46</v>
      </c>
      <c r="C18" s="7" t="s">
        <v>47</v>
      </c>
      <c r="D18" s="7">
        <v>2200000</v>
      </c>
      <c r="E18" s="7">
        <v>3591.5</v>
      </c>
      <c r="F18" s="7">
        <v>2.9818291777478754</v>
      </c>
    </row>
    <row r="19" spans="1:6" x14ac:dyDescent="0.2">
      <c r="A19" s="7" t="s">
        <v>41</v>
      </c>
      <c r="B19" s="7" t="s">
        <v>42</v>
      </c>
      <c r="C19" s="7" t="s">
        <v>17</v>
      </c>
      <c r="D19" s="7">
        <v>4000000</v>
      </c>
      <c r="E19" s="7">
        <v>3356</v>
      </c>
      <c r="F19" s="7">
        <v>2.7863062008970818</v>
      </c>
    </row>
    <row r="20" spans="1:6" x14ac:dyDescent="0.2">
      <c r="A20" s="7" t="s">
        <v>241</v>
      </c>
      <c r="B20" s="7" t="s">
        <v>242</v>
      </c>
      <c r="C20" s="7" t="s">
        <v>34</v>
      </c>
      <c r="D20" s="7">
        <v>55000</v>
      </c>
      <c r="E20" s="7">
        <v>3158.7049999999999</v>
      </c>
      <c r="F20" s="7">
        <v>2.6225027795901719</v>
      </c>
    </row>
    <row r="21" spans="1:6" x14ac:dyDescent="0.2">
      <c r="A21" s="7" t="s">
        <v>243</v>
      </c>
      <c r="B21" s="7" t="s">
        <v>244</v>
      </c>
      <c r="C21" s="7" t="s">
        <v>34</v>
      </c>
      <c r="D21" s="7">
        <v>60000</v>
      </c>
      <c r="E21" s="7">
        <v>3057.75</v>
      </c>
      <c r="F21" s="7">
        <v>2.5386852758620537</v>
      </c>
    </row>
    <row r="22" spans="1:6" x14ac:dyDescent="0.2">
      <c r="A22" s="7" t="s">
        <v>223</v>
      </c>
      <c r="B22" s="7" t="s">
        <v>224</v>
      </c>
      <c r="C22" s="7" t="s">
        <v>225</v>
      </c>
      <c r="D22" s="7">
        <v>625000</v>
      </c>
      <c r="E22" s="7">
        <v>2859.375</v>
      </c>
      <c r="F22" s="7">
        <v>2.3739851886740446</v>
      </c>
    </row>
    <row r="23" spans="1:6" x14ac:dyDescent="0.2">
      <c r="A23" s="7" t="s">
        <v>245</v>
      </c>
      <c r="B23" s="7" t="s">
        <v>246</v>
      </c>
      <c r="C23" s="7" t="s">
        <v>99</v>
      </c>
      <c r="D23" s="7">
        <v>700000</v>
      </c>
      <c r="E23" s="7">
        <v>2715.3</v>
      </c>
      <c r="F23" s="7">
        <v>2.2543674693968554</v>
      </c>
    </row>
    <row r="24" spans="1:6" x14ac:dyDescent="0.2">
      <c r="A24" s="7" t="s">
        <v>247</v>
      </c>
      <c r="B24" s="7" t="s">
        <v>248</v>
      </c>
      <c r="C24" s="7" t="s">
        <v>99</v>
      </c>
      <c r="D24" s="7">
        <v>48000</v>
      </c>
      <c r="E24" s="7">
        <v>2614.752</v>
      </c>
      <c r="F24" s="7">
        <v>2.1708878758665215</v>
      </c>
    </row>
    <row r="25" spans="1:6" x14ac:dyDescent="0.2">
      <c r="A25" s="7" t="s">
        <v>249</v>
      </c>
      <c r="B25" s="7" t="s">
        <v>250</v>
      </c>
      <c r="C25" s="7" t="s">
        <v>71</v>
      </c>
      <c r="D25" s="7">
        <v>15000</v>
      </c>
      <c r="E25" s="7">
        <v>2493.5174999999999</v>
      </c>
      <c r="F25" s="7">
        <v>2.0702333946053009</v>
      </c>
    </row>
    <row r="26" spans="1:6" x14ac:dyDescent="0.2">
      <c r="A26" s="7" t="s">
        <v>97</v>
      </c>
      <c r="B26" s="7" t="s">
        <v>98</v>
      </c>
      <c r="C26" s="7" t="s">
        <v>99</v>
      </c>
      <c r="D26" s="7">
        <v>122325</v>
      </c>
      <c r="E26" s="7">
        <v>2177.4461624999999</v>
      </c>
      <c r="F26" s="7">
        <v>1.8078163720778619</v>
      </c>
    </row>
    <row r="27" spans="1:6" x14ac:dyDescent="0.2">
      <c r="A27" s="7" t="s">
        <v>235</v>
      </c>
      <c r="B27" s="7" t="s">
        <v>236</v>
      </c>
      <c r="C27" s="7" t="s">
        <v>47</v>
      </c>
      <c r="D27" s="7">
        <v>1000000</v>
      </c>
      <c r="E27" s="7">
        <v>1977</v>
      </c>
      <c r="F27" s="7">
        <v>1.6413967101232212</v>
      </c>
    </row>
    <row r="28" spans="1:6" x14ac:dyDescent="0.2">
      <c r="A28" s="7" t="s">
        <v>251</v>
      </c>
      <c r="B28" s="7" t="s">
        <v>252</v>
      </c>
      <c r="C28" s="7" t="s">
        <v>71</v>
      </c>
      <c r="D28" s="7">
        <v>1213207</v>
      </c>
      <c r="E28" s="7">
        <v>1939.917993</v>
      </c>
      <c r="F28" s="7">
        <v>1.6106095152347204</v>
      </c>
    </row>
    <row r="29" spans="1:6" x14ac:dyDescent="0.2">
      <c r="A29" s="7" t="s">
        <v>253</v>
      </c>
      <c r="B29" s="7" t="s">
        <v>254</v>
      </c>
      <c r="C29" s="7" t="s">
        <v>111</v>
      </c>
      <c r="D29" s="7">
        <v>100000</v>
      </c>
      <c r="E29" s="7">
        <v>1808.7</v>
      </c>
      <c r="F29" s="7">
        <v>1.5016662769852658</v>
      </c>
    </row>
    <row r="30" spans="1:6" x14ac:dyDescent="0.2">
      <c r="A30" s="7" t="s">
        <v>255</v>
      </c>
      <c r="B30" s="7" t="s">
        <v>256</v>
      </c>
      <c r="C30" s="7" t="s">
        <v>159</v>
      </c>
      <c r="D30" s="7">
        <v>959805</v>
      </c>
      <c r="E30" s="7">
        <v>1728.6088050000001</v>
      </c>
      <c r="F30" s="7">
        <v>1.4351708677880795</v>
      </c>
    </row>
    <row r="31" spans="1:6" x14ac:dyDescent="0.2">
      <c r="A31" s="7" t="s">
        <v>257</v>
      </c>
      <c r="B31" s="7" t="s">
        <v>258</v>
      </c>
      <c r="C31" s="7" t="s">
        <v>159</v>
      </c>
      <c r="D31" s="7">
        <v>305000</v>
      </c>
      <c r="E31" s="7">
        <v>1691.9875</v>
      </c>
      <c r="F31" s="7">
        <v>1.4047661689780544</v>
      </c>
    </row>
    <row r="32" spans="1:6" x14ac:dyDescent="0.2">
      <c r="A32" s="7" t="s">
        <v>259</v>
      </c>
      <c r="B32" s="7" t="s">
        <v>260</v>
      </c>
      <c r="C32" s="7" t="s">
        <v>159</v>
      </c>
      <c r="D32" s="7">
        <v>225000</v>
      </c>
      <c r="E32" s="7">
        <v>1525.3875</v>
      </c>
      <c r="F32" s="7">
        <v>1.266447154356644</v>
      </c>
    </row>
    <row r="33" spans="1:10" x14ac:dyDescent="0.2">
      <c r="A33" s="7" t="s">
        <v>232</v>
      </c>
      <c r="B33" s="7" t="s">
        <v>233</v>
      </c>
      <c r="C33" s="7" t="s">
        <v>234</v>
      </c>
      <c r="D33" s="7">
        <v>800000</v>
      </c>
      <c r="E33" s="7">
        <v>1506.4</v>
      </c>
      <c r="F33" s="7">
        <v>1.2506828548961157</v>
      </c>
    </row>
    <row r="34" spans="1:10" x14ac:dyDescent="0.2">
      <c r="A34" s="7" t="s">
        <v>261</v>
      </c>
      <c r="B34" s="7" t="s">
        <v>262</v>
      </c>
      <c r="C34" s="7" t="s">
        <v>225</v>
      </c>
      <c r="D34" s="7">
        <v>600000</v>
      </c>
      <c r="E34" s="7">
        <v>1483.8</v>
      </c>
      <c r="F34" s="7">
        <v>1.2319192910879291</v>
      </c>
    </row>
    <row r="35" spans="1:10" x14ac:dyDescent="0.2">
      <c r="A35" s="7" t="s">
        <v>263</v>
      </c>
      <c r="B35" s="7" t="s">
        <v>264</v>
      </c>
      <c r="C35" s="7" t="s">
        <v>99</v>
      </c>
      <c r="D35" s="7">
        <v>125000</v>
      </c>
      <c r="E35" s="7">
        <v>1362.6875</v>
      </c>
      <c r="F35" s="7">
        <v>1.1313660998614248</v>
      </c>
    </row>
    <row r="36" spans="1:10" x14ac:dyDescent="0.2">
      <c r="A36" s="7" t="s">
        <v>265</v>
      </c>
      <c r="B36" s="7" t="s">
        <v>266</v>
      </c>
      <c r="C36" s="7" t="s">
        <v>89</v>
      </c>
      <c r="D36" s="7">
        <v>175000</v>
      </c>
      <c r="E36" s="7">
        <v>1301.825</v>
      </c>
      <c r="F36" s="7">
        <v>1.0808352413536484</v>
      </c>
    </row>
    <row r="37" spans="1:10" x14ac:dyDescent="0.2">
      <c r="A37" s="7" t="s">
        <v>267</v>
      </c>
      <c r="B37" s="7" t="s">
        <v>268</v>
      </c>
      <c r="C37" s="7" t="s">
        <v>11</v>
      </c>
      <c r="D37" s="7">
        <v>1100000</v>
      </c>
      <c r="E37" s="7">
        <v>1115.4000000000001</v>
      </c>
      <c r="F37" s="7">
        <v>0.92605659609076429</v>
      </c>
    </row>
    <row r="38" spans="1:10" x14ac:dyDescent="0.2">
      <c r="A38" s="7" t="s">
        <v>269</v>
      </c>
      <c r="B38" s="7" t="s">
        <v>270</v>
      </c>
      <c r="C38" s="7" t="s">
        <v>99</v>
      </c>
      <c r="D38" s="7">
        <v>700000</v>
      </c>
      <c r="E38" s="7">
        <v>1111.5999999999999</v>
      </c>
      <c r="F38" s="7">
        <v>0.9229016605831929</v>
      </c>
    </row>
    <row r="39" spans="1:10" x14ac:dyDescent="0.2">
      <c r="A39" s="7" t="s">
        <v>271</v>
      </c>
      <c r="B39" s="7" t="s">
        <v>272</v>
      </c>
      <c r="C39" s="7" t="s">
        <v>94</v>
      </c>
      <c r="D39" s="7">
        <v>75000</v>
      </c>
      <c r="E39" s="7">
        <v>978.11249999999995</v>
      </c>
      <c r="F39" s="7">
        <v>0.81207417280242755</v>
      </c>
    </row>
    <row r="40" spans="1:10" x14ac:dyDescent="0.2">
      <c r="A40" s="7" t="s">
        <v>273</v>
      </c>
      <c r="B40" s="7" t="s">
        <v>274</v>
      </c>
      <c r="C40" s="7" t="s">
        <v>132</v>
      </c>
      <c r="D40" s="7">
        <v>400000</v>
      </c>
      <c r="E40" s="7">
        <v>947.6</v>
      </c>
      <c r="F40" s="7">
        <v>0.7867412860459102</v>
      </c>
    </row>
    <row r="41" spans="1:10" x14ac:dyDescent="0.2">
      <c r="A41" s="7" t="s">
        <v>95</v>
      </c>
      <c r="B41" s="7" t="s">
        <v>96</v>
      </c>
      <c r="C41" s="7" t="s">
        <v>71</v>
      </c>
      <c r="D41" s="7">
        <v>200000</v>
      </c>
      <c r="E41" s="7">
        <v>849.7</v>
      </c>
      <c r="F41" s="7">
        <v>0.70546018441664193</v>
      </c>
    </row>
    <row r="42" spans="1:10" x14ac:dyDescent="0.2">
      <c r="A42" s="7" t="s">
        <v>275</v>
      </c>
      <c r="B42" s="7" t="s">
        <v>276</v>
      </c>
      <c r="C42" s="7" t="s">
        <v>277</v>
      </c>
      <c r="D42" s="7">
        <v>800000</v>
      </c>
      <c r="E42" s="7">
        <v>468</v>
      </c>
      <c r="F42" s="7">
        <v>0.38855521514297803</v>
      </c>
    </row>
    <row r="43" spans="1:10" x14ac:dyDescent="0.2">
      <c r="A43" s="6" t="s">
        <v>135</v>
      </c>
      <c r="B43" s="7"/>
      <c r="C43" s="7"/>
      <c r="D43" s="7"/>
      <c r="E43" s="6">
        <f xml:space="preserve"> SUM(E8:E42)</f>
        <v>113906.75996049999</v>
      </c>
      <c r="F43" s="6">
        <f>SUM(F8:F42)</f>
        <v>94.570653039939359</v>
      </c>
      <c r="G43" s="1"/>
      <c r="I43" s="1"/>
    </row>
    <row r="44" spans="1:10" x14ac:dyDescent="0.2">
      <c r="A44" s="7"/>
      <c r="B44" s="7"/>
      <c r="C44" s="7"/>
      <c r="D44" s="7"/>
      <c r="E44" s="7"/>
      <c r="F44" s="7"/>
    </row>
    <row r="45" spans="1:10" x14ac:dyDescent="0.2">
      <c r="A45" s="6" t="s">
        <v>135</v>
      </c>
      <c r="B45" s="7"/>
      <c r="C45" s="7"/>
      <c r="D45" s="7"/>
      <c r="E45" s="6">
        <v>113906.75996049999</v>
      </c>
      <c r="F45" s="6">
        <v>94.570653039939359</v>
      </c>
      <c r="I45" s="1"/>
      <c r="J45" s="1"/>
    </row>
    <row r="46" spans="1:10" x14ac:dyDescent="0.2">
      <c r="A46" s="7"/>
      <c r="B46" s="7"/>
      <c r="C46" s="7"/>
      <c r="D46" s="7"/>
      <c r="E46" s="7"/>
      <c r="F46" s="7"/>
    </row>
    <row r="47" spans="1:10" x14ac:dyDescent="0.2">
      <c r="A47" s="6" t="s">
        <v>141</v>
      </c>
      <c r="B47" s="7"/>
      <c r="C47" s="7"/>
      <c r="D47" s="7"/>
      <c r="E47" s="6">
        <v>6539.4422163999998</v>
      </c>
      <c r="F47" s="6">
        <v>5.43</v>
      </c>
      <c r="I47" s="1"/>
      <c r="J47" s="1"/>
    </row>
    <row r="48" spans="1:10" x14ac:dyDescent="0.2">
      <c r="A48" s="7"/>
      <c r="B48" s="7"/>
      <c r="C48" s="7"/>
      <c r="D48" s="7"/>
      <c r="E48" s="7"/>
      <c r="F48" s="7"/>
    </row>
    <row r="49" spans="1:10" x14ac:dyDescent="0.2">
      <c r="A49" s="8" t="s">
        <v>142</v>
      </c>
      <c r="B49" s="5"/>
      <c r="C49" s="5"/>
      <c r="D49" s="5"/>
      <c r="E49" s="8">
        <v>120446.20217689998</v>
      </c>
      <c r="F49" s="8">
        <f xml:space="preserve"> ROUND(SUM(F45:F48),2)</f>
        <v>100</v>
      </c>
      <c r="I49" s="1"/>
      <c r="J49" s="1"/>
    </row>
    <row r="51" spans="1:10" x14ac:dyDescent="0.2">
      <c r="A51" s="9" t="s">
        <v>143</v>
      </c>
    </row>
    <row r="52" spans="1:10" x14ac:dyDescent="0.2">
      <c r="A52" s="9" t="s">
        <v>144</v>
      </c>
    </row>
    <row r="53" spans="1:10" x14ac:dyDescent="0.2">
      <c r="A53" s="9" t="s">
        <v>145</v>
      </c>
    </row>
    <row r="54" spans="1:10" x14ac:dyDescent="0.2">
      <c r="A54" s="1" t="s">
        <v>566</v>
      </c>
      <c r="B54" s="10">
        <v>24.079499999999999</v>
      </c>
    </row>
    <row r="55" spans="1:10" x14ac:dyDescent="0.2">
      <c r="A55" s="1" t="s">
        <v>565</v>
      </c>
      <c r="B55" s="10">
        <v>40.857700000000001</v>
      </c>
    </row>
    <row r="56" spans="1:10" x14ac:dyDescent="0.2">
      <c r="A56" s="1" t="s">
        <v>564</v>
      </c>
      <c r="B56" s="10">
        <v>25.644400000000001</v>
      </c>
    </row>
    <row r="57" spans="1:10" x14ac:dyDescent="0.2">
      <c r="A57" s="1" t="s">
        <v>563</v>
      </c>
      <c r="B57" s="10">
        <v>38.738599999999998</v>
      </c>
    </row>
    <row r="59" spans="1:10" x14ac:dyDescent="0.2">
      <c r="A59" s="9" t="s">
        <v>146</v>
      </c>
    </row>
    <row r="60" spans="1:10" x14ac:dyDescent="0.2">
      <c r="A60" s="1" t="s">
        <v>563</v>
      </c>
      <c r="B60" s="10">
        <v>41.1905</v>
      </c>
    </row>
    <row r="61" spans="1:10" x14ac:dyDescent="0.2">
      <c r="A61" s="1" t="s">
        <v>566</v>
      </c>
      <c r="B61" s="10">
        <v>23.494</v>
      </c>
    </row>
    <row r="62" spans="1:10" x14ac:dyDescent="0.2">
      <c r="A62" s="1" t="s">
        <v>564</v>
      </c>
      <c r="B62" s="10">
        <v>25.319900000000001</v>
      </c>
    </row>
    <row r="63" spans="1:10" x14ac:dyDescent="0.2">
      <c r="A63" s="1" t="s">
        <v>565</v>
      </c>
      <c r="B63" s="10">
        <v>43.709600000000002</v>
      </c>
    </row>
    <row r="65" spans="1:4" x14ac:dyDescent="0.2">
      <c r="A65" s="9" t="s">
        <v>147</v>
      </c>
      <c r="B65" s="11"/>
    </row>
    <row r="66" spans="1:4" x14ac:dyDescent="0.2">
      <c r="A66" s="27" t="s">
        <v>636</v>
      </c>
      <c r="B66" s="28"/>
      <c r="C66" s="37" t="s">
        <v>637</v>
      </c>
      <c r="D66" s="38"/>
    </row>
    <row r="67" spans="1:4" x14ac:dyDescent="0.2">
      <c r="A67" s="39"/>
      <c r="B67" s="40"/>
      <c r="C67" s="29" t="s">
        <v>638</v>
      </c>
      <c r="D67" s="29" t="s">
        <v>639</v>
      </c>
    </row>
    <row r="68" spans="1:4" x14ac:dyDescent="0.2">
      <c r="A68" s="30" t="s">
        <v>566</v>
      </c>
      <c r="B68" s="31"/>
      <c r="C68" s="32">
        <v>2.25</v>
      </c>
      <c r="D68" s="32">
        <v>2.25</v>
      </c>
    </row>
    <row r="69" spans="1:4" x14ac:dyDescent="0.2">
      <c r="A69" s="30" t="s">
        <v>564</v>
      </c>
      <c r="B69" s="31"/>
      <c r="C69" s="32">
        <v>2.25</v>
      </c>
      <c r="D69" s="32">
        <v>2.25</v>
      </c>
    </row>
    <row r="71" spans="1:4" x14ac:dyDescent="0.2">
      <c r="A71" s="9" t="s">
        <v>149</v>
      </c>
      <c r="B71" s="12">
        <v>0.18192881036043917</v>
      </c>
    </row>
  </sheetData>
  <mergeCells count="3">
    <mergeCell ref="A1:E1"/>
    <mergeCell ref="C66:D66"/>
    <mergeCell ref="A67:B6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showGridLines="0" workbookViewId="0">
      <selection sqref="A1:E1"/>
    </sheetView>
  </sheetViews>
  <sheetFormatPr defaultRowHeight="11.25" x14ac:dyDescent="0.2"/>
  <cols>
    <col min="1" max="1" width="58.85546875" style="1" bestFit="1" customWidth="1"/>
    <col min="2" max="2" width="39.14062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10.85546875" style="2" bestFit="1" customWidth="1"/>
    <col min="8" max="16384" width="9.140625" style="2"/>
  </cols>
  <sheetData>
    <row r="1" spans="1:6" x14ac:dyDescent="0.2">
      <c r="A1" s="36" t="s">
        <v>237</v>
      </c>
      <c r="B1" s="36"/>
      <c r="C1" s="36"/>
      <c r="D1" s="36"/>
      <c r="E1" s="36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4100000</v>
      </c>
      <c r="E8" s="7">
        <v>77252.2</v>
      </c>
      <c r="F8" s="7">
        <v>9.5499936146407052</v>
      </c>
    </row>
    <row r="9" spans="1:6" x14ac:dyDescent="0.2">
      <c r="A9" s="7" t="s">
        <v>12</v>
      </c>
      <c r="B9" s="7" t="s">
        <v>13</v>
      </c>
      <c r="C9" s="7" t="s">
        <v>14</v>
      </c>
      <c r="D9" s="7">
        <v>4000000</v>
      </c>
      <c r="E9" s="7">
        <v>46904</v>
      </c>
      <c r="F9" s="7">
        <v>5.7983190187607292</v>
      </c>
    </row>
    <row r="10" spans="1:6" x14ac:dyDescent="0.2">
      <c r="A10" s="7" t="s">
        <v>22</v>
      </c>
      <c r="B10" s="7" t="s">
        <v>23</v>
      </c>
      <c r="C10" s="7" t="s">
        <v>24</v>
      </c>
      <c r="D10" s="7">
        <v>3000000</v>
      </c>
      <c r="E10" s="7">
        <v>39544.5</v>
      </c>
      <c r="F10" s="7">
        <v>4.888530326568814</v>
      </c>
    </row>
    <row r="11" spans="1:6" x14ac:dyDescent="0.2">
      <c r="A11" s="7" t="s">
        <v>15</v>
      </c>
      <c r="B11" s="7" t="s">
        <v>16</v>
      </c>
      <c r="C11" s="7" t="s">
        <v>17</v>
      </c>
      <c r="D11" s="7">
        <v>8400000</v>
      </c>
      <c r="E11" s="7">
        <v>35998.199999999997</v>
      </c>
      <c r="F11" s="7">
        <v>4.4501332018836877</v>
      </c>
    </row>
    <row r="12" spans="1:6" x14ac:dyDescent="0.2">
      <c r="A12" s="7" t="s">
        <v>18</v>
      </c>
      <c r="B12" s="7" t="s">
        <v>19</v>
      </c>
      <c r="C12" s="7" t="s">
        <v>11</v>
      </c>
      <c r="D12" s="7">
        <v>10800000</v>
      </c>
      <c r="E12" s="7">
        <v>33831</v>
      </c>
      <c r="F12" s="7">
        <v>4.1822217875595733</v>
      </c>
    </row>
    <row r="13" spans="1:6" x14ac:dyDescent="0.2">
      <c r="A13" s="7" t="s">
        <v>20</v>
      </c>
      <c r="B13" s="7" t="s">
        <v>21</v>
      </c>
      <c r="C13" s="7" t="s">
        <v>11</v>
      </c>
      <c r="D13" s="7">
        <v>10000000</v>
      </c>
      <c r="E13" s="7">
        <v>32230</v>
      </c>
      <c r="F13" s="7">
        <v>3.9843045790264866</v>
      </c>
    </row>
    <row r="14" spans="1:6" x14ac:dyDescent="0.2">
      <c r="A14" s="7" t="s">
        <v>27</v>
      </c>
      <c r="B14" s="7" t="s">
        <v>28</v>
      </c>
      <c r="C14" s="7" t="s">
        <v>29</v>
      </c>
      <c r="D14" s="7">
        <v>4100000</v>
      </c>
      <c r="E14" s="7">
        <v>29862.35</v>
      </c>
      <c r="F14" s="7">
        <v>3.6916133368132669</v>
      </c>
    </row>
    <row r="15" spans="1:6" x14ac:dyDescent="0.2">
      <c r="A15" s="7" t="s">
        <v>25</v>
      </c>
      <c r="B15" s="7" t="s">
        <v>26</v>
      </c>
      <c r="C15" s="7" t="s">
        <v>11</v>
      </c>
      <c r="D15" s="7">
        <v>2500000</v>
      </c>
      <c r="E15" s="7">
        <v>27263.75</v>
      </c>
      <c r="F15" s="7">
        <v>3.3703718264484448</v>
      </c>
    </row>
    <row r="16" spans="1:6" x14ac:dyDescent="0.2">
      <c r="A16" s="7" t="s">
        <v>30</v>
      </c>
      <c r="B16" s="7" t="s">
        <v>31</v>
      </c>
      <c r="C16" s="7" t="s">
        <v>11</v>
      </c>
      <c r="D16" s="7">
        <v>5000000</v>
      </c>
      <c r="E16" s="7">
        <v>26437.5</v>
      </c>
      <c r="F16" s="7">
        <v>3.2682299816324152</v>
      </c>
    </row>
    <row r="17" spans="1:6" x14ac:dyDescent="0.2">
      <c r="A17" s="7" t="s">
        <v>50</v>
      </c>
      <c r="B17" s="7" t="s">
        <v>51</v>
      </c>
      <c r="C17" s="7" t="s">
        <v>11</v>
      </c>
      <c r="D17" s="7">
        <v>7800000</v>
      </c>
      <c r="E17" s="7">
        <v>20904</v>
      </c>
      <c r="F17" s="7">
        <v>2.5841732212215227</v>
      </c>
    </row>
    <row r="18" spans="1:6" x14ac:dyDescent="0.2">
      <c r="A18" s="7" t="s">
        <v>35</v>
      </c>
      <c r="B18" s="7" t="s">
        <v>36</v>
      </c>
      <c r="C18" s="7" t="s">
        <v>14</v>
      </c>
      <c r="D18" s="7">
        <v>2200000</v>
      </c>
      <c r="E18" s="7">
        <v>20686.599999999999</v>
      </c>
      <c r="F18" s="7">
        <v>2.5572980175144062</v>
      </c>
    </row>
    <row r="19" spans="1:6" x14ac:dyDescent="0.2">
      <c r="A19" s="7" t="s">
        <v>32</v>
      </c>
      <c r="B19" s="7" t="s">
        <v>33</v>
      </c>
      <c r="C19" s="7" t="s">
        <v>34</v>
      </c>
      <c r="D19" s="7">
        <v>920000</v>
      </c>
      <c r="E19" s="7">
        <v>20582.7</v>
      </c>
      <c r="F19" s="7">
        <v>2.544453796423471</v>
      </c>
    </row>
    <row r="20" spans="1:6" x14ac:dyDescent="0.2">
      <c r="A20" s="7" t="s">
        <v>45</v>
      </c>
      <c r="B20" s="7" t="s">
        <v>46</v>
      </c>
      <c r="C20" s="7" t="s">
        <v>47</v>
      </c>
      <c r="D20" s="7">
        <v>12500000</v>
      </c>
      <c r="E20" s="7">
        <v>20406.25</v>
      </c>
      <c r="F20" s="7">
        <v>2.5226408723474787</v>
      </c>
    </row>
    <row r="21" spans="1:6" x14ac:dyDescent="0.2">
      <c r="A21" s="7" t="s">
        <v>65</v>
      </c>
      <c r="B21" s="7" t="s">
        <v>66</v>
      </c>
      <c r="C21" s="7" t="s">
        <v>29</v>
      </c>
      <c r="D21" s="7">
        <v>600000</v>
      </c>
      <c r="E21" s="7">
        <v>18123.599999999999</v>
      </c>
      <c r="F21" s="7">
        <v>2.2404574144723681</v>
      </c>
    </row>
    <row r="22" spans="1:6" x14ac:dyDescent="0.2">
      <c r="A22" s="7" t="s">
        <v>67</v>
      </c>
      <c r="B22" s="7" t="s">
        <v>68</v>
      </c>
      <c r="C22" s="7" t="s">
        <v>59</v>
      </c>
      <c r="D22" s="7">
        <v>5500000</v>
      </c>
      <c r="E22" s="7">
        <v>17877.75</v>
      </c>
      <c r="F22" s="7">
        <v>2.2100651935367908</v>
      </c>
    </row>
    <row r="23" spans="1:6" x14ac:dyDescent="0.2">
      <c r="A23" s="7" t="s">
        <v>41</v>
      </c>
      <c r="B23" s="7" t="s">
        <v>42</v>
      </c>
      <c r="C23" s="7" t="s">
        <v>17</v>
      </c>
      <c r="D23" s="7">
        <v>20000000</v>
      </c>
      <c r="E23" s="7">
        <v>16780</v>
      </c>
      <c r="F23" s="7">
        <v>2.0743602493349189</v>
      </c>
    </row>
    <row r="24" spans="1:6" x14ac:dyDescent="0.2">
      <c r="A24" s="7" t="s">
        <v>43</v>
      </c>
      <c r="B24" s="7" t="s">
        <v>44</v>
      </c>
      <c r="C24" s="7" t="s">
        <v>34</v>
      </c>
      <c r="D24" s="7">
        <v>4100000</v>
      </c>
      <c r="E24" s="7">
        <v>16609.099999999999</v>
      </c>
      <c r="F24" s="7">
        <v>2.0532334217657091</v>
      </c>
    </row>
    <row r="25" spans="1:6" x14ac:dyDescent="0.2">
      <c r="A25" s="7" t="s">
        <v>39</v>
      </c>
      <c r="B25" s="7" t="s">
        <v>40</v>
      </c>
      <c r="C25" s="7" t="s">
        <v>14</v>
      </c>
      <c r="D25" s="7">
        <v>2700000</v>
      </c>
      <c r="E25" s="7">
        <v>16541.55</v>
      </c>
      <c r="F25" s="7">
        <v>2.0448828237417183</v>
      </c>
    </row>
    <row r="26" spans="1:6" x14ac:dyDescent="0.2">
      <c r="A26" s="7" t="s">
        <v>102</v>
      </c>
      <c r="B26" s="7" t="s">
        <v>103</v>
      </c>
      <c r="C26" s="7" t="s">
        <v>86</v>
      </c>
      <c r="D26" s="7">
        <v>3800000</v>
      </c>
      <c r="E26" s="7">
        <v>16322.9</v>
      </c>
      <c r="F26" s="7">
        <v>2.0178530937943355</v>
      </c>
    </row>
    <row r="27" spans="1:6" x14ac:dyDescent="0.2">
      <c r="A27" s="7" t="s">
        <v>221</v>
      </c>
      <c r="B27" s="7" t="s">
        <v>222</v>
      </c>
      <c r="C27" s="7" t="s">
        <v>86</v>
      </c>
      <c r="D27" s="7">
        <v>4200000</v>
      </c>
      <c r="E27" s="7">
        <v>15930.6</v>
      </c>
      <c r="F27" s="7">
        <v>1.9693565785491574</v>
      </c>
    </row>
    <row r="28" spans="1:6" x14ac:dyDescent="0.2">
      <c r="A28" s="7" t="s">
        <v>72</v>
      </c>
      <c r="B28" s="7" t="s">
        <v>73</v>
      </c>
      <c r="C28" s="7" t="s">
        <v>34</v>
      </c>
      <c r="D28" s="7">
        <v>1900000</v>
      </c>
      <c r="E28" s="7">
        <v>15579.05</v>
      </c>
      <c r="F28" s="7">
        <v>1.925897618736661</v>
      </c>
    </row>
    <row r="29" spans="1:6" x14ac:dyDescent="0.2">
      <c r="A29" s="7" t="s">
        <v>48</v>
      </c>
      <c r="B29" s="7" t="s">
        <v>49</v>
      </c>
      <c r="C29" s="7" t="s">
        <v>29</v>
      </c>
      <c r="D29" s="7">
        <v>4200000</v>
      </c>
      <c r="E29" s="7">
        <v>15535.8</v>
      </c>
      <c r="F29" s="7">
        <v>1.9205510108234465</v>
      </c>
    </row>
    <row r="30" spans="1:6" x14ac:dyDescent="0.2">
      <c r="A30" s="7" t="s">
        <v>60</v>
      </c>
      <c r="B30" s="7" t="s">
        <v>61</v>
      </c>
      <c r="C30" s="7" t="s">
        <v>59</v>
      </c>
      <c r="D30" s="7">
        <v>5000000</v>
      </c>
      <c r="E30" s="7">
        <v>15407.5</v>
      </c>
      <c r="F30" s="7">
        <v>1.9046904375225129</v>
      </c>
    </row>
    <row r="31" spans="1:6" x14ac:dyDescent="0.2">
      <c r="A31" s="7" t="s">
        <v>69</v>
      </c>
      <c r="B31" s="7" t="s">
        <v>70</v>
      </c>
      <c r="C31" s="7" t="s">
        <v>71</v>
      </c>
      <c r="D31" s="7">
        <v>900000</v>
      </c>
      <c r="E31" s="7">
        <v>14607.45</v>
      </c>
      <c r="F31" s="7">
        <v>1.8057874627024653</v>
      </c>
    </row>
    <row r="32" spans="1:6" x14ac:dyDescent="0.2">
      <c r="A32" s="7" t="s">
        <v>74</v>
      </c>
      <c r="B32" s="7" t="s">
        <v>75</v>
      </c>
      <c r="C32" s="7" t="s">
        <v>34</v>
      </c>
      <c r="D32" s="7">
        <v>2600000</v>
      </c>
      <c r="E32" s="7">
        <v>13919.1</v>
      </c>
      <c r="F32" s="7">
        <v>1.7206929527126147</v>
      </c>
    </row>
    <row r="33" spans="1:9" x14ac:dyDescent="0.2">
      <c r="A33" s="7" t="s">
        <v>100</v>
      </c>
      <c r="B33" s="7" t="s">
        <v>101</v>
      </c>
      <c r="C33" s="7" t="s">
        <v>29</v>
      </c>
      <c r="D33" s="7">
        <v>355000</v>
      </c>
      <c r="E33" s="7">
        <v>12768.285</v>
      </c>
      <c r="F33" s="7">
        <v>1.5784280605589576</v>
      </c>
    </row>
    <row r="34" spans="1:9" x14ac:dyDescent="0.2">
      <c r="A34" s="7" t="s">
        <v>57</v>
      </c>
      <c r="B34" s="7" t="s">
        <v>58</v>
      </c>
      <c r="C34" s="7" t="s">
        <v>59</v>
      </c>
      <c r="D34" s="7">
        <v>1200000</v>
      </c>
      <c r="E34" s="7">
        <v>12712.8</v>
      </c>
      <c r="F34" s="7">
        <v>1.5715689498060164</v>
      </c>
    </row>
    <row r="35" spans="1:9" x14ac:dyDescent="0.2">
      <c r="A35" s="7" t="s">
        <v>90</v>
      </c>
      <c r="B35" s="7" t="s">
        <v>91</v>
      </c>
      <c r="C35" s="7" t="s">
        <v>71</v>
      </c>
      <c r="D35" s="7">
        <v>300000</v>
      </c>
      <c r="E35" s="7">
        <v>12466.8</v>
      </c>
      <c r="F35" s="7">
        <v>1.5411581857216072</v>
      </c>
    </row>
    <row r="36" spans="1:9" x14ac:dyDescent="0.2">
      <c r="A36" s="7" t="s">
        <v>223</v>
      </c>
      <c r="B36" s="7" t="s">
        <v>224</v>
      </c>
      <c r="C36" s="7" t="s">
        <v>225</v>
      </c>
      <c r="D36" s="7">
        <v>2700000</v>
      </c>
      <c r="E36" s="7">
        <v>12352.5</v>
      </c>
      <c r="F36" s="7">
        <v>1.5270283063116559</v>
      </c>
    </row>
    <row r="37" spans="1:9" x14ac:dyDescent="0.2">
      <c r="A37" s="7" t="s">
        <v>226</v>
      </c>
      <c r="B37" s="7" t="s">
        <v>227</v>
      </c>
      <c r="C37" s="7" t="s">
        <v>29</v>
      </c>
      <c r="D37" s="7">
        <v>5500000</v>
      </c>
      <c r="E37" s="7">
        <v>11379.5</v>
      </c>
      <c r="F37" s="7">
        <v>1.4067450808883619</v>
      </c>
    </row>
    <row r="38" spans="1:9" x14ac:dyDescent="0.2">
      <c r="A38" s="7" t="s">
        <v>228</v>
      </c>
      <c r="B38" s="7" t="s">
        <v>229</v>
      </c>
      <c r="C38" s="7" t="s">
        <v>59</v>
      </c>
      <c r="D38" s="7">
        <v>1000000</v>
      </c>
      <c r="E38" s="7">
        <v>11177.5</v>
      </c>
      <c r="F38" s="7">
        <v>1.3817736404613266</v>
      </c>
    </row>
    <row r="39" spans="1:9" x14ac:dyDescent="0.2">
      <c r="A39" s="7" t="s">
        <v>122</v>
      </c>
      <c r="B39" s="7" t="s">
        <v>123</v>
      </c>
      <c r="C39" s="7" t="s">
        <v>99</v>
      </c>
      <c r="D39" s="7">
        <v>1400000</v>
      </c>
      <c r="E39" s="7">
        <v>11143.3</v>
      </c>
      <c r="F39" s="7">
        <v>1.3775458025276401</v>
      </c>
    </row>
    <row r="40" spans="1:9" x14ac:dyDescent="0.2">
      <c r="A40" s="7" t="s">
        <v>230</v>
      </c>
      <c r="B40" s="7" t="s">
        <v>231</v>
      </c>
      <c r="C40" s="7" t="s">
        <v>59</v>
      </c>
      <c r="D40" s="7">
        <v>4000000</v>
      </c>
      <c r="E40" s="7">
        <v>10602</v>
      </c>
      <c r="F40" s="7">
        <v>1.3106297594427183</v>
      </c>
    </row>
    <row r="41" spans="1:9" x14ac:dyDescent="0.2">
      <c r="A41" s="7" t="s">
        <v>124</v>
      </c>
      <c r="B41" s="7" t="s">
        <v>125</v>
      </c>
      <c r="C41" s="7" t="s">
        <v>126</v>
      </c>
      <c r="D41" s="7">
        <v>4200000</v>
      </c>
      <c r="E41" s="7">
        <v>10306.799999999999</v>
      </c>
      <c r="F41" s="7">
        <v>1.274136842541427</v>
      </c>
    </row>
    <row r="42" spans="1:9" x14ac:dyDescent="0.2">
      <c r="A42" s="7" t="s">
        <v>81</v>
      </c>
      <c r="B42" s="7" t="s">
        <v>82</v>
      </c>
      <c r="C42" s="7" t="s">
        <v>83</v>
      </c>
      <c r="D42" s="7">
        <v>5750000</v>
      </c>
      <c r="E42" s="7">
        <v>8757.25</v>
      </c>
      <c r="F42" s="7">
        <v>1.0825799340577009</v>
      </c>
    </row>
    <row r="43" spans="1:9" x14ac:dyDescent="0.2">
      <c r="A43" s="7" t="s">
        <v>232</v>
      </c>
      <c r="B43" s="7" t="s">
        <v>233</v>
      </c>
      <c r="C43" s="7" t="s">
        <v>234</v>
      </c>
      <c r="D43" s="7">
        <v>4500000</v>
      </c>
      <c r="E43" s="7">
        <v>8473.5</v>
      </c>
      <c r="F43" s="7">
        <v>1.047502477517249</v>
      </c>
    </row>
    <row r="44" spans="1:9" x14ac:dyDescent="0.2">
      <c r="A44" s="7" t="s">
        <v>109</v>
      </c>
      <c r="B44" s="7" t="s">
        <v>110</v>
      </c>
      <c r="C44" s="7" t="s">
        <v>111</v>
      </c>
      <c r="D44" s="7">
        <v>4500000</v>
      </c>
      <c r="E44" s="7">
        <v>7494.75</v>
      </c>
      <c r="F44" s="7">
        <v>0.92650843138872974</v>
      </c>
    </row>
    <row r="45" spans="1:9" x14ac:dyDescent="0.2">
      <c r="A45" s="7" t="s">
        <v>235</v>
      </c>
      <c r="B45" s="7" t="s">
        <v>236</v>
      </c>
      <c r="C45" s="7" t="s">
        <v>47</v>
      </c>
      <c r="D45" s="7">
        <v>3500000</v>
      </c>
      <c r="E45" s="7">
        <v>6919.5</v>
      </c>
      <c r="F45" s="7">
        <v>0.85539545561817476</v>
      </c>
    </row>
    <row r="46" spans="1:9" x14ac:dyDescent="0.2">
      <c r="A46" s="7" t="s">
        <v>114</v>
      </c>
      <c r="B46" s="7" t="s">
        <v>115</v>
      </c>
      <c r="C46" s="7" t="s">
        <v>111</v>
      </c>
      <c r="D46" s="7">
        <v>800000</v>
      </c>
      <c r="E46" s="7">
        <v>6358.4</v>
      </c>
      <c r="F46" s="7">
        <v>0.78603171688743434</v>
      </c>
    </row>
    <row r="47" spans="1:9" x14ac:dyDescent="0.2">
      <c r="A47" s="7" t="s">
        <v>37</v>
      </c>
      <c r="B47" s="7" t="s">
        <v>38</v>
      </c>
      <c r="C47" s="7" t="s">
        <v>24</v>
      </c>
      <c r="D47" s="7">
        <v>500000</v>
      </c>
      <c r="E47" s="7">
        <v>3047</v>
      </c>
      <c r="F47" s="7">
        <v>0.37667316327315248</v>
      </c>
    </row>
    <row r="48" spans="1:9" x14ac:dyDescent="0.2">
      <c r="A48" s="6" t="s">
        <v>135</v>
      </c>
      <c r="B48" s="7"/>
      <c r="C48" s="7"/>
      <c r="D48" s="7"/>
      <c r="E48" s="6">
        <f xml:space="preserve"> SUM(E8:E47)</f>
        <v>771097.3350000002</v>
      </c>
      <c r="F48" s="6">
        <f>SUM(F8:F47)</f>
        <v>95.323817645535854</v>
      </c>
      <c r="G48" s="1"/>
      <c r="I48" s="1"/>
    </row>
    <row r="49" spans="1:10" x14ac:dyDescent="0.2">
      <c r="A49" s="7"/>
      <c r="B49" s="7"/>
      <c r="C49" s="7"/>
      <c r="D49" s="7"/>
      <c r="E49" s="7"/>
      <c r="F49" s="7"/>
    </row>
    <row r="50" spans="1:10" x14ac:dyDescent="0.2">
      <c r="A50" s="6" t="s">
        <v>135</v>
      </c>
      <c r="B50" s="7"/>
      <c r="C50" s="7"/>
      <c r="D50" s="7"/>
      <c r="E50" s="6">
        <v>771097.3350000002</v>
      </c>
      <c r="F50" s="6">
        <v>95.323817645535854</v>
      </c>
      <c r="I50" s="1"/>
      <c r="J50" s="1"/>
    </row>
    <row r="51" spans="1:10" x14ac:dyDescent="0.2">
      <c r="A51" s="7"/>
      <c r="B51" s="7"/>
      <c r="C51" s="7"/>
      <c r="D51" s="7"/>
      <c r="E51" s="7"/>
      <c r="F51" s="7"/>
    </row>
    <row r="52" spans="1:10" x14ac:dyDescent="0.2">
      <c r="A52" s="6" t="s">
        <v>141</v>
      </c>
      <c r="B52" s="7"/>
      <c r="C52" s="7"/>
      <c r="D52" s="7"/>
      <c r="E52" s="6">
        <v>37826.766075500003</v>
      </c>
      <c r="F52" s="6">
        <v>4.68</v>
      </c>
      <c r="I52" s="1"/>
      <c r="J52" s="1"/>
    </row>
    <row r="53" spans="1:10" x14ac:dyDescent="0.2">
      <c r="A53" s="7"/>
      <c r="B53" s="7"/>
      <c r="C53" s="7"/>
      <c r="D53" s="7"/>
      <c r="E53" s="7"/>
      <c r="F53" s="7"/>
    </row>
    <row r="54" spans="1:10" x14ac:dyDescent="0.2">
      <c r="A54" s="8" t="s">
        <v>142</v>
      </c>
      <c r="B54" s="5"/>
      <c r="C54" s="5"/>
      <c r="D54" s="5"/>
      <c r="E54" s="8">
        <v>808924.10107550025</v>
      </c>
      <c r="F54" s="8">
        <f xml:space="preserve"> ROUND(SUM(F50:F53),2)</f>
        <v>100</v>
      </c>
      <c r="I54" s="1"/>
      <c r="J54" s="1"/>
    </row>
    <row r="56" spans="1:10" x14ac:dyDescent="0.2">
      <c r="A56" s="9" t="s">
        <v>143</v>
      </c>
    </row>
    <row r="57" spans="1:10" x14ac:dyDescent="0.2">
      <c r="A57" s="9" t="s">
        <v>144</v>
      </c>
    </row>
    <row r="58" spans="1:10" x14ac:dyDescent="0.2">
      <c r="A58" s="9" t="s">
        <v>145</v>
      </c>
    </row>
    <row r="59" spans="1:10" x14ac:dyDescent="0.2">
      <c r="A59" s="1" t="s">
        <v>566</v>
      </c>
      <c r="B59" s="10">
        <v>42.417000000000002</v>
      </c>
    </row>
    <row r="60" spans="1:10" x14ac:dyDescent="0.2">
      <c r="A60" s="1" t="s">
        <v>565</v>
      </c>
      <c r="B60" s="10">
        <v>452.70240000000001</v>
      </c>
    </row>
    <row r="61" spans="1:10" x14ac:dyDescent="0.2">
      <c r="A61" s="1" t="s">
        <v>564</v>
      </c>
      <c r="B61" s="10">
        <v>44.504199999999997</v>
      </c>
    </row>
    <row r="62" spans="1:10" x14ac:dyDescent="0.2">
      <c r="A62" s="1" t="s">
        <v>563</v>
      </c>
      <c r="B62" s="10">
        <v>435.46719999999999</v>
      </c>
    </row>
    <row r="64" spans="1:10" x14ac:dyDescent="0.2">
      <c r="A64" s="9" t="s">
        <v>146</v>
      </c>
    </row>
    <row r="65" spans="1:4" x14ac:dyDescent="0.2">
      <c r="A65" s="1" t="s">
        <v>564</v>
      </c>
      <c r="B65" s="10">
        <v>42.532200000000003</v>
      </c>
    </row>
    <row r="66" spans="1:4" x14ac:dyDescent="0.2">
      <c r="A66" s="1" t="s">
        <v>565</v>
      </c>
      <c r="B66" s="10">
        <v>471.74099999999999</v>
      </c>
    </row>
    <row r="67" spans="1:4" x14ac:dyDescent="0.2">
      <c r="A67" s="1" t="s">
        <v>566</v>
      </c>
      <c r="B67" s="10">
        <v>40.160299999999999</v>
      </c>
    </row>
    <row r="68" spans="1:4" x14ac:dyDescent="0.2">
      <c r="A68" s="1" t="s">
        <v>563</v>
      </c>
      <c r="B68" s="10">
        <v>451.71379999999999</v>
      </c>
    </row>
    <row r="70" spans="1:4" x14ac:dyDescent="0.2">
      <c r="A70" s="9" t="s">
        <v>147</v>
      </c>
      <c r="B70" s="11"/>
    </row>
    <row r="71" spans="1:4" x14ac:dyDescent="0.2">
      <c r="A71" s="27" t="s">
        <v>636</v>
      </c>
      <c r="B71" s="28"/>
      <c r="C71" s="37" t="s">
        <v>637</v>
      </c>
      <c r="D71" s="38"/>
    </row>
    <row r="72" spans="1:4" x14ac:dyDescent="0.2">
      <c r="A72" s="39"/>
      <c r="B72" s="40"/>
      <c r="C72" s="29" t="s">
        <v>638</v>
      </c>
      <c r="D72" s="29" t="s">
        <v>639</v>
      </c>
    </row>
    <row r="73" spans="1:4" x14ac:dyDescent="0.2">
      <c r="A73" s="30" t="s">
        <v>566</v>
      </c>
      <c r="B73" s="31"/>
      <c r="C73" s="32">
        <v>4</v>
      </c>
      <c r="D73" s="32">
        <v>4</v>
      </c>
    </row>
    <row r="74" spans="1:4" x14ac:dyDescent="0.2">
      <c r="A74" s="30" t="s">
        <v>564</v>
      </c>
      <c r="B74" s="31"/>
      <c r="C74" s="32">
        <v>4</v>
      </c>
      <c r="D74" s="32">
        <v>4</v>
      </c>
    </row>
    <row r="76" spans="1:4" x14ac:dyDescent="0.2">
      <c r="A76" s="9" t="s">
        <v>149</v>
      </c>
      <c r="B76" s="12">
        <v>0.12781396434356077</v>
      </c>
    </row>
  </sheetData>
  <mergeCells count="3">
    <mergeCell ref="A1:E1"/>
    <mergeCell ref="C71:D71"/>
    <mergeCell ref="A72:B7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showGridLines="0" workbookViewId="0">
      <selection sqref="A1:E1"/>
    </sheetView>
  </sheetViews>
  <sheetFormatPr defaultRowHeight="11.25" x14ac:dyDescent="0.2"/>
  <cols>
    <col min="1" max="1" width="58.85546875" style="1" bestFit="1" customWidth="1"/>
    <col min="2" max="2" width="45" style="1" bestFit="1" customWidth="1"/>
    <col min="3" max="3" width="40.570312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6" t="s">
        <v>150</v>
      </c>
      <c r="B1" s="36"/>
      <c r="C1" s="36"/>
      <c r="D1" s="36"/>
      <c r="E1" s="36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151</v>
      </c>
      <c r="B8" s="7" t="s">
        <v>152</v>
      </c>
      <c r="C8" s="7" t="s">
        <v>111</v>
      </c>
      <c r="D8" s="7">
        <v>17000</v>
      </c>
      <c r="E8" s="7">
        <v>193.1285</v>
      </c>
      <c r="F8" s="7">
        <f>E8/$E$67*100</f>
        <v>1.5595245419901564</v>
      </c>
    </row>
    <row r="9" spans="1:6" x14ac:dyDescent="0.2">
      <c r="A9" s="7" t="s">
        <v>153</v>
      </c>
      <c r="B9" s="7" t="s">
        <v>154</v>
      </c>
      <c r="C9" s="7" t="s">
        <v>571</v>
      </c>
      <c r="D9" s="7">
        <v>134100</v>
      </c>
      <c r="E9" s="7">
        <v>183.91815</v>
      </c>
      <c r="F9" s="7">
        <f t="shared" ref="F9:F19" si="0">E9/$E$67*100</f>
        <v>1.4851503980118257</v>
      </c>
    </row>
    <row r="10" spans="1:6" x14ac:dyDescent="0.2">
      <c r="A10" s="7" t="s">
        <v>155</v>
      </c>
      <c r="B10" s="7" t="s">
        <v>156</v>
      </c>
      <c r="C10" s="7" t="s">
        <v>83</v>
      </c>
      <c r="D10" s="7">
        <v>54190</v>
      </c>
      <c r="E10" s="7">
        <v>171.267495</v>
      </c>
      <c r="F10" s="7">
        <f t="shared" si="0"/>
        <v>1.3829955790972146</v>
      </c>
    </row>
    <row r="11" spans="1:6" x14ac:dyDescent="0.2">
      <c r="A11" s="7" t="s">
        <v>20</v>
      </c>
      <c r="B11" s="7" t="s">
        <v>21</v>
      </c>
      <c r="C11" s="7" t="s">
        <v>11</v>
      </c>
      <c r="D11" s="7">
        <v>47385</v>
      </c>
      <c r="E11" s="7">
        <v>152.72185500000001</v>
      </c>
      <c r="F11" s="7">
        <f t="shared" si="0"/>
        <v>1.2332383929392197</v>
      </c>
    </row>
    <row r="12" spans="1:6" x14ac:dyDescent="0.2">
      <c r="A12" s="7" t="s">
        <v>9</v>
      </c>
      <c r="B12" s="7" t="s">
        <v>10</v>
      </c>
      <c r="C12" s="7" t="s">
        <v>11</v>
      </c>
      <c r="D12" s="7">
        <v>7900</v>
      </c>
      <c r="E12" s="7">
        <v>148.8518</v>
      </c>
      <c r="F12" s="7">
        <f t="shared" si="0"/>
        <v>1.2019874602630392</v>
      </c>
    </row>
    <row r="13" spans="1:6" x14ac:dyDescent="0.2">
      <c r="A13" s="7" t="s">
        <v>157</v>
      </c>
      <c r="B13" s="7" t="s">
        <v>158</v>
      </c>
      <c r="C13" s="7" t="s">
        <v>159</v>
      </c>
      <c r="D13" s="7">
        <v>27999</v>
      </c>
      <c r="E13" s="7">
        <v>145.3568085</v>
      </c>
      <c r="F13" s="7">
        <f t="shared" si="0"/>
        <v>1.1737651884683686</v>
      </c>
    </row>
    <row r="14" spans="1:6" x14ac:dyDescent="0.2">
      <c r="A14" s="7" t="s">
        <v>122</v>
      </c>
      <c r="B14" s="7" t="s">
        <v>123</v>
      </c>
      <c r="C14" s="7" t="s">
        <v>99</v>
      </c>
      <c r="D14" s="7">
        <v>15402</v>
      </c>
      <c r="E14" s="7">
        <v>122.592219</v>
      </c>
      <c r="F14" s="7">
        <f t="shared" si="0"/>
        <v>0.98993972504074712</v>
      </c>
    </row>
    <row r="15" spans="1:6" x14ac:dyDescent="0.2">
      <c r="A15" s="7" t="s">
        <v>48</v>
      </c>
      <c r="B15" s="7" t="s">
        <v>49</v>
      </c>
      <c r="C15" s="7" t="s">
        <v>29</v>
      </c>
      <c r="D15" s="7">
        <v>32975</v>
      </c>
      <c r="E15" s="7">
        <v>121.974525</v>
      </c>
      <c r="F15" s="7">
        <f t="shared" si="0"/>
        <v>0.98495180791593095</v>
      </c>
    </row>
    <row r="16" spans="1:6" x14ac:dyDescent="0.2">
      <c r="A16" s="7" t="s">
        <v>160</v>
      </c>
      <c r="B16" s="7" t="s">
        <v>161</v>
      </c>
      <c r="C16" s="7" t="s">
        <v>64</v>
      </c>
      <c r="D16" s="7">
        <v>37307</v>
      </c>
      <c r="E16" s="7">
        <v>112.0142675</v>
      </c>
      <c r="F16" s="7">
        <f t="shared" si="0"/>
        <v>0.90452211465061017</v>
      </c>
    </row>
    <row r="17" spans="1:6" x14ac:dyDescent="0.2">
      <c r="A17" s="7" t="s">
        <v>41</v>
      </c>
      <c r="B17" s="7" t="s">
        <v>42</v>
      </c>
      <c r="C17" s="7" t="s">
        <v>17</v>
      </c>
      <c r="D17" s="7">
        <v>125455</v>
      </c>
      <c r="E17" s="7">
        <v>105.256745</v>
      </c>
      <c r="F17" s="7">
        <f t="shared" si="0"/>
        <v>0.84995470392769412</v>
      </c>
    </row>
    <row r="18" spans="1:6" x14ac:dyDescent="0.2">
      <c r="A18" s="7" t="s">
        <v>124</v>
      </c>
      <c r="B18" s="7" t="s">
        <v>125</v>
      </c>
      <c r="C18" s="7" t="s">
        <v>126</v>
      </c>
      <c r="D18" s="7">
        <v>30000</v>
      </c>
      <c r="E18" s="7">
        <v>73.62</v>
      </c>
      <c r="F18" s="7">
        <f t="shared" si="0"/>
        <v>0.59448603795563737</v>
      </c>
    </row>
    <row r="19" spans="1:6" x14ac:dyDescent="0.2">
      <c r="A19" s="7" t="s">
        <v>74</v>
      </c>
      <c r="B19" s="7" t="s">
        <v>75</v>
      </c>
      <c r="C19" s="7" t="s">
        <v>34</v>
      </c>
      <c r="D19" s="7">
        <v>10071</v>
      </c>
      <c r="E19" s="7">
        <v>53.915098499999999</v>
      </c>
      <c r="F19" s="7">
        <f t="shared" si="0"/>
        <v>0.43536774372796694</v>
      </c>
    </row>
    <row r="20" spans="1:6" x14ac:dyDescent="0.2">
      <c r="A20" s="6" t="s">
        <v>135</v>
      </c>
      <c r="B20" s="7"/>
      <c r="C20" s="7"/>
      <c r="D20" s="7"/>
      <c r="E20" s="6">
        <f xml:space="preserve"> SUM(E8:E19)</f>
        <v>1584.6174635000002</v>
      </c>
      <c r="F20" s="6">
        <f>SUM(F8:F19)</f>
        <v>12.79588369398841</v>
      </c>
    </row>
    <row r="21" spans="1:6" x14ac:dyDescent="0.2">
      <c r="A21" s="7"/>
      <c r="B21" s="7"/>
      <c r="C21" s="7"/>
      <c r="D21" s="7"/>
      <c r="E21" s="7"/>
      <c r="F21" s="7"/>
    </row>
    <row r="22" spans="1:6" x14ac:dyDescent="0.2">
      <c r="A22" s="6" t="s">
        <v>162</v>
      </c>
      <c r="B22" s="7"/>
      <c r="C22" s="7"/>
      <c r="D22" s="7"/>
      <c r="E22" s="7"/>
      <c r="F22" s="7"/>
    </row>
    <row r="23" spans="1:6" x14ac:dyDescent="0.2">
      <c r="A23" s="7"/>
      <c r="B23" s="7"/>
      <c r="C23" s="7"/>
      <c r="D23" s="7"/>
      <c r="E23" s="7"/>
      <c r="F23" s="7"/>
    </row>
    <row r="24" spans="1:6" x14ac:dyDescent="0.2">
      <c r="A24" s="7"/>
      <c r="B24" s="7"/>
      <c r="C24" s="7"/>
      <c r="D24" s="7"/>
      <c r="E24" s="7"/>
      <c r="F24" s="7"/>
    </row>
    <row r="25" spans="1:6" x14ac:dyDescent="0.2">
      <c r="A25" s="7" t="s">
        <v>163</v>
      </c>
      <c r="B25" s="7" t="s">
        <v>164</v>
      </c>
      <c r="C25" s="7" t="s">
        <v>11</v>
      </c>
      <c r="D25" s="7">
        <v>627000</v>
      </c>
      <c r="E25" s="7">
        <v>425.72324689999999</v>
      </c>
      <c r="F25" s="7">
        <f t="shared" ref="F25:F60" si="1">E25/$E$67*100</f>
        <v>3.4377414604073704</v>
      </c>
    </row>
    <row r="26" spans="1:6" x14ac:dyDescent="0.2">
      <c r="A26" s="7" t="s">
        <v>165</v>
      </c>
      <c r="B26" s="7" t="s">
        <v>166</v>
      </c>
      <c r="C26" s="7" t="s">
        <v>111</v>
      </c>
      <c r="D26" s="7">
        <v>109310</v>
      </c>
      <c r="E26" s="7">
        <v>759.95600579999996</v>
      </c>
      <c r="F26" s="7">
        <f t="shared" si="1"/>
        <v>6.1366915907176498</v>
      </c>
    </row>
    <row r="27" spans="1:6" x14ac:dyDescent="0.2">
      <c r="A27" s="7" t="s">
        <v>167</v>
      </c>
      <c r="B27" s="7" t="s">
        <v>168</v>
      </c>
      <c r="C27" s="7" t="s">
        <v>111</v>
      </c>
      <c r="D27" s="7">
        <v>89724</v>
      </c>
      <c r="E27" s="7">
        <v>489.98585050000003</v>
      </c>
      <c r="F27" s="7">
        <f t="shared" si="1"/>
        <v>3.9566659456406992</v>
      </c>
    </row>
    <row r="28" spans="1:6" x14ac:dyDescent="0.2">
      <c r="A28" s="7" t="s">
        <v>169</v>
      </c>
      <c r="B28" s="7" t="s">
        <v>170</v>
      </c>
      <c r="C28" s="7" t="s">
        <v>83</v>
      </c>
      <c r="D28" s="7">
        <v>37521</v>
      </c>
      <c r="E28" s="7">
        <v>153.48223429999999</v>
      </c>
      <c r="F28" s="7">
        <f t="shared" si="1"/>
        <v>1.2393785026566941</v>
      </c>
    </row>
    <row r="29" spans="1:6" x14ac:dyDescent="0.2">
      <c r="A29" s="7" t="s">
        <v>171</v>
      </c>
      <c r="B29" s="7" t="s">
        <v>172</v>
      </c>
      <c r="C29" s="7" t="s">
        <v>71</v>
      </c>
      <c r="D29" s="7">
        <v>95800</v>
      </c>
      <c r="E29" s="7">
        <v>99.872793799999997</v>
      </c>
      <c r="F29" s="7">
        <f t="shared" si="1"/>
        <v>0.8064789661195646</v>
      </c>
    </row>
    <row r="30" spans="1:6" x14ac:dyDescent="0.2">
      <c r="A30" s="7" t="s">
        <v>173</v>
      </c>
      <c r="B30" s="7" t="s">
        <v>174</v>
      </c>
      <c r="C30" s="7" t="s">
        <v>71</v>
      </c>
      <c r="D30" s="7">
        <v>184500</v>
      </c>
      <c r="E30" s="7">
        <v>97.375386800000001</v>
      </c>
      <c r="F30" s="7">
        <f t="shared" si="1"/>
        <v>0.78631225065375809</v>
      </c>
    </row>
    <row r="31" spans="1:6" x14ac:dyDescent="0.2">
      <c r="A31" s="7" t="s">
        <v>175</v>
      </c>
      <c r="B31" s="7" t="s">
        <v>176</v>
      </c>
      <c r="C31" s="7" t="s">
        <v>11</v>
      </c>
      <c r="D31" s="7">
        <v>195429</v>
      </c>
      <c r="E31" s="7">
        <v>214.86296200000001</v>
      </c>
      <c r="F31" s="7">
        <f t="shared" si="1"/>
        <v>1.7350316623579554</v>
      </c>
    </row>
    <row r="32" spans="1:6" x14ac:dyDescent="0.2">
      <c r="A32" s="7" t="s">
        <v>177</v>
      </c>
      <c r="B32" s="7" t="s">
        <v>178</v>
      </c>
      <c r="C32" s="7" t="s">
        <v>83</v>
      </c>
      <c r="D32" s="7">
        <v>154700</v>
      </c>
      <c r="E32" s="7">
        <v>78.161471599999999</v>
      </c>
      <c r="F32" s="7">
        <f t="shared" si="1"/>
        <v>0.6311587010631089</v>
      </c>
    </row>
    <row r="33" spans="1:6" x14ac:dyDescent="0.2">
      <c r="A33" s="7" t="s">
        <v>179</v>
      </c>
      <c r="B33" s="7" t="s">
        <v>180</v>
      </c>
      <c r="C33" s="7" t="s">
        <v>83</v>
      </c>
      <c r="D33" s="7">
        <v>1925400</v>
      </c>
      <c r="E33" s="7">
        <v>121.485771</v>
      </c>
      <c r="F33" s="7">
        <f t="shared" si="1"/>
        <v>0.98100508923900931</v>
      </c>
    </row>
    <row r="34" spans="1:6" x14ac:dyDescent="0.2">
      <c r="A34" s="7" t="s">
        <v>181</v>
      </c>
      <c r="B34" s="7" t="s">
        <v>182</v>
      </c>
      <c r="C34" s="7" t="s">
        <v>132</v>
      </c>
      <c r="D34" s="7">
        <v>32</v>
      </c>
      <c r="E34" s="7">
        <v>0.20581140000000001</v>
      </c>
      <c r="F34" s="7">
        <f t="shared" si="1"/>
        <v>1.6619397412673575E-3</v>
      </c>
    </row>
    <row r="35" spans="1:6" x14ac:dyDescent="0.2">
      <c r="A35" s="7" t="s">
        <v>183</v>
      </c>
      <c r="B35" s="7" t="s">
        <v>184</v>
      </c>
      <c r="C35" s="7" t="s">
        <v>29</v>
      </c>
      <c r="D35" s="7">
        <v>149000</v>
      </c>
      <c r="E35" s="7">
        <v>109.23735019999999</v>
      </c>
      <c r="F35" s="7">
        <f t="shared" si="1"/>
        <v>0.8820983362832171</v>
      </c>
    </row>
    <row r="36" spans="1:6" x14ac:dyDescent="0.2">
      <c r="A36" s="7" t="s">
        <v>185</v>
      </c>
      <c r="B36" s="7" t="s">
        <v>186</v>
      </c>
      <c r="C36" s="7" t="s">
        <v>187</v>
      </c>
      <c r="D36" s="7">
        <v>5500</v>
      </c>
      <c r="E36" s="7">
        <v>71.434995400000005</v>
      </c>
      <c r="F36" s="7">
        <f t="shared" si="1"/>
        <v>0.57684199112639478</v>
      </c>
    </row>
    <row r="37" spans="1:6" x14ac:dyDescent="0.2">
      <c r="A37" s="7" t="s">
        <v>188</v>
      </c>
      <c r="B37" s="7" t="s">
        <v>189</v>
      </c>
      <c r="C37" s="7" t="s">
        <v>209</v>
      </c>
      <c r="D37" s="7">
        <v>11700</v>
      </c>
      <c r="E37" s="7">
        <v>127.3983096</v>
      </c>
      <c r="F37" s="7">
        <f t="shared" si="1"/>
        <v>1.0287492028844016</v>
      </c>
    </row>
    <row r="38" spans="1:6" x14ac:dyDescent="0.2">
      <c r="A38" s="7" t="s">
        <v>190</v>
      </c>
      <c r="B38" s="7" t="s">
        <v>191</v>
      </c>
      <c r="C38" s="7" t="s">
        <v>14</v>
      </c>
      <c r="D38" s="7">
        <v>32800</v>
      </c>
      <c r="E38" s="7">
        <v>1181.0297089999999</v>
      </c>
      <c r="F38" s="7">
        <f t="shared" si="1"/>
        <v>9.5368876991484548</v>
      </c>
    </row>
    <row r="39" spans="1:6" x14ac:dyDescent="0.2">
      <c r="A39" s="7" t="s">
        <v>192</v>
      </c>
      <c r="B39" s="7" t="s">
        <v>193</v>
      </c>
      <c r="C39" s="7" t="s">
        <v>59</v>
      </c>
      <c r="D39" s="7">
        <v>235000</v>
      </c>
      <c r="E39" s="7">
        <v>131.17312989999999</v>
      </c>
      <c r="F39" s="7">
        <f t="shared" si="1"/>
        <v>1.0592311094877906</v>
      </c>
    </row>
    <row r="40" spans="1:6" x14ac:dyDescent="0.2">
      <c r="A40" s="7" t="s">
        <v>194</v>
      </c>
      <c r="B40" s="7" t="s">
        <v>195</v>
      </c>
      <c r="C40" s="7" t="s">
        <v>59</v>
      </c>
      <c r="D40" s="7">
        <v>101700</v>
      </c>
      <c r="E40" s="7">
        <v>288.49632500000001</v>
      </c>
      <c r="F40" s="7">
        <f t="shared" si="1"/>
        <v>2.3296256073622916</v>
      </c>
    </row>
    <row r="41" spans="1:6" x14ac:dyDescent="0.2">
      <c r="A41" s="7" t="s">
        <v>196</v>
      </c>
      <c r="B41" s="7" t="s">
        <v>197</v>
      </c>
      <c r="C41" s="7" t="s">
        <v>11</v>
      </c>
      <c r="D41" s="7">
        <v>19342</v>
      </c>
      <c r="E41" s="7">
        <v>273.57206280000003</v>
      </c>
      <c r="F41" s="7">
        <f t="shared" si="1"/>
        <v>2.2091112701619506</v>
      </c>
    </row>
    <row r="42" spans="1:6" x14ac:dyDescent="0.2">
      <c r="A42" s="7" t="s">
        <v>198</v>
      </c>
      <c r="B42" s="7" t="s">
        <v>199</v>
      </c>
      <c r="C42" s="7" t="s">
        <v>71</v>
      </c>
      <c r="D42" s="7">
        <v>6612</v>
      </c>
      <c r="E42" s="7">
        <v>67.324561900000006</v>
      </c>
      <c r="F42" s="7">
        <f t="shared" si="1"/>
        <v>0.54364998724572211</v>
      </c>
    </row>
    <row r="43" spans="1:6" x14ac:dyDescent="0.2">
      <c r="A43" s="7" t="s">
        <v>200</v>
      </c>
      <c r="B43" s="7" t="s">
        <v>201</v>
      </c>
      <c r="C43" s="7" t="s">
        <v>11</v>
      </c>
      <c r="D43" s="7">
        <v>43451</v>
      </c>
      <c r="E43" s="7">
        <v>209.4750832</v>
      </c>
      <c r="F43" s="7">
        <f t="shared" si="1"/>
        <v>1.6915242089377274</v>
      </c>
    </row>
    <row r="44" spans="1:6" x14ac:dyDescent="0.2">
      <c r="A44" s="7" t="s">
        <v>202</v>
      </c>
      <c r="B44" s="7" t="s">
        <v>203</v>
      </c>
      <c r="C44" s="7" t="s">
        <v>204</v>
      </c>
      <c r="D44" s="7">
        <v>117000</v>
      </c>
      <c r="E44" s="7">
        <v>98.465818600000006</v>
      </c>
      <c r="F44" s="7">
        <f t="shared" si="1"/>
        <v>0.79511755465325318</v>
      </c>
    </row>
    <row r="45" spans="1:6" x14ac:dyDescent="0.2">
      <c r="A45" s="7" t="s">
        <v>205</v>
      </c>
      <c r="B45" s="7" t="s">
        <v>206</v>
      </c>
      <c r="C45" s="7" t="s">
        <v>132</v>
      </c>
      <c r="D45" s="7">
        <v>95100</v>
      </c>
      <c r="E45" s="7">
        <v>52.368604599999998</v>
      </c>
      <c r="F45" s="7">
        <f t="shared" si="1"/>
        <v>0.42287971015918724</v>
      </c>
    </row>
    <row r="46" spans="1:6" x14ac:dyDescent="0.2">
      <c r="A46" s="7" t="s">
        <v>207</v>
      </c>
      <c r="B46" s="7" t="s">
        <v>208</v>
      </c>
      <c r="C46" s="7" t="s">
        <v>209</v>
      </c>
      <c r="D46" s="7">
        <v>146714</v>
      </c>
      <c r="E46" s="7">
        <v>803.74504830000001</v>
      </c>
      <c r="F46" s="7">
        <f t="shared" si="1"/>
        <v>6.4902908080729338</v>
      </c>
    </row>
    <row r="47" spans="1:6" x14ac:dyDescent="0.2">
      <c r="A47" s="7" t="s">
        <v>210</v>
      </c>
      <c r="B47" s="7" t="s">
        <v>211</v>
      </c>
      <c r="C47" s="7" t="s">
        <v>89</v>
      </c>
      <c r="D47" s="7">
        <v>2000</v>
      </c>
      <c r="E47" s="7">
        <v>164.5720518</v>
      </c>
      <c r="F47" s="7">
        <f t="shared" si="1"/>
        <v>1.3289294625483825</v>
      </c>
    </row>
    <row r="48" spans="1:6" x14ac:dyDescent="0.2">
      <c r="A48" s="7" t="s">
        <v>212</v>
      </c>
      <c r="B48" s="7" t="s">
        <v>213</v>
      </c>
      <c r="C48" s="7" t="s">
        <v>209</v>
      </c>
      <c r="D48" s="7">
        <v>16010</v>
      </c>
      <c r="E48" s="7">
        <v>177.19822450000001</v>
      </c>
      <c r="F48" s="7">
        <f t="shared" si="1"/>
        <v>1.4308865853813986</v>
      </c>
    </row>
    <row r="49" spans="1:10" x14ac:dyDescent="0.2">
      <c r="A49" s="7" t="s">
        <v>214</v>
      </c>
      <c r="B49" s="7" t="s">
        <v>215</v>
      </c>
      <c r="C49" s="7" t="s">
        <v>83</v>
      </c>
      <c r="D49" s="7">
        <v>10363</v>
      </c>
      <c r="E49" s="7">
        <v>1272.158148</v>
      </c>
      <c r="F49" s="7">
        <f t="shared" si="1"/>
        <v>10.272755461253753</v>
      </c>
    </row>
    <row r="50" spans="1:10" x14ac:dyDescent="0.2">
      <c r="A50" s="7" t="s">
        <v>216</v>
      </c>
      <c r="B50" s="7" t="s">
        <v>217</v>
      </c>
      <c r="C50" s="7" t="s">
        <v>14</v>
      </c>
      <c r="D50" s="7">
        <v>6200</v>
      </c>
      <c r="E50" s="7">
        <v>190.17637010000001</v>
      </c>
      <c r="F50" s="7">
        <f t="shared" si="1"/>
        <v>1.535685911077614</v>
      </c>
    </row>
    <row r="51" spans="1:10" x14ac:dyDescent="0.2">
      <c r="A51" s="7" t="s">
        <v>218</v>
      </c>
      <c r="B51" s="7" t="s">
        <v>219</v>
      </c>
      <c r="C51" s="7" t="s">
        <v>220</v>
      </c>
      <c r="D51" s="7">
        <v>3660</v>
      </c>
      <c r="E51" s="7">
        <v>215.03216499999999</v>
      </c>
      <c r="F51" s="7">
        <f t="shared" si="1"/>
        <v>1.7363979870126716</v>
      </c>
    </row>
    <row r="52" spans="1:10" x14ac:dyDescent="0.2">
      <c r="A52" s="15" t="s">
        <v>599</v>
      </c>
      <c r="B52" s="15" t="s">
        <v>600</v>
      </c>
      <c r="C52" s="15" t="s">
        <v>209</v>
      </c>
      <c r="D52" s="7">
        <v>642</v>
      </c>
      <c r="E52" s="7">
        <v>910.44841069999995</v>
      </c>
      <c r="F52" s="7">
        <f t="shared" si="1"/>
        <v>7.3519270366754945</v>
      </c>
    </row>
    <row r="53" spans="1:10" x14ac:dyDescent="0.2">
      <c r="A53" s="15" t="s">
        <v>601</v>
      </c>
      <c r="B53" s="15" t="s">
        <v>602</v>
      </c>
      <c r="C53" s="15" t="s">
        <v>94</v>
      </c>
      <c r="D53" s="7">
        <v>17538</v>
      </c>
      <c r="E53" s="7">
        <v>531.54952739999999</v>
      </c>
      <c r="F53" s="7">
        <f t="shared" si="1"/>
        <v>4.2922951986038775</v>
      </c>
    </row>
    <row r="54" spans="1:10" x14ac:dyDescent="0.2">
      <c r="A54" s="15" t="s">
        <v>603</v>
      </c>
      <c r="B54" s="15" t="s">
        <v>604</v>
      </c>
      <c r="C54" s="15" t="s">
        <v>132</v>
      </c>
      <c r="D54" s="7">
        <v>466</v>
      </c>
      <c r="E54" s="7">
        <v>225.5276782</v>
      </c>
      <c r="F54" s="7">
        <f t="shared" si="1"/>
        <v>1.8211499030487905</v>
      </c>
    </row>
    <row r="55" spans="1:10" x14ac:dyDescent="0.2">
      <c r="A55" s="15" t="s">
        <v>605</v>
      </c>
      <c r="B55" s="15" t="s">
        <v>606</v>
      </c>
      <c r="C55" s="15" t="s">
        <v>11</v>
      </c>
      <c r="D55" s="7">
        <v>5267</v>
      </c>
      <c r="E55" s="7">
        <v>150.466579</v>
      </c>
      <c r="F55" s="7">
        <f t="shared" si="1"/>
        <v>1.2150269002234297</v>
      </c>
    </row>
    <row r="56" spans="1:10" x14ac:dyDescent="0.2">
      <c r="A56" s="15" t="s">
        <v>607</v>
      </c>
      <c r="B56" s="15" t="s">
        <v>608</v>
      </c>
      <c r="C56" s="15" t="s">
        <v>59</v>
      </c>
      <c r="D56" s="7">
        <v>87300</v>
      </c>
      <c r="E56" s="7">
        <v>162.7616137</v>
      </c>
      <c r="F56" s="7">
        <f t="shared" si="1"/>
        <v>1.3143100632950147</v>
      </c>
    </row>
    <row r="57" spans="1:10" x14ac:dyDescent="0.2">
      <c r="A57" s="15" t="s">
        <v>609</v>
      </c>
      <c r="B57" s="15" t="s">
        <v>610</v>
      </c>
      <c r="C57" s="15" t="s">
        <v>34</v>
      </c>
      <c r="D57" s="7">
        <v>455</v>
      </c>
      <c r="E57" s="7">
        <v>165.63294439999999</v>
      </c>
      <c r="F57" s="7">
        <f t="shared" si="1"/>
        <v>1.3374962356870737</v>
      </c>
    </row>
    <row r="58" spans="1:10" x14ac:dyDescent="0.2">
      <c r="A58" s="15" t="s">
        <v>611</v>
      </c>
      <c r="B58" s="15" t="s">
        <v>612</v>
      </c>
      <c r="C58" s="15" t="s">
        <v>34</v>
      </c>
      <c r="D58" s="7">
        <v>2997</v>
      </c>
      <c r="E58" s="7">
        <v>90.6752678</v>
      </c>
      <c r="F58" s="7">
        <f t="shared" si="1"/>
        <v>0.73220837673170858</v>
      </c>
    </row>
    <row r="59" spans="1:10" x14ac:dyDescent="0.2">
      <c r="A59" s="15" t="s">
        <v>573</v>
      </c>
      <c r="B59" s="15" t="s">
        <v>574</v>
      </c>
      <c r="C59" s="15" t="s">
        <v>14</v>
      </c>
      <c r="D59" s="7">
        <v>4500</v>
      </c>
      <c r="E59" s="7">
        <v>92.431631500000009</v>
      </c>
      <c r="F59" s="7">
        <f t="shared" si="1"/>
        <v>0.74639112187191647</v>
      </c>
    </row>
    <row r="60" spans="1:10" x14ac:dyDescent="0.2">
      <c r="A60" s="15" t="s">
        <v>613</v>
      </c>
      <c r="B60" s="15" t="s">
        <v>614</v>
      </c>
      <c r="C60" s="15" t="s">
        <v>129</v>
      </c>
      <c r="D60" s="7">
        <v>2084</v>
      </c>
      <c r="E60" s="7">
        <v>63.17774</v>
      </c>
      <c r="F60" s="7">
        <f t="shared" si="1"/>
        <v>0.51016414479205907</v>
      </c>
    </row>
    <row r="61" spans="1:10" x14ac:dyDescent="0.2">
      <c r="A61" s="6" t="s">
        <v>135</v>
      </c>
      <c r="B61" s="7"/>
      <c r="C61" s="7"/>
      <c r="D61" s="7"/>
      <c r="E61" s="6">
        <f>SUM(E25:E60)</f>
        <v>10266.640884699998</v>
      </c>
      <c r="F61" s="6">
        <f>SUM(F25:F60)</f>
        <v>82.903757982323583</v>
      </c>
      <c r="G61" s="1"/>
      <c r="I61" s="13"/>
    </row>
    <row r="62" spans="1:10" x14ac:dyDescent="0.2">
      <c r="A62" s="7"/>
      <c r="B62" s="7"/>
      <c r="C62" s="7"/>
      <c r="D62" s="7"/>
      <c r="E62" s="7"/>
      <c r="F62" s="7"/>
    </row>
    <row r="63" spans="1:10" x14ac:dyDescent="0.2">
      <c r="A63" s="6" t="s">
        <v>135</v>
      </c>
      <c r="B63" s="7"/>
      <c r="C63" s="7"/>
      <c r="D63" s="7"/>
      <c r="E63" s="6">
        <f>E61+E20</f>
        <v>11851.258348199999</v>
      </c>
      <c r="F63" s="6">
        <f>F61+F20</f>
        <v>95.699641676311998</v>
      </c>
      <c r="I63" s="1"/>
      <c r="J63" s="1"/>
    </row>
    <row r="64" spans="1:10" x14ac:dyDescent="0.2">
      <c r="A64" s="7"/>
      <c r="B64" s="7"/>
      <c r="C64" s="7"/>
      <c r="D64" s="7"/>
      <c r="E64" s="7"/>
      <c r="F64" s="7"/>
    </row>
    <row r="65" spans="1:10" x14ac:dyDescent="0.2">
      <c r="A65" s="6" t="s">
        <v>141</v>
      </c>
      <c r="B65" s="7"/>
      <c r="C65" s="7"/>
      <c r="D65" s="7"/>
      <c r="E65" s="6">
        <v>532.54804919999879</v>
      </c>
      <c r="F65" s="6">
        <f t="shared" ref="F65" si="2">E65/$E$67*100</f>
        <v>4.3003583236880072</v>
      </c>
      <c r="I65" s="1"/>
      <c r="J65" s="1"/>
    </row>
    <row r="66" spans="1:10" x14ac:dyDescent="0.2">
      <c r="A66" s="7"/>
      <c r="B66" s="7"/>
      <c r="C66" s="7"/>
      <c r="D66" s="7"/>
      <c r="E66" s="7"/>
      <c r="F66" s="7"/>
    </row>
    <row r="67" spans="1:10" x14ac:dyDescent="0.2">
      <c r="A67" s="8" t="s">
        <v>142</v>
      </c>
      <c r="B67" s="5"/>
      <c r="C67" s="5"/>
      <c r="D67" s="5"/>
      <c r="E67" s="8">
        <f>E63+E65</f>
        <v>12383.806397399998</v>
      </c>
      <c r="F67" s="8">
        <f>F63+F65</f>
        <v>100</v>
      </c>
      <c r="I67" s="1"/>
      <c r="J67" s="1"/>
    </row>
    <row r="69" spans="1:10" x14ac:dyDescent="0.2">
      <c r="A69" s="9" t="s">
        <v>143</v>
      </c>
    </row>
    <row r="70" spans="1:10" x14ac:dyDescent="0.2">
      <c r="A70" s="9" t="s">
        <v>144</v>
      </c>
    </row>
    <row r="71" spans="1:10" x14ac:dyDescent="0.2">
      <c r="A71" s="9" t="s">
        <v>145</v>
      </c>
    </row>
    <row r="72" spans="1:10" x14ac:dyDescent="0.2">
      <c r="A72" s="1" t="s">
        <v>564</v>
      </c>
      <c r="B72" s="10">
        <v>14.6637</v>
      </c>
    </row>
    <row r="73" spans="1:10" x14ac:dyDescent="0.2">
      <c r="A73" s="1" t="s">
        <v>565</v>
      </c>
      <c r="B73" s="10">
        <v>21.140699999999999</v>
      </c>
    </row>
    <row r="74" spans="1:10" x14ac:dyDescent="0.2">
      <c r="A74" s="1" t="s">
        <v>563</v>
      </c>
      <c r="B74" s="10">
        <v>20.507999999999999</v>
      </c>
    </row>
    <row r="75" spans="1:10" x14ac:dyDescent="0.2">
      <c r="A75" s="1" t="s">
        <v>566</v>
      </c>
      <c r="B75" s="10">
        <v>14.2272</v>
      </c>
    </row>
    <row r="77" spans="1:10" x14ac:dyDescent="0.2">
      <c r="A77" s="9" t="s">
        <v>146</v>
      </c>
    </row>
    <row r="78" spans="1:10" x14ac:dyDescent="0.2">
      <c r="A78" s="1" t="s">
        <v>566</v>
      </c>
      <c r="B78" s="10">
        <v>14.5763</v>
      </c>
    </row>
    <row r="79" spans="1:10" x14ac:dyDescent="0.2">
      <c r="A79" s="1" t="s">
        <v>565</v>
      </c>
      <c r="B79" s="10">
        <v>23.6309</v>
      </c>
    </row>
    <row r="80" spans="1:10" x14ac:dyDescent="0.2">
      <c r="A80" s="1" t="s">
        <v>564</v>
      </c>
      <c r="B80" s="10">
        <v>15.107200000000001</v>
      </c>
    </row>
    <row r="81" spans="1:4" x14ac:dyDescent="0.2">
      <c r="A81" s="1" t="s">
        <v>563</v>
      </c>
      <c r="B81" s="10">
        <v>22.8398</v>
      </c>
    </row>
    <row r="83" spans="1:4" x14ac:dyDescent="0.2">
      <c r="A83" s="9" t="s">
        <v>147</v>
      </c>
      <c r="B83" s="11"/>
    </row>
    <row r="84" spans="1:4" x14ac:dyDescent="0.2">
      <c r="A84" s="27" t="s">
        <v>636</v>
      </c>
      <c r="B84" s="28"/>
      <c r="C84" s="37" t="s">
        <v>637</v>
      </c>
      <c r="D84" s="38"/>
    </row>
    <row r="85" spans="1:4" x14ac:dyDescent="0.2">
      <c r="A85" s="39"/>
      <c r="B85" s="40"/>
      <c r="C85" s="29" t="s">
        <v>638</v>
      </c>
      <c r="D85" s="29" t="s">
        <v>639</v>
      </c>
    </row>
    <row r="86" spans="1:4" x14ac:dyDescent="0.2">
      <c r="A86" s="30" t="s">
        <v>566</v>
      </c>
      <c r="B86" s="31"/>
      <c r="C86" s="32">
        <v>0.90283127500000004</v>
      </c>
      <c r="D86" s="32">
        <v>0.83645610000000004</v>
      </c>
    </row>
    <row r="87" spans="1:4" x14ac:dyDescent="0.2">
      <c r="A87" s="30" t="s">
        <v>564</v>
      </c>
      <c r="B87" s="31"/>
      <c r="C87" s="32">
        <v>0.90283127500000004</v>
      </c>
      <c r="D87" s="32">
        <v>0.83645610000000004</v>
      </c>
    </row>
    <row r="88" spans="1:4" x14ac:dyDescent="0.2">
      <c r="A88" s="9"/>
      <c r="B88" s="11"/>
    </row>
    <row r="89" spans="1:4" x14ac:dyDescent="0.2">
      <c r="A89" s="9"/>
      <c r="B89" s="11"/>
    </row>
    <row r="90" spans="1:4" x14ac:dyDescent="0.2">
      <c r="A90" s="9" t="s">
        <v>149</v>
      </c>
      <c r="B90" s="12">
        <v>0.12726873456529619</v>
      </c>
    </row>
  </sheetData>
  <mergeCells count="3">
    <mergeCell ref="A1:E1"/>
    <mergeCell ref="C84:D84"/>
    <mergeCell ref="A85:B8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showGridLines="0" workbookViewId="0">
      <selection sqref="A1:E1"/>
    </sheetView>
  </sheetViews>
  <sheetFormatPr defaultRowHeight="11.25" x14ac:dyDescent="0.2"/>
  <cols>
    <col min="1" max="1" width="58.85546875" style="1" bestFit="1" customWidth="1"/>
    <col min="2" max="2" width="39.14062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1.7109375" style="2" bestFit="1" customWidth="1"/>
    <col min="9" max="16384" width="9.140625" style="2"/>
  </cols>
  <sheetData>
    <row r="1" spans="1:6" x14ac:dyDescent="0.2">
      <c r="A1" s="36" t="s">
        <v>0</v>
      </c>
      <c r="B1" s="36"/>
      <c r="C1" s="36"/>
      <c r="D1" s="36"/>
      <c r="E1" s="36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5650000</v>
      </c>
      <c r="E8" s="7">
        <v>106457.3</v>
      </c>
      <c r="F8" s="7">
        <f>E8/$E$75*100</f>
        <v>9.1647978510954893</v>
      </c>
    </row>
    <row r="9" spans="1:6" x14ac:dyDescent="0.2">
      <c r="A9" s="7" t="s">
        <v>12</v>
      </c>
      <c r="B9" s="7" t="s">
        <v>13</v>
      </c>
      <c r="C9" s="7" t="s">
        <v>14</v>
      </c>
      <c r="D9" s="7">
        <v>5100000</v>
      </c>
      <c r="E9" s="7">
        <v>59802.6</v>
      </c>
      <c r="F9" s="7">
        <f t="shared" ref="F9:F58" si="0">E9/$E$75*100</f>
        <v>5.1483434200371709</v>
      </c>
    </row>
    <row r="10" spans="1:6" x14ac:dyDescent="0.2">
      <c r="A10" s="7" t="s">
        <v>15</v>
      </c>
      <c r="B10" s="7" t="s">
        <v>16</v>
      </c>
      <c r="C10" s="7" t="s">
        <v>17</v>
      </c>
      <c r="D10" s="7">
        <v>11700000</v>
      </c>
      <c r="E10" s="7">
        <v>50140.35</v>
      </c>
      <c r="F10" s="7">
        <f t="shared" si="0"/>
        <v>4.3165304017026136</v>
      </c>
    </row>
    <row r="11" spans="1:6" x14ac:dyDescent="0.2">
      <c r="A11" s="7" t="s">
        <v>18</v>
      </c>
      <c r="B11" s="7" t="s">
        <v>19</v>
      </c>
      <c r="C11" s="7" t="s">
        <v>11</v>
      </c>
      <c r="D11" s="7">
        <v>15700000</v>
      </c>
      <c r="E11" s="7">
        <v>49180.25</v>
      </c>
      <c r="F11" s="7">
        <f t="shared" si="0"/>
        <v>4.2338763947267015</v>
      </c>
    </row>
    <row r="12" spans="1:6" x14ac:dyDescent="0.2">
      <c r="A12" s="7" t="s">
        <v>20</v>
      </c>
      <c r="B12" s="7" t="s">
        <v>21</v>
      </c>
      <c r="C12" s="7" t="s">
        <v>11</v>
      </c>
      <c r="D12" s="7">
        <v>14000000</v>
      </c>
      <c r="E12" s="7">
        <v>45122</v>
      </c>
      <c r="F12" s="7">
        <f t="shared" si="0"/>
        <v>3.8845058876857732</v>
      </c>
    </row>
    <row r="13" spans="1:6" x14ac:dyDescent="0.2">
      <c r="A13" s="7" t="s">
        <v>22</v>
      </c>
      <c r="B13" s="7" t="s">
        <v>23</v>
      </c>
      <c r="C13" s="7" t="s">
        <v>24</v>
      </c>
      <c r="D13" s="7">
        <v>3300000</v>
      </c>
      <c r="E13" s="7">
        <v>43498.95</v>
      </c>
      <c r="F13" s="7">
        <f t="shared" si="0"/>
        <v>3.7447792071084849</v>
      </c>
    </row>
    <row r="14" spans="1:6" x14ac:dyDescent="0.2">
      <c r="A14" s="7" t="s">
        <v>25</v>
      </c>
      <c r="B14" s="7" t="s">
        <v>26</v>
      </c>
      <c r="C14" s="7" t="s">
        <v>11</v>
      </c>
      <c r="D14" s="7">
        <v>3400000</v>
      </c>
      <c r="E14" s="7">
        <v>37078.699999999997</v>
      </c>
      <c r="F14" s="7">
        <f t="shared" si="0"/>
        <v>3.1920665852075363</v>
      </c>
    </row>
    <row r="15" spans="1:6" x14ac:dyDescent="0.2">
      <c r="A15" s="7" t="s">
        <v>27</v>
      </c>
      <c r="B15" s="7" t="s">
        <v>28</v>
      </c>
      <c r="C15" s="7" t="s">
        <v>29</v>
      </c>
      <c r="D15" s="7">
        <v>5000000</v>
      </c>
      <c r="E15" s="7">
        <v>36417.5</v>
      </c>
      <c r="F15" s="7">
        <f t="shared" si="0"/>
        <v>3.1351445672797449</v>
      </c>
    </row>
    <row r="16" spans="1:6" x14ac:dyDescent="0.2">
      <c r="A16" s="7" t="s">
        <v>30</v>
      </c>
      <c r="B16" s="7" t="s">
        <v>31</v>
      </c>
      <c r="C16" s="7" t="s">
        <v>11</v>
      </c>
      <c r="D16" s="7">
        <v>6500000</v>
      </c>
      <c r="E16" s="7">
        <v>34368.75</v>
      </c>
      <c r="F16" s="7">
        <f t="shared" si="0"/>
        <v>2.9587698179912332</v>
      </c>
    </row>
    <row r="17" spans="1:6" x14ac:dyDescent="0.2">
      <c r="A17" s="7" t="s">
        <v>32</v>
      </c>
      <c r="B17" s="7" t="s">
        <v>33</v>
      </c>
      <c r="C17" s="7" t="s">
        <v>34</v>
      </c>
      <c r="D17" s="7">
        <v>1300000</v>
      </c>
      <c r="E17" s="7">
        <v>29084.25</v>
      </c>
      <c r="F17" s="7">
        <f t="shared" si="0"/>
        <v>2.5038327282461981</v>
      </c>
    </row>
    <row r="18" spans="1:6" x14ac:dyDescent="0.2">
      <c r="A18" s="7" t="s">
        <v>35</v>
      </c>
      <c r="B18" s="7" t="s">
        <v>36</v>
      </c>
      <c r="C18" s="7" t="s">
        <v>14</v>
      </c>
      <c r="D18" s="7">
        <v>3000000</v>
      </c>
      <c r="E18" s="7">
        <v>28209</v>
      </c>
      <c r="F18" s="7">
        <f t="shared" si="0"/>
        <v>2.4284833692151939</v>
      </c>
    </row>
    <row r="19" spans="1:6" x14ac:dyDescent="0.2">
      <c r="A19" s="7" t="s">
        <v>37</v>
      </c>
      <c r="B19" s="7" t="s">
        <v>38</v>
      </c>
      <c r="C19" s="7" t="s">
        <v>24</v>
      </c>
      <c r="D19" s="7">
        <v>4200000</v>
      </c>
      <c r="E19" s="7">
        <v>25594.799999999999</v>
      </c>
      <c r="F19" s="7">
        <f t="shared" si="0"/>
        <v>2.2034296195678342</v>
      </c>
    </row>
    <row r="20" spans="1:6" x14ac:dyDescent="0.2">
      <c r="A20" s="7" t="s">
        <v>39</v>
      </c>
      <c r="B20" s="7" t="s">
        <v>40</v>
      </c>
      <c r="C20" s="7" t="s">
        <v>14</v>
      </c>
      <c r="D20" s="7">
        <v>4000000</v>
      </c>
      <c r="E20" s="7">
        <v>24506</v>
      </c>
      <c r="F20" s="7">
        <f t="shared" si="0"/>
        <v>2.1096959639117849</v>
      </c>
    </row>
    <row r="21" spans="1:6" x14ac:dyDescent="0.2">
      <c r="A21" s="7" t="s">
        <v>41</v>
      </c>
      <c r="B21" s="7" t="s">
        <v>42</v>
      </c>
      <c r="C21" s="7" t="s">
        <v>17</v>
      </c>
      <c r="D21" s="7">
        <v>29200000</v>
      </c>
      <c r="E21" s="7">
        <v>24498.799999999999</v>
      </c>
      <c r="F21" s="7">
        <f t="shared" si="0"/>
        <v>2.109076123426183</v>
      </c>
    </row>
    <row r="22" spans="1:6" x14ac:dyDescent="0.2">
      <c r="A22" s="7" t="s">
        <v>43</v>
      </c>
      <c r="B22" s="7" t="s">
        <v>44</v>
      </c>
      <c r="C22" s="7" t="s">
        <v>34</v>
      </c>
      <c r="D22" s="7">
        <v>5700000</v>
      </c>
      <c r="E22" s="7">
        <v>23090.7</v>
      </c>
      <c r="F22" s="7">
        <f t="shared" si="0"/>
        <v>1.9878542640128072</v>
      </c>
    </row>
    <row r="23" spans="1:6" x14ac:dyDescent="0.2">
      <c r="A23" s="7" t="s">
        <v>45</v>
      </c>
      <c r="B23" s="7" t="s">
        <v>46</v>
      </c>
      <c r="C23" s="7" t="s">
        <v>47</v>
      </c>
      <c r="D23" s="7">
        <v>14000000</v>
      </c>
      <c r="E23" s="7">
        <v>22855</v>
      </c>
      <c r="F23" s="7">
        <f t="shared" si="0"/>
        <v>1.967563097004972</v>
      </c>
    </row>
    <row r="24" spans="1:6" x14ac:dyDescent="0.2">
      <c r="A24" s="7" t="s">
        <v>48</v>
      </c>
      <c r="B24" s="7" t="s">
        <v>49</v>
      </c>
      <c r="C24" s="7" t="s">
        <v>29</v>
      </c>
      <c r="D24" s="7">
        <v>6000000</v>
      </c>
      <c r="E24" s="7">
        <v>22194</v>
      </c>
      <c r="F24" s="7">
        <f t="shared" si="0"/>
        <v>1.9106582968684467</v>
      </c>
    </row>
    <row r="25" spans="1:6" x14ac:dyDescent="0.2">
      <c r="A25" s="7" t="s">
        <v>50</v>
      </c>
      <c r="B25" s="7" t="s">
        <v>51</v>
      </c>
      <c r="C25" s="7" t="s">
        <v>11</v>
      </c>
      <c r="D25" s="7">
        <v>8000000</v>
      </c>
      <c r="E25" s="7">
        <v>21440</v>
      </c>
      <c r="F25" s="7">
        <f t="shared" si="0"/>
        <v>1.8457472237928942</v>
      </c>
    </row>
    <row r="26" spans="1:6" x14ac:dyDescent="0.2">
      <c r="A26" s="7" t="s">
        <v>52</v>
      </c>
      <c r="B26" s="7" t="s">
        <v>53</v>
      </c>
      <c r="C26" s="7" t="s">
        <v>34</v>
      </c>
      <c r="D26" s="7">
        <v>1500000</v>
      </c>
      <c r="E26" s="7">
        <v>20529.75</v>
      </c>
      <c r="F26" s="7">
        <f t="shared" si="0"/>
        <v>1.7673847512902134</v>
      </c>
    </row>
    <row r="27" spans="1:6" x14ac:dyDescent="0.2">
      <c r="A27" s="7" t="s">
        <v>54</v>
      </c>
      <c r="B27" s="7" t="s">
        <v>55</v>
      </c>
      <c r="C27" s="7" t="s">
        <v>56</v>
      </c>
      <c r="D27" s="7">
        <v>4800000</v>
      </c>
      <c r="E27" s="7">
        <v>20157.599999999999</v>
      </c>
      <c r="F27" s="7">
        <f t="shared" si="0"/>
        <v>1.7353467461906549</v>
      </c>
    </row>
    <row r="28" spans="1:6" x14ac:dyDescent="0.2">
      <c r="A28" s="7" t="s">
        <v>57</v>
      </c>
      <c r="B28" s="7" t="s">
        <v>58</v>
      </c>
      <c r="C28" s="7" t="s">
        <v>59</v>
      </c>
      <c r="D28" s="7">
        <v>1800000</v>
      </c>
      <c r="E28" s="7">
        <v>19069.2</v>
      </c>
      <c r="F28" s="7">
        <f t="shared" si="0"/>
        <v>1.641647526117139</v>
      </c>
    </row>
    <row r="29" spans="1:6" x14ac:dyDescent="0.2">
      <c r="A29" s="7" t="s">
        <v>60</v>
      </c>
      <c r="B29" s="7" t="s">
        <v>61</v>
      </c>
      <c r="C29" s="7" t="s">
        <v>59</v>
      </c>
      <c r="D29" s="7">
        <v>6000000</v>
      </c>
      <c r="E29" s="7">
        <v>18489</v>
      </c>
      <c r="F29" s="7">
        <f t="shared" si="0"/>
        <v>1.5916987136523706</v>
      </c>
    </row>
    <row r="30" spans="1:6" x14ac:dyDescent="0.2">
      <c r="A30" s="7" t="s">
        <v>62</v>
      </c>
      <c r="B30" s="7" t="s">
        <v>63</v>
      </c>
      <c r="C30" s="7" t="s">
        <v>64</v>
      </c>
      <c r="D30" s="7">
        <v>2000000</v>
      </c>
      <c r="E30" s="7">
        <v>18232</v>
      </c>
      <c r="F30" s="7">
        <f t="shared" si="0"/>
        <v>1.5695738518746289</v>
      </c>
    </row>
    <row r="31" spans="1:6" x14ac:dyDescent="0.2">
      <c r="A31" s="7" t="s">
        <v>65</v>
      </c>
      <c r="B31" s="7" t="s">
        <v>66</v>
      </c>
      <c r="C31" s="7" t="s">
        <v>29</v>
      </c>
      <c r="D31" s="7">
        <v>600000</v>
      </c>
      <c r="E31" s="7">
        <v>18123.599999999999</v>
      </c>
      <c r="F31" s="7">
        <f t="shared" si="0"/>
        <v>1.5602418090080643</v>
      </c>
    </row>
    <row r="32" spans="1:6" x14ac:dyDescent="0.2">
      <c r="A32" s="7" t="s">
        <v>67</v>
      </c>
      <c r="B32" s="7" t="s">
        <v>68</v>
      </c>
      <c r="C32" s="7" t="s">
        <v>59</v>
      </c>
      <c r="D32" s="7">
        <v>5500000</v>
      </c>
      <c r="E32" s="7">
        <v>17877.75</v>
      </c>
      <c r="F32" s="7">
        <f t="shared" si="0"/>
        <v>1.5390768390934431</v>
      </c>
    </row>
    <row r="33" spans="1:6" x14ac:dyDescent="0.2">
      <c r="A33" s="7" t="s">
        <v>69</v>
      </c>
      <c r="B33" s="7" t="s">
        <v>70</v>
      </c>
      <c r="C33" s="7" t="s">
        <v>71</v>
      </c>
      <c r="D33" s="7">
        <v>1100000</v>
      </c>
      <c r="E33" s="7">
        <v>17853.55</v>
      </c>
      <c r="F33" s="7">
        <f t="shared" si="0"/>
        <v>1.5369934863501693</v>
      </c>
    </row>
    <row r="34" spans="1:6" x14ac:dyDescent="0.2">
      <c r="A34" s="7" t="s">
        <v>72</v>
      </c>
      <c r="B34" s="7" t="s">
        <v>73</v>
      </c>
      <c r="C34" s="7" t="s">
        <v>34</v>
      </c>
      <c r="D34" s="7">
        <v>2100000</v>
      </c>
      <c r="E34" s="7">
        <v>17218.95</v>
      </c>
      <c r="F34" s="7">
        <f t="shared" si="0"/>
        <v>1.4823614346608516</v>
      </c>
    </row>
    <row r="35" spans="1:6" x14ac:dyDescent="0.2">
      <c r="A35" s="7" t="s">
        <v>74</v>
      </c>
      <c r="B35" s="7" t="s">
        <v>75</v>
      </c>
      <c r="C35" s="7" t="s">
        <v>34</v>
      </c>
      <c r="D35" s="7">
        <v>3100000</v>
      </c>
      <c r="E35" s="7">
        <v>16595.849999999999</v>
      </c>
      <c r="F35" s="7">
        <f t="shared" si="0"/>
        <v>1.4287194059693704</v>
      </c>
    </row>
    <row r="36" spans="1:6" x14ac:dyDescent="0.2">
      <c r="A36" s="7" t="s">
        <v>76</v>
      </c>
      <c r="B36" s="7" t="s">
        <v>77</v>
      </c>
      <c r="C36" s="7" t="s">
        <v>78</v>
      </c>
      <c r="D36" s="7">
        <v>6000000</v>
      </c>
      <c r="E36" s="7">
        <v>16473</v>
      </c>
      <c r="F36" s="7">
        <f t="shared" si="0"/>
        <v>1.4181433776837848</v>
      </c>
    </row>
    <row r="37" spans="1:6" x14ac:dyDescent="0.2">
      <c r="A37" s="7" t="s">
        <v>79</v>
      </c>
      <c r="B37" s="7" t="s">
        <v>80</v>
      </c>
      <c r="C37" s="7" t="s">
        <v>78</v>
      </c>
      <c r="D37" s="7">
        <v>1900000</v>
      </c>
      <c r="E37" s="7">
        <v>15622.75</v>
      </c>
      <c r="F37" s="7">
        <f t="shared" si="0"/>
        <v>1.3449462425611212</v>
      </c>
    </row>
    <row r="38" spans="1:6" x14ac:dyDescent="0.2">
      <c r="A38" s="7" t="s">
        <v>81</v>
      </c>
      <c r="B38" s="7" t="s">
        <v>82</v>
      </c>
      <c r="C38" s="7" t="s">
        <v>83</v>
      </c>
      <c r="D38" s="7">
        <v>10000000</v>
      </c>
      <c r="E38" s="7">
        <v>15230</v>
      </c>
      <c r="F38" s="7">
        <f t="shared" si="0"/>
        <v>1.3111348049610905</v>
      </c>
    </row>
    <row r="39" spans="1:6" x14ac:dyDescent="0.2">
      <c r="A39" s="7" t="s">
        <v>84</v>
      </c>
      <c r="B39" s="7" t="s">
        <v>85</v>
      </c>
      <c r="C39" s="7" t="s">
        <v>86</v>
      </c>
      <c r="D39" s="7">
        <v>4000000</v>
      </c>
      <c r="E39" s="7">
        <v>15206</v>
      </c>
      <c r="F39" s="7">
        <f t="shared" si="0"/>
        <v>1.3090686700090834</v>
      </c>
    </row>
    <row r="40" spans="1:6" x14ac:dyDescent="0.2">
      <c r="A40" s="7" t="s">
        <v>87</v>
      </c>
      <c r="B40" s="7" t="s">
        <v>88</v>
      </c>
      <c r="C40" s="7" t="s">
        <v>89</v>
      </c>
      <c r="D40" s="7">
        <v>2000000</v>
      </c>
      <c r="E40" s="7">
        <v>14599</v>
      </c>
      <c r="F40" s="7">
        <f t="shared" si="0"/>
        <v>1.2568126735145739</v>
      </c>
    </row>
    <row r="41" spans="1:6" x14ac:dyDescent="0.2">
      <c r="A41" s="7" t="s">
        <v>90</v>
      </c>
      <c r="B41" s="7" t="s">
        <v>91</v>
      </c>
      <c r="C41" s="7" t="s">
        <v>71</v>
      </c>
      <c r="D41" s="7">
        <v>350000</v>
      </c>
      <c r="E41" s="7">
        <v>14544.6</v>
      </c>
      <c r="F41" s="7">
        <f t="shared" si="0"/>
        <v>1.2521294342900247</v>
      </c>
    </row>
    <row r="42" spans="1:6" x14ac:dyDescent="0.2">
      <c r="A42" s="7" t="s">
        <v>92</v>
      </c>
      <c r="B42" s="7" t="s">
        <v>93</v>
      </c>
      <c r="C42" s="7" t="s">
        <v>94</v>
      </c>
      <c r="D42" s="7">
        <v>10000000</v>
      </c>
      <c r="E42" s="7">
        <v>14200</v>
      </c>
      <c r="F42" s="7">
        <f t="shared" si="0"/>
        <v>1.2224631799374581</v>
      </c>
    </row>
    <row r="43" spans="1:6" x14ac:dyDescent="0.2">
      <c r="A43" s="7" t="s">
        <v>95</v>
      </c>
      <c r="B43" s="7" t="s">
        <v>96</v>
      </c>
      <c r="C43" s="7" t="s">
        <v>71</v>
      </c>
      <c r="D43" s="7">
        <v>2810000</v>
      </c>
      <c r="E43" s="7">
        <v>11938.285</v>
      </c>
      <c r="F43" s="7">
        <f t="shared" si="0"/>
        <v>1.027754496063356</v>
      </c>
    </row>
    <row r="44" spans="1:6" x14ac:dyDescent="0.2">
      <c r="A44" s="7" t="s">
        <v>97</v>
      </c>
      <c r="B44" s="7" t="s">
        <v>98</v>
      </c>
      <c r="C44" s="7" t="s">
        <v>99</v>
      </c>
      <c r="D44" s="7">
        <v>640000</v>
      </c>
      <c r="E44" s="7">
        <v>11392.32</v>
      </c>
      <c r="F44" s="7">
        <f t="shared" si="0"/>
        <v>0.98075293901866911</v>
      </c>
    </row>
    <row r="45" spans="1:6" x14ac:dyDescent="0.2">
      <c r="A45" s="7" t="s">
        <v>100</v>
      </c>
      <c r="B45" s="7" t="s">
        <v>101</v>
      </c>
      <c r="C45" s="7" t="s">
        <v>29</v>
      </c>
      <c r="D45" s="7">
        <v>300000</v>
      </c>
      <c r="E45" s="7">
        <v>10790.1</v>
      </c>
      <c r="F45" s="7">
        <f t="shared" si="0"/>
        <v>0.92890844773543413</v>
      </c>
    </row>
    <row r="46" spans="1:6" x14ac:dyDescent="0.2">
      <c r="A46" s="7" t="s">
        <v>102</v>
      </c>
      <c r="B46" s="7" t="s">
        <v>103</v>
      </c>
      <c r="C46" s="7" t="s">
        <v>86</v>
      </c>
      <c r="D46" s="7">
        <v>2500000</v>
      </c>
      <c r="E46" s="7">
        <v>10738.75</v>
      </c>
      <c r="F46" s="7">
        <f t="shared" si="0"/>
        <v>0.92448777982770269</v>
      </c>
    </row>
    <row r="47" spans="1:6" x14ac:dyDescent="0.2">
      <c r="A47" s="7" t="s">
        <v>104</v>
      </c>
      <c r="B47" s="7" t="s">
        <v>105</v>
      </c>
      <c r="C47" s="7" t="s">
        <v>106</v>
      </c>
      <c r="D47" s="7">
        <v>275000</v>
      </c>
      <c r="E47" s="7">
        <v>10446.424999999999</v>
      </c>
      <c r="F47" s="7">
        <f t="shared" si="0"/>
        <v>0.89932182566747598</v>
      </c>
    </row>
    <row r="48" spans="1:6" x14ac:dyDescent="0.2">
      <c r="A48" s="7" t="s">
        <v>107</v>
      </c>
      <c r="B48" s="7" t="s">
        <v>108</v>
      </c>
      <c r="C48" s="7" t="s">
        <v>59</v>
      </c>
      <c r="D48" s="7">
        <v>500000</v>
      </c>
      <c r="E48" s="7">
        <v>10170</v>
      </c>
      <c r="F48" s="7">
        <f t="shared" si="0"/>
        <v>0.87552468591295418</v>
      </c>
    </row>
    <row r="49" spans="1:6" x14ac:dyDescent="0.2">
      <c r="A49" s="7" t="s">
        <v>109</v>
      </c>
      <c r="B49" s="7" t="s">
        <v>110</v>
      </c>
      <c r="C49" s="7" t="s">
        <v>111</v>
      </c>
      <c r="D49" s="7">
        <v>5900000</v>
      </c>
      <c r="E49" s="7">
        <v>9826.4500000000007</v>
      </c>
      <c r="F49" s="7">
        <f t="shared" si="0"/>
        <v>0.84594882496453772</v>
      </c>
    </row>
    <row r="50" spans="1:6" x14ac:dyDescent="0.2">
      <c r="A50" s="7" t="s">
        <v>112</v>
      </c>
      <c r="B50" s="7" t="s">
        <v>113</v>
      </c>
      <c r="C50" s="7" t="s">
        <v>99</v>
      </c>
      <c r="D50" s="7">
        <v>1500000</v>
      </c>
      <c r="E50" s="7">
        <v>9796.5</v>
      </c>
      <c r="F50" s="7">
        <f t="shared" si="0"/>
        <v>0.84337046072234556</v>
      </c>
    </row>
    <row r="51" spans="1:6" x14ac:dyDescent="0.2">
      <c r="A51" s="7" t="s">
        <v>114</v>
      </c>
      <c r="B51" s="7" t="s">
        <v>115</v>
      </c>
      <c r="C51" s="7" t="s">
        <v>111</v>
      </c>
      <c r="D51" s="7">
        <v>1200000</v>
      </c>
      <c r="E51" s="7">
        <v>9537.6</v>
      </c>
      <c r="F51" s="7">
        <f t="shared" si="0"/>
        <v>0.8210820299275704</v>
      </c>
    </row>
    <row r="52" spans="1:6" x14ac:dyDescent="0.2">
      <c r="A52" s="7" t="s">
        <v>116</v>
      </c>
      <c r="B52" s="7" t="s">
        <v>117</v>
      </c>
      <c r="C52" s="7" t="s">
        <v>14</v>
      </c>
      <c r="D52" s="7">
        <v>700000</v>
      </c>
      <c r="E52" s="7">
        <v>8974.7000000000007</v>
      </c>
      <c r="F52" s="7">
        <f t="shared" si="0"/>
        <v>0.77262255640737365</v>
      </c>
    </row>
    <row r="53" spans="1:6" x14ac:dyDescent="0.2">
      <c r="A53" s="7" t="s">
        <v>118</v>
      </c>
      <c r="B53" s="7" t="s">
        <v>119</v>
      </c>
      <c r="C53" s="7" t="s">
        <v>11</v>
      </c>
      <c r="D53" s="7">
        <v>8200000</v>
      </c>
      <c r="E53" s="7">
        <v>8839.6</v>
      </c>
      <c r="F53" s="7">
        <f t="shared" si="0"/>
        <v>0.76099193840670099</v>
      </c>
    </row>
    <row r="54" spans="1:6" x14ac:dyDescent="0.2">
      <c r="A54" s="7" t="s">
        <v>120</v>
      </c>
      <c r="B54" s="7" t="s">
        <v>121</v>
      </c>
      <c r="C54" s="7" t="s">
        <v>111</v>
      </c>
      <c r="D54" s="7">
        <v>5500000</v>
      </c>
      <c r="E54" s="7">
        <v>8195</v>
      </c>
      <c r="F54" s="7">
        <f t="shared" si="0"/>
        <v>0.70549899715404707</v>
      </c>
    </row>
    <row r="55" spans="1:6" x14ac:dyDescent="0.2">
      <c r="A55" s="7" t="s">
        <v>122</v>
      </c>
      <c r="B55" s="7" t="s">
        <v>123</v>
      </c>
      <c r="C55" s="7" t="s">
        <v>99</v>
      </c>
      <c r="D55" s="7">
        <v>884000</v>
      </c>
      <c r="E55" s="7">
        <v>7036.1980000000003</v>
      </c>
      <c r="F55" s="7">
        <f t="shared" si="0"/>
        <v>0.6057389423767312</v>
      </c>
    </row>
    <row r="56" spans="1:6" x14ac:dyDescent="0.2">
      <c r="A56" s="7" t="s">
        <v>124</v>
      </c>
      <c r="B56" s="7" t="s">
        <v>125</v>
      </c>
      <c r="C56" s="7" t="s">
        <v>126</v>
      </c>
      <c r="D56" s="7">
        <v>2500000</v>
      </c>
      <c r="E56" s="7">
        <v>6135</v>
      </c>
      <c r="F56" s="7">
        <f t="shared" si="0"/>
        <v>0.52815574710678204</v>
      </c>
    </row>
    <row r="57" spans="1:6" x14ac:dyDescent="0.2">
      <c r="A57" s="7" t="s">
        <v>127</v>
      </c>
      <c r="B57" s="7" t="s">
        <v>128</v>
      </c>
      <c r="C57" s="7" t="s">
        <v>129</v>
      </c>
      <c r="D57" s="7">
        <v>7000000</v>
      </c>
      <c r="E57" s="7">
        <v>5845</v>
      </c>
      <c r="F57" s="7">
        <f t="shared" si="0"/>
        <v>0.50318994977003106</v>
      </c>
    </row>
    <row r="58" spans="1:6" x14ac:dyDescent="0.2">
      <c r="A58" s="7" t="s">
        <v>130</v>
      </c>
      <c r="B58" s="7" t="s">
        <v>131</v>
      </c>
      <c r="C58" s="7" t="s">
        <v>132</v>
      </c>
      <c r="D58" s="7">
        <v>3000000</v>
      </c>
      <c r="E58" s="7">
        <v>4981.5</v>
      </c>
      <c r="F58" s="7">
        <f t="shared" si="0"/>
        <v>0.42885213597594696</v>
      </c>
    </row>
    <row r="59" spans="1:6" x14ac:dyDescent="0.2">
      <c r="A59" s="6" t="s">
        <v>135</v>
      </c>
      <c r="B59" s="7"/>
      <c r="C59" s="7"/>
      <c r="D59" s="7"/>
      <c r="E59" s="6">
        <f xml:space="preserve"> SUM(E8:E58)</f>
        <v>1118204.9780000001</v>
      </c>
      <c r="F59" s="6">
        <f>SUM(F8:F58)</f>
        <v>96.265099523082753</v>
      </c>
    </row>
    <row r="60" spans="1:6" x14ac:dyDescent="0.2">
      <c r="A60" s="7"/>
      <c r="B60" s="7"/>
      <c r="C60" s="7"/>
      <c r="D60" s="7"/>
      <c r="E60" s="7"/>
      <c r="F60" s="7"/>
    </row>
    <row r="61" spans="1:6" s="16" customFormat="1" x14ac:dyDescent="0.2">
      <c r="A61" s="17" t="s">
        <v>162</v>
      </c>
      <c r="B61" s="15"/>
      <c r="C61" s="15"/>
      <c r="D61" s="15"/>
      <c r="E61" s="17"/>
      <c r="F61" s="17"/>
    </row>
    <row r="62" spans="1:6" s="16" customFormat="1" x14ac:dyDescent="0.2">
      <c r="A62" s="15" t="s">
        <v>573</v>
      </c>
      <c r="B62" s="15" t="s">
        <v>615</v>
      </c>
      <c r="C62" s="15" t="s">
        <v>14</v>
      </c>
      <c r="D62" s="15">
        <v>800000</v>
      </c>
      <c r="E62" s="15">
        <v>16432.29004</v>
      </c>
      <c r="F62" s="15">
        <f t="shared" ref="F62" si="1">E62/$E$75*100</f>
        <v>1.4146386997150011</v>
      </c>
    </row>
    <row r="63" spans="1:6" s="16" customFormat="1" x14ac:dyDescent="0.2">
      <c r="A63" s="17" t="s">
        <v>135</v>
      </c>
      <c r="B63" s="15"/>
      <c r="C63" s="15"/>
      <c r="D63" s="15"/>
      <c r="E63" s="17">
        <f>E62</f>
        <v>16432.29004</v>
      </c>
      <c r="F63" s="17">
        <f>F62</f>
        <v>1.4146386997150011</v>
      </c>
    </row>
    <row r="64" spans="1:6" x14ac:dyDescent="0.2">
      <c r="A64" s="7"/>
      <c r="B64" s="7"/>
      <c r="C64" s="7"/>
      <c r="D64" s="7"/>
      <c r="E64" s="7"/>
      <c r="F64" s="7"/>
    </row>
    <row r="65" spans="1:10" x14ac:dyDescent="0.2">
      <c r="A65" s="6" t="s">
        <v>136</v>
      </c>
      <c r="B65" s="7"/>
      <c r="C65" s="7"/>
      <c r="D65" s="7"/>
      <c r="E65" s="7"/>
      <c r="F65" s="7"/>
    </row>
    <row r="66" spans="1:10" x14ac:dyDescent="0.2">
      <c r="A66" s="7" t="s">
        <v>137</v>
      </c>
      <c r="B66" s="7" t="s">
        <v>138</v>
      </c>
      <c r="C66" s="7" t="s">
        <v>139</v>
      </c>
      <c r="D66" s="7">
        <v>38000</v>
      </c>
      <c r="E66" s="7">
        <v>0.61939999999999995</v>
      </c>
      <c r="F66" s="7">
        <f t="shared" ref="F66:F68" si="2">E66/$E$75*100</f>
        <v>5.3323499553046577E-5</v>
      </c>
    </row>
    <row r="67" spans="1:10" x14ac:dyDescent="0.2">
      <c r="A67" s="7" t="s">
        <v>133</v>
      </c>
      <c r="B67" s="7" t="s">
        <v>140</v>
      </c>
      <c r="C67" s="7" t="s">
        <v>139</v>
      </c>
      <c r="D67" s="7">
        <v>73500</v>
      </c>
      <c r="E67" s="7">
        <v>7.3499999999999998E-3</v>
      </c>
      <c r="F67" s="7">
        <f t="shared" si="2"/>
        <v>6.327538290521349E-7</v>
      </c>
    </row>
    <row r="68" spans="1:10" x14ac:dyDescent="0.2">
      <c r="A68" s="7" t="s">
        <v>133</v>
      </c>
      <c r="B68" s="7" t="s">
        <v>134</v>
      </c>
      <c r="C68" s="7" t="s">
        <v>14</v>
      </c>
      <c r="D68" s="7">
        <v>45000</v>
      </c>
      <c r="E68" s="7">
        <v>4.4999999999999997E-3</v>
      </c>
      <c r="F68" s="7">
        <f t="shared" si="2"/>
        <v>3.8740030350130706E-7</v>
      </c>
    </row>
    <row r="69" spans="1:10" x14ac:dyDescent="0.2">
      <c r="A69" s="6" t="s">
        <v>135</v>
      </c>
      <c r="B69" s="7"/>
      <c r="C69" s="7"/>
      <c r="D69" s="7"/>
      <c r="E69" s="6">
        <f>SUM(E66:E68)</f>
        <v>0.63124999999999987</v>
      </c>
      <c r="F69" s="6">
        <f>SUM(F66:F68)</f>
        <v>5.4343653685600019E-5</v>
      </c>
    </row>
    <row r="70" spans="1:10" x14ac:dyDescent="0.2">
      <c r="A70" s="7"/>
      <c r="B70" s="7"/>
      <c r="C70" s="7"/>
      <c r="D70" s="7"/>
      <c r="E70" s="7"/>
      <c r="F70" s="7"/>
      <c r="H70" s="13"/>
      <c r="I70" s="13"/>
    </row>
    <row r="71" spans="1:10" x14ac:dyDescent="0.2">
      <c r="A71" s="6" t="s">
        <v>135</v>
      </c>
      <c r="B71" s="7"/>
      <c r="C71" s="7"/>
      <c r="D71" s="7"/>
      <c r="E71" s="6">
        <f>E59+E63+E69</f>
        <v>1134637.8992900003</v>
      </c>
      <c r="F71" s="6">
        <f>F59+F63+F69</f>
        <v>97.679792566451439</v>
      </c>
      <c r="H71" s="13"/>
      <c r="I71" s="13"/>
      <c r="J71" s="13"/>
    </row>
    <row r="72" spans="1:10" x14ac:dyDescent="0.2">
      <c r="A72" s="7"/>
      <c r="B72" s="7"/>
      <c r="C72" s="7"/>
      <c r="D72" s="7"/>
      <c r="E72" s="7"/>
      <c r="F72" s="7"/>
    </row>
    <row r="73" spans="1:10" x14ac:dyDescent="0.2">
      <c r="A73" s="6" t="s">
        <v>141</v>
      </c>
      <c r="B73" s="7"/>
      <c r="C73" s="7"/>
      <c r="D73" s="7"/>
      <c r="E73" s="6">
        <v>26951.278449199999</v>
      </c>
      <c r="F73" s="6">
        <f t="shared" ref="F73" si="3">E73/$E$75*100</f>
        <v>2.3202074335485148</v>
      </c>
      <c r="I73" s="13"/>
      <c r="J73" s="13"/>
    </row>
    <row r="74" spans="1:10" x14ac:dyDescent="0.2">
      <c r="A74" s="7"/>
      <c r="B74" s="7"/>
      <c r="C74" s="7"/>
      <c r="D74" s="7"/>
      <c r="E74" s="7"/>
      <c r="F74" s="7"/>
    </row>
    <row r="75" spans="1:10" x14ac:dyDescent="0.2">
      <c r="A75" s="8" t="s">
        <v>142</v>
      </c>
      <c r="B75" s="5"/>
      <c r="C75" s="5"/>
      <c r="D75" s="5"/>
      <c r="E75" s="8">
        <f>E71+E73</f>
        <v>1161589.1777392004</v>
      </c>
      <c r="F75" s="8">
        <f>F71+F73</f>
        <v>99.999999999999957</v>
      </c>
      <c r="I75" s="13"/>
      <c r="J75" s="13"/>
    </row>
    <row r="77" spans="1:10" x14ac:dyDescent="0.2">
      <c r="A77" s="9" t="s">
        <v>143</v>
      </c>
    </row>
    <row r="78" spans="1:10" x14ac:dyDescent="0.2">
      <c r="A78" s="9" t="s">
        <v>144</v>
      </c>
    </row>
    <row r="79" spans="1:10" x14ac:dyDescent="0.2">
      <c r="A79" s="9" t="s">
        <v>145</v>
      </c>
    </row>
    <row r="80" spans="1:10" x14ac:dyDescent="0.2">
      <c r="A80" s="1" t="s">
        <v>565</v>
      </c>
      <c r="B80" s="10">
        <v>577.50199999999995</v>
      </c>
    </row>
    <row r="81" spans="1:4" x14ac:dyDescent="0.2">
      <c r="A81" s="1" t="s">
        <v>566</v>
      </c>
      <c r="B81" s="10">
        <v>39.773000000000003</v>
      </c>
    </row>
    <row r="82" spans="1:4" x14ac:dyDescent="0.2">
      <c r="A82" s="1" t="s">
        <v>564</v>
      </c>
      <c r="B82" s="10">
        <v>41.819800000000001</v>
      </c>
    </row>
    <row r="83" spans="1:4" x14ac:dyDescent="0.2">
      <c r="A83" s="1" t="s">
        <v>563</v>
      </c>
      <c r="B83" s="10">
        <v>553.00810000000001</v>
      </c>
    </row>
    <row r="85" spans="1:4" x14ac:dyDescent="0.2">
      <c r="A85" s="9" t="s">
        <v>146</v>
      </c>
    </row>
    <row r="86" spans="1:4" x14ac:dyDescent="0.2">
      <c r="A86" s="1" t="s">
        <v>564</v>
      </c>
      <c r="B86" s="10">
        <v>40.815300000000001</v>
      </c>
    </row>
    <row r="87" spans="1:4" x14ac:dyDescent="0.2">
      <c r="A87" s="1" t="s">
        <v>565</v>
      </c>
      <c r="B87" s="10">
        <v>611.74069999999995</v>
      </c>
    </row>
    <row r="88" spans="1:4" x14ac:dyDescent="0.2">
      <c r="A88" s="1" t="s">
        <v>566</v>
      </c>
      <c r="B88" s="10">
        <v>38.423000000000002</v>
      </c>
    </row>
    <row r="89" spans="1:4" x14ac:dyDescent="0.2">
      <c r="A89" s="1" t="s">
        <v>563</v>
      </c>
      <c r="B89" s="10">
        <v>582.6739</v>
      </c>
    </row>
    <row r="91" spans="1:4" x14ac:dyDescent="0.2">
      <c r="A91" s="9" t="s">
        <v>147</v>
      </c>
      <c r="B91" s="11"/>
    </row>
    <row r="92" spans="1:4" x14ac:dyDescent="0.2">
      <c r="A92" s="27" t="s">
        <v>636</v>
      </c>
      <c r="B92" s="28"/>
      <c r="C92" s="37" t="s">
        <v>637</v>
      </c>
      <c r="D92" s="38"/>
    </row>
    <row r="93" spans="1:4" x14ac:dyDescent="0.2">
      <c r="A93" s="39"/>
      <c r="B93" s="40"/>
      <c r="C93" s="29" t="s">
        <v>638</v>
      </c>
      <c r="D93" s="29" t="s">
        <v>639</v>
      </c>
    </row>
    <row r="94" spans="1:4" x14ac:dyDescent="0.2">
      <c r="A94" s="30" t="s">
        <v>564</v>
      </c>
      <c r="B94" s="31"/>
      <c r="C94" s="32">
        <v>3.5</v>
      </c>
      <c r="D94" s="32">
        <v>3.5</v>
      </c>
    </row>
    <row r="95" spans="1:4" x14ac:dyDescent="0.2">
      <c r="A95" s="30" t="s">
        <v>566</v>
      </c>
      <c r="B95" s="31"/>
      <c r="C95" s="32">
        <v>3.5</v>
      </c>
      <c r="D95" s="32">
        <v>3.5</v>
      </c>
    </row>
    <row r="97" spans="1:2" x14ac:dyDescent="0.2">
      <c r="A97" s="9" t="s">
        <v>149</v>
      </c>
      <c r="B97" s="12">
        <v>0.16370980182566761</v>
      </c>
    </row>
  </sheetData>
  <mergeCells count="3">
    <mergeCell ref="A1:E1"/>
    <mergeCell ref="C92:D92"/>
    <mergeCell ref="A93:B93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0.5703125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41" t="s">
        <v>1270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646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4"/>
      <c r="B7" s="45"/>
      <c r="C7" s="45"/>
      <c r="D7" s="45"/>
      <c r="E7" s="7"/>
      <c r="F7" s="7"/>
    </row>
    <row r="8" spans="1:6" x14ac:dyDescent="0.2">
      <c r="A8" s="45" t="s">
        <v>1042</v>
      </c>
      <c r="B8" s="45" t="s">
        <v>1043</v>
      </c>
      <c r="C8" s="45" t="s">
        <v>690</v>
      </c>
      <c r="D8" s="45">
        <v>830</v>
      </c>
      <c r="E8" s="7">
        <v>8161.6224000000002</v>
      </c>
      <c r="F8" s="7">
        <v>2.6462305838990798</v>
      </c>
    </row>
    <row r="9" spans="1:6" x14ac:dyDescent="0.2">
      <c r="A9" s="45" t="s">
        <v>1036</v>
      </c>
      <c r="B9" s="45" t="s">
        <v>1037</v>
      </c>
      <c r="C9" s="45" t="s">
        <v>1038</v>
      </c>
      <c r="D9" s="45">
        <v>75</v>
      </c>
      <c r="E9" s="7">
        <v>8130.84</v>
      </c>
      <c r="F9" s="7">
        <v>2.63625005253735</v>
      </c>
    </row>
    <row r="10" spans="1:6" x14ac:dyDescent="0.2">
      <c r="A10" s="45" t="s">
        <v>1032</v>
      </c>
      <c r="B10" s="45" t="s">
        <v>1033</v>
      </c>
      <c r="C10" s="45" t="s">
        <v>690</v>
      </c>
      <c r="D10" s="45">
        <v>650</v>
      </c>
      <c r="E10" s="7">
        <v>6395.5060000000003</v>
      </c>
      <c r="F10" s="7">
        <v>2.0736053136579899</v>
      </c>
    </row>
    <row r="11" spans="1:6" x14ac:dyDescent="0.2">
      <c r="A11" s="45" t="s">
        <v>1077</v>
      </c>
      <c r="B11" s="45" t="s">
        <v>1078</v>
      </c>
      <c r="C11" s="45" t="s">
        <v>791</v>
      </c>
      <c r="D11" s="45">
        <v>570</v>
      </c>
      <c r="E11" s="7">
        <v>5875.1952000000001</v>
      </c>
      <c r="F11" s="7">
        <v>1.90490572372192</v>
      </c>
    </row>
    <row r="12" spans="1:6" x14ac:dyDescent="0.2">
      <c r="A12" s="45" t="s">
        <v>1055</v>
      </c>
      <c r="B12" s="45" t="s">
        <v>1056</v>
      </c>
      <c r="C12" s="45" t="s">
        <v>785</v>
      </c>
      <c r="D12" s="45">
        <v>11</v>
      </c>
      <c r="E12" s="7">
        <v>5770.1490000000003</v>
      </c>
      <c r="F12" s="7">
        <v>1.8708467519220999</v>
      </c>
    </row>
    <row r="13" spans="1:6" x14ac:dyDescent="0.2">
      <c r="A13" s="45" t="s">
        <v>1181</v>
      </c>
      <c r="B13" s="45" t="s">
        <v>1182</v>
      </c>
      <c r="C13" s="45" t="s">
        <v>681</v>
      </c>
      <c r="D13" s="45">
        <v>550</v>
      </c>
      <c r="E13" s="7">
        <v>5358.7105000000001</v>
      </c>
      <c r="F13" s="7">
        <v>1.7374466644476401</v>
      </c>
    </row>
    <row r="14" spans="1:6" x14ac:dyDescent="0.2">
      <c r="A14" s="45" t="s">
        <v>1271</v>
      </c>
      <c r="B14" s="45" t="s">
        <v>1272</v>
      </c>
      <c r="C14" s="45" t="s">
        <v>661</v>
      </c>
      <c r="D14" s="45">
        <v>500</v>
      </c>
      <c r="E14" s="7">
        <v>5129.5349999999999</v>
      </c>
      <c r="F14" s="7">
        <v>1.6631414359699801</v>
      </c>
    </row>
    <row r="15" spans="1:6" x14ac:dyDescent="0.2">
      <c r="A15" s="45" t="s">
        <v>731</v>
      </c>
      <c r="B15" s="45" t="s">
        <v>732</v>
      </c>
      <c r="C15" s="45" t="s">
        <v>652</v>
      </c>
      <c r="D15" s="45">
        <v>500</v>
      </c>
      <c r="E15" s="7">
        <v>4990.2849999999999</v>
      </c>
      <c r="F15" s="7">
        <v>1.61799261742038</v>
      </c>
    </row>
    <row r="16" spans="1:6" x14ac:dyDescent="0.2">
      <c r="A16" s="45" t="s">
        <v>1046</v>
      </c>
      <c r="B16" s="45" t="s">
        <v>1047</v>
      </c>
      <c r="C16" s="45" t="s">
        <v>785</v>
      </c>
      <c r="D16" s="45">
        <v>8</v>
      </c>
      <c r="E16" s="7">
        <v>4196.4719999999998</v>
      </c>
      <c r="F16" s="7">
        <v>1.36061581957971</v>
      </c>
    </row>
    <row r="17" spans="1:6" x14ac:dyDescent="0.2">
      <c r="A17" s="45" t="s">
        <v>1079</v>
      </c>
      <c r="B17" s="45" t="s">
        <v>1080</v>
      </c>
      <c r="C17" s="45" t="s">
        <v>1031</v>
      </c>
      <c r="D17" s="45">
        <v>400</v>
      </c>
      <c r="E17" s="7">
        <v>4076.884</v>
      </c>
      <c r="F17" s="7">
        <v>1.3218419817864699</v>
      </c>
    </row>
    <row r="18" spans="1:6" x14ac:dyDescent="0.2">
      <c r="A18" s="45" t="s">
        <v>719</v>
      </c>
      <c r="B18" s="45" t="s">
        <v>720</v>
      </c>
      <c r="C18" s="45" t="s">
        <v>668</v>
      </c>
      <c r="D18" s="45">
        <v>400</v>
      </c>
      <c r="E18" s="7">
        <v>4061.1080000000002</v>
      </c>
      <c r="F18" s="7">
        <v>1.31672695297901</v>
      </c>
    </row>
    <row r="19" spans="1:6" x14ac:dyDescent="0.2">
      <c r="A19" s="45" t="s">
        <v>743</v>
      </c>
      <c r="B19" s="45" t="s">
        <v>744</v>
      </c>
      <c r="C19" s="45" t="s">
        <v>661</v>
      </c>
      <c r="D19" s="45">
        <v>1180</v>
      </c>
      <c r="E19" s="7">
        <v>3935.5005999999998</v>
      </c>
      <c r="F19" s="7">
        <v>1.27600145415612</v>
      </c>
    </row>
    <row r="20" spans="1:6" x14ac:dyDescent="0.2">
      <c r="A20" s="45" t="s">
        <v>1151</v>
      </c>
      <c r="B20" s="45" t="s">
        <v>1152</v>
      </c>
      <c r="C20" s="45" t="s">
        <v>1153</v>
      </c>
      <c r="D20" s="45">
        <v>3800</v>
      </c>
      <c r="E20" s="7">
        <v>3671.9704000000002</v>
      </c>
      <c r="F20" s="7">
        <v>1.19055745284812</v>
      </c>
    </row>
    <row r="21" spans="1:6" x14ac:dyDescent="0.2">
      <c r="A21" s="45" t="s">
        <v>1051</v>
      </c>
      <c r="B21" s="45" t="s">
        <v>1052</v>
      </c>
      <c r="C21" s="45" t="s">
        <v>687</v>
      </c>
      <c r="D21" s="45">
        <v>350</v>
      </c>
      <c r="E21" s="7">
        <v>3506.6080000000002</v>
      </c>
      <c r="F21" s="7">
        <v>1.1369422500292601</v>
      </c>
    </row>
    <row r="22" spans="1:6" x14ac:dyDescent="0.2">
      <c r="A22" s="45" t="s">
        <v>1169</v>
      </c>
      <c r="B22" s="45" t="s">
        <v>1170</v>
      </c>
      <c r="C22" s="45" t="s">
        <v>714</v>
      </c>
      <c r="D22" s="45">
        <v>300</v>
      </c>
      <c r="E22" s="7">
        <v>3152.0070000000001</v>
      </c>
      <c r="F22" s="7">
        <v>1.0219704998927599</v>
      </c>
    </row>
    <row r="23" spans="1:6" x14ac:dyDescent="0.2">
      <c r="A23" s="45" t="s">
        <v>1171</v>
      </c>
      <c r="B23" s="45" t="s">
        <v>1172</v>
      </c>
      <c r="C23" s="45" t="s">
        <v>658</v>
      </c>
      <c r="D23" s="45">
        <v>300</v>
      </c>
      <c r="E23" s="7">
        <v>3109.239</v>
      </c>
      <c r="F23" s="7">
        <v>1.00810389542792</v>
      </c>
    </row>
    <row r="24" spans="1:6" x14ac:dyDescent="0.2">
      <c r="A24" s="45" t="s">
        <v>1062</v>
      </c>
      <c r="B24" s="45" t="s">
        <v>1063</v>
      </c>
      <c r="C24" s="45" t="s">
        <v>1064</v>
      </c>
      <c r="D24" s="45">
        <v>300</v>
      </c>
      <c r="E24" s="7">
        <v>3001.7087999999999</v>
      </c>
      <c r="F24" s="7">
        <v>0.97323954003544699</v>
      </c>
    </row>
    <row r="25" spans="1:6" x14ac:dyDescent="0.2">
      <c r="A25" s="45" t="s">
        <v>1185</v>
      </c>
      <c r="B25" s="45" t="s">
        <v>1186</v>
      </c>
      <c r="C25" s="45" t="s">
        <v>661</v>
      </c>
      <c r="D25" s="45">
        <v>300</v>
      </c>
      <c r="E25" s="7">
        <v>2980.6979999999999</v>
      </c>
      <c r="F25" s="7">
        <v>0.96642723987902401</v>
      </c>
    </row>
    <row r="26" spans="1:6" x14ac:dyDescent="0.2">
      <c r="A26" s="45" t="s">
        <v>1044</v>
      </c>
      <c r="B26" s="45" t="s">
        <v>1045</v>
      </c>
      <c r="C26" s="45" t="s">
        <v>652</v>
      </c>
      <c r="D26" s="45">
        <v>300</v>
      </c>
      <c r="E26" s="7">
        <v>2974.9140000000002</v>
      </c>
      <c r="F26" s="7">
        <v>0.96455190223815601</v>
      </c>
    </row>
    <row r="27" spans="1:6" x14ac:dyDescent="0.2">
      <c r="A27" s="45" t="s">
        <v>1053</v>
      </c>
      <c r="B27" s="45" t="s">
        <v>1054</v>
      </c>
      <c r="C27" s="45" t="s">
        <v>1041</v>
      </c>
      <c r="D27" s="45">
        <v>270</v>
      </c>
      <c r="E27" s="7">
        <v>2869.1738999999998</v>
      </c>
      <c r="F27" s="7">
        <v>0.93026794828256198</v>
      </c>
    </row>
    <row r="28" spans="1:6" x14ac:dyDescent="0.2">
      <c r="A28" s="45" t="s">
        <v>647</v>
      </c>
      <c r="B28" s="45" t="s">
        <v>648</v>
      </c>
      <c r="C28" s="45" t="s">
        <v>649</v>
      </c>
      <c r="D28" s="45">
        <v>260</v>
      </c>
      <c r="E28" s="7">
        <v>2600.0182</v>
      </c>
      <c r="F28" s="7">
        <v>0.84299999955085303</v>
      </c>
    </row>
    <row r="29" spans="1:6" x14ac:dyDescent="0.2">
      <c r="A29" s="45" t="s">
        <v>1273</v>
      </c>
      <c r="B29" s="45" t="s">
        <v>1274</v>
      </c>
      <c r="C29" s="45" t="s">
        <v>1050</v>
      </c>
      <c r="D29" s="45">
        <v>250</v>
      </c>
      <c r="E29" s="7">
        <v>2468.1224999999999</v>
      </c>
      <c r="F29" s="7">
        <v>0.80023565465482105</v>
      </c>
    </row>
    <row r="30" spans="1:6" x14ac:dyDescent="0.2">
      <c r="A30" s="45" t="s">
        <v>1165</v>
      </c>
      <c r="B30" s="45" t="s">
        <v>1166</v>
      </c>
      <c r="C30" s="45" t="s">
        <v>661</v>
      </c>
      <c r="D30" s="45">
        <v>250</v>
      </c>
      <c r="E30" s="7">
        <v>2458.1224999999999</v>
      </c>
      <c r="F30" s="7">
        <v>0.79699336966023604</v>
      </c>
    </row>
    <row r="31" spans="1:6" x14ac:dyDescent="0.2">
      <c r="A31" s="45" t="s">
        <v>698</v>
      </c>
      <c r="B31" s="45" t="s">
        <v>699</v>
      </c>
      <c r="C31" s="45" t="s">
        <v>700</v>
      </c>
      <c r="D31" s="45">
        <v>250</v>
      </c>
      <c r="E31" s="7">
        <v>2457.2049999999999</v>
      </c>
      <c r="F31" s="7">
        <v>0.79669589001198304</v>
      </c>
    </row>
    <row r="32" spans="1:6" x14ac:dyDescent="0.2">
      <c r="A32" s="45" t="s">
        <v>1158</v>
      </c>
      <c r="B32" s="45" t="s">
        <v>1159</v>
      </c>
      <c r="C32" s="45" t="s">
        <v>1085</v>
      </c>
      <c r="D32" s="45">
        <v>2500</v>
      </c>
      <c r="E32" s="7">
        <v>2409.5174999999999</v>
      </c>
      <c r="F32" s="7">
        <v>0.78123424344405501</v>
      </c>
    </row>
    <row r="33" spans="1:6" x14ac:dyDescent="0.2">
      <c r="A33" s="45" t="s">
        <v>1090</v>
      </c>
      <c r="B33" s="45" t="s">
        <v>1091</v>
      </c>
      <c r="C33" s="45" t="s">
        <v>1092</v>
      </c>
      <c r="D33" s="45">
        <v>240</v>
      </c>
      <c r="E33" s="7">
        <v>2386.7328000000002</v>
      </c>
      <c r="F33" s="7">
        <v>0.77384679435244197</v>
      </c>
    </row>
    <row r="34" spans="1:6" x14ac:dyDescent="0.2">
      <c r="A34" s="45" t="s">
        <v>1083</v>
      </c>
      <c r="B34" s="45" t="s">
        <v>1084</v>
      </c>
      <c r="C34" s="45" t="s">
        <v>1085</v>
      </c>
      <c r="D34" s="45">
        <v>200</v>
      </c>
      <c r="E34" s="7">
        <v>2065.6179999999999</v>
      </c>
      <c r="F34" s="7">
        <v>0.66973222459451798</v>
      </c>
    </row>
    <row r="35" spans="1:6" x14ac:dyDescent="0.2">
      <c r="A35" s="45" t="s">
        <v>1215</v>
      </c>
      <c r="B35" s="45" t="s">
        <v>1216</v>
      </c>
      <c r="C35" s="45" t="s">
        <v>1217</v>
      </c>
      <c r="D35" s="45">
        <v>210</v>
      </c>
      <c r="E35" s="7">
        <v>2055.5997000000002</v>
      </c>
      <c r="F35" s="7">
        <v>0.66648400621839299</v>
      </c>
    </row>
    <row r="36" spans="1:6" x14ac:dyDescent="0.2">
      <c r="A36" s="45" t="s">
        <v>659</v>
      </c>
      <c r="B36" s="45" t="s">
        <v>660</v>
      </c>
      <c r="C36" s="45" t="s">
        <v>661</v>
      </c>
      <c r="D36" s="45">
        <v>200</v>
      </c>
      <c r="E36" s="7">
        <v>2033.8871999999999</v>
      </c>
      <c r="F36" s="7">
        <v>0.65944419492389905</v>
      </c>
    </row>
    <row r="37" spans="1:6" x14ac:dyDescent="0.2">
      <c r="A37" s="45" t="s">
        <v>1189</v>
      </c>
      <c r="B37" s="45" t="s">
        <v>1190</v>
      </c>
      <c r="C37" s="45" t="s">
        <v>676</v>
      </c>
      <c r="D37" s="45">
        <v>200000</v>
      </c>
      <c r="E37" s="7">
        <v>2009.816</v>
      </c>
      <c r="F37" s="7">
        <v>0.65163962586773305</v>
      </c>
    </row>
    <row r="38" spans="1:6" x14ac:dyDescent="0.2">
      <c r="A38" s="45" t="s">
        <v>725</v>
      </c>
      <c r="B38" s="45" t="s">
        <v>726</v>
      </c>
      <c r="C38" s="45" t="s">
        <v>700</v>
      </c>
      <c r="D38" s="45">
        <v>200</v>
      </c>
      <c r="E38" s="7">
        <v>1969.134</v>
      </c>
      <c r="F38" s="7">
        <v>0.63844936205276204</v>
      </c>
    </row>
    <row r="39" spans="1:6" x14ac:dyDescent="0.2">
      <c r="A39" s="45" t="s">
        <v>1187</v>
      </c>
      <c r="B39" s="45" t="s">
        <v>1188</v>
      </c>
      <c r="C39" s="45" t="s">
        <v>673</v>
      </c>
      <c r="D39" s="45">
        <v>180</v>
      </c>
      <c r="E39" s="7">
        <v>1886.184</v>
      </c>
      <c r="F39" s="7">
        <v>0.61155460802267703</v>
      </c>
    </row>
    <row r="40" spans="1:6" x14ac:dyDescent="0.2">
      <c r="A40" s="45" t="s">
        <v>1175</v>
      </c>
      <c r="B40" s="45" t="s">
        <v>1176</v>
      </c>
      <c r="C40" s="45" t="s">
        <v>1031</v>
      </c>
      <c r="D40" s="45">
        <v>170</v>
      </c>
      <c r="E40" s="7">
        <v>1725.7005999999999</v>
      </c>
      <c r="F40" s="7">
        <v>0.55952131605267497</v>
      </c>
    </row>
    <row r="41" spans="1:6" x14ac:dyDescent="0.2">
      <c r="A41" s="45" t="s">
        <v>1201</v>
      </c>
      <c r="B41" s="45" t="s">
        <v>1202</v>
      </c>
      <c r="C41" s="45" t="s">
        <v>652</v>
      </c>
      <c r="D41" s="45">
        <v>150</v>
      </c>
      <c r="E41" s="7">
        <v>1505.5215000000001</v>
      </c>
      <c r="F41" s="7">
        <v>0.48813297684754697</v>
      </c>
    </row>
    <row r="42" spans="1:6" x14ac:dyDescent="0.2">
      <c r="A42" s="45" t="s">
        <v>1029</v>
      </c>
      <c r="B42" s="45" t="s">
        <v>1030</v>
      </c>
      <c r="C42" s="45" t="s">
        <v>1031</v>
      </c>
      <c r="D42" s="45">
        <v>150</v>
      </c>
      <c r="E42" s="7">
        <v>1474.62</v>
      </c>
      <c r="F42" s="7">
        <v>0.47811382987152901</v>
      </c>
    </row>
    <row r="43" spans="1:6" x14ac:dyDescent="0.2">
      <c r="A43" s="45" t="s">
        <v>1209</v>
      </c>
      <c r="B43" s="45" t="s">
        <v>1210</v>
      </c>
      <c r="C43" s="45" t="s">
        <v>673</v>
      </c>
      <c r="D43" s="45">
        <v>140</v>
      </c>
      <c r="E43" s="7">
        <v>1471.5008</v>
      </c>
      <c r="F43" s="7">
        <v>0.47710249633601798</v>
      </c>
    </row>
    <row r="44" spans="1:6" x14ac:dyDescent="0.2">
      <c r="A44" s="45" t="s">
        <v>1059</v>
      </c>
      <c r="B44" s="45" t="s">
        <v>1060</v>
      </c>
      <c r="C44" s="45" t="s">
        <v>1061</v>
      </c>
      <c r="D44" s="45">
        <v>138</v>
      </c>
      <c r="E44" s="7">
        <v>1370.40624</v>
      </c>
      <c r="F44" s="7">
        <v>0.44432475884379802</v>
      </c>
    </row>
    <row r="45" spans="1:6" x14ac:dyDescent="0.2">
      <c r="A45" s="45" t="s">
        <v>1197</v>
      </c>
      <c r="B45" s="45" t="s">
        <v>1198</v>
      </c>
      <c r="C45" s="45" t="s">
        <v>661</v>
      </c>
      <c r="D45" s="45">
        <v>100</v>
      </c>
      <c r="E45" s="7">
        <v>1048.431</v>
      </c>
      <c r="F45" s="7">
        <v>0.3399312099158</v>
      </c>
    </row>
    <row r="46" spans="1:6" x14ac:dyDescent="0.2">
      <c r="A46" s="45" t="s">
        <v>1199</v>
      </c>
      <c r="B46" s="45" t="s">
        <v>1200</v>
      </c>
      <c r="C46" s="45" t="s">
        <v>687</v>
      </c>
      <c r="D46" s="45">
        <v>100</v>
      </c>
      <c r="E46" s="7">
        <v>1021.599</v>
      </c>
      <c r="F46" s="7">
        <v>0.33123151081832902</v>
      </c>
    </row>
    <row r="47" spans="1:6" x14ac:dyDescent="0.2">
      <c r="A47" s="45" t="s">
        <v>727</v>
      </c>
      <c r="B47" s="45" t="s">
        <v>728</v>
      </c>
      <c r="C47" s="45" t="s">
        <v>673</v>
      </c>
      <c r="D47" s="45">
        <v>100</v>
      </c>
      <c r="E47" s="7">
        <v>1004.636</v>
      </c>
      <c r="F47" s="7">
        <v>0.32573162278201401</v>
      </c>
    </row>
    <row r="48" spans="1:6" x14ac:dyDescent="0.2">
      <c r="A48" s="45" t="s">
        <v>1179</v>
      </c>
      <c r="B48" s="45" t="s">
        <v>1180</v>
      </c>
      <c r="C48" s="45" t="s">
        <v>1050</v>
      </c>
      <c r="D48" s="45">
        <v>100</v>
      </c>
      <c r="E48" s="7">
        <v>991.75599999999997</v>
      </c>
      <c r="F48" s="7">
        <v>0.32155555970898803</v>
      </c>
    </row>
    <row r="49" spans="1:6" x14ac:dyDescent="0.2">
      <c r="A49" s="45" t="s">
        <v>1069</v>
      </c>
      <c r="B49" s="45" t="s">
        <v>1070</v>
      </c>
      <c r="C49" s="45" t="s">
        <v>1071</v>
      </c>
      <c r="D49" s="45">
        <v>100</v>
      </c>
      <c r="E49" s="7">
        <v>955.81399999999996</v>
      </c>
      <c r="F49" s="7">
        <v>0.30990213898145003</v>
      </c>
    </row>
    <row r="50" spans="1:6" x14ac:dyDescent="0.2">
      <c r="A50" s="45" t="s">
        <v>1183</v>
      </c>
      <c r="B50" s="45" t="s">
        <v>1184</v>
      </c>
      <c r="C50" s="45" t="s">
        <v>668</v>
      </c>
      <c r="D50" s="45">
        <v>80</v>
      </c>
      <c r="E50" s="7">
        <v>815.35360000000003</v>
      </c>
      <c r="F50" s="7">
        <v>0.26436087425610599</v>
      </c>
    </row>
    <row r="51" spans="1:6" x14ac:dyDescent="0.2">
      <c r="A51" s="45" t="s">
        <v>1065</v>
      </c>
      <c r="B51" s="45" t="s">
        <v>1066</v>
      </c>
      <c r="C51" s="45" t="s">
        <v>1041</v>
      </c>
      <c r="D51" s="45">
        <v>58</v>
      </c>
      <c r="E51" s="7">
        <v>599.09127999999998</v>
      </c>
      <c r="F51" s="7">
        <v>0.19424246675308701</v>
      </c>
    </row>
    <row r="52" spans="1:6" x14ac:dyDescent="0.2">
      <c r="A52" s="45" t="s">
        <v>1275</v>
      </c>
      <c r="B52" s="45" t="s">
        <v>1276</v>
      </c>
      <c r="C52" s="45" t="s">
        <v>1085</v>
      </c>
      <c r="D52" s="45">
        <v>50</v>
      </c>
      <c r="E52" s="7">
        <v>517.51850000000002</v>
      </c>
      <c r="F52" s="7">
        <v>0.167794246697026</v>
      </c>
    </row>
    <row r="53" spans="1:6" x14ac:dyDescent="0.2">
      <c r="A53" s="45" t="s">
        <v>1277</v>
      </c>
      <c r="B53" s="45" t="s">
        <v>1278</v>
      </c>
      <c r="C53" s="45" t="s">
        <v>687</v>
      </c>
      <c r="D53" s="45">
        <v>50</v>
      </c>
      <c r="E53" s="7">
        <v>503.09500000000003</v>
      </c>
      <c r="F53" s="7">
        <v>0.16311773693508599</v>
      </c>
    </row>
    <row r="54" spans="1:6" x14ac:dyDescent="0.2">
      <c r="A54" s="45" t="s">
        <v>1279</v>
      </c>
      <c r="B54" s="45" t="s">
        <v>1280</v>
      </c>
      <c r="C54" s="45" t="s">
        <v>673</v>
      </c>
      <c r="D54" s="45">
        <v>1500</v>
      </c>
      <c r="E54" s="7">
        <v>418.60950000000003</v>
      </c>
      <c r="F54" s="7">
        <v>0.13572513004408299</v>
      </c>
    </row>
    <row r="55" spans="1:6" x14ac:dyDescent="0.2">
      <c r="A55" s="45" t="s">
        <v>765</v>
      </c>
      <c r="B55" s="45" t="s">
        <v>766</v>
      </c>
      <c r="C55" s="45" t="s">
        <v>767</v>
      </c>
      <c r="D55" s="45">
        <v>20</v>
      </c>
      <c r="E55" s="7">
        <v>203.14500000000001</v>
      </c>
      <c r="F55" s="7">
        <v>6.5865398522501895E-2</v>
      </c>
    </row>
    <row r="56" spans="1:6" x14ac:dyDescent="0.2">
      <c r="A56" s="44" t="s">
        <v>135</v>
      </c>
      <c r="B56" s="45"/>
      <c r="C56" s="45"/>
      <c r="D56" s="45"/>
      <c r="E56" s="6">
        <f>SUM(E8:E55)</f>
        <v>133774.88221999997</v>
      </c>
      <c r="F56" s="6">
        <f>SUM(F8:F55)</f>
        <v>43.373629327431409</v>
      </c>
    </row>
    <row r="57" spans="1:6" x14ac:dyDescent="0.2">
      <c r="A57" s="45"/>
      <c r="B57" s="45"/>
      <c r="C57" s="45"/>
      <c r="D57" s="45"/>
      <c r="E57" s="7"/>
      <c r="F57" s="7"/>
    </row>
    <row r="58" spans="1:6" x14ac:dyDescent="0.2">
      <c r="A58" s="44" t="s">
        <v>788</v>
      </c>
      <c r="B58" s="45"/>
      <c r="C58" s="45"/>
      <c r="D58" s="45"/>
      <c r="E58" s="7"/>
      <c r="F58" s="7"/>
    </row>
    <row r="59" spans="1:6" x14ac:dyDescent="0.2">
      <c r="A59" s="45" t="s">
        <v>1106</v>
      </c>
      <c r="B59" s="45" t="s">
        <v>1107</v>
      </c>
      <c r="C59" s="45" t="s">
        <v>1108</v>
      </c>
      <c r="D59" s="45">
        <v>11978</v>
      </c>
      <c r="E59" s="7">
        <v>11688.395915999999</v>
      </c>
      <c r="F59" s="7">
        <v>3.7897110689218199</v>
      </c>
    </row>
    <row r="60" spans="1:6" x14ac:dyDescent="0.2">
      <c r="A60" s="45" t="s">
        <v>811</v>
      </c>
      <c r="B60" s="45" t="s">
        <v>812</v>
      </c>
      <c r="C60" s="45" t="s">
        <v>813</v>
      </c>
      <c r="D60" s="45">
        <v>740</v>
      </c>
      <c r="E60" s="7">
        <v>11216.8904</v>
      </c>
      <c r="F60" s="7">
        <v>3.6368355429827299</v>
      </c>
    </row>
    <row r="61" spans="1:6" x14ac:dyDescent="0.2">
      <c r="A61" s="45" t="s">
        <v>1109</v>
      </c>
      <c r="B61" s="45" t="s">
        <v>1110</v>
      </c>
      <c r="C61" s="45" t="s">
        <v>785</v>
      </c>
      <c r="D61" s="45">
        <v>1060</v>
      </c>
      <c r="E61" s="7">
        <v>10339.112800000001</v>
      </c>
      <c r="F61" s="7">
        <v>3.3522350288764202</v>
      </c>
    </row>
    <row r="62" spans="1:6" x14ac:dyDescent="0.2">
      <c r="A62" s="45" t="s">
        <v>1122</v>
      </c>
      <c r="B62" s="45" t="s">
        <v>1123</v>
      </c>
      <c r="C62" s="45" t="s">
        <v>806</v>
      </c>
      <c r="D62" s="45">
        <v>9000</v>
      </c>
      <c r="E62" s="7">
        <v>8933.9580000000005</v>
      </c>
      <c r="F62" s="7">
        <v>2.8966437965654799</v>
      </c>
    </row>
    <row r="63" spans="1:6" x14ac:dyDescent="0.2">
      <c r="A63" s="45" t="s">
        <v>1250</v>
      </c>
      <c r="B63" s="45" t="s">
        <v>1251</v>
      </c>
      <c r="C63" s="45" t="s">
        <v>813</v>
      </c>
      <c r="D63" s="45">
        <v>60</v>
      </c>
      <c r="E63" s="7">
        <v>8230.3680000000004</v>
      </c>
      <c r="F63" s="7">
        <v>2.66851986663145</v>
      </c>
    </row>
    <row r="64" spans="1:6" x14ac:dyDescent="0.2">
      <c r="A64" s="45" t="s">
        <v>1098</v>
      </c>
      <c r="B64" s="45" t="s">
        <v>1099</v>
      </c>
      <c r="C64" s="45" t="s">
        <v>1092</v>
      </c>
      <c r="D64" s="45">
        <v>60</v>
      </c>
      <c r="E64" s="7">
        <v>6846.3720000000003</v>
      </c>
      <c r="F64" s="7">
        <v>2.2197889202948602</v>
      </c>
    </row>
    <row r="65" spans="1:6" x14ac:dyDescent="0.2">
      <c r="A65" s="45" t="s">
        <v>1230</v>
      </c>
      <c r="B65" s="45" t="s">
        <v>1231</v>
      </c>
      <c r="C65" s="45" t="s">
        <v>806</v>
      </c>
      <c r="D65" s="45">
        <v>6000</v>
      </c>
      <c r="E65" s="7">
        <v>5959.8779999999997</v>
      </c>
      <c r="F65" s="7">
        <v>1.9323623008958699</v>
      </c>
    </row>
    <row r="66" spans="1:6" x14ac:dyDescent="0.2">
      <c r="A66" s="45" t="s">
        <v>1281</v>
      </c>
      <c r="B66" s="45" t="s">
        <v>1282</v>
      </c>
      <c r="C66" s="45" t="s">
        <v>1283</v>
      </c>
      <c r="D66" s="45">
        <v>600</v>
      </c>
      <c r="E66" s="7">
        <v>5947.0439999999999</v>
      </c>
      <c r="F66" s="7">
        <v>1.9282011523338201</v>
      </c>
    </row>
    <row r="67" spans="1:6" x14ac:dyDescent="0.2">
      <c r="A67" s="45" t="s">
        <v>1284</v>
      </c>
      <c r="B67" s="45" t="s">
        <v>1285</v>
      </c>
      <c r="C67" s="45" t="s">
        <v>1105</v>
      </c>
      <c r="D67" s="45">
        <v>500</v>
      </c>
      <c r="E67" s="7">
        <v>5237.2250000000004</v>
      </c>
      <c r="F67" s="7">
        <v>1.6980576030766701</v>
      </c>
    </row>
    <row r="68" spans="1:6" x14ac:dyDescent="0.2">
      <c r="A68" s="45" t="s">
        <v>1111</v>
      </c>
      <c r="B68" s="45" t="s">
        <v>1112</v>
      </c>
      <c r="C68" s="45" t="s">
        <v>821</v>
      </c>
      <c r="D68" s="45">
        <v>450</v>
      </c>
      <c r="E68" s="7">
        <v>4490.7614999999996</v>
      </c>
      <c r="F68" s="7">
        <v>1.4560328625711101</v>
      </c>
    </row>
    <row r="69" spans="1:6" x14ac:dyDescent="0.2">
      <c r="A69" s="45" t="s">
        <v>1115</v>
      </c>
      <c r="B69" s="45" t="s">
        <v>1116</v>
      </c>
      <c r="C69" s="45" t="s">
        <v>806</v>
      </c>
      <c r="D69" s="45">
        <v>450</v>
      </c>
      <c r="E69" s="7">
        <v>4447.6379999999999</v>
      </c>
      <c r="F69" s="7">
        <v>1.44205099487471</v>
      </c>
    </row>
    <row r="70" spans="1:6" x14ac:dyDescent="0.2">
      <c r="A70" s="45" t="s">
        <v>1286</v>
      </c>
      <c r="B70" s="45" t="s">
        <v>1287</v>
      </c>
      <c r="C70" s="45" t="s">
        <v>649</v>
      </c>
      <c r="D70" s="45">
        <v>400</v>
      </c>
      <c r="E70" s="7">
        <v>3936.9679999999998</v>
      </c>
      <c r="F70" s="7">
        <v>1.2764772270562299</v>
      </c>
    </row>
    <row r="71" spans="1:6" x14ac:dyDescent="0.2">
      <c r="A71" s="45" t="s">
        <v>1288</v>
      </c>
      <c r="B71" s="45" t="s">
        <v>1289</v>
      </c>
      <c r="C71" s="45" t="s">
        <v>816</v>
      </c>
      <c r="D71" s="45">
        <v>370</v>
      </c>
      <c r="E71" s="7">
        <v>3920.6495</v>
      </c>
      <c r="F71" s="7">
        <v>1.27118630428781</v>
      </c>
    </row>
    <row r="72" spans="1:6" x14ac:dyDescent="0.2">
      <c r="A72" s="45" t="s">
        <v>798</v>
      </c>
      <c r="B72" s="45" t="s">
        <v>799</v>
      </c>
      <c r="C72" s="45" t="s">
        <v>690</v>
      </c>
      <c r="D72" s="45">
        <v>375</v>
      </c>
      <c r="E72" s="7">
        <v>3871.19625</v>
      </c>
      <c r="F72" s="7">
        <v>1.2551521512469701</v>
      </c>
    </row>
    <row r="73" spans="1:6" x14ac:dyDescent="0.2">
      <c r="A73" s="45" t="s">
        <v>1227</v>
      </c>
      <c r="B73" s="45" t="s">
        <v>1228</v>
      </c>
      <c r="C73" s="45" t="s">
        <v>806</v>
      </c>
      <c r="D73" s="45">
        <v>400</v>
      </c>
      <c r="E73" s="7">
        <v>3783.0680000000002</v>
      </c>
      <c r="F73" s="7">
        <v>1.22657846098956</v>
      </c>
    </row>
    <row r="74" spans="1:6" x14ac:dyDescent="0.2">
      <c r="A74" s="45" t="s">
        <v>1143</v>
      </c>
      <c r="B74" s="45" t="s">
        <v>1144</v>
      </c>
      <c r="C74" s="45" t="s">
        <v>794</v>
      </c>
      <c r="D74" s="45">
        <v>350</v>
      </c>
      <c r="E74" s="7">
        <v>3464.9650000000001</v>
      </c>
      <c r="F74" s="7">
        <v>1.1234404026263101</v>
      </c>
    </row>
    <row r="75" spans="1:6" x14ac:dyDescent="0.2">
      <c r="A75" s="45" t="s">
        <v>1147</v>
      </c>
      <c r="B75" s="45" t="s">
        <v>1148</v>
      </c>
      <c r="C75" s="45" t="s">
        <v>785</v>
      </c>
      <c r="D75" s="45">
        <v>300</v>
      </c>
      <c r="E75" s="7">
        <v>3322.1759999999999</v>
      </c>
      <c r="F75" s="7">
        <v>1.07714413941712</v>
      </c>
    </row>
    <row r="76" spans="1:6" x14ac:dyDescent="0.2">
      <c r="A76" s="45" t="s">
        <v>833</v>
      </c>
      <c r="B76" s="45" t="s">
        <v>834</v>
      </c>
      <c r="C76" s="45" t="s">
        <v>794</v>
      </c>
      <c r="D76" s="45">
        <v>310</v>
      </c>
      <c r="E76" s="7">
        <v>3109.7184999999999</v>
      </c>
      <c r="F76" s="7">
        <v>1.00825936299341</v>
      </c>
    </row>
    <row r="77" spans="1:6" x14ac:dyDescent="0.2">
      <c r="A77" s="45" t="s">
        <v>1290</v>
      </c>
      <c r="B77" s="45" t="s">
        <v>1291</v>
      </c>
      <c r="C77" s="45" t="s">
        <v>1097</v>
      </c>
      <c r="D77" s="45">
        <v>338</v>
      </c>
      <c r="E77" s="7">
        <v>3091.6454399999998</v>
      </c>
      <c r="F77" s="7">
        <v>1.00239956186899</v>
      </c>
    </row>
    <row r="78" spans="1:6" x14ac:dyDescent="0.2">
      <c r="A78" s="45" t="s">
        <v>1120</v>
      </c>
      <c r="B78" s="45" t="s">
        <v>1121</v>
      </c>
      <c r="C78" s="45" t="s">
        <v>1108</v>
      </c>
      <c r="D78" s="45">
        <v>22</v>
      </c>
      <c r="E78" s="7">
        <v>3002.5225999999998</v>
      </c>
      <c r="F78" s="7">
        <v>0.97350339718830703</v>
      </c>
    </row>
    <row r="79" spans="1:6" x14ac:dyDescent="0.2">
      <c r="A79" s="45" t="s">
        <v>1292</v>
      </c>
      <c r="B79" s="45" t="s">
        <v>796</v>
      </c>
      <c r="C79" s="45" t="s">
        <v>797</v>
      </c>
      <c r="D79" s="45">
        <v>300</v>
      </c>
      <c r="E79" s="7">
        <v>2973.6179999999999</v>
      </c>
      <c r="F79" s="7">
        <v>0.96413170210285803</v>
      </c>
    </row>
    <row r="80" spans="1:6" x14ac:dyDescent="0.2">
      <c r="A80" s="45" t="s">
        <v>1139</v>
      </c>
      <c r="B80" s="45" t="s">
        <v>1140</v>
      </c>
      <c r="C80" s="45" t="s">
        <v>714</v>
      </c>
      <c r="D80" s="45">
        <v>25</v>
      </c>
      <c r="E80" s="7">
        <v>2702.2224999999999</v>
      </c>
      <c r="F80" s="7">
        <v>0.87613754637806196</v>
      </c>
    </row>
    <row r="81" spans="1:6" x14ac:dyDescent="0.2">
      <c r="A81" s="45" t="s">
        <v>1293</v>
      </c>
      <c r="B81" s="45" t="s">
        <v>1294</v>
      </c>
      <c r="C81" s="45" t="s">
        <v>816</v>
      </c>
      <c r="D81" s="45">
        <v>250</v>
      </c>
      <c r="E81" s="7">
        <v>2623.665</v>
      </c>
      <c r="F81" s="7">
        <v>0.85066696603184899</v>
      </c>
    </row>
    <row r="82" spans="1:6" x14ac:dyDescent="0.2">
      <c r="A82" s="45" t="s">
        <v>1295</v>
      </c>
      <c r="B82" s="45" t="s">
        <v>1296</v>
      </c>
      <c r="C82" s="45" t="s">
        <v>837</v>
      </c>
      <c r="D82" s="45">
        <v>250</v>
      </c>
      <c r="E82" s="7">
        <v>2520.6475</v>
      </c>
      <c r="F82" s="7">
        <v>0.81726575658888001</v>
      </c>
    </row>
    <row r="83" spans="1:6" x14ac:dyDescent="0.2">
      <c r="A83" s="45" t="s">
        <v>1297</v>
      </c>
      <c r="B83" s="45" t="s">
        <v>1298</v>
      </c>
      <c r="C83" s="45" t="s">
        <v>837</v>
      </c>
      <c r="D83" s="45">
        <v>250</v>
      </c>
      <c r="E83" s="7">
        <v>2505.08</v>
      </c>
      <c r="F83" s="7">
        <v>0.81221832942355998</v>
      </c>
    </row>
    <row r="84" spans="1:6" x14ac:dyDescent="0.2">
      <c r="A84" s="45" t="s">
        <v>1254</v>
      </c>
      <c r="B84" s="45" t="s">
        <v>1255</v>
      </c>
      <c r="C84" s="45" t="s">
        <v>837</v>
      </c>
      <c r="D84" s="45">
        <v>230</v>
      </c>
      <c r="E84" s="7">
        <v>2323.6968999999999</v>
      </c>
      <c r="F84" s="7">
        <v>0.75340875908342397</v>
      </c>
    </row>
    <row r="85" spans="1:6" x14ac:dyDescent="0.2">
      <c r="A85" s="45" t="s">
        <v>1220</v>
      </c>
      <c r="B85" s="45" t="s">
        <v>1221</v>
      </c>
      <c r="C85" s="45" t="s">
        <v>813</v>
      </c>
      <c r="D85" s="45">
        <v>17</v>
      </c>
      <c r="E85" s="7">
        <v>2320.7329</v>
      </c>
      <c r="F85" s="7">
        <v>0.75244774581102902</v>
      </c>
    </row>
    <row r="86" spans="1:6" x14ac:dyDescent="0.2">
      <c r="A86" s="45" t="s">
        <v>1258</v>
      </c>
      <c r="B86" s="45" t="s">
        <v>1259</v>
      </c>
      <c r="C86" s="45" t="s">
        <v>837</v>
      </c>
      <c r="D86" s="45">
        <v>230</v>
      </c>
      <c r="E86" s="7">
        <v>2319.7523999999999</v>
      </c>
      <c r="F86" s="7">
        <v>0.75212983976730996</v>
      </c>
    </row>
    <row r="87" spans="1:6" x14ac:dyDescent="0.2">
      <c r="A87" s="45" t="s">
        <v>1252</v>
      </c>
      <c r="B87" s="45" t="s">
        <v>1253</v>
      </c>
      <c r="C87" s="45" t="s">
        <v>806</v>
      </c>
      <c r="D87" s="45">
        <v>200</v>
      </c>
      <c r="E87" s="7">
        <v>2014.078</v>
      </c>
      <c r="F87" s="7">
        <v>0.65302148773242596</v>
      </c>
    </row>
    <row r="88" spans="1:6" x14ac:dyDescent="0.2">
      <c r="A88" s="45" t="s">
        <v>1262</v>
      </c>
      <c r="B88" s="45" t="s">
        <v>1263</v>
      </c>
      <c r="C88" s="45" t="s">
        <v>1224</v>
      </c>
      <c r="D88" s="45">
        <v>190</v>
      </c>
      <c r="E88" s="7">
        <v>1836.4069999999999</v>
      </c>
      <c r="F88" s="7">
        <v>0.59541548600512995</v>
      </c>
    </row>
    <row r="89" spans="1:6" x14ac:dyDescent="0.2">
      <c r="A89" s="45" t="s">
        <v>1260</v>
      </c>
      <c r="B89" s="45" t="s">
        <v>1261</v>
      </c>
      <c r="C89" s="45" t="s">
        <v>785</v>
      </c>
      <c r="D89" s="45">
        <v>150</v>
      </c>
      <c r="E89" s="7">
        <v>1758.2280000000001</v>
      </c>
      <c r="F89" s="7">
        <v>0.57006762614596196</v>
      </c>
    </row>
    <row r="90" spans="1:6" x14ac:dyDescent="0.2">
      <c r="A90" s="45" t="s">
        <v>1264</v>
      </c>
      <c r="B90" s="45" t="s">
        <v>1265</v>
      </c>
      <c r="C90" s="45" t="s">
        <v>1105</v>
      </c>
      <c r="D90" s="45">
        <v>160</v>
      </c>
      <c r="E90" s="7">
        <v>1675.912</v>
      </c>
      <c r="F90" s="7">
        <v>0.54337843298453403</v>
      </c>
    </row>
    <row r="91" spans="1:6" x14ac:dyDescent="0.2">
      <c r="A91" s="45" t="s">
        <v>1100</v>
      </c>
      <c r="B91" s="45" t="s">
        <v>1101</v>
      </c>
      <c r="C91" s="45" t="s">
        <v>1102</v>
      </c>
      <c r="D91" s="45">
        <v>150</v>
      </c>
      <c r="E91" s="7">
        <v>1639.125</v>
      </c>
      <c r="F91" s="7">
        <v>0.53145103917495295</v>
      </c>
    </row>
    <row r="92" spans="1:6" x14ac:dyDescent="0.2">
      <c r="A92" s="45" t="s">
        <v>1299</v>
      </c>
      <c r="B92" s="45" t="s">
        <v>1300</v>
      </c>
      <c r="C92" s="45" t="s">
        <v>1102</v>
      </c>
      <c r="D92" s="45">
        <v>140</v>
      </c>
      <c r="E92" s="7">
        <v>1530.0011999999999</v>
      </c>
      <c r="F92" s="7">
        <v>0.49606999324574103</v>
      </c>
    </row>
    <row r="93" spans="1:6" x14ac:dyDescent="0.2">
      <c r="A93" s="45" t="s">
        <v>822</v>
      </c>
      <c r="B93" s="45" t="s">
        <v>823</v>
      </c>
      <c r="C93" s="45" t="s">
        <v>794</v>
      </c>
      <c r="D93" s="45">
        <v>150</v>
      </c>
      <c r="E93" s="7">
        <v>1500.0168000000001</v>
      </c>
      <c r="F93" s="7">
        <v>0.48634819622657699</v>
      </c>
    </row>
    <row r="94" spans="1:6" x14ac:dyDescent="0.2">
      <c r="A94" s="45" t="s">
        <v>800</v>
      </c>
      <c r="B94" s="45" t="s">
        <v>801</v>
      </c>
      <c r="C94" s="45" t="s">
        <v>794</v>
      </c>
      <c r="D94" s="45">
        <v>150</v>
      </c>
      <c r="E94" s="7">
        <v>1499.9812999999999</v>
      </c>
      <c r="F94" s="7">
        <v>0.48633668611484598</v>
      </c>
    </row>
    <row r="95" spans="1:6" x14ac:dyDescent="0.2">
      <c r="A95" s="45" t="s">
        <v>1117</v>
      </c>
      <c r="B95" s="45" t="s">
        <v>796</v>
      </c>
      <c r="C95" s="45" t="s">
        <v>797</v>
      </c>
      <c r="D95" s="45">
        <v>150</v>
      </c>
      <c r="E95" s="7">
        <v>1485.1469999999999</v>
      </c>
      <c r="F95" s="7">
        <v>0.481526983285329</v>
      </c>
    </row>
    <row r="96" spans="1:6" x14ac:dyDescent="0.2">
      <c r="A96" s="45" t="s">
        <v>1125</v>
      </c>
      <c r="B96" s="45" t="s">
        <v>1126</v>
      </c>
      <c r="C96" s="45" t="s">
        <v>813</v>
      </c>
      <c r="D96" s="45">
        <v>120</v>
      </c>
      <c r="E96" s="7">
        <v>1187.5283999999999</v>
      </c>
      <c r="F96" s="7">
        <v>0.38503055119638202</v>
      </c>
    </row>
    <row r="97" spans="1:10" x14ac:dyDescent="0.2">
      <c r="A97" s="45" t="s">
        <v>1266</v>
      </c>
      <c r="B97" s="45" t="s">
        <v>1267</v>
      </c>
      <c r="C97" s="45" t="s">
        <v>837</v>
      </c>
      <c r="D97" s="45">
        <v>230</v>
      </c>
      <c r="E97" s="7">
        <v>1151.6996999999999</v>
      </c>
      <c r="F97" s="7">
        <v>0.37341386555783201</v>
      </c>
    </row>
    <row r="98" spans="1:10" x14ac:dyDescent="0.2">
      <c r="A98" s="45" t="s">
        <v>1141</v>
      </c>
      <c r="B98" s="45" t="s">
        <v>1142</v>
      </c>
      <c r="C98" s="45" t="s">
        <v>806</v>
      </c>
      <c r="D98" s="45">
        <v>100</v>
      </c>
      <c r="E98" s="7">
        <v>1000.917</v>
      </c>
      <c r="F98" s="7">
        <v>0.32452581699252803</v>
      </c>
    </row>
    <row r="99" spans="1:10" x14ac:dyDescent="0.2">
      <c r="A99" s="45" t="s">
        <v>1137</v>
      </c>
      <c r="B99" s="45" t="s">
        <v>1138</v>
      </c>
      <c r="C99" s="45" t="s">
        <v>655</v>
      </c>
      <c r="D99" s="45">
        <v>100</v>
      </c>
      <c r="E99" s="7">
        <v>982.82600000000002</v>
      </c>
      <c r="F99" s="7">
        <v>0.31866019920882299</v>
      </c>
    </row>
    <row r="100" spans="1:10" x14ac:dyDescent="0.2">
      <c r="A100" s="45" t="s">
        <v>789</v>
      </c>
      <c r="B100" s="45" t="s">
        <v>790</v>
      </c>
      <c r="C100" s="45" t="s">
        <v>791</v>
      </c>
      <c r="D100" s="45">
        <v>160</v>
      </c>
      <c r="E100" s="7">
        <v>800.33600000000001</v>
      </c>
      <c r="F100" s="7">
        <v>0.259491740342637</v>
      </c>
    </row>
    <row r="101" spans="1:10" x14ac:dyDescent="0.2">
      <c r="A101" s="45" t="s">
        <v>1236</v>
      </c>
      <c r="B101" s="45" t="s">
        <v>1237</v>
      </c>
      <c r="C101" s="45" t="s">
        <v>785</v>
      </c>
      <c r="D101" s="45">
        <v>50</v>
      </c>
      <c r="E101" s="7">
        <v>553.69600000000003</v>
      </c>
      <c r="F101" s="7">
        <v>0.17952402323618699</v>
      </c>
    </row>
    <row r="102" spans="1:10" x14ac:dyDescent="0.2">
      <c r="A102" s="45" t="s">
        <v>1218</v>
      </c>
      <c r="B102" s="45" t="s">
        <v>1219</v>
      </c>
      <c r="C102" s="45" t="s">
        <v>649</v>
      </c>
      <c r="D102" s="45">
        <v>40</v>
      </c>
      <c r="E102" s="7">
        <v>399.40600000000001</v>
      </c>
      <c r="F102" s="7">
        <v>0.12949880805473099</v>
      </c>
    </row>
    <row r="103" spans="1:10" x14ac:dyDescent="0.2">
      <c r="A103" s="44" t="s">
        <v>135</v>
      </c>
      <c r="B103" s="45"/>
      <c r="C103" s="45"/>
      <c r="D103" s="45"/>
      <c r="E103" s="6">
        <f>SUM(E59:E102)</f>
        <v>156145.27350600003</v>
      </c>
      <c r="F103" s="6">
        <f>SUM(F59:F102)</f>
        <v>50.62674772639123</v>
      </c>
    </row>
    <row r="104" spans="1:10" x14ac:dyDescent="0.2">
      <c r="A104" s="45"/>
      <c r="B104" s="45"/>
      <c r="C104" s="45"/>
      <c r="D104" s="45"/>
      <c r="E104" s="7"/>
      <c r="F104" s="7"/>
    </row>
    <row r="105" spans="1:10" x14ac:dyDescent="0.2">
      <c r="A105" s="45"/>
      <c r="B105" s="45"/>
      <c r="C105" s="45"/>
      <c r="D105" s="45"/>
      <c r="E105" s="7"/>
      <c r="F105" s="7"/>
      <c r="G105" s="13"/>
      <c r="H105" s="13"/>
      <c r="I105" s="13"/>
      <c r="J105" s="13"/>
    </row>
    <row r="106" spans="1:10" x14ac:dyDescent="0.2">
      <c r="A106" s="44" t="s">
        <v>877</v>
      </c>
      <c r="B106" s="45"/>
      <c r="C106" s="45"/>
      <c r="D106" s="45"/>
      <c r="E106" s="7"/>
      <c r="F106" s="7"/>
      <c r="G106" s="13"/>
      <c r="H106" s="13"/>
      <c r="I106" s="13"/>
      <c r="J106" s="13"/>
    </row>
    <row r="107" spans="1:10" x14ac:dyDescent="0.2">
      <c r="A107" s="45" t="s">
        <v>1268</v>
      </c>
      <c r="B107" s="45" t="s">
        <v>1269</v>
      </c>
      <c r="C107" s="45" t="s">
        <v>854</v>
      </c>
      <c r="D107" s="45">
        <v>1240</v>
      </c>
      <c r="E107" s="7">
        <v>6050.3072000000002</v>
      </c>
      <c r="F107" s="7">
        <v>1.96168202471911</v>
      </c>
      <c r="G107" s="13"/>
      <c r="H107" s="13"/>
      <c r="I107" s="13"/>
      <c r="J107" s="13"/>
    </row>
    <row r="108" spans="1:10" x14ac:dyDescent="0.2">
      <c r="A108" s="45" t="s">
        <v>880</v>
      </c>
      <c r="B108" s="45" t="s">
        <v>881</v>
      </c>
      <c r="C108" s="45" t="s">
        <v>844</v>
      </c>
      <c r="D108" s="45">
        <v>300</v>
      </c>
      <c r="E108" s="7">
        <v>1470.5295000000001</v>
      </c>
      <c r="F108" s="7">
        <v>0.476787573194494</v>
      </c>
      <c r="G108" s="13"/>
      <c r="H108" s="13"/>
      <c r="I108" s="13"/>
      <c r="J108" s="13"/>
    </row>
    <row r="109" spans="1:10" x14ac:dyDescent="0.2">
      <c r="A109" s="44" t="s">
        <v>135</v>
      </c>
      <c r="B109" s="45"/>
      <c r="C109" s="45"/>
      <c r="D109" s="45"/>
      <c r="E109" s="6">
        <f>SUM(E107:E108)</f>
        <v>7520.8366999999998</v>
      </c>
      <c r="F109" s="6">
        <f>SUM(F107:F108)</f>
        <v>2.438469597913604</v>
      </c>
      <c r="G109" s="13"/>
      <c r="H109" s="13"/>
      <c r="I109" s="13"/>
      <c r="J109" s="13"/>
    </row>
    <row r="110" spans="1:10" x14ac:dyDescent="0.2">
      <c r="A110" s="45"/>
      <c r="B110" s="45"/>
      <c r="C110" s="45"/>
      <c r="D110" s="45"/>
      <c r="E110" s="7"/>
      <c r="F110" s="7"/>
      <c r="G110" s="13"/>
      <c r="H110" s="13"/>
      <c r="I110" s="13"/>
      <c r="J110" s="13"/>
    </row>
    <row r="111" spans="1:10" x14ac:dyDescent="0.2">
      <c r="A111" s="44" t="s">
        <v>135</v>
      </c>
      <c r="B111" s="45"/>
      <c r="C111" s="45"/>
      <c r="D111" s="45"/>
      <c r="E111" s="6">
        <v>297440.99242599995</v>
      </c>
      <c r="F111" s="6">
        <v>96.43884665173627</v>
      </c>
      <c r="G111" s="13"/>
      <c r="H111" s="13"/>
      <c r="I111" s="13"/>
      <c r="J111" s="13"/>
    </row>
    <row r="112" spans="1:10" x14ac:dyDescent="0.2">
      <c r="A112" s="45"/>
      <c r="B112" s="45"/>
      <c r="C112" s="45"/>
      <c r="D112" s="45"/>
      <c r="E112" s="7"/>
      <c r="F112" s="7"/>
      <c r="G112" s="13"/>
      <c r="H112" s="13"/>
      <c r="I112" s="13"/>
      <c r="J112" s="13"/>
    </row>
    <row r="113" spans="1:10" x14ac:dyDescent="0.2">
      <c r="A113" s="44" t="s">
        <v>141</v>
      </c>
      <c r="B113" s="45"/>
      <c r="C113" s="45"/>
      <c r="D113" s="45"/>
      <c r="E113" s="6">
        <v>10983.4704253</v>
      </c>
      <c r="F113" s="6">
        <v>3.56</v>
      </c>
      <c r="G113" s="13"/>
      <c r="H113" s="13"/>
      <c r="I113" s="13"/>
      <c r="J113" s="13"/>
    </row>
    <row r="114" spans="1:10" x14ac:dyDescent="0.2">
      <c r="A114" s="45"/>
      <c r="B114" s="45"/>
      <c r="C114" s="45"/>
      <c r="D114" s="45"/>
      <c r="E114" s="7"/>
      <c r="F114" s="7"/>
      <c r="G114" s="13"/>
      <c r="H114" s="13"/>
      <c r="I114" s="13"/>
      <c r="J114" s="13"/>
    </row>
    <row r="115" spans="1:10" x14ac:dyDescent="0.2">
      <c r="A115" s="46" t="s">
        <v>142</v>
      </c>
      <c r="B115" s="43"/>
      <c r="C115" s="43"/>
      <c r="D115" s="43"/>
      <c r="E115" s="8">
        <v>308424.4604253</v>
      </c>
      <c r="F115" s="8">
        <f xml:space="preserve"> ROUND(SUM(F111:F114),2)</f>
        <v>100</v>
      </c>
      <c r="G115" s="13"/>
      <c r="H115" s="13"/>
      <c r="I115" s="13"/>
      <c r="J115" s="13"/>
    </row>
    <row r="116" spans="1:10" x14ac:dyDescent="0.2">
      <c r="A116" s="4" t="s">
        <v>913</v>
      </c>
    </row>
    <row r="118" spans="1:10" x14ac:dyDescent="0.2">
      <c r="A118" s="4" t="s">
        <v>143</v>
      </c>
    </row>
    <row r="119" spans="1:10" x14ac:dyDescent="0.2">
      <c r="A119" s="4" t="s">
        <v>144</v>
      </c>
    </row>
    <row r="120" spans="1:10" x14ac:dyDescent="0.2">
      <c r="A120" s="4" t="s">
        <v>914</v>
      </c>
    </row>
    <row r="121" spans="1:10" x14ac:dyDescent="0.2">
      <c r="A121" s="2" t="s">
        <v>563</v>
      </c>
      <c r="D121" s="2">
        <v>59.201799999999999</v>
      </c>
    </row>
    <row r="122" spans="1:10" x14ac:dyDescent="0.2">
      <c r="A122" s="2" t="s">
        <v>566</v>
      </c>
      <c r="D122" s="2">
        <v>12.067299999999999</v>
      </c>
    </row>
    <row r="123" spans="1:10" x14ac:dyDescent="0.2">
      <c r="A123" s="2" t="s">
        <v>565</v>
      </c>
      <c r="D123" s="2">
        <v>61.347299999999997</v>
      </c>
    </row>
    <row r="124" spans="1:10" x14ac:dyDescent="0.2">
      <c r="A124" s="2" t="s">
        <v>564</v>
      </c>
      <c r="D124" s="2">
        <v>12.594099999999999</v>
      </c>
    </row>
    <row r="126" spans="1:10" x14ac:dyDescent="0.2">
      <c r="A126" s="4" t="s">
        <v>146</v>
      </c>
    </row>
    <row r="127" spans="1:10" x14ac:dyDescent="0.2">
      <c r="A127" s="2" t="s">
        <v>563</v>
      </c>
      <c r="D127" s="10">
        <v>60.634</v>
      </c>
    </row>
    <row r="128" spans="1:10" x14ac:dyDescent="0.2">
      <c r="A128" s="2" t="s">
        <v>564</v>
      </c>
      <c r="D128" s="10">
        <v>12.501899999999999</v>
      </c>
    </row>
    <row r="129" spans="1:5" x14ac:dyDescent="0.2">
      <c r="A129" s="2" t="s">
        <v>565</v>
      </c>
      <c r="D129" s="10">
        <v>63.126899999999999</v>
      </c>
    </row>
    <row r="130" spans="1:5" x14ac:dyDescent="0.2">
      <c r="A130" s="2" t="s">
        <v>566</v>
      </c>
      <c r="D130" s="10">
        <v>11.9026</v>
      </c>
    </row>
    <row r="132" spans="1:5" x14ac:dyDescent="0.2">
      <c r="A132" s="4" t="s">
        <v>147</v>
      </c>
      <c r="D132" s="47"/>
    </row>
    <row r="133" spans="1:5" x14ac:dyDescent="0.2">
      <c r="A133" s="27" t="s">
        <v>636</v>
      </c>
      <c r="B133" s="28"/>
      <c r="C133" s="37" t="s">
        <v>637</v>
      </c>
      <c r="D133" s="38"/>
    </row>
    <row r="134" spans="1:5" x14ac:dyDescent="0.2">
      <c r="A134" s="39"/>
      <c r="B134" s="40"/>
      <c r="C134" s="29" t="s">
        <v>638</v>
      </c>
      <c r="D134" s="29" t="s">
        <v>639</v>
      </c>
    </row>
    <row r="135" spans="1:5" x14ac:dyDescent="0.2">
      <c r="A135" s="30" t="s">
        <v>566</v>
      </c>
      <c r="B135" s="31"/>
      <c r="C135" s="32">
        <v>0.325019259</v>
      </c>
      <c r="D135" s="32">
        <v>0.30112419600000001</v>
      </c>
    </row>
    <row r="136" spans="1:5" x14ac:dyDescent="0.2">
      <c r="A136" s="30" t="s">
        <v>564</v>
      </c>
      <c r="B136" s="31"/>
      <c r="C136" s="32">
        <v>0.325019259</v>
      </c>
      <c r="D136" s="32">
        <v>0.30112419600000001</v>
      </c>
    </row>
    <row r="138" spans="1:5" x14ac:dyDescent="0.2">
      <c r="A138" s="4" t="s">
        <v>929</v>
      </c>
      <c r="D138" s="48">
        <v>2.5971616131396189</v>
      </c>
      <c r="E138" s="1" t="s">
        <v>930</v>
      </c>
    </row>
  </sheetData>
  <mergeCells count="3">
    <mergeCell ref="C133:D133"/>
    <mergeCell ref="A134:B134"/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" style="2" bestFit="1" customWidth="1"/>
    <col min="3" max="3" width="12.140625" style="2" bestFit="1" customWidth="1"/>
    <col min="4" max="4" width="8.285156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ht="15" customHeight="1" x14ac:dyDescent="0.2">
      <c r="A1" s="41" t="s">
        <v>1301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646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4"/>
      <c r="B7" s="45"/>
      <c r="C7" s="45"/>
      <c r="D7" s="45"/>
      <c r="E7" s="7"/>
      <c r="F7" s="7"/>
    </row>
    <row r="8" spans="1:6" x14ac:dyDescent="0.2">
      <c r="A8" s="45" t="s">
        <v>1042</v>
      </c>
      <c r="B8" s="45" t="s">
        <v>1043</v>
      </c>
      <c r="C8" s="45" t="s">
        <v>690</v>
      </c>
      <c r="D8" s="45">
        <v>2440</v>
      </c>
      <c r="E8" s="7">
        <v>23993.2032</v>
      </c>
      <c r="F8" s="7">
        <v>2.48588970474598</v>
      </c>
    </row>
    <row r="9" spans="1:6" x14ac:dyDescent="0.2">
      <c r="A9" s="45" t="s">
        <v>1057</v>
      </c>
      <c r="B9" s="45" t="s">
        <v>1058</v>
      </c>
      <c r="C9" s="45" t="s">
        <v>785</v>
      </c>
      <c r="D9" s="45">
        <v>43</v>
      </c>
      <c r="E9" s="7">
        <v>22198.148000000001</v>
      </c>
      <c r="F9" s="7">
        <v>2.2999074828669599</v>
      </c>
    </row>
    <row r="10" spans="1:6" x14ac:dyDescent="0.2">
      <c r="A10" s="45" t="s">
        <v>1302</v>
      </c>
      <c r="B10" s="45" t="s">
        <v>1303</v>
      </c>
      <c r="C10" s="45" t="s">
        <v>1074</v>
      </c>
      <c r="D10" s="45">
        <v>1750</v>
      </c>
      <c r="E10" s="7">
        <v>16871.522499999999</v>
      </c>
      <c r="F10" s="7">
        <v>1.74802604456499</v>
      </c>
    </row>
    <row r="11" spans="1:6" x14ac:dyDescent="0.2">
      <c r="A11" s="45" t="s">
        <v>1034</v>
      </c>
      <c r="B11" s="45" t="s">
        <v>1035</v>
      </c>
      <c r="C11" s="45" t="s">
        <v>687</v>
      </c>
      <c r="D11" s="45">
        <v>1100</v>
      </c>
      <c r="E11" s="7">
        <v>15290.869000000001</v>
      </c>
      <c r="F11" s="7">
        <v>1.58425757106577</v>
      </c>
    </row>
    <row r="12" spans="1:6" x14ac:dyDescent="0.2">
      <c r="A12" s="45" t="s">
        <v>1029</v>
      </c>
      <c r="B12" s="45" t="s">
        <v>1030</v>
      </c>
      <c r="C12" s="45" t="s">
        <v>1031</v>
      </c>
      <c r="D12" s="45">
        <v>1550</v>
      </c>
      <c r="E12" s="7">
        <v>15237.74</v>
      </c>
      <c r="F12" s="7">
        <v>1.5787529774097</v>
      </c>
    </row>
    <row r="13" spans="1:6" x14ac:dyDescent="0.2">
      <c r="A13" s="45" t="s">
        <v>1086</v>
      </c>
      <c r="B13" s="45" t="s">
        <v>1087</v>
      </c>
      <c r="C13" s="45" t="s">
        <v>652</v>
      </c>
      <c r="D13" s="45">
        <v>1450</v>
      </c>
      <c r="E13" s="7">
        <v>14498.1585</v>
      </c>
      <c r="F13" s="7">
        <v>1.50212635855664</v>
      </c>
    </row>
    <row r="14" spans="1:6" x14ac:dyDescent="0.2">
      <c r="A14" s="45" t="s">
        <v>1160</v>
      </c>
      <c r="B14" s="45" t="s">
        <v>1037</v>
      </c>
      <c r="C14" s="45" t="s">
        <v>1038</v>
      </c>
      <c r="D14" s="45">
        <v>130</v>
      </c>
      <c r="E14" s="7">
        <v>14000.817999999999</v>
      </c>
      <c r="F14" s="7">
        <v>1.4505978644911499</v>
      </c>
    </row>
    <row r="15" spans="1:6" x14ac:dyDescent="0.2">
      <c r="A15" s="45" t="s">
        <v>1183</v>
      </c>
      <c r="B15" s="45" t="s">
        <v>1184</v>
      </c>
      <c r="C15" s="45" t="s">
        <v>668</v>
      </c>
      <c r="D15" s="45">
        <v>1250</v>
      </c>
      <c r="E15" s="7">
        <v>12739.9</v>
      </c>
      <c r="F15" s="7">
        <v>1.3199565720967701</v>
      </c>
    </row>
    <row r="16" spans="1:6" x14ac:dyDescent="0.2">
      <c r="A16" s="45" t="s">
        <v>1185</v>
      </c>
      <c r="B16" s="45" t="s">
        <v>1186</v>
      </c>
      <c r="C16" s="45" t="s">
        <v>661</v>
      </c>
      <c r="D16" s="45">
        <v>1265</v>
      </c>
      <c r="E16" s="7">
        <v>12568.609899999999</v>
      </c>
      <c r="F16" s="7">
        <v>1.3022095337974</v>
      </c>
    </row>
    <row r="17" spans="1:6" x14ac:dyDescent="0.2">
      <c r="A17" s="45" t="s">
        <v>1201</v>
      </c>
      <c r="B17" s="45" t="s">
        <v>1202</v>
      </c>
      <c r="C17" s="45" t="s">
        <v>652</v>
      </c>
      <c r="D17" s="45">
        <v>1200</v>
      </c>
      <c r="E17" s="7">
        <v>12044.172</v>
      </c>
      <c r="F17" s="7">
        <v>1.2478735301583199</v>
      </c>
    </row>
    <row r="18" spans="1:6" x14ac:dyDescent="0.2">
      <c r="A18" s="45" t="s">
        <v>1304</v>
      </c>
      <c r="B18" s="45" t="s">
        <v>1305</v>
      </c>
      <c r="C18" s="45" t="s">
        <v>681</v>
      </c>
      <c r="D18" s="45">
        <v>1050</v>
      </c>
      <c r="E18" s="7">
        <v>10896.333000000001</v>
      </c>
      <c r="F18" s="7">
        <v>1.12894813578638</v>
      </c>
    </row>
    <row r="19" spans="1:6" x14ac:dyDescent="0.2">
      <c r="A19" s="45" t="s">
        <v>1156</v>
      </c>
      <c r="B19" s="45" t="s">
        <v>1157</v>
      </c>
      <c r="C19" s="45" t="s">
        <v>681</v>
      </c>
      <c r="D19" s="45">
        <v>1000</v>
      </c>
      <c r="E19" s="7">
        <v>10368.01</v>
      </c>
      <c r="F19" s="7">
        <v>1.0742096043976099</v>
      </c>
    </row>
    <row r="20" spans="1:6" x14ac:dyDescent="0.2">
      <c r="A20" s="45" t="s">
        <v>725</v>
      </c>
      <c r="B20" s="45" t="s">
        <v>726</v>
      </c>
      <c r="C20" s="45" t="s">
        <v>700</v>
      </c>
      <c r="D20" s="45">
        <v>1000</v>
      </c>
      <c r="E20" s="7">
        <v>9845.67</v>
      </c>
      <c r="F20" s="7">
        <v>1.02009096014851</v>
      </c>
    </row>
    <row r="21" spans="1:6" x14ac:dyDescent="0.2">
      <c r="A21" s="45" t="s">
        <v>698</v>
      </c>
      <c r="B21" s="45" t="s">
        <v>699</v>
      </c>
      <c r="C21" s="45" t="s">
        <v>700</v>
      </c>
      <c r="D21" s="45">
        <v>1000</v>
      </c>
      <c r="E21" s="7">
        <v>9828.82</v>
      </c>
      <c r="F21" s="7">
        <v>1.0183451640088399</v>
      </c>
    </row>
    <row r="22" spans="1:6" x14ac:dyDescent="0.2">
      <c r="A22" s="45" t="s">
        <v>1181</v>
      </c>
      <c r="B22" s="45" t="s">
        <v>1182</v>
      </c>
      <c r="C22" s="45" t="s">
        <v>681</v>
      </c>
      <c r="D22" s="45">
        <v>1000</v>
      </c>
      <c r="E22" s="7">
        <v>9743.11</v>
      </c>
      <c r="F22" s="7">
        <v>1.00946491551439</v>
      </c>
    </row>
    <row r="23" spans="1:6" x14ac:dyDescent="0.2">
      <c r="A23" s="45" t="s">
        <v>1090</v>
      </c>
      <c r="B23" s="45" t="s">
        <v>1091</v>
      </c>
      <c r="C23" s="45" t="s">
        <v>1092</v>
      </c>
      <c r="D23" s="45">
        <v>920</v>
      </c>
      <c r="E23" s="7">
        <v>9149.1424000000006</v>
      </c>
      <c r="F23" s="7">
        <v>0.947925073189682</v>
      </c>
    </row>
    <row r="24" spans="1:6" x14ac:dyDescent="0.2">
      <c r="A24" s="45" t="s">
        <v>1069</v>
      </c>
      <c r="B24" s="45" t="s">
        <v>1070</v>
      </c>
      <c r="C24" s="45" t="s">
        <v>1071</v>
      </c>
      <c r="D24" s="45">
        <v>950</v>
      </c>
      <c r="E24" s="7">
        <v>9080.2330000000002</v>
      </c>
      <c r="F24" s="7">
        <v>0.94078550259578098</v>
      </c>
    </row>
    <row r="25" spans="1:6" x14ac:dyDescent="0.2">
      <c r="A25" s="45" t="s">
        <v>1039</v>
      </c>
      <c r="B25" s="45" t="s">
        <v>1040</v>
      </c>
      <c r="C25" s="45" t="s">
        <v>1041</v>
      </c>
      <c r="D25" s="45">
        <v>850</v>
      </c>
      <c r="E25" s="7">
        <v>8315.6010000000006</v>
      </c>
      <c r="F25" s="7">
        <v>0.861563449547052</v>
      </c>
    </row>
    <row r="26" spans="1:6" x14ac:dyDescent="0.2">
      <c r="A26" s="45" t="s">
        <v>647</v>
      </c>
      <c r="B26" s="45" t="s">
        <v>648</v>
      </c>
      <c r="C26" s="45" t="s">
        <v>649</v>
      </c>
      <c r="D26" s="45">
        <v>820</v>
      </c>
      <c r="E26" s="7">
        <v>8200.0573999999997</v>
      </c>
      <c r="F26" s="7">
        <v>0.84959219905185801</v>
      </c>
    </row>
    <row r="27" spans="1:6" x14ac:dyDescent="0.2">
      <c r="A27" s="45" t="s">
        <v>1032</v>
      </c>
      <c r="B27" s="45" t="s">
        <v>1033</v>
      </c>
      <c r="C27" s="45" t="s">
        <v>690</v>
      </c>
      <c r="D27" s="45">
        <v>760</v>
      </c>
      <c r="E27" s="7">
        <v>7477.8224</v>
      </c>
      <c r="F27" s="7">
        <v>0.77476281774994005</v>
      </c>
    </row>
    <row r="28" spans="1:6" x14ac:dyDescent="0.2">
      <c r="A28" s="45" t="s">
        <v>1059</v>
      </c>
      <c r="B28" s="45" t="s">
        <v>1060</v>
      </c>
      <c r="C28" s="45" t="s">
        <v>1061</v>
      </c>
      <c r="D28" s="45">
        <v>650</v>
      </c>
      <c r="E28" s="7">
        <v>6454.8119999999999</v>
      </c>
      <c r="F28" s="7">
        <v>0.66877067489141295</v>
      </c>
    </row>
    <row r="29" spans="1:6" x14ac:dyDescent="0.2">
      <c r="A29" s="45" t="s">
        <v>1065</v>
      </c>
      <c r="B29" s="45" t="s">
        <v>1066</v>
      </c>
      <c r="C29" s="45" t="s">
        <v>1041</v>
      </c>
      <c r="D29" s="45">
        <v>622</v>
      </c>
      <c r="E29" s="7">
        <v>6424.7375199999997</v>
      </c>
      <c r="F29" s="7">
        <v>0.66565471577647495</v>
      </c>
    </row>
    <row r="30" spans="1:6" x14ac:dyDescent="0.2">
      <c r="A30" s="45" t="s">
        <v>1306</v>
      </c>
      <c r="B30" s="45" t="s">
        <v>1307</v>
      </c>
      <c r="C30" s="45" t="s">
        <v>1224</v>
      </c>
      <c r="D30" s="45">
        <v>595</v>
      </c>
      <c r="E30" s="7">
        <v>6259.9652500000002</v>
      </c>
      <c r="F30" s="7">
        <v>0.64858297732595305</v>
      </c>
    </row>
    <row r="31" spans="1:6" x14ac:dyDescent="0.2">
      <c r="A31" s="45" t="s">
        <v>1191</v>
      </c>
      <c r="B31" s="45" t="s">
        <v>1192</v>
      </c>
      <c r="C31" s="45" t="s">
        <v>785</v>
      </c>
      <c r="D31" s="45">
        <v>6000</v>
      </c>
      <c r="E31" s="7">
        <v>5988.9</v>
      </c>
      <c r="F31" s="7">
        <v>0.62049842735267602</v>
      </c>
    </row>
    <row r="32" spans="1:6" x14ac:dyDescent="0.2">
      <c r="A32" s="45" t="s">
        <v>1044</v>
      </c>
      <c r="B32" s="45" t="s">
        <v>1045</v>
      </c>
      <c r="C32" s="45" t="s">
        <v>652</v>
      </c>
      <c r="D32" s="45">
        <v>600</v>
      </c>
      <c r="E32" s="7">
        <v>5949.8280000000004</v>
      </c>
      <c r="F32" s="7">
        <v>0.616450252470223</v>
      </c>
    </row>
    <row r="33" spans="1:6" x14ac:dyDescent="0.2">
      <c r="A33" s="45" t="s">
        <v>1177</v>
      </c>
      <c r="B33" s="45" t="s">
        <v>1178</v>
      </c>
      <c r="C33" s="45" t="s">
        <v>785</v>
      </c>
      <c r="D33" s="45">
        <v>11</v>
      </c>
      <c r="E33" s="7">
        <v>5561.7815000000001</v>
      </c>
      <c r="F33" s="7">
        <v>0.57624549984624995</v>
      </c>
    </row>
    <row r="34" spans="1:6" x14ac:dyDescent="0.2">
      <c r="A34" s="45" t="s">
        <v>731</v>
      </c>
      <c r="B34" s="45" t="s">
        <v>732</v>
      </c>
      <c r="C34" s="45" t="s">
        <v>652</v>
      </c>
      <c r="D34" s="45">
        <v>550</v>
      </c>
      <c r="E34" s="7">
        <v>5489.3135000000002</v>
      </c>
      <c r="F34" s="7">
        <v>0.568737229540619</v>
      </c>
    </row>
    <row r="35" spans="1:6" x14ac:dyDescent="0.2">
      <c r="A35" s="45" t="s">
        <v>1036</v>
      </c>
      <c r="B35" s="45" t="s">
        <v>1037</v>
      </c>
      <c r="C35" s="45" t="s">
        <v>1038</v>
      </c>
      <c r="D35" s="45">
        <v>50</v>
      </c>
      <c r="E35" s="7">
        <v>5420.56</v>
      </c>
      <c r="F35" s="7">
        <v>0.56161381144631295</v>
      </c>
    </row>
    <row r="36" spans="1:6" x14ac:dyDescent="0.2">
      <c r="A36" s="45" t="s">
        <v>671</v>
      </c>
      <c r="B36" s="45" t="s">
        <v>672</v>
      </c>
      <c r="C36" s="45" t="s">
        <v>673</v>
      </c>
      <c r="D36" s="45">
        <v>530</v>
      </c>
      <c r="E36" s="7">
        <v>5300.2685334999996</v>
      </c>
      <c r="F36" s="7">
        <v>0.54915064362130295</v>
      </c>
    </row>
    <row r="37" spans="1:6" x14ac:dyDescent="0.2">
      <c r="A37" s="45" t="s">
        <v>1308</v>
      </c>
      <c r="B37" s="45" t="s">
        <v>1309</v>
      </c>
      <c r="C37" s="45" t="s">
        <v>661</v>
      </c>
      <c r="D37" s="45">
        <v>500</v>
      </c>
      <c r="E37" s="7">
        <v>5258.3450000000003</v>
      </c>
      <c r="F37" s="7">
        <v>0.54480702682926896</v>
      </c>
    </row>
    <row r="38" spans="1:6" x14ac:dyDescent="0.2">
      <c r="A38" s="45" t="s">
        <v>1053</v>
      </c>
      <c r="B38" s="45" t="s">
        <v>1054</v>
      </c>
      <c r="C38" s="45" t="s">
        <v>1041</v>
      </c>
      <c r="D38" s="45">
        <v>494</v>
      </c>
      <c r="E38" s="7">
        <v>5249.5255800000004</v>
      </c>
      <c r="F38" s="7">
        <v>0.543893263660713</v>
      </c>
    </row>
    <row r="39" spans="1:6" x14ac:dyDescent="0.2">
      <c r="A39" s="45" t="s">
        <v>1173</v>
      </c>
      <c r="B39" s="45" t="s">
        <v>1174</v>
      </c>
      <c r="C39" s="45" t="s">
        <v>785</v>
      </c>
      <c r="D39" s="45">
        <v>10</v>
      </c>
      <c r="E39" s="7">
        <v>5162.3599999999997</v>
      </c>
      <c r="F39" s="7">
        <v>0.53486220531789797</v>
      </c>
    </row>
    <row r="40" spans="1:6" x14ac:dyDescent="0.2">
      <c r="A40" s="45" t="s">
        <v>1271</v>
      </c>
      <c r="B40" s="45" t="s">
        <v>1272</v>
      </c>
      <c r="C40" s="45" t="s">
        <v>661</v>
      </c>
      <c r="D40" s="45">
        <v>500</v>
      </c>
      <c r="E40" s="7">
        <v>5129.5349999999999</v>
      </c>
      <c r="F40" s="7">
        <v>0.53146127010811794</v>
      </c>
    </row>
    <row r="41" spans="1:6" x14ac:dyDescent="0.2">
      <c r="A41" s="45" t="s">
        <v>1079</v>
      </c>
      <c r="B41" s="45" t="s">
        <v>1080</v>
      </c>
      <c r="C41" s="45" t="s">
        <v>1031</v>
      </c>
      <c r="D41" s="45">
        <v>500</v>
      </c>
      <c r="E41" s="7">
        <v>5096.1049999999996</v>
      </c>
      <c r="F41" s="7">
        <v>0.52799765201023696</v>
      </c>
    </row>
    <row r="42" spans="1:6" x14ac:dyDescent="0.2">
      <c r="A42" s="45" t="s">
        <v>1310</v>
      </c>
      <c r="B42" s="45" t="s">
        <v>1311</v>
      </c>
      <c r="C42" s="45" t="s">
        <v>687</v>
      </c>
      <c r="D42" s="45">
        <v>500</v>
      </c>
      <c r="E42" s="7">
        <v>5021.3649999999998</v>
      </c>
      <c r="F42" s="7">
        <v>0.52025398414796897</v>
      </c>
    </row>
    <row r="43" spans="1:6" x14ac:dyDescent="0.2">
      <c r="A43" s="45" t="s">
        <v>1051</v>
      </c>
      <c r="B43" s="45" t="s">
        <v>1052</v>
      </c>
      <c r="C43" s="45" t="s">
        <v>687</v>
      </c>
      <c r="D43" s="45">
        <v>500</v>
      </c>
      <c r="E43" s="7">
        <v>5009.4399999999996</v>
      </c>
      <c r="F43" s="7">
        <v>0.519018457799861</v>
      </c>
    </row>
    <row r="44" spans="1:6" x14ac:dyDescent="0.2">
      <c r="A44" s="45" t="s">
        <v>1312</v>
      </c>
      <c r="B44" s="45" t="s">
        <v>1313</v>
      </c>
      <c r="C44" s="45" t="s">
        <v>687</v>
      </c>
      <c r="D44" s="45">
        <v>500</v>
      </c>
      <c r="E44" s="7">
        <v>4955.0550000000003</v>
      </c>
      <c r="F44" s="7">
        <v>0.51338373239593504</v>
      </c>
    </row>
    <row r="45" spans="1:6" x14ac:dyDescent="0.2">
      <c r="A45" s="45" t="s">
        <v>1314</v>
      </c>
      <c r="B45" s="45" t="s">
        <v>1315</v>
      </c>
      <c r="C45" s="45" t="s">
        <v>687</v>
      </c>
      <c r="D45" s="45">
        <v>500</v>
      </c>
      <c r="E45" s="7">
        <v>4916.1000000000004</v>
      </c>
      <c r="F45" s="7">
        <v>0.50934767965878402</v>
      </c>
    </row>
    <row r="46" spans="1:6" x14ac:dyDescent="0.2">
      <c r="A46" s="45" t="s">
        <v>1316</v>
      </c>
      <c r="B46" s="45" t="s">
        <v>1317</v>
      </c>
      <c r="C46" s="45" t="s">
        <v>687</v>
      </c>
      <c r="D46" s="45">
        <v>450</v>
      </c>
      <c r="E46" s="7">
        <v>4718.9385000000002</v>
      </c>
      <c r="F46" s="7">
        <v>0.48892015529128802</v>
      </c>
    </row>
    <row r="47" spans="1:6" x14ac:dyDescent="0.2">
      <c r="A47" s="45" t="s">
        <v>1187</v>
      </c>
      <c r="B47" s="45" t="s">
        <v>1188</v>
      </c>
      <c r="C47" s="45" t="s">
        <v>673</v>
      </c>
      <c r="D47" s="45">
        <v>450</v>
      </c>
      <c r="E47" s="7">
        <v>4715.46</v>
      </c>
      <c r="F47" s="7">
        <v>0.48855975458672701</v>
      </c>
    </row>
    <row r="48" spans="1:6" x14ac:dyDescent="0.2">
      <c r="A48" s="45" t="s">
        <v>674</v>
      </c>
      <c r="B48" s="45" t="s">
        <v>675</v>
      </c>
      <c r="C48" s="45" t="s">
        <v>676</v>
      </c>
      <c r="D48" s="45">
        <v>430000</v>
      </c>
      <c r="E48" s="7">
        <v>4318.1718000000001</v>
      </c>
      <c r="F48" s="7">
        <v>0.44739748717438499</v>
      </c>
    </row>
    <row r="49" spans="1:6" x14ac:dyDescent="0.2">
      <c r="A49" s="45" t="s">
        <v>1209</v>
      </c>
      <c r="B49" s="45" t="s">
        <v>1210</v>
      </c>
      <c r="C49" s="45" t="s">
        <v>673</v>
      </c>
      <c r="D49" s="45">
        <v>370</v>
      </c>
      <c r="E49" s="7">
        <v>3888.9663999999998</v>
      </c>
      <c r="F49" s="7">
        <v>0.40292833996683802</v>
      </c>
    </row>
    <row r="50" spans="1:6" x14ac:dyDescent="0.2">
      <c r="A50" s="45" t="s">
        <v>1195</v>
      </c>
      <c r="B50" s="45" t="s">
        <v>1196</v>
      </c>
      <c r="C50" s="45" t="s">
        <v>681</v>
      </c>
      <c r="D50" s="45">
        <v>340</v>
      </c>
      <c r="E50" s="7">
        <v>3499.9668000000001</v>
      </c>
      <c r="F50" s="7">
        <v>0.36262483848228899</v>
      </c>
    </row>
    <row r="51" spans="1:6" x14ac:dyDescent="0.2">
      <c r="A51" s="45" t="s">
        <v>1072</v>
      </c>
      <c r="B51" s="45" t="s">
        <v>1073</v>
      </c>
      <c r="C51" s="45" t="s">
        <v>1074</v>
      </c>
      <c r="D51" s="45">
        <v>350</v>
      </c>
      <c r="E51" s="7">
        <v>3498.1695</v>
      </c>
      <c r="F51" s="7">
        <v>0.362438623680993</v>
      </c>
    </row>
    <row r="52" spans="1:6" x14ac:dyDescent="0.2">
      <c r="A52" s="45" t="s">
        <v>1167</v>
      </c>
      <c r="B52" s="45" t="s">
        <v>1168</v>
      </c>
      <c r="C52" s="45" t="s">
        <v>687</v>
      </c>
      <c r="D52" s="45">
        <v>35</v>
      </c>
      <c r="E52" s="7">
        <v>3439.8454999999999</v>
      </c>
      <c r="F52" s="7">
        <v>0.35639578605189298</v>
      </c>
    </row>
    <row r="53" spans="1:6" x14ac:dyDescent="0.2">
      <c r="A53" s="45" t="s">
        <v>721</v>
      </c>
      <c r="B53" s="45" t="s">
        <v>722</v>
      </c>
      <c r="C53" s="45" t="s">
        <v>658</v>
      </c>
      <c r="D53" s="45">
        <v>300</v>
      </c>
      <c r="E53" s="7">
        <v>2997.0929999999998</v>
      </c>
      <c r="F53" s="7">
        <v>0.31052304983047202</v>
      </c>
    </row>
    <row r="54" spans="1:6" x14ac:dyDescent="0.2">
      <c r="A54" s="45" t="s">
        <v>677</v>
      </c>
      <c r="B54" s="45" t="s">
        <v>678</v>
      </c>
      <c r="C54" s="45" t="s">
        <v>652</v>
      </c>
      <c r="D54" s="45">
        <v>300</v>
      </c>
      <c r="E54" s="7">
        <v>2975.4720000000002</v>
      </c>
      <c r="F54" s="7">
        <v>0.30828293954347602</v>
      </c>
    </row>
    <row r="55" spans="1:6" x14ac:dyDescent="0.2">
      <c r="A55" s="45" t="s">
        <v>1215</v>
      </c>
      <c r="B55" s="45" t="s">
        <v>1216</v>
      </c>
      <c r="C55" s="45" t="s">
        <v>1217</v>
      </c>
      <c r="D55" s="45">
        <v>300</v>
      </c>
      <c r="E55" s="7">
        <v>2936.5709999999999</v>
      </c>
      <c r="F55" s="7">
        <v>0.30425248164261798</v>
      </c>
    </row>
    <row r="56" spans="1:6" x14ac:dyDescent="0.2">
      <c r="A56" s="45" t="s">
        <v>1081</v>
      </c>
      <c r="B56" s="45" t="s">
        <v>1082</v>
      </c>
      <c r="C56" s="45" t="s">
        <v>700</v>
      </c>
      <c r="D56" s="45">
        <v>300</v>
      </c>
      <c r="E56" s="7">
        <v>2892.0329999999999</v>
      </c>
      <c r="F56" s="7">
        <v>0.29963798499758598</v>
      </c>
    </row>
    <row r="57" spans="1:6" x14ac:dyDescent="0.2">
      <c r="A57" s="45" t="s">
        <v>1161</v>
      </c>
      <c r="B57" s="45" t="s">
        <v>1162</v>
      </c>
      <c r="C57" s="45" t="s">
        <v>661</v>
      </c>
      <c r="D57" s="45">
        <v>280</v>
      </c>
      <c r="E57" s="7">
        <v>2861.6055999999999</v>
      </c>
      <c r="F57" s="7">
        <v>0.29648546051922903</v>
      </c>
    </row>
    <row r="58" spans="1:6" x14ac:dyDescent="0.2">
      <c r="A58" s="45" t="s">
        <v>1318</v>
      </c>
      <c r="B58" s="45" t="s">
        <v>1319</v>
      </c>
      <c r="C58" s="45" t="s">
        <v>649</v>
      </c>
      <c r="D58" s="45">
        <v>272</v>
      </c>
      <c r="E58" s="7">
        <v>2760.6776</v>
      </c>
      <c r="F58" s="7">
        <v>0.28602850427086102</v>
      </c>
    </row>
    <row r="59" spans="1:6" x14ac:dyDescent="0.2">
      <c r="A59" s="45" t="s">
        <v>1055</v>
      </c>
      <c r="B59" s="45" t="s">
        <v>1056</v>
      </c>
      <c r="C59" s="45" t="s">
        <v>785</v>
      </c>
      <c r="D59" s="45">
        <v>5</v>
      </c>
      <c r="E59" s="7">
        <v>2622.7950000000001</v>
      </c>
      <c r="F59" s="7">
        <v>0.27174275288758598</v>
      </c>
    </row>
    <row r="60" spans="1:6" x14ac:dyDescent="0.2">
      <c r="A60" s="45" t="s">
        <v>1320</v>
      </c>
      <c r="B60" s="45" t="s">
        <v>1321</v>
      </c>
      <c r="C60" s="45" t="s">
        <v>1224</v>
      </c>
      <c r="D60" s="45">
        <v>250</v>
      </c>
      <c r="E60" s="7">
        <v>2565.585</v>
      </c>
      <c r="F60" s="7">
        <v>0.26581533465905499</v>
      </c>
    </row>
    <row r="61" spans="1:6" x14ac:dyDescent="0.2">
      <c r="A61" s="45" t="s">
        <v>696</v>
      </c>
      <c r="B61" s="45" t="s">
        <v>697</v>
      </c>
      <c r="C61" s="45" t="s">
        <v>661</v>
      </c>
      <c r="D61" s="45">
        <v>250</v>
      </c>
      <c r="E61" s="7">
        <v>2548.6325000000002</v>
      </c>
      <c r="F61" s="7">
        <v>0.26405891869123199</v>
      </c>
    </row>
    <row r="62" spans="1:6" x14ac:dyDescent="0.2">
      <c r="A62" s="45" t="s">
        <v>1322</v>
      </c>
      <c r="B62" s="45" t="s">
        <v>1323</v>
      </c>
      <c r="C62" s="45" t="s">
        <v>687</v>
      </c>
      <c r="D62" s="45">
        <v>25</v>
      </c>
      <c r="E62" s="7">
        <v>2529.8049999999998</v>
      </c>
      <c r="F62" s="7">
        <v>0.26210823757433499</v>
      </c>
    </row>
    <row r="63" spans="1:6" x14ac:dyDescent="0.2">
      <c r="A63" s="45" t="s">
        <v>1163</v>
      </c>
      <c r="B63" s="45" t="s">
        <v>1164</v>
      </c>
      <c r="C63" s="45" t="s">
        <v>785</v>
      </c>
      <c r="D63" s="45">
        <v>2500</v>
      </c>
      <c r="E63" s="7">
        <v>2508.1</v>
      </c>
      <c r="F63" s="7">
        <v>0.25985942420865998</v>
      </c>
    </row>
    <row r="64" spans="1:6" x14ac:dyDescent="0.2">
      <c r="A64" s="45" t="s">
        <v>1324</v>
      </c>
      <c r="B64" s="45" t="s">
        <v>1325</v>
      </c>
      <c r="C64" s="45" t="s">
        <v>687</v>
      </c>
      <c r="D64" s="45">
        <v>250</v>
      </c>
      <c r="E64" s="7">
        <v>2489.25</v>
      </c>
      <c r="F64" s="7">
        <v>0.25790641190997499</v>
      </c>
    </row>
    <row r="65" spans="1:6" x14ac:dyDescent="0.2">
      <c r="A65" s="45" t="s">
        <v>737</v>
      </c>
      <c r="B65" s="45" t="s">
        <v>738</v>
      </c>
      <c r="C65" s="45" t="s">
        <v>687</v>
      </c>
      <c r="D65" s="45">
        <v>25</v>
      </c>
      <c r="E65" s="7">
        <v>2485.6125000000002</v>
      </c>
      <c r="F65" s="7">
        <v>0.25752953752077201</v>
      </c>
    </row>
    <row r="66" spans="1:6" x14ac:dyDescent="0.2">
      <c r="A66" s="45" t="s">
        <v>1326</v>
      </c>
      <c r="B66" s="45" t="s">
        <v>1327</v>
      </c>
      <c r="C66" s="45" t="s">
        <v>700</v>
      </c>
      <c r="D66" s="45">
        <v>250</v>
      </c>
      <c r="E66" s="7">
        <v>2481.1824999999999</v>
      </c>
      <c r="F66" s="7">
        <v>0.25707055372856102</v>
      </c>
    </row>
    <row r="67" spans="1:6" x14ac:dyDescent="0.2">
      <c r="A67" s="45" t="s">
        <v>1328</v>
      </c>
      <c r="B67" s="45" t="s">
        <v>1329</v>
      </c>
      <c r="C67" s="45" t="s">
        <v>700</v>
      </c>
      <c r="D67" s="45">
        <v>250</v>
      </c>
      <c r="E67" s="7">
        <v>2454.2975000000001</v>
      </c>
      <c r="F67" s="7">
        <v>0.254285050511046</v>
      </c>
    </row>
    <row r="68" spans="1:6" x14ac:dyDescent="0.2">
      <c r="A68" s="45" t="s">
        <v>1193</v>
      </c>
      <c r="B68" s="45" t="s">
        <v>1194</v>
      </c>
      <c r="C68" s="45" t="s">
        <v>785</v>
      </c>
      <c r="D68" s="45">
        <v>2000</v>
      </c>
      <c r="E68" s="7">
        <v>1996.0440000000001</v>
      </c>
      <c r="F68" s="7">
        <v>0.20680628544920501</v>
      </c>
    </row>
    <row r="69" spans="1:6" x14ac:dyDescent="0.2">
      <c r="A69" s="45" t="s">
        <v>735</v>
      </c>
      <c r="B69" s="45" t="s">
        <v>736</v>
      </c>
      <c r="C69" s="45" t="s">
        <v>700</v>
      </c>
      <c r="D69" s="45">
        <v>200</v>
      </c>
      <c r="E69" s="7">
        <v>1989.528</v>
      </c>
      <c r="F69" s="7">
        <v>0.206131175203145</v>
      </c>
    </row>
    <row r="70" spans="1:6" x14ac:dyDescent="0.2">
      <c r="A70" s="45" t="s">
        <v>777</v>
      </c>
      <c r="B70" s="45" t="s">
        <v>778</v>
      </c>
      <c r="C70" s="45" t="s">
        <v>652</v>
      </c>
      <c r="D70" s="45">
        <v>200</v>
      </c>
      <c r="E70" s="7">
        <v>1972.8920000000001</v>
      </c>
      <c r="F70" s="7">
        <v>0.20440755119248499</v>
      </c>
    </row>
    <row r="71" spans="1:6" x14ac:dyDescent="0.2">
      <c r="A71" s="45" t="s">
        <v>1165</v>
      </c>
      <c r="B71" s="45" t="s">
        <v>1166</v>
      </c>
      <c r="C71" s="45" t="s">
        <v>661</v>
      </c>
      <c r="D71" s="45">
        <v>200</v>
      </c>
      <c r="E71" s="7">
        <v>1966.498</v>
      </c>
      <c r="F71" s="7">
        <v>0.203745081132125</v>
      </c>
    </row>
    <row r="72" spans="1:6" x14ac:dyDescent="0.2">
      <c r="A72" s="45" t="s">
        <v>1330</v>
      </c>
      <c r="B72" s="45" t="s">
        <v>1331</v>
      </c>
      <c r="C72" s="45" t="s">
        <v>687</v>
      </c>
      <c r="D72" s="45">
        <v>183</v>
      </c>
      <c r="E72" s="7">
        <v>1830.5910899999999</v>
      </c>
      <c r="F72" s="7">
        <v>0.189664027195448</v>
      </c>
    </row>
    <row r="73" spans="1:6" x14ac:dyDescent="0.2">
      <c r="A73" s="45" t="s">
        <v>1332</v>
      </c>
      <c r="B73" s="45" t="s">
        <v>1333</v>
      </c>
      <c r="C73" s="45" t="s">
        <v>687</v>
      </c>
      <c r="D73" s="45">
        <v>183</v>
      </c>
      <c r="E73" s="7">
        <v>1823.8878</v>
      </c>
      <c r="F73" s="7">
        <v>0.188969512192178</v>
      </c>
    </row>
    <row r="74" spans="1:6" x14ac:dyDescent="0.2">
      <c r="A74" s="45" t="s">
        <v>1334</v>
      </c>
      <c r="B74" s="45" t="s">
        <v>1335</v>
      </c>
      <c r="C74" s="45" t="s">
        <v>676</v>
      </c>
      <c r="D74" s="45">
        <v>182</v>
      </c>
      <c r="E74" s="7">
        <v>1810.92912</v>
      </c>
      <c r="F74" s="7">
        <v>0.18762688824444601</v>
      </c>
    </row>
    <row r="75" spans="1:6" x14ac:dyDescent="0.2">
      <c r="A75" s="45" t="s">
        <v>659</v>
      </c>
      <c r="B75" s="45" t="s">
        <v>660</v>
      </c>
      <c r="C75" s="45" t="s">
        <v>661</v>
      </c>
      <c r="D75" s="45">
        <v>160</v>
      </c>
      <c r="E75" s="7">
        <v>1627.1097600000001</v>
      </c>
      <c r="F75" s="7">
        <v>0.168581717378849</v>
      </c>
    </row>
    <row r="76" spans="1:6" x14ac:dyDescent="0.2">
      <c r="A76" s="45" t="s">
        <v>1197</v>
      </c>
      <c r="B76" s="45" t="s">
        <v>1198</v>
      </c>
      <c r="C76" s="45" t="s">
        <v>661</v>
      </c>
      <c r="D76" s="45">
        <v>150</v>
      </c>
      <c r="E76" s="7">
        <v>1572.6465000000001</v>
      </c>
      <c r="F76" s="7">
        <v>0.16293888360662101</v>
      </c>
    </row>
    <row r="77" spans="1:6" x14ac:dyDescent="0.2">
      <c r="A77" s="45" t="s">
        <v>719</v>
      </c>
      <c r="B77" s="45" t="s">
        <v>720</v>
      </c>
      <c r="C77" s="45" t="s">
        <v>668</v>
      </c>
      <c r="D77" s="45">
        <v>150</v>
      </c>
      <c r="E77" s="7">
        <v>1522.9155000000001</v>
      </c>
      <c r="F77" s="7">
        <v>0.15778635020471399</v>
      </c>
    </row>
    <row r="78" spans="1:6" x14ac:dyDescent="0.2">
      <c r="A78" s="45" t="s">
        <v>783</v>
      </c>
      <c r="B78" s="45" t="s">
        <v>784</v>
      </c>
      <c r="C78" s="45" t="s">
        <v>785</v>
      </c>
      <c r="D78" s="45">
        <v>3</v>
      </c>
      <c r="E78" s="7">
        <v>1516.8495</v>
      </c>
      <c r="F78" s="7">
        <v>0.15715786359443201</v>
      </c>
    </row>
    <row r="79" spans="1:6" x14ac:dyDescent="0.2">
      <c r="A79" s="45" t="s">
        <v>1336</v>
      </c>
      <c r="B79" s="45" t="s">
        <v>670</v>
      </c>
      <c r="C79" s="45" t="s">
        <v>649</v>
      </c>
      <c r="D79" s="45">
        <v>150</v>
      </c>
      <c r="E79" s="7">
        <v>1505.1465000000001</v>
      </c>
      <c r="F79" s="7">
        <v>0.155945338239975</v>
      </c>
    </row>
    <row r="80" spans="1:6" x14ac:dyDescent="0.2">
      <c r="A80" s="45" t="s">
        <v>1205</v>
      </c>
      <c r="B80" s="45" t="s">
        <v>1206</v>
      </c>
      <c r="C80" s="45" t="s">
        <v>661</v>
      </c>
      <c r="D80" s="45">
        <v>140</v>
      </c>
      <c r="E80" s="7">
        <v>1447.3368</v>
      </c>
      <c r="F80" s="7">
        <v>0.14995578624616401</v>
      </c>
    </row>
    <row r="81" spans="1:6" x14ac:dyDescent="0.2">
      <c r="A81" s="45" t="s">
        <v>1337</v>
      </c>
      <c r="B81" s="45" t="s">
        <v>1338</v>
      </c>
      <c r="C81" s="45" t="s">
        <v>673</v>
      </c>
      <c r="D81" s="45">
        <v>1400</v>
      </c>
      <c r="E81" s="7">
        <v>1359.5106000000001</v>
      </c>
      <c r="F81" s="7">
        <v>0.14085628233386599</v>
      </c>
    </row>
    <row r="82" spans="1:6" x14ac:dyDescent="0.2">
      <c r="A82" s="45" t="s">
        <v>1339</v>
      </c>
      <c r="B82" s="45" t="s">
        <v>1340</v>
      </c>
      <c r="C82" s="45" t="s">
        <v>687</v>
      </c>
      <c r="D82" s="45">
        <v>136</v>
      </c>
      <c r="E82" s="7">
        <v>1350.65816</v>
      </c>
      <c r="F82" s="7">
        <v>0.13993909802652599</v>
      </c>
    </row>
    <row r="83" spans="1:6" x14ac:dyDescent="0.2">
      <c r="A83" s="45" t="s">
        <v>1341</v>
      </c>
      <c r="B83" s="45" t="s">
        <v>1342</v>
      </c>
      <c r="C83" s="45" t="s">
        <v>1050</v>
      </c>
      <c r="D83" s="45">
        <v>750</v>
      </c>
      <c r="E83" s="7">
        <v>1250.3363753000001</v>
      </c>
      <c r="F83" s="7">
        <v>0.129544950581158</v>
      </c>
    </row>
    <row r="84" spans="1:6" x14ac:dyDescent="0.2">
      <c r="A84" s="45" t="s">
        <v>1343</v>
      </c>
      <c r="B84" s="45" t="s">
        <v>1344</v>
      </c>
      <c r="C84" s="45" t="s">
        <v>676</v>
      </c>
      <c r="D84" s="45">
        <v>117</v>
      </c>
      <c r="E84" s="7">
        <v>1160.7534900000001</v>
      </c>
      <c r="F84" s="7">
        <v>0.12026343987863</v>
      </c>
    </row>
    <row r="85" spans="1:6" x14ac:dyDescent="0.2">
      <c r="A85" s="45" t="s">
        <v>1345</v>
      </c>
      <c r="B85" s="45" t="s">
        <v>1346</v>
      </c>
      <c r="C85" s="45" t="s">
        <v>714</v>
      </c>
      <c r="D85" s="45">
        <v>100</v>
      </c>
      <c r="E85" s="7">
        <v>1062.277</v>
      </c>
      <c r="F85" s="7">
        <v>0.110060479873252</v>
      </c>
    </row>
    <row r="86" spans="1:6" x14ac:dyDescent="0.2">
      <c r="A86" s="45" t="s">
        <v>1199</v>
      </c>
      <c r="B86" s="45" t="s">
        <v>1200</v>
      </c>
      <c r="C86" s="45" t="s">
        <v>687</v>
      </c>
      <c r="D86" s="45">
        <v>100</v>
      </c>
      <c r="E86" s="7">
        <v>1021.599</v>
      </c>
      <c r="F86" s="7">
        <v>0.105845910415112</v>
      </c>
    </row>
    <row r="87" spans="1:6" x14ac:dyDescent="0.2">
      <c r="A87" s="45" t="s">
        <v>1347</v>
      </c>
      <c r="B87" s="45" t="s">
        <v>1348</v>
      </c>
      <c r="C87" s="45" t="s">
        <v>687</v>
      </c>
      <c r="D87" s="45">
        <v>100</v>
      </c>
      <c r="E87" s="7">
        <v>1011.0359999999999</v>
      </c>
      <c r="F87" s="7">
        <v>0.104751498271292</v>
      </c>
    </row>
    <row r="88" spans="1:6" x14ac:dyDescent="0.2">
      <c r="A88" s="45" t="s">
        <v>1349</v>
      </c>
      <c r="B88" s="45" t="s">
        <v>1350</v>
      </c>
      <c r="C88" s="45" t="s">
        <v>668</v>
      </c>
      <c r="D88" s="45">
        <v>97</v>
      </c>
      <c r="E88" s="7">
        <v>991.93849</v>
      </c>
      <c r="F88" s="7">
        <v>0.10277284193684801</v>
      </c>
    </row>
    <row r="89" spans="1:6" x14ac:dyDescent="0.2">
      <c r="A89" s="45" t="s">
        <v>1351</v>
      </c>
      <c r="B89" s="45" t="s">
        <v>1352</v>
      </c>
      <c r="C89" s="45" t="s">
        <v>687</v>
      </c>
      <c r="D89" s="45">
        <v>69</v>
      </c>
      <c r="E89" s="7">
        <v>684.70493999999997</v>
      </c>
      <c r="F89" s="7">
        <v>7.0940963861578707E-2</v>
      </c>
    </row>
    <row r="90" spans="1:6" x14ac:dyDescent="0.2">
      <c r="A90" s="45" t="s">
        <v>1353</v>
      </c>
      <c r="B90" s="45" t="s">
        <v>1354</v>
      </c>
      <c r="C90" s="45" t="s">
        <v>1355</v>
      </c>
      <c r="D90" s="45">
        <v>52</v>
      </c>
      <c r="E90" s="7">
        <v>529.19619999999998</v>
      </c>
      <c r="F90" s="7">
        <v>5.48290019638017E-2</v>
      </c>
    </row>
    <row r="91" spans="1:6" x14ac:dyDescent="0.2">
      <c r="A91" s="45" t="s">
        <v>1067</v>
      </c>
      <c r="B91" s="45" t="s">
        <v>1068</v>
      </c>
      <c r="C91" s="45" t="s">
        <v>681</v>
      </c>
      <c r="D91" s="45">
        <v>50</v>
      </c>
      <c r="E91" s="7">
        <v>519.89750000000004</v>
      </c>
      <c r="F91" s="7">
        <v>5.38655815149005E-2</v>
      </c>
    </row>
    <row r="92" spans="1:6" x14ac:dyDescent="0.2">
      <c r="A92" s="45" t="s">
        <v>1203</v>
      </c>
      <c r="B92" s="45" t="s">
        <v>1204</v>
      </c>
      <c r="C92" s="45" t="s">
        <v>661</v>
      </c>
      <c r="D92" s="45">
        <v>50</v>
      </c>
      <c r="E92" s="7">
        <v>507.34477500000003</v>
      </c>
      <c r="F92" s="7">
        <v>5.2565017785085301E-2</v>
      </c>
    </row>
    <row r="93" spans="1:6" x14ac:dyDescent="0.2">
      <c r="A93" s="45" t="s">
        <v>1356</v>
      </c>
      <c r="B93" s="45" t="s">
        <v>1357</v>
      </c>
      <c r="C93" s="45" t="s">
        <v>687</v>
      </c>
      <c r="D93" s="45">
        <v>50</v>
      </c>
      <c r="E93" s="7">
        <v>502.911</v>
      </c>
      <c r="F93" s="7">
        <v>5.2105642872374201E-2</v>
      </c>
    </row>
    <row r="94" spans="1:6" x14ac:dyDescent="0.2">
      <c r="A94" s="45" t="s">
        <v>1358</v>
      </c>
      <c r="B94" s="45" t="s">
        <v>1359</v>
      </c>
      <c r="C94" s="45" t="s">
        <v>687</v>
      </c>
      <c r="D94" s="45">
        <v>50</v>
      </c>
      <c r="E94" s="7">
        <v>502.71949999999998</v>
      </c>
      <c r="F94" s="7">
        <v>5.2085801925148799E-2</v>
      </c>
    </row>
    <row r="95" spans="1:6" x14ac:dyDescent="0.2">
      <c r="A95" s="45" t="s">
        <v>1360</v>
      </c>
      <c r="B95" s="45" t="s">
        <v>1361</v>
      </c>
      <c r="C95" s="45" t="s">
        <v>687</v>
      </c>
      <c r="D95" s="45">
        <v>50</v>
      </c>
      <c r="E95" s="7">
        <v>500.45850000000002</v>
      </c>
      <c r="F95" s="7">
        <v>5.1851544057385998E-2</v>
      </c>
    </row>
    <row r="96" spans="1:6" x14ac:dyDescent="0.2">
      <c r="A96" s="45" t="s">
        <v>1362</v>
      </c>
      <c r="B96" s="45" t="s">
        <v>1363</v>
      </c>
      <c r="C96" s="45" t="s">
        <v>687</v>
      </c>
      <c r="D96" s="45">
        <v>1</v>
      </c>
      <c r="E96" s="7">
        <v>99.112300000000005</v>
      </c>
      <c r="F96" s="49" t="s">
        <v>1364</v>
      </c>
    </row>
    <row r="97" spans="1:6" x14ac:dyDescent="0.2">
      <c r="A97" s="45" t="s">
        <v>1365</v>
      </c>
      <c r="B97" s="45" t="s">
        <v>1366</v>
      </c>
      <c r="C97" s="45" t="s">
        <v>687</v>
      </c>
      <c r="D97" s="45">
        <v>3</v>
      </c>
      <c r="E97" s="7">
        <v>38.497462499999997</v>
      </c>
      <c r="F97" s="49" t="s">
        <v>1364</v>
      </c>
    </row>
    <row r="98" spans="1:6" x14ac:dyDescent="0.2">
      <c r="A98" s="45" t="s">
        <v>1367</v>
      </c>
      <c r="B98" s="45" t="s">
        <v>1368</v>
      </c>
      <c r="C98" s="45" t="s">
        <v>687</v>
      </c>
      <c r="D98" s="45">
        <v>3</v>
      </c>
      <c r="E98" s="7">
        <v>29.716889999999999</v>
      </c>
      <c r="F98" s="49" t="s">
        <v>1364</v>
      </c>
    </row>
    <row r="99" spans="1:6" x14ac:dyDescent="0.2">
      <c r="A99" s="45" t="s">
        <v>1369</v>
      </c>
      <c r="B99" s="45" t="s">
        <v>1370</v>
      </c>
      <c r="C99" s="45" t="s">
        <v>687</v>
      </c>
      <c r="D99" s="45">
        <v>2</v>
      </c>
      <c r="E99" s="7">
        <v>20.3535</v>
      </c>
      <c r="F99" s="49" t="s">
        <v>1364</v>
      </c>
    </row>
    <row r="100" spans="1:6" x14ac:dyDescent="0.2">
      <c r="A100" s="44" t="s">
        <v>135</v>
      </c>
      <c r="B100" s="45"/>
      <c r="C100" s="45"/>
      <c r="D100" s="45"/>
      <c r="E100" s="6">
        <f>SUM(E8:E99)</f>
        <v>454909.56413629994</v>
      </c>
      <c r="F100" s="6">
        <f>SUM(F8:F99)</f>
        <v>47.112861108850382</v>
      </c>
    </row>
    <row r="101" spans="1:6" x14ac:dyDescent="0.2">
      <c r="A101" s="45"/>
      <c r="B101" s="45"/>
      <c r="C101" s="45"/>
      <c r="D101" s="45"/>
      <c r="E101" s="7"/>
      <c r="F101" s="7"/>
    </row>
    <row r="102" spans="1:6" x14ac:dyDescent="0.2">
      <c r="A102" s="44" t="s">
        <v>788</v>
      </c>
      <c r="B102" s="45"/>
      <c r="C102" s="45"/>
      <c r="D102" s="45"/>
      <c r="E102" s="7"/>
      <c r="F102" s="7"/>
    </row>
    <row r="103" spans="1:6" x14ac:dyDescent="0.2">
      <c r="A103" s="45" t="s">
        <v>811</v>
      </c>
      <c r="B103" s="45" t="s">
        <v>812</v>
      </c>
      <c r="C103" s="45" t="s">
        <v>813</v>
      </c>
      <c r="D103" s="45">
        <v>2380</v>
      </c>
      <c r="E103" s="7">
        <v>36075.944799999997</v>
      </c>
      <c r="F103" s="7">
        <v>3.7377593570876</v>
      </c>
    </row>
    <row r="104" spans="1:6" x14ac:dyDescent="0.2">
      <c r="A104" s="45" t="s">
        <v>1122</v>
      </c>
      <c r="B104" s="45" t="s">
        <v>1123</v>
      </c>
      <c r="C104" s="45" t="s">
        <v>806</v>
      </c>
      <c r="D104" s="45">
        <v>30000</v>
      </c>
      <c r="E104" s="7">
        <v>29779.86</v>
      </c>
      <c r="F104" s="7">
        <v>3.0854341025535299</v>
      </c>
    </row>
    <row r="105" spans="1:6" x14ac:dyDescent="0.2">
      <c r="A105" s="45" t="s">
        <v>1371</v>
      </c>
      <c r="B105" s="45" t="s">
        <v>796</v>
      </c>
      <c r="C105" s="45" t="s">
        <v>797</v>
      </c>
      <c r="D105" s="45">
        <v>2500</v>
      </c>
      <c r="E105" s="7">
        <v>24766.7</v>
      </c>
      <c r="F105" s="7">
        <v>2.5660302226979099</v>
      </c>
    </row>
    <row r="106" spans="1:6" x14ac:dyDescent="0.2">
      <c r="A106" s="45" t="s">
        <v>798</v>
      </c>
      <c r="B106" s="45" t="s">
        <v>799</v>
      </c>
      <c r="C106" s="45" t="s">
        <v>690</v>
      </c>
      <c r="D106" s="45">
        <v>2200</v>
      </c>
      <c r="E106" s="7">
        <v>22711.018</v>
      </c>
      <c r="F106" s="7">
        <v>2.3530449586031401</v>
      </c>
    </row>
    <row r="107" spans="1:6" x14ac:dyDescent="0.2">
      <c r="A107" s="45" t="s">
        <v>1113</v>
      </c>
      <c r="B107" s="45" t="s">
        <v>1114</v>
      </c>
      <c r="C107" s="45" t="s">
        <v>821</v>
      </c>
      <c r="D107" s="45">
        <v>2100</v>
      </c>
      <c r="E107" s="7">
        <v>20920.284</v>
      </c>
      <c r="F107" s="7">
        <v>2.1675104479572802</v>
      </c>
    </row>
    <row r="108" spans="1:6" x14ac:dyDescent="0.2">
      <c r="A108" s="45" t="s">
        <v>1372</v>
      </c>
      <c r="B108" s="45" t="s">
        <v>1373</v>
      </c>
      <c r="C108" s="45" t="s">
        <v>649</v>
      </c>
      <c r="D108" s="45">
        <v>1800</v>
      </c>
      <c r="E108" s="7">
        <v>18121.644</v>
      </c>
      <c r="F108" s="7">
        <v>1.8775487323289799</v>
      </c>
    </row>
    <row r="109" spans="1:6" x14ac:dyDescent="0.2">
      <c r="A109" s="45" t="s">
        <v>1230</v>
      </c>
      <c r="B109" s="45" t="s">
        <v>1231</v>
      </c>
      <c r="C109" s="45" t="s">
        <v>806</v>
      </c>
      <c r="D109" s="45">
        <v>17000</v>
      </c>
      <c r="E109" s="7">
        <v>16886.321</v>
      </c>
      <c r="F109" s="7">
        <v>1.7495592887295599</v>
      </c>
    </row>
    <row r="110" spans="1:6" x14ac:dyDescent="0.2">
      <c r="A110" s="45" t="s">
        <v>1141</v>
      </c>
      <c r="B110" s="45" t="s">
        <v>1142</v>
      </c>
      <c r="C110" s="45" t="s">
        <v>806</v>
      </c>
      <c r="D110" s="45">
        <v>1600</v>
      </c>
      <c r="E110" s="7">
        <v>16014.672</v>
      </c>
      <c r="F110" s="7">
        <v>1.6592494098363499</v>
      </c>
    </row>
    <row r="111" spans="1:6" x14ac:dyDescent="0.2">
      <c r="A111" s="45" t="s">
        <v>1100</v>
      </c>
      <c r="B111" s="45" t="s">
        <v>1101</v>
      </c>
      <c r="C111" s="45" t="s">
        <v>1102</v>
      </c>
      <c r="D111" s="45">
        <v>1440</v>
      </c>
      <c r="E111" s="7">
        <v>15735.6</v>
      </c>
      <c r="F111" s="7">
        <v>1.6303352958724899</v>
      </c>
    </row>
    <row r="112" spans="1:6" x14ac:dyDescent="0.2">
      <c r="A112" s="45" t="s">
        <v>1139</v>
      </c>
      <c r="B112" s="45" t="s">
        <v>1140</v>
      </c>
      <c r="C112" s="45" t="s">
        <v>714</v>
      </c>
      <c r="D112" s="45">
        <v>140</v>
      </c>
      <c r="E112" s="7">
        <v>15132.446</v>
      </c>
      <c r="F112" s="7">
        <v>1.56784366828621</v>
      </c>
    </row>
    <row r="113" spans="1:6" x14ac:dyDescent="0.2">
      <c r="A113" s="45" t="s">
        <v>1299</v>
      </c>
      <c r="B113" s="45" t="s">
        <v>1300</v>
      </c>
      <c r="C113" s="45" t="s">
        <v>1102</v>
      </c>
      <c r="D113" s="45">
        <v>1200</v>
      </c>
      <c r="E113" s="7">
        <v>13114.296</v>
      </c>
      <c r="F113" s="7">
        <v>1.35874702263145</v>
      </c>
    </row>
    <row r="114" spans="1:6" x14ac:dyDescent="0.2">
      <c r="A114" s="45" t="s">
        <v>1129</v>
      </c>
      <c r="B114" s="45" t="s">
        <v>1130</v>
      </c>
      <c r="C114" s="45" t="s">
        <v>1097</v>
      </c>
      <c r="D114" s="45">
        <v>1300</v>
      </c>
      <c r="E114" s="7">
        <v>12302.758</v>
      </c>
      <c r="F114" s="7">
        <v>1.2746651290054201</v>
      </c>
    </row>
    <row r="115" spans="1:6" x14ac:dyDescent="0.2">
      <c r="A115" s="45" t="s">
        <v>1098</v>
      </c>
      <c r="B115" s="45" t="s">
        <v>1099</v>
      </c>
      <c r="C115" s="45" t="s">
        <v>1092</v>
      </c>
      <c r="D115" s="45">
        <v>100</v>
      </c>
      <c r="E115" s="7">
        <v>11410.62</v>
      </c>
      <c r="F115" s="7">
        <v>1.1822324241712201</v>
      </c>
    </row>
    <row r="116" spans="1:6" x14ac:dyDescent="0.2">
      <c r="A116" s="45" t="s">
        <v>1147</v>
      </c>
      <c r="B116" s="45" t="s">
        <v>1148</v>
      </c>
      <c r="C116" s="45" t="s">
        <v>785</v>
      </c>
      <c r="D116" s="45">
        <v>1000</v>
      </c>
      <c r="E116" s="7">
        <v>11073.92</v>
      </c>
      <c r="F116" s="7">
        <v>1.1473475838015901</v>
      </c>
    </row>
    <row r="117" spans="1:6" x14ac:dyDescent="0.2">
      <c r="A117" s="45" t="s">
        <v>1229</v>
      </c>
      <c r="B117" s="45" t="s">
        <v>1112</v>
      </c>
      <c r="C117" s="45" t="s">
        <v>821</v>
      </c>
      <c r="D117" s="45">
        <v>1100</v>
      </c>
      <c r="E117" s="7">
        <v>10980.552</v>
      </c>
      <c r="F117" s="7">
        <v>1.1376739046342901</v>
      </c>
    </row>
    <row r="118" spans="1:6" x14ac:dyDescent="0.2">
      <c r="A118" s="45" t="s">
        <v>1374</v>
      </c>
      <c r="B118" s="45" t="s">
        <v>1375</v>
      </c>
      <c r="C118" s="45" t="s">
        <v>1108</v>
      </c>
      <c r="D118" s="45">
        <v>75</v>
      </c>
      <c r="E118" s="7">
        <v>10200.1875</v>
      </c>
      <c r="F118" s="7">
        <v>1.05682183747473</v>
      </c>
    </row>
    <row r="119" spans="1:6" x14ac:dyDescent="0.2">
      <c r="A119" s="45" t="s">
        <v>1290</v>
      </c>
      <c r="B119" s="45" t="s">
        <v>1291</v>
      </c>
      <c r="C119" s="45" t="s">
        <v>1097</v>
      </c>
      <c r="D119" s="45">
        <v>1112</v>
      </c>
      <c r="E119" s="7">
        <v>10171.33056</v>
      </c>
      <c r="F119" s="7">
        <v>1.0538320253409199</v>
      </c>
    </row>
    <row r="120" spans="1:6" x14ac:dyDescent="0.2">
      <c r="A120" s="45" t="s">
        <v>1376</v>
      </c>
      <c r="B120" s="45" t="s">
        <v>1226</v>
      </c>
      <c r="C120" s="45" t="s">
        <v>837</v>
      </c>
      <c r="D120" s="45">
        <v>950</v>
      </c>
      <c r="E120" s="7">
        <v>9362.25</v>
      </c>
      <c r="F120" s="7">
        <v>0.97000474235378598</v>
      </c>
    </row>
    <row r="121" spans="1:6" x14ac:dyDescent="0.2">
      <c r="A121" s="45" t="s">
        <v>1137</v>
      </c>
      <c r="B121" s="45" t="s">
        <v>1138</v>
      </c>
      <c r="C121" s="45" t="s">
        <v>655</v>
      </c>
      <c r="D121" s="45">
        <v>950</v>
      </c>
      <c r="E121" s="7">
        <v>9336.8469999999998</v>
      </c>
      <c r="F121" s="7">
        <v>0.96737278631009904</v>
      </c>
    </row>
    <row r="122" spans="1:6" x14ac:dyDescent="0.2">
      <c r="A122" s="45" t="s">
        <v>1115</v>
      </c>
      <c r="B122" s="45" t="s">
        <v>1116</v>
      </c>
      <c r="C122" s="45" t="s">
        <v>806</v>
      </c>
      <c r="D122" s="45">
        <v>910</v>
      </c>
      <c r="E122" s="7">
        <v>8994.1124</v>
      </c>
      <c r="F122" s="7">
        <v>0.93186271262388798</v>
      </c>
    </row>
    <row r="123" spans="1:6" x14ac:dyDescent="0.2">
      <c r="A123" s="45" t="s">
        <v>1260</v>
      </c>
      <c r="B123" s="45" t="s">
        <v>1261</v>
      </c>
      <c r="C123" s="45" t="s">
        <v>785</v>
      </c>
      <c r="D123" s="45">
        <v>740</v>
      </c>
      <c r="E123" s="7">
        <v>8673.9248000000007</v>
      </c>
      <c r="F123" s="7">
        <v>0.89868869030629595</v>
      </c>
    </row>
    <row r="124" spans="1:6" x14ac:dyDescent="0.2">
      <c r="A124" s="45" t="s">
        <v>1264</v>
      </c>
      <c r="B124" s="45" t="s">
        <v>1265</v>
      </c>
      <c r="C124" s="45" t="s">
        <v>1105</v>
      </c>
      <c r="D124" s="45">
        <v>750</v>
      </c>
      <c r="E124" s="7">
        <v>7855.8374999999996</v>
      </c>
      <c r="F124" s="7">
        <v>0.81392823628515698</v>
      </c>
    </row>
    <row r="125" spans="1:6" x14ac:dyDescent="0.2">
      <c r="A125" s="45" t="s">
        <v>1377</v>
      </c>
      <c r="B125" s="45" t="s">
        <v>1378</v>
      </c>
      <c r="C125" s="45" t="s">
        <v>816</v>
      </c>
      <c r="D125" s="45">
        <v>668</v>
      </c>
      <c r="E125" s="7">
        <v>7072.116</v>
      </c>
      <c r="F125" s="7">
        <v>0.73272835680270099</v>
      </c>
    </row>
    <row r="126" spans="1:6" x14ac:dyDescent="0.2">
      <c r="A126" s="45" t="s">
        <v>1379</v>
      </c>
      <c r="B126" s="45" t="s">
        <v>1380</v>
      </c>
      <c r="C126" s="45" t="s">
        <v>816</v>
      </c>
      <c r="D126" s="45">
        <v>666</v>
      </c>
      <c r="E126" s="7">
        <v>7010.97534</v>
      </c>
      <c r="F126" s="7">
        <v>0.72639369044038005</v>
      </c>
    </row>
    <row r="127" spans="1:6" x14ac:dyDescent="0.2">
      <c r="A127" s="45" t="s">
        <v>1381</v>
      </c>
      <c r="B127" s="45" t="s">
        <v>1382</v>
      </c>
      <c r="C127" s="45" t="s">
        <v>816</v>
      </c>
      <c r="D127" s="45">
        <v>666</v>
      </c>
      <c r="E127" s="7">
        <v>6950.3959800000002</v>
      </c>
      <c r="F127" s="7">
        <v>0.72011717929308605</v>
      </c>
    </row>
    <row r="128" spans="1:6" x14ac:dyDescent="0.2">
      <c r="A128" s="45" t="s">
        <v>1125</v>
      </c>
      <c r="B128" s="45" t="s">
        <v>1126</v>
      </c>
      <c r="C128" s="45" t="s">
        <v>813</v>
      </c>
      <c r="D128" s="45">
        <v>630</v>
      </c>
      <c r="E128" s="7">
        <v>6234.5240999999996</v>
      </c>
      <c r="F128" s="7">
        <v>0.64594706863403295</v>
      </c>
    </row>
    <row r="129" spans="1:6" x14ac:dyDescent="0.2">
      <c r="A129" s="45" t="s">
        <v>1383</v>
      </c>
      <c r="B129" s="45" t="s">
        <v>1384</v>
      </c>
      <c r="C129" s="45" t="s">
        <v>837</v>
      </c>
      <c r="D129" s="45">
        <v>600</v>
      </c>
      <c r="E129" s="7">
        <v>6030.732</v>
      </c>
      <c r="F129" s="7">
        <v>0.62483256053456504</v>
      </c>
    </row>
    <row r="130" spans="1:6" x14ac:dyDescent="0.2">
      <c r="A130" s="45" t="s">
        <v>1120</v>
      </c>
      <c r="B130" s="45" t="s">
        <v>1121</v>
      </c>
      <c r="C130" s="45" t="s">
        <v>1108</v>
      </c>
      <c r="D130" s="45">
        <v>44</v>
      </c>
      <c r="E130" s="7">
        <v>6005.0451999999996</v>
      </c>
      <c r="F130" s="7">
        <v>0.62217120051791397</v>
      </c>
    </row>
    <row r="131" spans="1:6" x14ac:dyDescent="0.2">
      <c r="A131" s="45" t="s">
        <v>1232</v>
      </c>
      <c r="B131" s="45" t="s">
        <v>1233</v>
      </c>
      <c r="C131" s="45" t="s">
        <v>806</v>
      </c>
      <c r="D131" s="45">
        <v>6000</v>
      </c>
      <c r="E131" s="7">
        <v>5954.73</v>
      </c>
      <c r="F131" s="7">
        <v>0.61695813927595999</v>
      </c>
    </row>
    <row r="132" spans="1:6" x14ac:dyDescent="0.2">
      <c r="A132" s="45" t="s">
        <v>1286</v>
      </c>
      <c r="B132" s="45" t="s">
        <v>1287</v>
      </c>
      <c r="C132" s="45" t="s">
        <v>649</v>
      </c>
      <c r="D132" s="45">
        <v>600</v>
      </c>
      <c r="E132" s="7">
        <v>5905.4520000000002</v>
      </c>
      <c r="F132" s="7">
        <v>0.61185254033407099</v>
      </c>
    </row>
    <row r="133" spans="1:6" x14ac:dyDescent="0.2">
      <c r="A133" s="45" t="s">
        <v>1385</v>
      </c>
      <c r="B133" s="45" t="s">
        <v>1386</v>
      </c>
      <c r="C133" s="45" t="s">
        <v>837</v>
      </c>
      <c r="D133" s="45">
        <v>587</v>
      </c>
      <c r="E133" s="7">
        <v>5890.7915400000002</v>
      </c>
      <c r="F133" s="7">
        <v>0.61033359822879796</v>
      </c>
    </row>
    <row r="134" spans="1:6" x14ac:dyDescent="0.2">
      <c r="A134" s="45" t="s">
        <v>1387</v>
      </c>
      <c r="B134" s="45" t="s">
        <v>1388</v>
      </c>
      <c r="C134" s="45" t="s">
        <v>1105</v>
      </c>
      <c r="D134" s="45">
        <v>500</v>
      </c>
      <c r="E134" s="7">
        <v>5221.17</v>
      </c>
      <c r="F134" s="7">
        <v>0.54095539647363799</v>
      </c>
    </row>
    <row r="135" spans="1:6" x14ac:dyDescent="0.2">
      <c r="A135" s="45" t="s">
        <v>1250</v>
      </c>
      <c r="B135" s="45" t="s">
        <v>1251</v>
      </c>
      <c r="C135" s="45" t="s">
        <v>813</v>
      </c>
      <c r="D135" s="45">
        <v>38</v>
      </c>
      <c r="E135" s="7">
        <v>5212.5663999999997</v>
      </c>
      <c r="F135" s="7">
        <v>0.54006399400080096</v>
      </c>
    </row>
    <row r="136" spans="1:6" x14ac:dyDescent="0.2">
      <c r="A136" s="45" t="s">
        <v>1220</v>
      </c>
      <c r="B136" s="45" t="s">
        <v>1221</v>
      </c>
      <c r="C136" s="45" t="s">
        <v>813</v>
      </c>
      <c r="D136" s="45">
        <v>38</v>
      </c>
      <c r="E136" s="7">
        <v>5187.5205999999998</v>
      </c>
      <c r="F136" s="7">
        <v>0.53746904676311302</v>
      </c>
    </row>
    <row r="137" spans="1:6" x14ac:dyDescent="0.2">
      <c r="A137" s="45" t="s">
        <v>822</v>
      </c>
      <c r="B137" s="45" t="s">
        <v>823</v>
      </c>
      <c r="C137" s="45" t="s">
        <v>794</v>
      </c>
      <c r="D137" s="45">
        <v>500</v>
      </c>
      <c r="E137" s="7">
        <v>5000.0559999999996</v>
      </c>
      <c r="F137" s="7">
        <v>0.518046199581778</v>
      </c>
    </row>
    <row r="138" spans="1:6" x14ac:dyDescent="0.2">
      <c r="A138" s="45" t="s">
        <v>1389</v>
      </c>
      <c r="B138" s="45" t="s">
        <v>1390</v>
      </c>
      <c r="C138" s="45" t="s">
        <v>837</v>
      </c>
      <c r="D138" s="45">
        <v>500</v>
      </c>
      <c r="E138" s="7">
        <v>4914.6549999999997</v>
      </c>
      <c r="F138" s="7">
        <v>0.50919796598389799</v>
      </c>
    </row>
    <row r="139" spans="1:6" x14ac:dyDescent="0.2">
      <c r="A139" s="45" t="s">
        <v>1391</v>
      </c>
      <c r="B139" s="45" t="s">
        <v>1392</v>
      </c>
      <c r="C139" s="45" t="s">
        <v>1108</v>
      </c>
      <c r="D139" s="45">
        <v>34</v>
      </c>
      <c r="E139" s="7">
        <v>4598.6598000000004</v>
      </c>
      <c r="F139" s="7">
        <v>0.47645831017882601</v>
      </c>
    </row>
    <row r="140" spans="1:6" x14ac:dyDescent="0.2">
      <c r="A140" s="45" t="s">
        <v>1246</v>
      </c>
      <c r="B140" s="45" t="s">
        <v>1247</v>
      </c>
      <c r="C140" s="45" t="s">
        <v>806</v>
      </c>
      <c r="D140" s="45">
        <v>4000</v>
      </c>
      <c r="E140" s="7">
        <v>3988.7440000000001</v>
      </c>
      <c r="F140" s="7">
        <v>0.41326610548054299</v>
      </c>
    </row>
    <row r="141" spans="1:6" x14ac:dyDescent="0.2">
      <c r="A141" s="45" t="s">
        <v>1295</v>
      </c>
      <c r="B141" s="45" t="s">
        <v>1296</v>
      </c>
      <c r="C141" s="45" t="s">
        <v>837</v>
      </c>
      <c r="D141" s="45">
        <v>394</v>
      </c>
      <c r="E141" s="7">
        <v>3972.5404600000002</v>
      </c>
      <c r="F141" s="7">
        <v>0.41158728781994602</v>
      </c>
    </row>
    <row r="142" spans="1:6" x14ac:dyDescent="0.2">
      <c r="A142" s="45" t="s">
        <v>1281</v>
      </c>
      <c r="B142" s="45" t="s">
        <v>1282</v>
      </c>
      <c r="C142" s="45" t="s">
        <v>1283</v>
      </c>
      <c r="D142" s="45">
        <v>400</v>
      </c>
      <c r="E142" s="7">
        <v>3964.6959999999999</v>
      </c>
      <c r="F142" s="7">
        <v>0.410774538384586</v>
      </c>
    </row>
    <row r="143" spans="1:6" x14ac:dyDescent="0.2">
      <c r="A143" s="45" t="s">
        <v>1393</v>
      </c>
      <c r="B143" s="45" t="s">
        <v>1394</v>
      </c>
      <c r="C143" s="45" t="s">
        <v>821</v>
      </c>
      <c r="D143" s="45">
        <v>270</v>
      </c>
      <c r="E143" s="7">
        <v>3584.4119999999998</v>
      </c>
      <c r="F143" s="7">
        <v>0.37137404347777703</v>
      </c>
    </row>
    <row r="144" spans="1:6" x14ac:dyDescent="0.2">
      <c r="A144" s="45" t="s">
        <v>1109</v>
      </c>
      <c r="B144" s="45" t="s">
        <v>1110</v>
      </c>
      <c r="C144" s="45" t="s">
        <v>785</v>
      </c>
      <c r="D144" s="45">
        <v>340</v>
      </c>
      <c r="E144" s="7">
        <v>3316.3191999999999</v>
      </c>
      <c r="F144" s="7">
        <v>0.34359746334042701</v>
      </c>
    </row>
    <row r="145" spans="1:10" x14ac:dyDescent="0.2">
      <c r="A145" s="45" t="s">
        <v>1297</v>
      </c>
      <c r="B145" s="45" t="s">
        <v>1298</v>
      </c>
      <c r="C145" s="45" t="s">
        <v>837</v>
      </c>
      <c r="D145" s="45">
        <v>275</v>
      </c>
      <c r="E145" s="7">
        <v>2755.5880000000002</v>
      </c>
      <c r="F145" s="7">
        <v>0.28550118058940799</v>
      </c>
    </row>
    <row r="146" spans="1:10" x14ac:dyDescent="0.2">
      <c r="A146" s="45" t="s">
        <v>1145</v>
      </c>
      <c r="B146" s="45" t="s">
        <v>1146</v>
      </c>
      <c r="C146" s="45" t="s">
        <v>806</v>
      </c>
      <c r="D146" s="45">
        <v>400</v>
      </c>
      <c r="E146" s="7">
        <v>2040.58</v>
      </c>
      <c r="F146" s="7">
        <v>0.211420574878078</v>
      </c>
    </row>
    <row r="147" spans="1:10" x14ac:dyDescent="0.2">
      <c r="A147" s="45" t="s">
        <v>1258</v>
      </c>
      <c r="B147" s="45" t="s">
        <v>1259</v>
      </c>
      <c r="C147" s="45" t="s">
        <v>837</v>
      </c>
      <c r="D147" s="45">
        <v>200</v>
      </c>
      <c r="E147" s="7">
        <v>2017.1759999999999</v>
      </c>
      <c r="F147" s="7">
        <v>0.20899573138532301</v>
      </c>
    </row>
    <row r="148" spans="1:10" x14ac:dyDescent="0.2">
      <c r="A148" s="45" t="s">
        <v>1117</v>
      </c>
      <c r="B148" s="45" t="s">
        <v>796</v>
      </c>
      <c r="C148" s="45" t="s">
        <v>797</v>
      </c>
      <c r="D148" s="45">
        <v>200</v>
      </c>
      <c r="E148" s="7">
        <v>1980.1959999999999</v>
      </c>
      <c r="F148" s="7">
        <v>0.205164304605196</v>
      </c>
    </row>
    <row r="149" spans="1:10" x14ac:dyDescent="0.2">
      <c r="A149" s="45" t="s">
        <v>1127</v>
      </c>
      <c r="B149" s="45" t="s">
        <v>1128</v>
      </c>
      <c r="C149" s="45" t="s">
        <v>1105</v>
      </c>
      <c r="D149" s="45">
        <v>180</v>
      </c>
      <c r="E149" s="7">
        <v>1879.6212</v>
      </c>
      <c r="F149" s="7">
        <v>0.19474394273050999</v>
      </c>
    </row>
    <row r="150" spans="1:10" x14ac:dyDescent="0.2">
      <c r="A150" s="45" t="s">
        <v>1395</v>
      </c>
      <c r="B150" s="45" t="s">
        <v>1396</v>
      </c>
      <c r="C150" s="45" t="s">
        <v>687</v>
      </c>
      <c r="D150" s="45">
        <v>133</v>
      </c>
      <c r="E150" s="7">
        <v>1321.7952299999999</v>
      </c>
      <c r="F150" s="7">
        <v>0.13694866528031299</v>
      </c>
    </row>
    <row r="151" spans="1:10" x14ac:dyDescent="0.2">
      <c r="A151" s="45" t="s">
        <v>833</v>
      </c>
      <c r="B151" s="45" t="s">
        <v>834</v>
      </c>
      <c r="C151" s="45" t="s">
        <v>794</v>
      </c>
      <c r="D151" s="45">
        <v>120</v>
      </c>
      <c r="E151" s="7">
        <v>1203.7619999999999</v>
      </c>
      <c r="F151" s="7">
        <v>0.124719469002139</v>
      </c>
    </row>
    <row r="152" spans="1:10" x14ac:dyDescent="0.2">
      <c r="A152" s="45" t="s">
        <v>1397</v>
      </c>
      <c r="B152" s="45" t="s">
        <v>1112</v>
      </c>
      <c r="C152" s="45" t="s">
        <v>821</v>
      </c>
      <c r="D152" s="45">
        <v>100</v>
      </c>
      <c r="E152" s="7">
        <v>998.50400000000002</v>
      </c>
      <c r="F152" s="7">
        <v>0.103453081818924</v>
      </c>
    </row>
    <row r="153" spans="1:10" x14ac:dyDescent="0.2">
      <c r="A153" s="45" t="s">
        <v>1143</v>
      </c>
      <c r="B153" s="45" t="s">
        <v>1144</v>
      </c>
      <c r="C153" s="45" t="s">
        <v>794</v>
      </c>
      <c r="D153" s="45">
        <v>100</v>
      </c>
      <c r="E153" s="7">
        <v>989.99</v>
      </c>
      <c r="F153" s="7">
        <v>0.102570962630011</v>
      </c>
    </row>
    <row r="154" spans="1:10" x14ac:dyDescent="0.2">
      <c r="A154" s="45" t="s">
        <v>1398</v>
      </c>
      <c r="B154" s="45" t="s">
        <v>1399</v>
      </c>
      <c r="C154" s="45" t="s">
        <v>652</v>
      </c>
      <c r="D154" s="45">
        <v>5</v>
      </c>
      <c r="E154" s="7">
        <v>625.27700000000004</v>
      </c>
      <c r="F154" s="7">
        <v>6.4783749129188897E-2</v>
      </c>
    </row>
    <row r="155" spans="1:10" x14ac:dyDescent="0.2">
      <c r="A155" s="45" t="s">
        <v>1236</v>
      </c>
      <c r="B155" s="45" t="s">
        <v>1237</v>
      </c>
      <c r="C155" s="45" t="s">
        <v>785</v>
      </c>
      <c r="D155" s="45">
        <v>50</v>
      </c>
      <c r="E155" s="7">
        <v>553.69600000000003</v>
      </c>
      <c r="F155" s="7">
        <v>5.7367379190079497E-2</v>
      </c>
    </row>
    <row r="156" spans="1:10" x14ac:dyDescent="0.2">
      <c r="A156" s="45" t="s">
        <v>1400</v>
      </c>
      <c r="B156" s="45" t="s">
        <v>1401</v>
      </c>
      <c r="C156" s="45" t="s">
        <v>687</v>
      </c>
      <c r="D156" s="45">
        <v>13</v>
      </c>
      <c r="E156" s="7">
        <v>128.6285</v>
      </c>
      <c r="F156" s="49" t="s">
        <v>1364</v>
      </c>
    </row>
    <row r="157" spans="1:10" x14ac:dyDescent="0.2">
      <c r="A157" s="44" t="s">
        <v>135</v>
      </c>
      <c r="B157" s="45"/>
      <c r="C157" s="45"/>
      <c r="D157" s="45"/>
      <c r="E157" s="6">
        <f>SUM(E103:E156)</f>
        <v>462132.04110999987</v>
      </c>
      <c r="F157" s="6">
        <f>SUM(F103:F156)</f>
        <v>47.867286305677915</v>
      </c>
    </row>
    <row r="158" spans="1:10" x14ac:dyDescent="0.2">
      <c r="A158" s="45"/>
      <c r="B158" s="45"/>
      <c r="C158" s="45"/>
      <c r="D158" s="45"/>
      <c r="E158" s="7"/>
      <c r="F158" s="7"/>
    </row>
    <row r="159" spans="1:10" x14ac:dyDescent="0.2">
      <c r="A159" s="45"/>
      <c r="B159" s="45"/>
      <c r="C159" s="45"/>
      <c r="D159" s="45"/>
      <c r="E159" s="7"/>
      <c r="F159" s="7"/>
      <c r="G159" s="13"/>
      <c r="H159" s="13"/>
      <c r="I159" s="1"/>
      <c r="J159" s="1"/>
    </row>
    <row r="160" spans="1:10" x14ac:dyDescent="0.2">
      <c r="A160" s="44" t="s">
        <v>877</v>
      </c>
      <c r="B160" s="45"/>
      <c r="C160" s="45"/>
      <c r="D160" s="45"/>
      <c r="E160" s="7"/>
      <c r="F160" s="7"/>
      <c r="G160" s="13"/>
      <c r="H160" s="13"/>
    </row>
    <row r="161" spans="1:10" x14ac:dyDescent="0.2">
      <c r="A161" s="45" t="s">
        <v>1268</v>
      </c>
      <c r="B161" s="45" t="s">
        <v>1269</v>
      </c>
      <c r="C161" s="45" t="s">
        <v>854</v>
      </c>
      <c r="D161" s="45">
        <v>1660</v>
      </c>
      <c r="E161" s="7">
        <v>8099.6048000000001</v>
      </c>
      <c r="F161" s="7">
        <v>0.83918449808448703</v>
      </c>
      <c r="G161" s="13"/>
      <c r="H161" s="13"/>
    </row>
    <row r="162" spans="1:10" x14ac:dyDescent="0.2">
      <c r="A162" s="45" t="s">
        <v>880</v>
      </c>
      <c r="B162" s="45" t="s">
        <v>881</v>
      </c>
      <c r="C162" s="45" t="s">
        <v>844</v>
      </c>
      <c r="D162" s="45">
        <v>400</v>
      </c>
      <c r="E162" s="7">
        <v>1960.7059999999999</v>
      </c>
      <c r="F162" s="7">
        <v>0.20314498313562701</v>
      </c>
      <c r="G162" s="13"/>
      <c r="H162" s="13"/>
    </row>
    <row r="163" spans="1:10" x14ac:dyDescent="0.2">
      <c r="A163" s="44" t="s">
        <v>135</v>
      </c>
      <c r="B163" s="45"/>
      <c r="C163" s="45"/>
      <c r="D163" s="45"/>
      <c r="E163" s="6">
        <f>SUM(E161:E162)</f>
        <v>10060.310799999999</v>
      </c>
      <c r="F163" s="6">
        <f>SUM(F161:F162)</f>
        <v>1.042329481220114</v>
      </c>
      <c r="G163" s="13"/>
      <c r="H163" s="13"/>
      <c r="I163" s="1"/>
      <c r="J163" s="1"/>
    </row>
    <row r="164" spans="1:10" x14ac:dyDescent="0.2">
      <c r="A164" s="45"/>
      <c r="B164" s="45"/>
      <c r="C164" s="45"/>
      <c r="D164" s="45"/>
      <c r="E164" s="7"/>
      <c r="F164" s="7"/>
      <c r="G164" s="13"/>
      <c r="H164" s="13"/>
    </row>
    <row r="165" spans="1:10" x14ac:dyDescent="0.2">
      <c r="A165" s="44" t="s">
        <v>135</v>
      </c>
      <c r="B165" s="45"/>
      <c r="C165" s="45"/>
      <c r="D165" s="45"/>
      <c r="E165" s="6">
        <v>927101.91604629986</v>
      </c>
      <c r="F165" s="6">
        <v>96.055249027765001</v>
      </c>
      <c r="G165" s="13"/>
      <c r="H165" s="13"/>
      <c r="I165" s="1"/>
      <c r="J165" s="1"/>
    </row>
    <row r="166" spans="1:10" x14ac:dyDescent="0.2">
      <c r="A166" s="45"/>
      <c r="B166" s="45"/>
      <c r="C166" s="45"/>
      <c r="D166" s="45"/>
      <c r="E166" s="7"/>
      <c r="F166" s="7"/>
      <c r="G166" s="13"/>
      <c r="H166" s="13"/>
    </row>
    <row r="167" spans="1:10" x14ac:dyDescent="0.2">
      <c r="A167" s="44" t="s">
        <v>141</v>
      </c>
      <c r="B167" s="45"/>
      <c r="C167" s="45"/>
      <c r="D167" s="45"/>
      <c r="E167" s="6">
        <v>38073.773603499998</v>
      </c>
      <c r="F167" s="6">
        <v>3.94</v>
      </c>
      <c r="G167" s="13"/>
      <c r="H167" s="13"/>
      <c r="I167" s="1"/>
      <c r="J167" s="1"/>
    </row>
    <row r="168" spans="1:10" x14ac:dyDescent="0.2">
      <c r="A168" s="45"/>
      <c r="B168" s="45"/>
      <c r="C168" s="45"/>
      <c r="D168" s="45"/>
      <c r="E168" s="7"/>
      <c r="F168" s="7"/>
      <c r="G168" s="13"/>
      <c r="H168" s="13"/>
    </row>
    <row r="169" spans="1:10" x14ac:dyDescent="0.2">
      <c r="A169" s="46" t="s">
        <v>142</v>
      </c>
      <c r="B169" s="43"/>
      <c r="C169" s="43"/>
      <c r="D169" s="43"/>
      <c r="E169" s="8">
        <v>965175.69360350003</v>
      </c>
      <c r="F169" s="8">
        <f xml:space="preserve"> ROUND(SUM(F165:F168),2)</f>
        <v>100</v>
      </c>
      <c r="G169" s="13"/>
      <c r="H169" s="13"/>
      <c r="I169" s="1"/>
      <c r="J169" s="1"/>
    </row>
    <row r="170" spans="1:10" x14ac:dyDescent="0.2">
      <c r="A170" s="4" t="s">
        <v>913</v>
      </c>
      <c r="F170" s="9" t="s">
        <v>1149</v>
      </c>
    </row>
    <row r="172" spans="1:10" x14ac:dyDescent="0.2">
      <c r="A172" s="4" t="s">
        <v>143</v>
      </c>
    </row>
    <row r="173" spans="1:10" x14ac:dyDescent="0.2">
      <c r="A173" s="4" t="s">
        <v>144</v>
      </c>
    </row>
    <row r="174" spans="1:10" x14ac:dyDescent="0.2">
      <c r="A174" s="4" t="s">
        <v>914</v>
      </c>
    </row>
    <row r="175" spans="1:10" x14ac:dyDescent="0.2">
      <c r="A175" s="2" t="s">
        <v>1402</v>
      </c>
      <c r="D175" s="2">
        <v>1277.3982000000001</v>
      </c>
    </row>
    <row r="176" spans="1:10" x14ac:dyDescent="0.2">
      <c r="A176" s="2" t="s">
        <v>1403</v>
      </c>
      <c r="D176" s="2">
        <v>1318.1758</v>
      </c>
    </row>
    <row r="177" spans="1:4" x14ac:dyDescent="0.2">
      <c r="A177" s="2" t="s">
        <v>1404</v>
      </c>
      <c r="D177" s="2">
        <v>1226.4464</v>
      </c>
    </row>
    <row r="178" spans="1:4" x14ac:dyDescent="0.2">
      <c r="A178" s="2" t="s">
        <v>1405</v>
      </c>
      <c r="D178" s="2">
        <v>1279.1441</v>
      </c>
    </row>
    <row r="179" spans="1:4" x14ac:dyDescent="0.2">
      <c r="A179" s="2" t="s">
        <v>1406</v>
      </c>
      <c r="D179" s="2">
        <v>3669.1505000000002</v>
      </c>
    </row>
    <row r="180" spans="1:4" x14ac:dyDescent="0.2">
      <c r="A180" s="2" t="s">
        <v>1407</v>
      </c>
      <c r="D180" s="2">
        <v>1333.4006999999999</v>
      </c>
    </row>
    <row r="181" spans="1:4" x14ac:dyDescent="0.2">
      <c r="A181" s="2" t="s">
        <v>916</v>
      </c>
      <c r="D181" s="2">
        <v>1097.2784999999999</v>
      </c>
    </row>
    <row r="182" spans="1:4" x14ac:dyDescent="0.2">
      <c r="A182" s="2" t="s">
        <v>1408</v>
      </c>
      <c r="D182" s="2">
        <v>1099.6454000000001</v>
      </c>
    </row>
    <row r="183" spans="1:4" x14ac:dyDescent="0.2">
      <c r="A183" s="2" t="s">
        <v>922</v>
      </c>
      <c r="D183" s="2">
        <v>3536.9207999999999</v>
      </c>
    </row>
    <row r="184" spans="1:4" x14ac:dyDescent="0.2">
      <c r="A184" s="2" t="s">
        <v>920</v>
      </c>
      <c r="D184" s="2">
        <v>2902.3987000000002</v>
      </c>
    </row>
    <row r="186" spans="1:4" x14ac:dyDescent="0.2">
      <c r="A186" s="4" t="s">
        <v>146</v>
      </c>
    </row>
    <row r="187" spans="1:4" x14ac:dyDescent="0.2">
      <c r="A187" s="2" t="s">
        <v>1408</v>
      </c>
      <c r="D187" s="10">
        <v>1097.1578</v>
      </c>
    </row>
    <row r="188" spans="1:4" x14ac:dyDescent="0.2">
      <c r="A188" s="2" t="s">
        <v>1402</v>
      </c>
      <c r="D188" s="10">
        <v>1263.6596</v>
      </c>
    </row>
    <row r="189" spans="1:4" x14ac:dyDescent="0.2">
      <c r="A189" s="2" t="s">
        <v>1407</v>
      </c>
      <c r="D189" s="10">
        <v>1320.5411999999999</v>
      </c>
    </row>
    <row r="190" spans="1:4" x14ac:dyDescent="0.2">
      <c r="A190" s="2" t="s">
        <v>922</v>
      </c>
      <c r="D190" s="10">
        <v>3624.3285000000001</v>
      </c>
    </row>
    <row r="191" spans="1:4" x14ac:dyDescent="0.2">
      <c r="A191" s="2" t="s">
        <v>920</v>
      </c>
      <c r="D191" s="10">
        <v>2979.8562000000002</v>
      </c>
    </row>
    <row r="192" spans="1:4" x14ac:dyDescent="0.2">
      <c r="A192" s="2" t="s">
        <v>1406</v>
      </c>
      <c r="D192" s="10">
        <v>3773.3252000000002</v>
      </c>
    </row>
    <row r="193" spans="1:4" x14ac:dyDescent="0.2">
      <c r="A193" s="2" t="s">
        <v>916</v>
      </c>
      <c r="D193" s="10">
        <v>1093.9743000000001</v>
      </c>
    </row>
    <row r="194" spans="1:4" x14ac:dyDescent="0.2">
      <c r="A194" s="2" t="s">
        <v>1404</v>
      </c>
      <c r="D194" s="10">
        <v>1206.7789</v>
      </c>
    </row>
    <row r="195" spans="1:4" x14ac:dyDescent="0.2">
      <c r="A195" s="2" t="s">
        <v>1405</v>
      </c>
      <c r="D195" s="10">
        <v>1260.0012999999999</v>
      </c>
    </row>
    <row r="196" spans="1:4" x14ac:dyDescent="0.2">
      <c r="A196" s="2" t="s">
        <v>1403</v>
      </c>
      <c r="D196" s="10">
        <v>1303.3362</v>
      </c>
    </row>
    <row r="198" spans="1:4" x14ac:dyDescent="0.2">
      <c r="A198" s="4" t="s">
        <v>147</v>
      </c>
      <c r="D198" s="47"/>
    </row>
    <row r="199" spans="1:4" x14ac:dyDescent="0.2">
      <c r="A199" s="27" t="s">
        <v>636</v>
      </c>
      <c r="B199" s="28"/>
      <c r="C199" s="37" t="s">
        <v>637</v>
      </c>
      <c r="D199" s="38"/>
    </row>
    <row r="200" spans="1:4" x14ac:dyDescent="0.2">
      <c r="A200" s="39"/>
      <c r="B200" s="40"/>
      <c r="C200" s="29" t="s">
        <v>638</v>
      </c>
      <c r="D200" s="29" t="s">
        <v>639</v>
      </c>
    </row>
    <row r="201" spans="1:4" x14ac:dyDescent="0.2">
      <c r="A201" s="30" t="s">
        <v>1405</v>
      </c>
      <c r="B201" s="31"/>
      <c r="C201" s="32">
        <v>36.113250999999998</v>
      </c>
      <c r="D201" s="32">
        <v>33.458244000000001</v>
      </c>
    </row>
    <row r="202" spans="1:4" x14ac:dyDescent="0.2">
      <c r="A202" s="30" t="s">
        <v>1404</v>
      </c>
      <c r="B202" s="31"/>
      <c r="C202" s="32">
        <v>35.752118490000001</v>
      </c>
      <c r="D202" s="32">
        <v>33.123661559999995</v>
      </c>
    </row>
    <row r="203" spans="1:4" x14ac:dyDescent="0.2">
      <c r="A203" s="30" t="s">
        <v>916</v>
      </c>
      <c r="B203" s="31"/>
      <c r="C203" s="32">
        <v>21.728259730000001</v>
      </c>
      <c r="D203" s="32">
        <v>20.130821664999996</v>
      </c>
    </row>
    <row r="204" spans="1:4" x14ac:dyDescent="0.2">
      <c r="A204" s="30" t="s">
        <v>1403</v>
      </c>
      <c r="B204" s="31"/>
      <c r="C204" s="32">
        <v>35.752118490000001</v>
      </c>
      <c r="D204" s="32">
        <v>33.123661559999995</v>
      </c>
    </row>
    <row r="205" spans="1:4" x14ac:dyDescent="0.2">
      <c r="A205" s="30" t="s">
        <v>1407</v>
      </c>
      <c r="B205" s="31"/>
      <c r="C205" s="32">
        <v>36.113250999999998</v>
      </c>
      <c r="D205" s="32">
        <v>33.458244000000001</v>
      </c>
    </row>
    <row r="206" spans="1:4" x14ac:dyDescent="0.2">
      <c r="A206" s="30" t="s">
        <v>1402</v>
      </c>
      <c r="B206" s="31"/>
      <c r="C206" s="32">
        <v>35.752118490000001</v>
      </c>
      <c r="D206" s="32">
        <v>33.123661559999995</v>
      </c>
    </row>
    <row r="207" spans="1:4" x14ac:dyDescent="0.2">
      <c r="A207" s="30" t="s">
        <v>1408</v>
      </c>
      <c r="B207" s="31"/>
      <c r="C207" s="32">
        <v>24.115706751000001</v>
      </c>
      <c r="D207" s="32">
        <v>22.342746178999999</v>
      </c>
    </row>
    <row r="209" spans="1:5" x14ac:dyDescent="0.2">
      <c r="A209" s="4" t="s">
        <v>929</v>
      </c>
      <c r="D209" s="50">
        <v>2.3166877237029757</v>
      </c>
      <c r="E209" s="1" t="s">
        <v>930</v>
      </c>
    </row>
  </sheetData>
  <mergeCells count="3">
    <mergeCell ref="C199:D199"/>
    <mergeCell ref="A200:B200"/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47.7109375" style="2" bestFit="1" customWidth="1"/>
    <col min="3" max="3" width="18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ht="15" customHeight="1" x14ac:dyDescent="0.2">
      <c r="A1" s="41" t="s">
        <v>1409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1410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7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5" t="s">
        <v>9</v>
      </c>
      <c r="B7" s="45" t="s">
        <v>10</v>
      </c>
      <c r="C7" s="45" t="s">
        <v>11</v>
      </c>
      <c r="D7" s="45">
        <v>79000</v>
      </c>
      <c r="E7" s="7">
        <v>1488.518</v>
      </c>
      <c r="F7" s="7">
        <v>3.5395131867378602</v>
      </c>
    </row>
    <row r="8" spans="1:6" x14ac:dyDescent="0.2">
      <c r="A8" s="45" t="s">
        <v>30</v>
      </c>
      <c r="B8" s="45" t="s">
        <v>31</v>
      </c>
      <c r="C8" s="45" t="s">
        <v>11</v>
      </c>
      <c r="D8" s="45">
        <v>206475</v>
      </c>
      <c r="E8" s="7">
        <v>1091.7365625</v>
      </c>
      <c r="F8" s="7">
        <v>2.5960156070753699</v>
      </c>
    </row>
    <row r="9" spans="1:6" x14ac:dyDescent="0.2">
      <c r="A9" s="45" t="s">
        <v>12</v>
      </c>
      <c r="B9" s="45" t="s">
        <v>13</v>
      </c>
      <c r="C9" s="45" t="s">
        <v>14</v>
      </c>
      <c r="D9" s="45">
        <v>76565</v>
      </c>
      <c r="E9" s="7">
        <v>897.80119000000002</v>
      </c>
      <c r="F9" s="7">
        <v>2.1348610840271598</v>
      </c>
    </row>
    <row r="10" spans="1:6" x14ac:dyDescent="0.2">
      <c r="A10" s="45" t="s">
        <v>50</v>
      </c>
      <c r="B10" s="45" t="s">
        <v>51</v>
      </c>
      <c r="C10" s="45" t="s">
        <v>11</v>
      </c>
      <c r="D10" s="45">
        <v>317906</v>
      </c>
      <c r="E10" s="7">
        <v>851.98807999999997</v>
      </c>
      <c r="F10" s="7">
        <v>2.0259231289802799</v>
      </c>
    </row>
    <row r="11" spans="1:6" x14ac:dyDescent="0.2">
      <c r="A11" s="45" t="s">
        <v>15</v>
      </c>
      <c r="B11" s="45" t="s">
        <v>16</v>
      </c>
      <c r="C11" s="45" t="s">
        <v>17</v>
      </c>
      <c r="D11" s="45">
        <v>160000</v>
      </c>
      <c r="E11" s="7">
        <v>685.68</v>
      </c>
      <c r="F11" s="7">
        <v>1.63046291807181</v>
      </c>
    </row>
    <row r="12" spans="1:6" x14ac:dyDescent="0.2">
      <c r="A12" s="45" t="s">
        <v>20</v>
      </c>
      <c r="B12" s="45" t="s">
        <v>21</v>
      </c>
      <c r="C12" s="45" t="s">
        <v>11</v>
      </c>
      <c r="D12" s="45">
        <v>187500</v>
      </c>
      <c r="E12" s="7">
        <v>604.3125</v>
      </c>
      <c r="F12" s="7">
        <v>1.4369809855578</v>
      </c>
    </row>
    <row r="13" spans="1:6" x14ac:dyDescent="0.2">
      <c r="A13" s="45" t="s">
        <v>285</v>
      </c>
      <c r="B13" s="45" t="s">
        <v>286</v>
      </c>
      <c r="C13" s="45" t="s">
        <v>59</v>
      </c>
      <c r="D13" s="45">
        <v>44614</v>
      </c>
      <c r="E13" s="7">
        <v>587.90098499999999</v>
      </c>
      <c r="F13" s="7">
        <v>1.39795641631722</v>
      </c>
    </row>
    <row r="14" spans="1:6" x14ac:dyDescent="0.2">
      <c r="A14" s="45" t="s">
        <v>25</v>
      </c>
      <c r="B14" s="45" t="s">
        <v>26</v>
      </c>
      <c r="C14" s="45" t="s">
        <v>11</v>
      </c>
      <c r="D14" s="45">
        <v>53853</v>
      </c>
      <c r="E14" s="7">
        <v>587.29389149999997</v>
      </c>
      <c r="F14" s="7">
        <v>1.39651282245485</v>
      </c>
    </row>
    <row r="15" spans="1:6" x14ac:dyDescent="0.2">
      <c r="A15" s="45" t="s">
        <v>32</v>
      </c>
      <c r="B15" s="45" t="s">
        <v>33</v>
      </c>
      <c r="C15" s="45" t="s">
        <v>34</v>
      </c>
      <c r="D15" s="45">
        <v>25367</v>
      </c>
      <c r="E15" s="7">
        <v>567.52320750000001</v>
      </c>
      <c r="F15" s="7">
        <v>1.3495005614483799</v>
      </c>
    </row>
    <row r="16" spans="1:6" x14ac:dyDescent="0.2">
      <c r="A16" s="45" t="s">
        <v>325</v>
      </c>
      <c r="B16" s="45" t="s">
        <v>326</v>
      </c>
      <c r="C16" s="45" t="s">
        <v>11</v>
      </c>
      <c r="D16" s="45">
        <v>31000</v>
      </c>
      <c r="E16" s="7">
        <v>521.03250000000003</v>
      </c>
      <c r="F16" s="7">
        <v>1.23895136267683</v>
      </c>
    </row>
    <row r="17" spans="1:6" x14ac:dyDescent="0.2">
      <c r="A17" s="45" t="s">
        <v>27</v>
      </c>
      <c r="B17" s="45" t="s">
        <v>28</v>
      </c>
      <c r="C17" s="45" t="s">
        <v>29</v>
      </c>
      <c r="D17" s="45">
        <v>66526</v>
      </c>
      <c r="E17" s="7">
        <v>484.54212100000001</v>
      </c>
      <c r="F17" s="7">
        <v>1.1521817181985301</v>
      </c>
    </row>
    <row r="18" spans="1:6" x14ac:dyDescent="0.2">
      <c r="A18" s="45" t="s">
        <v>297</v>
      </c>
      <c r="B18" s="45" t="s">
        <v>298</v>
      </c>
      <c r="C18" s="45" t="s">
        <v>78</v>
      </c>
      <c r="D18" s="45">
        <v>40000</v>
      </c>
      <c r="E18" s="7">
        <v>434.68</v>
      </c>
      <c r="F18" s="7">
        <v>1.0336157117422899</v>
      </c>
    </row>
    <row r="19" spans="1:6" x14ac:dyDescent="0.2">
      <c r="A19" s="45" t="s">
        <v>90</v>
      </c>
      <c r="B19" s="45" t="s">
        <v>91</v>
      </c>
      <c r="C19" s="45" t="s">
        <v>71</v>
      </c>
      <c r="D19" s="45">
        <v>10000</v>
      </c>
      <c r="E19" s="7">
        <v>415.56</v>
      </c>
      <c r="F19" s="7">
        <v>0.98815069745934303</v>
      </c>
    </row>
    <row r="20" spans="1:6" x14ac:dyDescent="0.2">
      <c r="A20" s="45" t="s">
        <v>102</v>
      </c>
      <c r="B20" s="45" t="s">
        <v>103</v>
      </c>
      <c r="C20" s="45" t="s">
        <v>86</v>
      </c>
      <c r="D20" s="45">
        <v>93000</v>
      </c>
      <c r="E20" s="7">
        <v>399.48149999999998</v>
      </c>
      <c r="F20" s="7">
        <v>0.94991799703317104</v>
      </c>
    </row>
    <row r="21" spans="1:6" x14ac:dyDescent="0.2">
      <c r="A21" s="45" t="s">
        <v>100</v>
      </c>
      <c r="B21" s="45" t="s">
        <v>101</v>
      </c>
      <c r="C21" s="45" t="s">
        <v>29</v>
      </c>
      <c r="D21" s="45">
        <v>11000</v>
      </c>
      <c r="E21" s="7">
        <v>395.637</v>
      </c>
      <c r="F21" s="7">
        <v>0.94077624769160195</v>
      </c>
    </row>
    <row r="22" spans="1:6" x14ac:dyDescent="0.2">
      <c r="A22" s="45" t="s">
        <v>18</v>
      </c>
      <c r="B22" s="45" t="s">
        <v>19</v>
      </c>
      <c r="C22" s="45" t="s">
        <v>11</v>
      </c>
      <c r="D22" s="45">
        <v>122086</v>
      </c>
      <c r="E22" s="7">
        <v>382.43439499999999</v>
      </c>
      <c r="F22" s="7">
        <v>0.90938207274928295</v>
      </c>
    </row>
    <row r="23" spans="1:6" x14ac:dyDescent="0.2">
      <c r="A23" s="45" t="s">
        <v>228</v>
      </c>
      <c r="B23" s="45" t="s">
        <v>229</v>
      </c>
      <c r="C23" s="45" t="s">
        <v>59</v>
      </c>
      <c r="D23" s="45">
        <v>34000</v>
      </c>
      <c r="E23" s="7">
        <v>380.03500000000003</v>
      </c>
      <c r="F23" s="7">
        <v>0.90367660580652998</v>
      </c>
    </row>
    <row r="24" spans="1:6" x14ac:dyDescent="0.2">
      <c r="A24" s="45" t="s">
        <v>37</v>
      </c>
      <c r="B24" s="45" t="s">
        <v>38</v>
      </c>
      <c r="C24" s="45" t="s">
        <v>24</v>
      </c>
      <c r="D24" s="45">
        <v>60000</v>
      </c>
      <c r="E24" s="7">
        <v>365.64</v>
      </c>
      <c r="F24" s="7">
        <v>0.86944706184193399</v>
      </c>
    </row>
    <row r="25" spans="1:6" x14ac:dyDescent="0.2">
      <c r="A25" s="45" t="s">
        <v>559</v>
      </c>
      <c r="B25" s="45" t="s">
        <v>560</v>
      </c>
      <c r="C25" s="45" t="s">
        <v>364</v>
      </c>
      <c r="D25" s="45">
        <v>40000</v>
      </c>
      <c r="E25" s="7">
        <v>360.38</v>
      </c>
      <c r="F25" s="7">
        <v>0.85693942715949101</v>
      </c>
    </row>
    <row r="26" spans="1:6" x14ac:dyDescent="0.2">
      <c r="A26" s="45" t="s">
        <v>291</v>
      </c>
      <c r="B26" s="45" t="s">
        <v>292</v>
      </c>
      <c r="C26" s="45" t="s">
        <v>225</v>
      </c>
      <c r="D26" s="45">
        <v>168573</v>
      </c>
      <c r="E26" s="7">
        <v>349.03039649999999</v>
      </c>
      <c r="F26" s="7">
        <v>0.829951462450635</v>
      </c>
    </row>
    <row r="27" spans="1:6" x14ac:dyDescent="0.2">
      <c r="A27" s="45" t="s">
        <v>81</v>
      </c>
      <c r="B27" s="45" t="s">
        <v>82</v>
      </c>
      <c r="C27" s="45" t="s">
        <v>83</v>
      </c>
      <c r="D27" s="45">
        <v>227368</v>
      </c>
      <c r="E27" s="7">
        <v>346.28146400000003</v>
      </c>
      <c r="F27" s="7">
        <v>0.82341483821552197</v>
      </c>
    </row>
    <row r="28" spans="1:6" x14ac:dyDescent="0.2">
      <c r="A28" s="45" t="s">
        <v>35</v>
      </c>
      <c r="B28" s="45" t="s">
        <v>36</v>
      </c>
      <c r="C28" s="45" t="s">
        <v>14</v>
      </c>
      <c r="D28" s="45">
        <v>35242</v>
      </c>
      <c r="E28" s="7">
        <v>331.38052599999997</v>
      </c>
      <c r="F28" s="7">
        <v>0.78798223575739701</v>
      </c>
    </row>
    <row r="29" spans="1:6" x14ac:dyDescent="0.2">
      <c r="A29" s="45" t="s">
        <v>60</v>
      </c>
      <c r="B29" s="45" t="s">
        <v>61</v>
      </c>
      <c r="C29" s="45" t="s">
        <v>59</v>
      </c>
      <c r="D29" s="45">
        <v>100820</v>
      </c>
      <c r="E29" s="7">
        <v>310.67683</v>
      </c>
      <c r="F29" s="7">
        <v>0.73875138668052198</v>
      </c>
    </row>
    <row r="30" spans="1:6" x14ac:dyDescent="0.2">
      <c r="A30" s="45" t="s">
        <v>118</v>
      </c>
      <c r="B30" s="45" t="s">
        <v>119</v>
      </c>
      <c r="C30" s="45" t="s">
        <v>11</v>
      </c>
      <c r="D30" s="45">
        <v>274166</v>
      </c>
      <c r="E30" s="7">
        <v>295.55094800000001</v>
      </c>
      <c r="F30" s="7">
        <v>0.702783894987415</v>
      </c>
    </row>
    <row r="31" spans="1:6" x14ac:dyDescent="0.2">
      <c r="A31" s="45" t="s">
        <v>43</v>
      </c>
      <c r="B31" s="45" t="s">
        <v>44</v>
      </c>
      <c r="C31" s="45" t="s">
        <v>34</v>
      </c>
      <c r="D31" s="45">
        <v>72000</v>
      </c>
      <c r="E31" s="7">
        <v>291.67200000000003</v>
      </c>
      <c r="F31" s="7">
        <v>0.69356023252806198</v>
      </c>
    </row>
    <row r="32" spans="1:6" x14ac:dyDescent="0.2">
      <c r="A32" s="45" t="s">
        <v>289</v>
      </c>
      <c r="B32" s="45" t="s">
        <v>290</v>
      </c>
      <c r="C32" s="45" t="s">
        <v>59</v>
      </c>
      <c r="D32" s="45">
        <v>57182</v>
      </c>
      <c r="E32" s="7">
        <v>281.10671200000002</v>
      </c>
      <c r="F32" s="7">
        <v>0.66843727385528595</v>
      </c>
    </row>
    <row r="33" spans="1:10" x14ac:dyDescent="0.2">
      <c r="A33" s="45" t="s">
        <v>48</v>
      </c>
      <c r="B33" s="45" t="s">
        <v>49</v>
      </c>
      <c r="C33" s="45" t="s">
        <v>29</v>
      </c>
      <c r="D33" s="45">
        <v>74940</v>
      </c>
      <c r="E33" s="7">
        <v>277.20305999999999</v>
      </c>
      <c r="F33" s="7">
        <v>0.65915486831471803</v>
      </c>
    </row>
    <row r="34" spans="1:10" x14ac:dyDescent="0.2">
      <c r="A34" s="45" t="s">
        <v>130</v>
      </c>
      <c r="B34" s="45" t="s">
        <v>131</v>
      </c>
      <c r="C34" s="45" t="s">
        <v>132</v>
      </c>
      <c r="D34" s="45">
        <v>159832</v>
      </c>
      <c r="E34" s="7">
        <v>265.40103599999998</v>
      </c>
      <c r="F34" s="7">
        <v>0.631091103161594</v>
      </c>
    </row>
    <row r="35" spans="1:10" x14ac:dyDescent="0.2">
      <c r="A35" s="45" t="s">
        <v>122</v>
      </c>
      <c r="B35" s="45" t="s">
        <v>123</v>
      </c>
      <c r="C35" s="45" t="s">
        <v>99</v>
      </c>
      <c r="D35" s="45">
        <v>32100</v>
      </c>
      <c r="E35" s="7">
        <v>255.49995000000001</v>
      </c>
      <c r="F35" s="7">
        <v>0.60754753535789596</v>
      </c>
    </row>
    <row r="36" spans="1:10" x14ac:dyDescent="0.2">
      <c r="A36" s="45" t="s">
        <v>261</v>
      </c>
      <c r="B36" s="45" t="s">
        <v>262</v>
      </c>
      <c r="C36" s="45" t="s">
        <v>225</v>
      </c>
      <c r="D36" s="45">
        <v>103224</v>
      </c>
      <c r="E36" s="7">
        <v>255.272952</v>
      </c>
      <c r="F36" s="7">
        <v>0.60700776196290696</v>
      </c>
    </row>
    <row r="37" spans="1:10" x14ac:dyDescent="0.2">
      <c r="A37" s="45" t="s">
        <v>79</v>
      </c>
      <c r="B37" s="45" t="s">
        <v>80</v>
      </c>
      <c r="C37" s="45" t="s">
        <v>78</v>
      </c>
      <c r="D37" s="45">
        <v>27000</v>
      </c>
      <c r="E37" s="7">
        <v>222.00749999999999</v>
      </c>
      <c r="F37" s="7">
        <v>0.52790659824382802</v>
      </c>
    </row>
    <row r="38" spans="1:10" x14ac:dyDescent="0.2">
      <c r="A38" s="45" t="s">
        <v>74</v>
      </c>
      <c r="B38" s="45" t="s">
        <v>75</v>
      </c>
      <c r="C38" s="45" t="s">
        <v>34</v>
      </c>
      <c r="D38" s="45">
        <v>35904</v>
      </c>
      <c r="E38" s="7">
        <v>192.212064</v>
      </c>
      <c r="F38" s="7">
        <v>0.457056706857493</v>
      </c>
    </row>
    <row r="39" spans="1:10" x14ac:dyDescent="0.2">
      <c r="A39" s="45" t="s">
        <v>92</v>
      </c>
      <c r="B39" s="45" t="s">
        <v>93</v>
      </c>
      <c r="C39" s="45" t="s">
        <v>94</v>
      </c>
      <c r="D39" s="45">
        <v>128000</v>
      </c>
      <c r="E39" s="7">
        <v>181.76</v>
      </c>
      <c r="F39" s="7">
        <v>0.43220298096595</v>
      </c>
    </row>
    <row r="40" spans="1:10" x14ac:dyDescent="0.2">
      <c r="A40" s="45" t="s">
        <v>57</v>
      </c>
      <c r="B40" s="45" t="s">
        <v>58</v>
      </c>
      <c r="C40" s="45" t="s">
        <v>59</v>
      </c>
      <c r="D40" s="45">
        <v>15000</v>
      </c>
      <c r="E40" s="7">
        <v>158.91</v>
      </c>
      <c r="F40" s="7">
        <v>0.37786848429411901</v>
      </c>
    </row>
    <row r="41" spans="1:10" x14ac:dyDescent="0.2">
      <c r="A41" s="45" t="s">
        <v>293</v>
      </c>
      <c r="B41" s="45" t="s">
        <v>294</v>
      </c>
      <c r="C41" s="45" t="s">
        <v>29</v>
      </c>
      <c r="D41" s="45">
        <v>23121</v>
      </c>
      <c r="E41" s="7">
        <v>157.44244950000001</v>
      </c>
      <c r="F41" s="7">
        <v>0.37437882925000598</v>
      </c>
    </row>
    <row r="42" spans="1:10" x14ac:dyDescent="0.2">
      <c r="A42" s="45" t="s">
        <v>548</v>
      </c>
      <c r="B42" s="45" t="s">
        <v>549</v>
      </c>
      <c r="C42" s="45" t="s">
        <v>94</v>
      </c>
      <c r="D42" s="45">
        <v>71000</v>
      </c>
      <c r="E42" s="7">
        <v>148.21250000000001</v>
      </c>
      <c r="F42" s="7">
        <v>0.352431141705633</v>
      </c>
    </row>
    <row r="43" spans="1:10" x14ac:dyDescent="0.2">
      <c r="A43" s="45" t="s">
        <v>52</v>
      </c>
      <c r="B43" s="45" t="s">
        <v>53</v>
      </c>
      <c r="C43" s="45" t="s">
        <v>34</v>
      </c>
      <c r="D43" s="45">
        <v>7072</v>
      </c>
      <c r="E43" s="7">
        <v>96.790927999999994</v>
      </c>
      <c r="F43" s="7">
        <v>0.23015695209100301</v>
      </c>
    </row>
    <row r="44" spans="1:10" x14ac:dyDescent="0.2">
      <c r="A44" s="45" t="s">
        <v>287</v>
      </c>
      <c r="B44" s="45" t="s">
        <v>288</v>
      </c>
      <c r="C44" s="45" t="s">
        <v>59</v>
      </c>
      <c r="D44" s="45">
        <v>8051</v>
      </c>
      <c r="E44" s="7">
        <v>83.818961000000002</v>
      </c>
      <c r="F44" s="7">
        <v>0.199311206017103</v>
      </c>
    </row>
    <row r="45" spans="1:10" x14ac:dyDescent="0.2">
      <c r="A45" s="45" t="s">
        <v>333</v>
      </c>
      <c r="B45" s="45" t="s">
        <v>334</v>
      </c>
      <c r="C45" s="45" t="s">
        <v>335</v>
      </c>
      <c r="D45" s="45">
        <v>984</v>
      </c>
      <c r="E45" s="7">
        <v>3.042036</v>
      </c>
      <c r="F45" s="49" t="s">
        <v>1364</v>
      </c>
    </row>
    <row r="46" spans="1:10" x14ac:dyDescent="0.2">
      <c r="A46" s="44" t="s">
        <v>135</v>
      </c>
      <c r="B46" s="45"/>
      <c r="C46" s="45"/>
      <c r="D46" s="45"/>
      <c r="E46" s="6">
        <f>SUM(E7:E45)</f>
        <v>16005.449245500002</v>
      </c>
      <c r="F46" s="6">
        <f>SUM(F7:F45)</f>
        <v>38.051761105726811</v>
      </c>
      <c r="I46" s="1"/>
      <c r="J46" s="1"/>
    </row>
    <row r="47" spans="1:10" x14ac:dyDescent="0.2">
      <c r="A47" s="45"/>
      <c r="B47" s="45"/>
      <c r="C47" s="45"/>
      <c r="D47" s="45"/>
      <c r="E47" s="7"/>
      <c r="F47" s="7"/>
    </row>
    <row r="48" spans="1:10" x14ac:dyDescent="0.2">
      <c r="A48" s="44" t="s">
        <v>646</v>
      </c>
      <c r="B48" s="45"/>
      <c r="C48" s="45"/>
      <c r="D48" s="45"/>
      <c r="E48" s="7"/>
      <c r="F48" s="7"/>
    </row>
    <row r="49" spans="1:6" x14ac:dyDescent="0.2">
      <c r="A49" s="44" t="s">
        <v>8</v>
      </c>
      <c r="B49" s="45"/>
      <c r="C49" s="45"/>
      <c r="D49" s="45"/>
      <c r="E49" s="7"/>
      <c r="F49" s="7"/>
    </row>
    <row r="50" spans="1:6" x14ac:dyDescent="0.2">
      <c r="A50" s="44"/>
      <c r="B50" s="45"/>
      <c r="C50" s="45"/>
      <c r="D50" s="45"/>
      <c r="E50" s="7"/>
      <c r="F50" s="7"/>
    </row>
    <row r="51" spans="1:6" x14ac:dyDescent="0.2">
      <c r="A51" s="45" t="s">
        <v>1411</v>
      </c>
      <c r="B51" s="45" t="s">
        <v>1412</v>
      </c>
      <c r="C51" s="45" t="s">
        <v>1061</v>
      </c>
      <c r="D51" s="45">
        <v>250</v>
      </c>
      <c r="E51" s="7">
        <v>2495.14</v>
      </c>
      <c r="F51" s="7">
        <v>5.9331368063786298</v>
      </c>
    </row>
    <row r="52" spans="1:6" x14ac:dyDescent="0.2">
      <c r="A52" s="45" t="s">
        <v>1413</v>
      </c>
      <c r="B52" s="45" t="s">
        <v>1414</v>
      </c>
      <c r="C52" s="45" t="s">
        <v>714</v>
      </c>
      <c r="D52" s="45">
        <v>200</v>
      </c>
      <c r="E52" s="7">
        <v>2088.518</v>
      </c>
      <c r="F52" s="7">
        <v>4.9662395763701799</v>
      </c>
    </row>
    <row r="53" spans="1:6" x14ac:dyDescent="0.2">
      <c r="A53" s="45" t="s">
        <v>1044</v>
      </c>
      <c r="B53" s="45" t="s">
        <v>1045</v>
      </c>
      <c r="C53" s="45" t="s">
        <v>652</v>
      </c>
      <c r="D53" s="45">
        <v>200</v>
      </c>
      <c r="E53" s="7">
        <v>1983.2760000000001</v>
      </c>
      <c r="F53" s="7">
        <v>4.7159870118740397</v>
      </c>
    </row>
    <row r="54" spans="1:6" x14ac:dyDescent="0.2">
      <c r="A54" s="45" t="s">
        <v>1175</v>
      </c>
      <c r="B54" s="45" t="s">
        <v>1176</v>
      </c>
      <c r="C54" s="45" t="s">
        <v>1031</v>
      </c>
      <c r="D54" s="45">
        <v>164</v>
      </c>
      <c r="E54" s="7">
        <v>1664.7935199999999</v>
      </c>
      <c r="F54" s="7">
        <v>3.9586747471214601</v>
      </c>
    </row>
    <row r="55" spans="1:6" x14ac:dyDescent="0.2">
      <c r="A55" s="45" t="s">
        <v>838</v>
      </c>
      <c r="B55" s="45" t="s">
        <v>839</v>
      </c>
      <c r="C55" s="45" t="s">
        <v>652</v>
      </c>
      <c r="D55" s="45">
        <v>14</v>
      </c>
      <c r="E55" s="7">
        <v>1533.2562</v>
      </c>
      <c r="F55" s="7">
        <v>3.6458951376789401</v>
      </c>
    </row>
    <row r="56" spans="1:6" x14ac:dyDescent="0.2">
      <c r="A56" s="45" t="s">
        <v>1415</v>
      </c>
      <c r="B56" s="45" t="s">
        <v>1416</v>
      </c>
      <c r="C56" s="45" t="s">
        <v>693</v>
      </c>
      <c r="D56" s="45">
        <v>150</v>
      </c>
      <c r="E56" s="7">
        <v>1527.3795</v>
      </c>
      <c r="F56" s="7">
        <v>3.63192106605569</v>
      </c>
    </row>
    <row r="57" spans="1:6" x14ac:dyDescent="0.2">
      <c r="A57" s="45" t="s">
        <v>733</v>
      </c>
      <c r="B57" s="45" t="s">
        <v>734</v>
      </c>
      <c r="C57" s="45" t="s">
        <v>687</v>
      </c>
      <c r="D57" s="45">
        <v>15</v>
      </c>
      <c r="E57" s="7">
        <v>1496.9535000000001</v>
      </c>
      <c r="F57" s="7">
        <v>3.5595717708374401</v>
      </c>
    </row>
    <row r="58" spans="1:6" x14ac:dyDescent="0.2">
      <c r="A58" s="45" t="s">
        <v>775</v>
      </c>
      <c r="B58" s="45" t="s">
        <v>776</v>
      </c>
      <c r="C58" s="45" t="s">
        <v>652</v>
      </c>
      <c r="D58" s="45">
        <v>150</v>
      </c>
      <c r="E58" s="7">
        <v>1487.277</v>
      </c>
      <c r="F58" s="7">
        <v>3.5365622409886401</v>
      </c>
    </row>
    <row r="59" spans="1:6" x14ac:dyDescent="0.2">
      <c r="A59" s="45" t="s">
        <v>1417</v>
      </c>
      <c r="B59" s="45" t="s">
        <v>1418</v>
      </c>
      <c r="C59" s="45" t="s">
        <v>1419</v>
      </c>
      <c r="D59" s="45">
        <v>150</v>
      </c>
      <c r="E59" s="7">
        <v>1476.7170000000001</v>
      </c>
      <c r="F59" s="7">
        <v>3.5114518565311101</v>
      </c>
    </row>
    <row r="60" spans="1:6" x14ac:dyDescent="0.2">
      <c r="A60" s="45" t="s">
        <v>719</v>
      </c>
      <c r="B60" s="45" t="s">
        <v>720</v>
      </c>
      <c r="C60" s="45" t="s">
        <v>668</v>
      </c>
      <c r="D60" s="45">
        <v>100</v>
      </c>
      <c r="E60" s="7">
        <v>1015.277</v>
      </c>
      <c r="F60" s="7">
        <v>2.4142041478112199</v>
      </c>
    </row>
    <row r="61" spans="1:6" x14ac:dyDescent="0.2">
      <c r="A61" s="45" t="s">
        <v>1277</v>
      </c>
      <c r="B61" s="45" t="s">
        <v>1278</v>
      </c>
      <c r="C61" s="45" t="s">
        <v>687</v>
      </c>
      <c r="D61" s="45">
        <v>100</v>
      </c>
      <c r="E61" s="7">
        <v>1006.19</v>
      </c>
      <c r="F61" s="7">
        <v>2.3925963766402401</v>
      </c>
    </row>
    <row r="62" spans="1:6" x14ac:dyDescent="0.2">
      <c r="A62" s="45" t="s">
        <v>1420</v>
      </c>
      <c r="B62" s="45" t="s">
        <v>1421</v>
      </c>
      <c r="C62" s="45" t="s">
        <v>687</v>
      </c>
      <c r="D62" s="45">
        <v>100</v>
      </c>
      <c r="E62" s="7">
        <v>933.04200000000003</v>
      </c>
      <c r="F62" s="7">
        <v>2.2186594067255299</v>
      </c>
    </row>
    <row r="63" spans="1:6" x14ac:dyDescent="0.2">
      <c r="A63" s="45" t="s">
        <v>1422</v>
      </c>
      <c r="B63" s="45" t="s">
        <v>1423</v>
      </c>
      <c r="C63" s="45" t="s">
        <v>687</v>
      </c>
      <c r="D63" s="45">
        <v>50</v>
      </c>
      <c r="E63" s="7">
        <v>500.18950000000001</v>
      </c>
      <c r="F63" s="7">
        <v>1.18938926577832</v>
      </c>
    </row>
    <row r="64" spans="1:6" x14ac:dyDescent="0.2">
      <c r="A64" s="45" t="s">
        <v>1424</v>
      </c>
      <c r="B64" s="45" t="s">
        <v>1425</v>
      </c>
      <c r="C64" s="45" t="s">
        <v>668</v>
      </c>
      <c r="D64" s="45">
        <v>50</v>
      </c>
      <c r="E64" s="7">
        <v>498.52449999999999</v>
      </c>
      <c r="F64" s="7">
        <v>1.1854301000470899</v>
      </c>
    </row>
    <row r="65" spans="1:10" x14ac:dyDescent="0.2">
      <c r="A65" s="45" t="s">
        <v>1426</v>
      </c>
      <c r="B65" s="45" t="s">
        <v>1427</v>
      </c>
      <c r="C65" s="45" t="s">
        <v>700</v>
      </c>
      <c r="D65" s="45">
        <v>50</v>
      </c>
      <c r="E65" s="7">
        <v>492.48649999999998</v>
      </c>
      <c r="F65" s="7">
        <v>1.1710724768127601</v>
      </c>
    </row>
    <row r="66" spans="1:10" x14ac:dyDescent="0.2">
      <c r="A66" s="45" t="s">
        <v>1428</v>
      </c>
      <c r="B66" s="45" t="s">
        <v>1429</v>
      </c>
      <c r="C66" s="45" t="s">
        <v>687</v>
      </c>
      <c r="D66" s="45">
        <v>50</v>
      </c>
      <c r="E66" s="7">
        <v>490.56849999999997</v>
      </c>
      <c r="F66" s="7">
        <v>1.16651170812057</v>
      </c>
    </row>
    <row r="67" spans="1:10" x14ac:dyDescent="0.2">
      <c r="A67" s="45" t="s">
        <v>1430</v>
      </c>
      <c r="B67" s="45" t="s">
        <v>1431</v>
      </c>
      <c r="C67" s="45" t="s">
        <v>687</v>
      </c>
      <c r="D67" s="45">
        <v>50</v>
      </c>
      <c r="E67" s="7">
        <v>487.47699999999998</v>
      </c>
      <c r="F67" s="7">
        <v>1.1591605003979899</v>
      </c>
    </row>
    <row r="68" spans="1:10" x14ac:dyDescent="0.2">
      <c r="A68" s="45" t="s">
        <v>1079</v>
      </c>
      <c r="B68" s="45" t="s">
        <v>1080</v>
      </c>
      <c r="C68" s="45" t="s">
        <v>1031</v>
      </c>
      <c r="D68" s="45">
        <v>30</v>
      </c>
      <c r="E68" s="7">
        <v>305.7663</v>
      </c>
      <c r="F68" s="7">
        <v>0.72707474878372003</v>
      </c>
    </row>
    <row r="69" spans="1:10" x14ac:dyDescent="0.2">
      <c r="A69" s="44" t="s">
        <v>135</v>
      </c>
      <c r="B69" s="45"/>
      <c r="C69" s="45"/>
      <c r="D69" s="45"/>
      <c r="E69" s="6">
        <f>SUM(E51:E68)</f>
        <v>21482.832019999998</v>
      </c>
      <c r="F69" s="6">
        <f>SUM(F51:F68)</f>
        <v>51.083538944953574</v>
      </c>
      <c r="I69" s="1"/>
      <c r="J69" s="1"/>
    </row>
    <row r="70" spans="1:10" x14ac:dyDescent="0.2">
      <c r="A70" s="45"/>
      <c r="B70" s="45"/>
      <c r="C70" s="45"/>
      <c r="D70" s="45"/>
      <c r="E70" s="7"/>
      <c r="F70" s="7"/>
    </row>
    <row r="71" spans="1:10" x14ac:dyDescent="0.2">
      <c r="A71" s="45"/>
      <c r="B71" s="45"/>
      <c r="C71" s="45"/>
      <c r="D71" s="45"/>
      <c r="E71" s="7"/>
      <c r="F71" s="7"/>
    </row>
    <row r="72" spans="1:10" x14ac:dyDescent="0.2">
      <c r="A72" s="44" t="s">
        <v>1432</v>
      </c>
      <c r="B72" s="45"/>
      <c r="C72" s="45"/>
      <c r="D72" s="45"/>
      <c r="E72" s="7"/>
      <c r="F72" s="7"/>
    </row>
    <row r="73" spans="1:10" x14ac:dyDescent="0.2">
      <c r="A73" s="45" t="s">
        <v>1433</v>
      </c>
      <c r="B73" s="45" t="s">
        <v>1434</v>
      </c>
      <c r="C73" s="45" t="s">
        <v>1435</v>
      </c>
      <c r="D73" s="45">
        <v>2975000</v>
      </c>
      <c r="E73" s="7">
        <v>2658.1624999999999</v>
      </c>
      <c r="F73" s="7">
        <v>6.3207843111350304</v>
      </c>
    </row>
    <row r="74" spans="1:10" x14ac:dyDescent="0.2">
      <c r="A74" s="45" t="s">
        <v>1436</v>
      </c>
      <c r="B74" s="45" t="s">
        <v>1437</v>
      </c>
      <c r="C74" s="45" t="s">
        <v>1435</v>
      </c>
      <c r="D74" s="45">
        <v>500000</v>
      </c>
      <c r="E74" s="7">
        <v>481</v>
      </c>
      <c r="F74" s="7">
        <v>1.14375898902191</v>
      </c>
    </row>
    <row r="75" spans="1:10" x14ac:dyDescent="0.2">
      <c r="A75" s="44" t="s">
        <v>135</v>
      </c>
      <c r="B75" s="45"/>
      <c r="C75" s="45"/>
      <c r="D75" s="45"/>
      <c r="E75" s="6">
        <f>SUM(E73:E74)</f>
        <v>3139.1624999999999</v>
      </c>
      <c r="F75" s="6">
        <f>SUM(F73:F74)</f>
        <v>7.4645433001569401</v>
      </c>
      <c r="I75" s="1"/>
      <c r="J75" s="1"/>
    </row>
    <row r="76" spans="1:10" x14ac:dyDescent="0.2">
      <c r="A76" s="45"/>
      <c r="B76" s="45"/>
      <c r="C76" s="45"/>
      <c r="D76" s="45"/>
      <c r="E76" s="7"/>
      <c r="F76" s="7"/>
    </row>
    <row r="77" spans="1:10" x14ac:dyDescent="0.2">
      <c r="A77" s="44" t="s">
        <v>135</v>
      </c>
      <c r="B77" s="45"/>
      <c r="C77" s="45"/>
      <c r="D77" s="45"/>
      <c r="E77" s="6">
        <v>40627.4437655</v>
      </c>
      <c r="F77" s="6">
        <v>96.607076939236322</v>
      </c>
      <c r="I77" s="1"/>
      <c r="J77" s="1"/>
    </row>
    <row r="78" spans="1:10" x14ac:dyDescent="0.2">
      <c r="A78" s="45"/>
      <c r="B78" s="45"/>
      <c r="C78" s="45"/>
      <c r="D78" s="45"/>
      <c r="E78" s="7"/>
      <c r="F78" s="7"/>
    </row>
    <row r="79" spans="1:10" x14ac:dyDescent="0.2">
      <c r="A79" s="44" t="s">
        <v>141</v>
      </c>
      <c r="B79" s="45"/>
      <c r="C79" s="45"/>
      <c r="D79" s="45"/>
      <c r="E79" s="6">
        <v>1426.8742932</v>
      </c>
      <c r="F79" s="6">
        <v>3.39</v>
      </c>
      <c r="I79" s="1"/>
      <c r="J79" s="1"/>
    </row>
    <row r="80" spans="1:10" x14ac:dyDescent="0.2">
      <c r="A80" s="45"/>
      <c r="B80" s="45"/>
      <c r="C80" s="45"/>
      <c r="D80" s="45"/>
      <c r="E80" s="7"/>
      <c r="F80" s="7"/>
    </row>
    <row r="81" spans="1:10" x14ac:dyDescent="0.2">
      <c r="A81" s="46" t="s">
        <v>142</v>
      </c>
      <c r="B81" s="43"/>
      <c r="C81" s="43"/>
      <c r="D81" s="43"/>
      <c r="E81" s="8">
        <v>42054.314293199997</v>
      </c>
      <c r="F81" s="8">
        <f xml:space="preserve"> ROUND(SUM(F77:F80),2)</f>
        <v>100</v>
      </c>
      <c r="I81" s="1"/>
      <c r="J81" s="1"/>
    </row>
    <row r="82" spans="1:10" x14ac:dyDescent="0.2">
      <c r="F82" s="9" t="s">
        <v>1149</v>
      </c>
    </row>
    <row r="83" spans="1:10" x14ac:dyDescent="0.2">
      <c r="A83" s="4" t="s">
        <v>143</v>
      </c>
    </row>
    <row r="84" spans="1:10" x14ac:dyDescent="0.2">
      <c r="A84" s="4" t="s">
        <v>144</v>
      </c>
    </row>
    <row r="85" spans="1:10" x14ac:dyDescent="0.2">
      <c r="A85" s="4" t="s">
        <v>914</v>
      </c>
    </row>
    <row r="86" spans="1:10" x14ac:dyDescent="0.2">
      <c r="A86" s="2" t="s">
        <v>564</v>
      </c>
      <c r="D86" s="2">
        <v>19.553999999999998</v>
      </c>
    </row>
    <row r="87" spans="1:10" x14ac:dyDescent="0.2">
      <c r="A87" s="2" t="s">
        <v>565</v>
      </c>
      <c r="D87" s="2">
        <v>122.0594</v>
      </c>
    </row>
    <row r="88" spans="1:10" x14ac:dyDescent="0.2">
      <c r="A88" s="2" t="s">
        <v>566</v>
      </c>
      <c r="D88" s="2">
        <v>18.9055</v>
      </c>
    </row>
    <row r="89" spans="1:10" x14ac:dyDescent="0.2">
      <c r="A89" s="2" t="s">
        <v>563</v>
      </c>
      <c r="D89" s="2">
        <v>118.2645</v>
      </c>
    </row>
    <row r="91" spans="1:10" x14ac:dyDescent="0.2">
      <c r="A91" s="4" t="s">
        <v>146</v>
      </c>
    </row>
    <row r="92" spans="1:10" x14ac:dyDescent="0.2">
      <c r="A92" s="2" t="s">
        <v>565</v>
      </c>
      <c r="D92" s="10">
        <v>123.78400000000001</v>
      </c>
    </row>
    <row r="93" spans="1:10" x14ac:dyDescent="0.2">
      <c r="A93" s="2" t="s">
        <v>563</v>
      </c>
      <c r="D93" s="10">
        <v>119.47199999999999</v>
      </c>
    </row>
    <row r="94" spans="1:10" x14ac:dyDescent="0.2">
      <c r="A94" s="2" t="s">
        <v>564</v>
      </c>
      <c r="D94" s="10">
        <v>18.2529</v>
      </c>
    </row>
    <row r="95" spans="1:10" x14ac:dyDescent="0.2">
      <c r="A95" s="2" t="s">
        <v>566</v>
      </c>
      <c r="D95" s="10">
        <v>17.528099999999998</v>
      </c>
    </row>
    <row r="97" spans="1:5" x14ac:dyDescent="0.2">
      <c r="A97" s="4" t="s">
        <v>147</v>
      </c>
      <c r="D97" s="47"/>
    </row>
    <row r="98" spans="1:5" x14ac:dyDescent="0.2">
      <c r="A98" s="27" t="s">
        <v>636</v>
      </c>
      <c r="B98" s="28"/>
      <c r="C98" s="37" t="s">
        <v>637</v>
      </c>
      <c r="D98" s="38"/>
    </row>
    <row r="99" spans="1:5" x14ac:dyDescent="0.2">
      <c r="A99" s="39"/>
      <c r="B99" s="40"/>
      <c r="C99" s="29" t="s">
        <v>638</v>
      </c>
      <c r="D99" s="29" t="s">
        <v>639</v>
      </c>
    </row>
    <row r="100" spans="1:5" x14ac:dyDescent="0.2">
      <c r="A100" s="30" t="s">
        <v>566</v>
      </c>
      <c r="B100" s="31"/>
      <c r="C100" s="32">
        <v>1.155624032</v>
      </c>
      <c r="D100" s="32">
        <v>1.0706638079999999</v>
      </c>
    </row>
    <row r="101" spans="1:5" x14ac:dyDescent="0.2">
      <c r="A101" s="30" t="s">
        <v>564</v>
      </c>
      <c r="B101" s="31"/>
      <c r="C101" s="32">
        <v>1.155624032</v>
      </c>
      <c r="D101" s="32">
        <v>1.0706638079999999</v>
      </c>
    </row>
    <row r="102" spans="1:5" x14ac:dyDescent="0.2">
      <c r="A102" s="33"/>
      <c r="B102" s="33"/>
      <c r="C102" s="34"/>
      <c r="D102" s="34"/>
    </row>
    <row r="103" spans="1:5" x14ac:dyDescent="0.2">
      <c r="A103" s="4" t="s">
        <v>929</v>
      </c>
      <c r="D103" s="48">
        <v>3.9295421576045704</v>
      </c>
      <c r="E103" s="1" t="s">
        <v>930</v>
      </c>
    </row>
  </sheetData>
  <mergeCells count="3">
    <mergeCell ref="C98:D98"/>
    <mergeCell ref="A99:B99"/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47.7109375" style="2" bestFit="1" customWidth="1"/>
    <col min="3" max="3" width="18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ht="15" customHeight="1" x14ac:dyDescent="0.2">
      <c r="A1" s="41" t="s">
        <v>1438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1410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7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5" t="s">
        <v>9</v>
      </c>
      <c r="B7" s="45" t="s">
        <v>10</v>
      </c>
      <c r="C7" s="45" t="s">
        <v>11</v>
      </c>
      <c r="D7" s="45">
        <v>29743</v>
      </c>
      <c r="E7" s="7">
        <v>560.41760599999998</v>
      </c>
      <c r="F7" s="7">
        <v>1.3445231106928099</v>
      </c>
    </row>
    <row r="8" spans="1:6" x14ac:dyDescent="0.2">
      <c r="A8" s="45" t="s">
        <v>30</v>
      </c>
      <c r="B8" s="45" t="s">
        <v>31</v>
      </c>
      <c r="C8" s="45" t="s">
        <v>11</v>
      </c>
      <c r="D8" s="45">
        <v>95488</v>
      </c>
      <c r="E8" s="7">
        <v>504.89280000000002</v>
      </c>
      <c r="F8" s="7">
        <v>1.2113110486796601</v>
      </c>
    </row>
    <row r="9" spans="1:6" x14ac:dyDescent="0.2">
      <c r="A9" s="45" t="s">
        <v>12</v>
      </c>
      <c r="B9" s="45" t="s">
        <v>13</v>
      </c>
      <c r="C9" s="45" t="s">
        <v>14</v>
      </c>
      <c r="D9" s="45">
        <v>40197</v>
      </c>
      <c r="E9" s="7">
        <v>471.35002200000002</v>
      </c>
      <c r="F9" s="7">
        <v>1.13083705975605</v>
      </c>
    </row>
    <row r="10" spans="1:6" x14ac:dyDescent="0.2">
      <c r="A10" s="45" t="s">
        <v>15</v>
      </c>
      <c r="B10" s="45" t="s">
        <v>16</v>
      </c>
      <c r="C10" s="45" t="s">
        <v>17</v>
      </c>
      <c r="D10" s="45">
        <v>100000</v>
      </c>
      <c r="E10" s="7">
        <v>428.55</v>
      </c>
      <c r="F10" s="7">
        <v>1.02815359995561</v>
      </c>
    </row>
    <row r="11" spans="1:6" x14ac:dyDescent="0.2">
      <c r="A11" s="45" t="s">
        <v>27</v>
      </c>
      <c r="B11" s="45" t="s">
        <v>28</v>
      </c>
      <c r="C11" s="45" t="s">
        <v>29</v>
      </c>
      <c r="D11" s="45">
        <v>55860</v>
      </c>
      <c r="E11" s="7">
        <v>406.85631000000001</v>
      </c>
      <c r="F11" s="7">
        <v>0.97610729154394205</v>
      </c>
    </row>
    <row r="12" spans="1:6" x14ac:dyDescent="0.2">
      <c r="A12" s="45" t="s">
        <v>291</v>
      </c>
      <c r="B12" s="45" t="s">
        <v>292</v>
      </c>
      <c r="C12" s="45" t="s">
        <v>225</v>
      </c>
      <c r="D12" s="45">
        <v>170586</v>
      </c>
      <c r="E12" s="7">
        <v>353.19831299999998</v>
      </c>
      <c r="F12" s="7">
        <v>0.84737397505355005</v>
      </c>
    </row>
    <row r="13" spans="1:6" x14ac:dyDescent="0.2">
      <c r="A13" s="45" t="s">
        <v>25</v>
      </c>
      <c r="B13" s="45" t="s">
        <v>26</v>
      </c>
      <c r="C13" s="45" t="s">
        <v>11</v>
      </c>
      <c r="D13" s="45">
        <v>30909</v>
      </c>
      <c r="E13" s="7">
        <v>337.07809950000001</v>
      </c>
      <c r="F13" s="7">
        <v>0.80869924505220103</v>
      </c>
    </row>
    <row r="14" spans="1:6" x14ac:dyDescent="0.2">
      <c r="A14" s="45" t="s">
        <v>289</v>
      </c>
      <c r="B14" s="45" t="s">
        <v>290</v>
      </c>
      <c r="C14" s="45" t="s">
        <v>59</v>
      </c>
      <c r="D14" s="45">
        <v>67697</v>
      </c>
      <c r="E14" s="7">
        <v>332.798452</v>
      </c>
      <c r="F14" s="7">
        <v>0.79843175004889699</v>
      </c>
    </row>
    <row r="15" spans="1:6" x14ac:dyDescent="0.2">
      <c r="A15" s="45" t="s">
        <v>297</v>
      </c>
      <c r="B15" s="45" t="s">
        <v>298</v>
      </c>
      <c r="C15" s="45" t="s">
        <v>78</v>
      </c>
      <c r="D15" s="45">
        <v>26000</v>
      </c>
      <c r="E15" s="7">
        <v>282.54199999999997</v>
      </c>
      <c r="F15" s="7">
        <v>0.67785923331853504</v>
      </c>
    </row>
    <row r="16" spans="1:6" x14ac:dyDescent="0.2">
      <c r="A16" s="45" t="s">
        <v>102</v>
      </c>
      <c r="B16" s="45" t="s">
        <v>103</v>
      </c>
      <c r="C16" s="45" t="s">
        <v>86</v>
      </c>
      <c r="D16" s="45">
        <v>60000</v>
      </c>
      <c r="E16" s="7">
        <v>257.73</v>
      </c>
      <c r="F16" s="7">
        <v>0.61833164698765497</v>
      </c>
    </row>
    <row r="17" spans="1:6" x14ac:dyDescent="0.2">
      <c r="A17" s="45" t="s">
        <v>50</v>
      </c>
      <c r="B17" s="45" t="s">
        <v>51</v>
      </c>
      <c r="C17" s="45" t="s">
        <v>11</v>
      </c>
      <c r="D17" s="45">
        <v>96034</v>
      </c>
      <c r="E17" s="7">
        <v>257.37112000000002</v>
      </c>
      <c r="F17" s="7">
        <v>0.61747064182150901</v>
      </c>
    </row>
    <row r="18" spans="1:6" x14ac:dyDescent="0.2">
      <c r="A18" s="45" t="s">
        <v>37</v>
      </c>
      <c r="B18" s="45" t="s">
        <v>38</v>
      </c>
      <c r="C18" s="45" t="s">
        <v>24</v>
      </c>
      <c r="D18" s="45">
        <v>40000</v>
      </c>
      <c r="E18" s="7">
        <v>243.76</v>
      </c>
      <c r="F18" s="7">
        <v>0.58481559100497005</v>
      </c>
    </row>
    <row r="19" spans="1:6" x14ac:dyDescent="0.2">
      <c r="A19" s="45" t="s">
        <v>100</v>
      </c>
      <c r="B19" s="45" t="s">
        <v>101</v>
      </c>
      <c r="C19" s="45" t="s">
        <v>29</v>
      </c>
      <c r="D19" s="45">
        <v>6500</v>
      </c>
      <c r="E19" s="7">
        <v>233.78550000000001</v>
      </c>
      <c r="F19" s="7">
        <v>0.56088531896493399</v>
      </c>
    </row>
    <row r="20" spans="1:6" x14ac:dyDescent="0.2">
      <c r="A20" s="45" t="s">
        <v>32</v>
      </c>
      <c r="B20" s="45" t="s">
        <v>33</v>
      </c>
      <c r="C20" s="45" t="s">
        <v>34</v>
      </c>
      <c r="D20" s="45">
        <v>10300</v>
      </c>
      <c r="E20" s="7">
        <v>230.43674999999999</v>
      </c>
      <c r="F20" s="7">
        <v>0.55285118206643602</v>
      </c>
    </row>
    <row r="21" spans="1:6" x14ac:dyDescent="0.2">
      <c r="A21" s="45" t="s">
        <v>559</v>
      </c>
      <c r="B21" s="45" t="s">
        <v>560</v>
      </c>
      <c r="C21" s="45" t="s">
        <v>364</v>
      </c>
      <c r="D21" s="45">
        <v>25000</v>
      </c>
      <c r="E21" s="7">
        <v>225.23750000000001</v>
      </c>
      <c r="F21" s="7">
        <v>0.54037742730136995</v>
      </c>
    </row>
    <row r="22" spans="1:6" x14ac:dyDescent="0.2">
      <c r="A22" s="45" t="s">
        <v>81</v>
      </c>
      <c r="B22" s="45" t="s">
        <v>82</v>
      </c>
      <c r="C22" s="45" t="s">
        <v>83</v>
      </c>
      <c r="D22" s="45">
        <v>142397</v>
      </c>
      <c r="E22" s="7">
        <v>216.870631</v>
      </c>
      <c r="F22" s="7">
        <v>0.520304095175114</v>
      </c>
    </row>
    <row r="23" spans="1:6" x14ac:dyDescent="0.2">
      <c r="A23" s="45" t="s">
        <v>35</v>
      </c>
      <c r="B23" s="45" t="s">
        <v>36</v>
      </c>
      <c r="C23" s="45" t="s">
        <v>14</v>
      </c>
      <c r="D23" s="45">
        <v>22516</v>
      </c>
      <c r="E23" s="7">
        <v>211.71794800000001</v>
      </c>
      <c r="F23" s="7">
        <v>0.50794206139637099</v>
      </c>
    </row>
    <row r="24" spans="1:6" x14ac:dyDescent="0.2">
      <c r="A24" s="45" t="s">
        <v>20</v>
      </c>
      <c r="B24" s="45" t="s">
        <v>21</v>
      </c>
      <c r="C24" s="45" t="s">
        <v>11</v>
      </c>
      <c r="D24" s="45">
        <v>62881</v>
      </c>
      <c r="E24" s="7">
        <v>202.66546299999999</v>
      </c>
      <c r="F24" s="7">
        <v>0.48622383705546801</v>
      </c>
    </row>
    <row r="25" spans="1:6" x14ac:dyDescent="0.2">
      <c r="A25" s="45" t="s">
        <v>228</v>
      </c>
      <c r="B25" s="45" t="s">
        <v>229</v>
      </c>
      <c r="C25" s="45" t="s">
        <v>59</v>
      </c>
      <c r="D25" s="45">
        <v>16810</v>
      </c>
      <c r="E25" s="7">
        <v>187.89377500000001</v>
      </c>
      <c r="F25" s="7">
        <v>0.45078441529693097</v>
      </c>
    </row>
    <row r="26" spans="1:6" x14ac:dyDescent="0.2">
      <c r="A26" s="45" t="s">
        <v>325</v>
      </c>
      <c r="B26" s="45" t="s">
        <v>326</v>
      </c>
      <c r="C26" s="45" t="s">
        <v>11</v>
      </c>
      <c r="D26" s="45">
        <v>11159</v>
      </c>
      <c r="E26" s="7">
        <v>187.55489249999999</v>
      </c>
      <c r="F26" s="7">
        <v>0.44997138703339801</v>
      </c>
    </row>
    <row r="27" spans="1:6" x14ac:dyDescent="0.2">
      <c r="A27" s="45" t="s">
        <v>43</v>
      </c>
      <c r="B27" s="45" t="s">
        <v>44</v>
      </c>
      <c r="C27" s="45" t="s">
        <v>34</v>
      </c>
      <c r="D27" s="45">
        <v>45000</v>
      </c>
      <c r="E27" s="7">
        <v>182.29499999999999</v>
      </c>
      <c r="F27" s="7">
        <v>0.43735214211622497</v>
      </c>
    </row>
    <row r="28" spans="1:6" x14ac:dyDescent="0.2">
      <c r="A28" s="45" t="s">
        <v>293</v>
      </c>
      <c r="B28" s="45" t="s">
        <v>294</v>
      </c>
      <c r="C28" s="45" t="s">
        <v>29</v>
      </c>
      <c r="D28" s="45">
        <v>25761</v>
      </c>
      <c r="E28" s="7">
        <v>175.41952950000001</v>
      </c>
      <c r="F28" s="7">
        <v>0.420856891279768</v>
      </c>
    </row>
    <row r="29" spans="1:6" x14ac:dyDescent="0.2">
      <c r="A29" s="45" t="s">
        <v>130</v>
      </c>
      <c r="B29" s="45" t="s">
        <v>131</v>
      </c>
      <c r="C29" s="45" t="s">
        <v>132</v>
      </c>
      <c r="D29" s="45">
        <v>102025</v>
      </c>
      <c r="E29" s="7">
        <v>169.41251249999999</v>
      </c>
      <c r="F29" s="7">
        <v>0.40644518633624999</v>
      </c>
    </row>
    <row r="30" spans="1:6" x14ac:dyDescent="0.2">
      <c r="A30" s="45" t="s">
        <v>60</v>
      </c>
      <c r="B30" s="45" t="s">
        <v>61</v>
      </c>
      <c r="C30" s="45" t="s">
        <v>59</v>
      </c>
      <c r="D30" s="45">
        <v>52290</v>
      </c>
      <c r="E30" s="7">
        <v>161.13163499999999</v>
      </c>
      <c r="F30" s="7">
        <v>0.38657816028930903</v>
      </c>
    </row>
    <row r="31" spans="1:6" x14ac:dyDescent="0.2">
      <c r="A31" s="45" t="s">
        <v>122</v>
      </c>
      <c r="B31" s="45" t="s">
        <v>123</v>
      </c>
      <c r="C31" s="45" t="s">
        <v>99</v>
      </c>
      <c r="D31" s="45">
        <v>20015</v>
      </c>
      <c r="E31" s="7">
        <v>159.3093925</v>
      </c>
      <c r="F31" s="7">
        <v>0.38220633626325201</v>
      </c>
    </row>
    <row r="32" spans="1:6" x14ac:dyDescent="0.2">
      <c r="A32" s="45" t="s">
        <v>48</v>
      </c>
      <c r="B32" s="45" t="s">
        <v>49</v>
      </c>
      <c r="C32" s="45" t="s">
        <v>29</v>
      </c>
      <c r="D32" s="45">
        <v>40000</v>
      </c>
      <c r="E32" s="7">
        <v>147.96</v>
      </c>
      <c r="F32" s="7">
        <v>0.35497749772356102</v>
      </c>
    </row>
    <row r="33" spans="1:10" x14ac:dyDescent="0.2">
      <c r="A33" s="45" t="s">
        <v>79</v>
      </c>
      <c r="B33" s="45" t="s">
        <v>80</v>
      </c>
      <c r="C33" s="45" t="s">
        <v>78</v>
      </c>
      <c r="D33" s="45">
        <v>17000</v>
      </c>
      <c r="E33" s="7">
        <v>139.7825</v>
      </c>
      <c r="F33" s="7">
        <v>0.33535848929132001</v>
      </c>
    </row>
    <row r="34" spans="1:10" x14ac:dyDescent="0.2">
      <c r="A34" s="45" t="s">
        <v>74</v>
      </c>
      <c r="B34" s="45" t="s">
        <v>75</v>
      </c>
      <c r="C34" s="45" t="s">
        <v>34</v>
      </c>
      <c r="D34" s="45">
        <v>21942</v>
      </c>
      <c r="E34" s="7">
        <v>117.466497</v>
      </c>
      <c r="F34" s="7">
        <v>0.28181916174244498</v>
      </c>
    </row>
    <row r="35" spans="1:10" x14ac:dyDescent="0.2">
      <c r="A35" s="45" t="s">
        <v>92</v>
      </c>
      <c r="B35" s="45" t="s">
        <v>93</v>
      </c>
      <c r="C35" s="45" t="s">
        <v>94</v>
      </c>
      <c r="D35" s="45">
        <v>77000</v>
      </c>
      <c r="E35" s="7">
        <v>109.34</v>
      </c>
      <c r="F35" s="7">
        <v>0.262322516903854</v>
      </c>
    </row>
    <row r="36" spans="1:10" x14ac:dyDescent="0.2">
      <c r="A36" s="45" t="s">
        <v>57</v>
      </c>
      <c r="B36" s="45" t="s">
        <v>58</v>
      </c>
      <c r="C36" s="45" t="s">
        <v>59</v>
      </c>
      <c r="D36" s="45">
        <v>10000</v>
      </c>
      <c r="E36" s="7">
        <v>105.94</v>
      </c>
      <c r="F36" s="7">
        <v>0.25416542382288498</v>
      </c>
    </row>
    <row r="37" spans="1:10" x14ac:dyDescent="0.2">
      <c r="A37" s="45" t="s">
        <v>287</v>
      </c>
      <c r="B37" s="45" t="s">
        <v>288</v>
      </c>
      <c r="C37" s="45" t="s">
        <v>59</v>
      </c>
      <c r="D37" s="45">
        <v>9526</v>
      </c>
      <c r="E37" s="7">
        <v>99.175185999999997</v>
      </c>
      <c r="F37" s="7">
        <v>0.23793565397775601</v>
      </c>
    </row>
    <row r="38" spans="1:10" x14ac:dyDescent="0.2">
      <c r="A38" s="45" t="s">
        <v>18</v>
      </c>
      <c r="B38" s="45" t="s">
        <v>19</v>
      </c>
      <c r="C38" s="45" t="s">
        <v>11</v>
      </c>
      <c r="D38" s="45">
        <v>30374</v>
      </c>
      <c r="E38" s="7">
        <v>95.146555000000006</v>
      </c>
      <c r="F38" s="7">
        <v>0.22827038396132199</v>
      </c>
    </row>
    <row r="39" spans="1:10" x14ac:dyDescent="0.2">
      <c r="A39" s="45" t="s">
        <v>118</v>
      </c>
      <c r="B39" s="45" t="s">
        <v>119</v>
      </c>
      <c r="C39" s="45" t="s">
        <v>11</v>
      </c>
      <c r="D39" s="45">
        <v>70000</v>
      </c>
      <c r="E39" s="7">
        <v>75.459999999999994</v>
      </c>
      <c r="F39" s="7">
        <v>0.181039483497026</v>
      </c>
    </row>
    <row r="40" spans="1:10" x14ac:dyDescent="0.2">
      <c r="A40" s="45" t="s">
        <v>548</v>
      </c>
      <c r="B40" s="45" t="s">
        <v>549</v>
      </c>
      <c r="C40" s="45" t="s">
        <v>94</v>
      </c>
      <c r="D40" s="45">
        <v>30000</v>
      </c>
      <c r="E40" s="7">
        <v>62.625</v>
      </c>
      <c r="F40" s="7">
        <v>0.15024645711637</v>
      </c>
    </row>
    <row r="41" spans="1:10" x14ac:dyDescent="0.2">
      <c r="A41" s="45" t="s">
        <v>333</v>
      </c>
      <c r="B41" s="45" t="s">
        <v>334</v>
      </c>
      <c r="C41" s="45" t="s">
        <v>335</v>
      </c>
      <c r="D41" s="45">
        <v>581</v>
      </c>
      <c r="E41" s="7">
        <v>1.7961615</v>
      </c>
      <c r="F41" s="49" t="s">
        <v>1364</v>
      </c>
    </row>
    <row r="42" spans="1:10" x14ac:dyDescent="0.2">
      <c r="A42" s="44" t="s">
        <v>135</v>
      </c>
      <c r="B42" s="45"/>
      <c r="C42" s="45"/>
      <c r="D42" s="45"/>
      <c r="E42" s="6">
        <f>SUM(E7:E41)</f>
        <v>7934.9671510000016</v>
      </c>
      <c r="F42" s="6">
        <f>SUM(F7:F41)</f>
        <v>19.032827702526756</v>
      </c>
      <c r="I42" s="1"/>
      <c r="J42" s="1"/>
    </row>
    <row r="43" spans="1:10" x14ac:dyDescent="0.2">
      <c r="A43" s="45"/>
      <c r="B43" s="45"/>
      <c r="C43" s="45"/>
      <c r="D43" s="45"/>
      <c r="E43" s="7"/>
      <c r="F43" s="7"/>
    </row>
    <row r="44" spans="1:10" x14ac:dyDescent="0.2">
      <c r="A44" s="44" t="s">
        <v>646</v>
      </c>
      <c r="B44" s="45"/>
      <c r="C44" s="45"/>
      <c r="D44" s="45"/>
      <c r="E44" s="7"/>
      <c r="F44" s="7"/>
    </row>
    <row r="45" spans="1:10" x14ac:dyDescent="0.2">
      <c r="A45" s="44" t="s">
        <v>8</v>
      </c>
      <c r="B45" s="45"/>
      <c r="C45" s="45"/>
      <c r="D45" s="45"/>
      <c r="E45" s="7"/>
      <c r="F45" s="7"/>
    </row>
    <row r="46" spans="1:10" x14ac:dyDescent="0.2">
      <c r="A46" s="44"/>
      <c r="B46" s="45"/>
      <c r="C46" s="45"/>
      <c r="D46" s="45"/>
      <c r="E46" s="7"/>
      <c r="F46" s="7"/>
    </row>
    <row r="47" spans="1:10" x14ac:dyDescent="0.2">
      <c r="A47" s="45" t="s">
        <v>768</v>
      </c>
      <c r="B47" s="45" t="s">
        <v>769</v>
      </c>
      <c r="C47" s="45" t="s">
        <v>770</v>
      </c>
      <c r="D47" s="45">
        <v>300</v>
      </c>
      <c r="E47" s="7">
        <v>3004.7939999999999</v>
      </c>
      <c r="F47" s="7">
        <v>7.20893657268702</v>
      </c>
    </row>
    <row r="48" spans="1:10" x14ac:dyDescent="0.2">
      <c r="A48" s="45" t="s">
        <v>733</v>
      </c>
      <c r="B48" s="45" t="s">
        <v>734</v>
      </c>
      <c r="C48" s="45" t="s">
        <v>687</v>
      </c>
      <c r="D48" s="45">
        <v>30</v>
      </c>
      <c r="E48" s="7">
        <v>2993.9070000000002</v>
      </c>
      <c r="F48" s="7">
        <v>7.1828170808127503</v>
      </c>
    </row>
    <row r="49" spans="1:6" x14ac:dyDescent="0.2">
      <c r="A49" s="45" t="s">
        <v>1417</v>
      </c>
      <c r="B49" s="45" t="s">
        <v>1418</v>
      </c>
      <c r="C49" s="45" t="s">
        <v>1419</v>
      </c>
      <c r="D49" s="45">
        <v>250</v>
      </c>
      <c r="E49" s="7">
        <v>2461.1950000000002</v>
      </c>
      <c r="F49" s="7">
        <v>5.9047637368865997</v>
      </c>
    </row>
    <row r="50" spans="1:6" x14ac:dyDescent="0.2">
      <c r="A50" s="45" t="s">
        <v>1411</v>
      </c>
      <c r="B50" s="45" t="s">
        <v>1412</v>
      </c>
      <c r="C50" s="45" t="s">
        <v>1061</v>
      </c>
      <c r="D50" s="45">
        <v>200</v>
      </c>
      <c r="E50" s="7">
        <v>1996.1120000000001</v>
      </c>
      <c r="F50" s="7">
        <v>4.7889621717759798</v>
      </c>
    </row>
    <row r="51" spans="1:6" x14ac:dyDescent="0.2">
      <c r="A51" s="45" t="s">
        <v>1044</v>
      </c>
      <c r="B51" s="45" t="s">
        <v>1045</v>
      </c>
      <c r="C51" s="45" t="s">
        <v>652</v>
      </c>
      <c r="D51" s="45">
        <v>200</v>
      </c>
      <c r="E51" s="7">
        <v>1983.2760000000001</v>
      </c>
      <c r="F51" s="7">
        <v>4.7581667462502999</v>
      </c>
    </row>
    <row r="52" spans="1:6" x14ac:dyDescent="0.2">
      <c r="A52" s="45" t="s">
        <v>1175</v>
      </c>
      <c r="B52" s="45" t="s">
        <v>1176</v>
      </c>
      <c r="C52" s="45" t="s">
        <v>1031</v>
      </c>
      <c r="D52" s="45">
        <v>180</v>
      </c>
      <c r="E52" s="7">
        <v>1827.2123999999999</v>
      </c>
      <c r="F52" s="7">
        <v>4.3837475369117502</v>
      </c>
    </row>
    <row r="53" spans="1:6" x14ac:dyDescent="0.2">
      <c r="A53" s="45" t="s">
        <v>719</v>
      </c>
      <c r="B53" s="45" t="s">
        <v>720</v>
      </c>
      <c r="C53" s="45" t="s">
        <v>668</v>
      </c>
      <c r="D53" s="45">
        <v>170</v>
      </c>
      <c r="E53" s="7">
        <v>1725.9709</v>
      </c>
      <c r="F53" s="7">
        <v>4.1408544959832598</v>
      </c>
    </row>
    <row r="54" spans="1:6" x14ac:dyDescent="0.2">
      <c r="A54" s="45" t="s">
        <v>1422</v>
      </c>
      <c r="B54" s="45" t="s">
        <v>1423</v>
      </c>
      <c r="C54" s="45" t="s">
        <v>687</v>
      </c>
      <c r="D54" s="45">
        <v>150</v>
      </c>
      <c r="E54" s="7">
        <v>1500.5685000000001</v>
      </c>
      <c r="F54" s="7">
        <v>3.60008144966746</v>
      </c>
    </row>
    <row r="55" spans="1:6" x14ac:dyDescent="0.2">
      <c r="A55" s="45" t="s">
        <v>775</v>
      </c>
      <c r="B55" s="45" t="s">
        <v>776</v>
      </c>
      <c r="C55" s="45" t="s">
        <v>652</v>
      </c>
      <c r="D55" s="45">
        <v>150</v>
      </c>
      <c r="E55" s="7">
        <v>1487.277</v>
      </c>
      <c r="F55" s="7">
        <v>3.5681932135834402</v>
      </c>
    </row>
    <row r="56" spans="1:6" x14ac:dyDescent="0.2">
      <c r="A56" s="45" t="s">
        <v>777</v>
      </c>
      <c r="B56" s="45" t="s">
        <v>778</v>
      </c>
      <c r="C56" s="45" t="s">
        <v>652</v>
      </c>
      <c r="D56" s="45">
        <v>130</v>
      </c>
      <c r="E56" s="7">
        <v>1282.3797999999999</v>
      </c>
      <c r="F56" s="7">
        <v>3.0766151158099602</v>
      </c>
    </row>
    <row r="57" spans="1:6" x14ac:dyDescent="0.2">
      <c r="A57" s="45" t="s">
        <v>1415</v>
      </c>
      <c r="B57" s="45" t="s">
        <v>1416</v>
      </c>
      <c r="C57" s="45" t="s">
        <v>693</v>
      </c>
      <c r="D57" s="45">
        <v>100</v>
      </c>
      <c r="E57" s="7">
        <v>1018.253</v>
      </c>
      <c r="F57" s="7">
        <v>2.4429366179339702</v>
      </c>
    </row>
    <row r="58" spans="1:6" x14ac:dyDescent="0.2">
      <c r="A58" s="45" t="s">
        <v>1439</v>
      </c>
      <c r="B58" s="45" t="s">
        <v>1440</v>
      </c>
      <c r="C58" s="45" t="s">
        <v>687</v>
      </c>
      <c r="D58" s="45">
        <v>100</v>
      </c>
      <c r="E58" s="7">
        <v>1008.124</v>
      </c>
      <c r="F58" s="7">
        <v>2.41863567798775</v>
      </c>
    </row>
    <row r="59" spans="1:6" x14ac:dyDescent="0.2">
      <c r="A59" s="45" t="s">
        <v>1277</v>
      </c>
      <c r="B59" s="45" t="s">
        <v>1278</v>
      </c>
      <c r="C59" s="45" t="s">
        <v>687</v>
      </c>
      <c r="D59" s="45">
        <v>100</v>
      </c>
      <c r="E59" s="7">
        <v>1006.19</v>
      </c>
      <c r="F59" s="7">
        <v>2.4139957315116898</v>
      </c>
    </row>
    <row r="60" spans="1:6" x14ac:dyDescent="0.2">
      <c r="A60" s="45" t="s">
        <v>1428</v>
      </c>
      <c r="B60" s="45" t="s">
        <v>1429</v>
      </c>
      <c r="C60" s="45" t="s">
        <v>687</v>
      </c>
      <c r="D60" s="45">
        <v>100</v>
      </c>
      <c r="E60" s="7">
        <v>981.13699999999994</v>
      </c>
      <c r="F60" s="7">
        <v>2.3538899512300699</v>
      </c>
    </row>
    <row r="61" spans="1:6" x14ac:dyDescent="0.2">
      <c r="A61" s="45" t="s">
        <v>1420</v>
      </c>
      <c r="B61" s="45" t="s">
        <v>1421</v>
      </c>
      <c r="C61" s="45" t="s">
        <v>687</v>
      </c>
      <c r="D61" s="45">
        <v>90</v>
      </c>
      <c r="E61" s="7">
        <v>839.73779999999999</v>
      </c>
      <c r="F61" s="7">
        <v>2.0146527641787499</v>
      </c>
    </row>
    <row r="62" spans="1:6" x14ac:dyDescent="0.2">
      <c r="A62" s="45" t="s">
        <v>1304</v>
      </c>
      <c r="B62" s="45" t="s">
        <v>1305</v>
      </c>
      <c r="C62" s="45" t="s">
        <v>681</v>
      </c>
      <c r="D62" s="45">
        <v>70</v>
      </c>
      <c r="E62" s="7">
        <v>726.42219999999998</v>
      </c>
      <c r="F62" s="7">
        <v>1.74279220631822</v>
      </c>
    </row>
    <row r="63" spans="1:6" x14ac:dyDescent="0.2">
      <c r="A63" s="45" t="s">
        <v>1441</v>
      </c>
      <c r="B63" s="45" t="s">
        <v>1442</v>
      </c>
      <c r="C63" s="45" t="s">
        <v>690</v>
      </c>
      <c r="D63" s="45">
        <v>50</v>
      </c>
      <c r="E63" s="7">
        <v>509.99400000000003</v>
      </c>
      <c r="F63" s="7">
        <v>1.22354956727514</v>
      </c>
    </row>
    <row r="64" spans="1:6" x14ac:dyDescent="0.2">
      <c r="A64" s="45" t="s">
        <v>1424</v>
      </c>
      <c r="B64" s="45" t="s">
        <v>1425</v>
      </c>
      <c r="C64" s="45" t="s">
        <v>668</v>
      </c>
      <c r="D64" s="45">
        <v>50</v>
      </c>
      <c r="E64" s="7">
        <v>498.52449999999999</v>
      </c>
      <c r="F64" s="7">
        <v>1.1960325734245001</v>
      </c>
    </row>
    <row r="65" spans="1:10" x14ac:dyDescent="0.2">
      <c r="A65" s="45" t="s">
        <v>706</v>
      </c>
      <c r="B65" s="45" t="s">
        <v>707</v>
      </c>
      <c r="C65" s="45" t="s">
        <v>687</v>
      </c>
      <c r="D65" s="45">
        <v>5</v>
      </c>
      <c r="E65" s="7">
        <v>496.6925</v>
      </c>
      <c r="F65" s="7">
        <v>1.1916373397408799</v>
      </c>
    </row>
    <row r="66" spans="1:10" x14ac:dyDescent="0.2">
      <c r="A66" s="45" t="s">
        <v>1426</v>
      </c>
      <c r="B66" s="45" t="s">
        <v>1427</v>
      </c>
      <c r="C66" s="45" t="s">
        <v>700</v>
      </c>
      <c r="D66" s="45">
        <v>50</v>
      </c>
      <c r="E66" s="7">
        <v>492.48649999999998</v>
      </c>
      <c r="F66" s="7">
        <v>1.18154653577071</v>
      </c>
    </row>
    <row r="67" spans="1:10" x14ac:dyDescent="0.2">
      <c r="A67" s="45" t="s">
        <v>1443</v>
      </c>
      <c r="B67" s="45" t="s">
        <v>1444</v>
      </c>
      <c r="C67" s="45" t="s">
        <v>687</v>
      </c>
      <c r="D67" s="45">
        <v>50</v>
      </c>
      <c r="E67" s="7">
        <v>480.53300000000002</v>
      </c>
      <c r="F67" s="7">
        <v>1.15286835572855</v>
      </c>
    </row>
    <row r="68" spans="1:10" x14ac:dyDescent="0.2">
      <c r="A68" s="45" t="s">
        <v>1079</v>
      </c>
      <c r="B68" s="45" t="s">
        <v>1080</v>
      </c>
      <c r="C68" s="45" t="s">
        <v>1031</v>
      </c>
      <c r="D68" s="45">
        <v>35</v>
      </c>
      <c r="E68" s="7">
        <v>356.72735</v>
      </c>
      <c r="F68" s="7">
        <v>0.85584064661095605</v>
      </c>
    </row>
    <row r="69" spans="1:10" x14ac:dyDescent="0.2">
      <c r="A69" s="44" t="s">
        <v>135</v>
      </c>
      <c r="B69" s="45"/>
      <c r="C69" s="45"/>
      <c r="D69" s="45"/>
      <c r="E69" s="6">
        <f>SUM(E47:E68)</f>
        <v>28677.514449999995</v>
      </c>
      <c r="F69" s="6">
        <f>SUM(F47:F68)</f>
        <v>68.801516088079694</v>
      </c>
      <c r="I69" s="1"/>
      <c r="J69" s="1"/>
    </row>
    <row r="70" spans="1:10" x14ac:dyDescent="0.2">
      <c r="A70" s="45"/>
      <c r="B70" s="45"/>
      <c r="C70" s="45"/>
      <c r="D70" s="45"/>
      <c r="E70" s="7"/>
      <c r="F70" s="7"/>
    </row>
    <row r="71" spans="1:10" x14ac:dyDescent="0.2">
      <c r="A71" s="44" t="s">
        <v>1432</v>
      </c>
      <c r="B71" s="45"/>
      <c r="C71" s="45"/>
      <c r="D71" s="45"/>
      <c r="E71" s="7"/>
      <c r="F71" s="7"/>
    </row>
    <row r="72" spans="1:10" x14ac:dyDescent="0.2">
      <c r="A72" s="45" t="s">
        <v>1433</v>
      </c>
      <c r="B72" s="45" t="s">
        <v>1434</v>
      </c>
      <c r="C72" s="45" t="s">
        <v>1435</v>
      </c>
      <c r="D72" s="45">
        <v>3275000</v>
      </c>
      <c r="E72" s="7">
        <v>2926.2125000000001</v>
      </c>
      <c r="F72" s="7">
        <v>7.0204081579981503</v>
      </c>
    </row>
    <row r="73" spans="1:10" x14ac:dyDescent="0.2">
      <c r="A73" s="45" t="s">
        <v>1436</v>
      </c>
      <c r="B73" s="45" t="s">
        <v>1437</v>
      </c>
      <c r="C73" s="45" t="s">
        <v>1435</v>
      </c>
      <c r="D73" s="45">
        <v>600000</v>
      </c>
      <c r="E73" s="7">
        <v>577.20000000000005</v>
      </c>
      <c r="F73" s="7">
        <v>1.3847865077456001</v>
      </c>
    </row>
    <row r="74" spans="1:10" x14ac:dyDescent="0.2">
      <c r="A74" s="44" t="s">
        <v>135</v>
      </c>
      <c r="B74" s="45"/>
      <c r="C74" s="45"/>
      <c r="D74" s="45"/>
      <c r="E74" s="6">
        <f>SUM(E72:E73)</f>
        <v>3503.4125000000004</v>
      </c>
      <c r="F74" s="6">
        <f>SUM(F72:F73)</f>
        <v>8.4051946657437497</v>
      </c>
      <c r="I74" s="1"/>
      <c r="J74" s="1"/>
    </row>
    <row r="75" spans="1:10" x14ac:dyDescent="0.2">
      <c r="A75" s="45"/>
      <c r="B75" s="45"/>
      <c r="C75" s="45"/>
      <c r="D75" s="45"/>
      <c r="E75" s="7"/>
      <c r="F75" s="7"/>
    </row>
    <row r="76" spans="1:10" x14ac:dyDescent="0.2">
      <c r="A76" s="44" t="s">
        <v>135</v>
      </c>
      <c r="B76" s="45"/>
      <c r="C76" s="45"/>
      <c r="D76" s="45"/>
      <c r="E76" s="6">
        <v>40115.894100999998</v>
      </c>
      <c r="F76" s="6">
        <v>96.243847708274899</v>
      </c>
    </row>
    <row r="77" spans="1:10" x14ac:dyDescent="0.2">
      <c r="A77" s="45"/>
      <c r="B77" s="45"/>
      <c r="C77" s="45"/>
      <c r="D77" s="45"/>
      <c r="E77" s="7"/>
      <c r="F77" s="7"/>
    </row>
    <row r="78" spans="1:10" x14ac:dyDescent="0.2">
      <c r="A78" s="44" t="s">
        <v>141</v>
      </c>
      <c r="B78" s="45"/>
      <c r="C78" s="45"/>
      <c r="D78" s="45"/>
      <c r="E78" s="6">
        <v>1565.6252929</v>
      </c>
      <c r="F78" s="6">
        <v>3.76</v>
      </c>
      <c r="I78" s="1"/>
      <c r="J78" s="1"/>
    </row>
    <row r="79" spans="1:10" x14ac:dyDescent="0.2">
      <c r="A79" s="45"/>
      <c r="B79" s="45"/>
      <c r="C79" s="45"/>
      <c r="D79" s="45"/>
      <c r="E79" s="7"/>
      <c r="F79" s="7"/>
    </row>
    <row r="80" spans="1:10" x14ac:dyDescent="0.2">
      <c r="A80" s="46" t="s">
        <v>142</v>
      </c>
      <c r="B80" s="43"/>
      <c r="C80" s="43"/>
      <c r="D80" s="43"/>
      <c r="E80" s="8">
        <v>41681.515292900003</v>
      </c>
      <c r="F80" s="8">
        <f xml:space="preserve"> ROUND(SUM(F76:F79),2)</f>
        <v>100</v>
      </c>
      <c r="I80" s="1"/>
      <c r="J80" s="1"/>
    </row>
    <row r="81" spans="1:6" x14ac:dyDescent="0.2">
      <c r="F81" s="9" t="s">
        <v>1149</v>
      </c>
    </row>
    <row r="82" spans="1:6" x14ac:dyDescent="0.2">
      <c r="A82" s="4" t="s">
        <v>143</v>
      </c>
    </row>
    <row r="83" spans="1:6" x14ac:dyDescent="0.2">
      <c r="A83" s="4" t="s">
        <v>144</v>
      </c>
    </row>
    <row r="84" spans="1:6" x14ac:dyDescent="0.2">
      <c r="A84" s="4" t="s">
        <v>914</v>
      </c>
    </row>
    <row r="85" spans="1:6" x14ac:dyDescent="0.2">
      <c r="A85" s="2" t="s">
        <v>563</v>
      </c>
      <c r="D85" s="2">
        <v>52.101399999999998</v>
      </c>
    </row>
    <row r="86" spans="1:6" x14ac:dyDescent="0.2">
      <c r="A86" s="2" t="s">
        <v>1445</v>
      </c>
      <c r="D86" s="2">
        <v>13.818</v>
      </c>
    </row>
    <row r="87" spans="1:6" x14ac:dyDescent="0.2">
      <c r="A87" s="2" t="s">
        <v>1446</v>
      </c>
      <c r="D87" s="2">
        <v>14.785399999999999</v>
      </c>
    </row>
    <row r="88" spans="1:6" x14ac:dyDescent="0.2">
      <c r="A88" s="2" t="s">
        <v>1447</v>
      </c>
      <c r="D88" s="2">
        <v>14.3858</v>
      </c>
    </row>
    <row r="89" spans="1:6" x14ac:dyDescent="0.2">
      <c r="A89" s="2" t="s">
        <v>1448</v>
      </c>
      <c r="D89" s="2">
        <v>14.195499999999999</v>
      </c>
    </row>
    <row r="90" spans="1:6" x14ac:dyDescent="0.2">
      <c r="A90" s="2" t="s">
        <v>565</v>
      </c>
      <c r="D90" s="2">
        <v>53.9587</v>
      </c>
    </row>
    <row r="92" spans="1:6" x14ac:dyDescent="0.2">
      <c r="A92" s="4" t="s">
        <v>146</v>
      </c>
    </row>
    <row r="93" spans="1:6" x14ac:dyDescent="0.2">
      <c r="A93" s="2" t="s">
        <v>1447</v>
      </c>
      <c r="D93" s="10">
        <v>13.973100000000001</v>
      </c>
    </row>
    <row r="94" spans="1:6" x14ac:dyDescent="0.2">
      <c r="A94" s="2" t="s">
        <v>1445</v>
      </c>
      <c r="D94" s="10">
        <v>13.351699999999999</v>
      </c>
    </row>
    <row r="95" spans="1:6" x14ac:dyDescent="0.2">
      <c r="A95" s="2" t="s">
        <v>1448</v>
      </c>
      <c r="D95" s="10">
        <v>13.6875</v>
      </c>
    </row>
    <row r="96" spans="1:6" x14ac:dyDescent="0.2">
      <c r="A96" s="2" t="s">
        <v>563</v>
      </c>
      <c r="D96" s="10">
        <v>52.408799999999999</v>
      </c>
    </row>
    <row r="97" spans="1:5" x14ac:dyDescent="0.2">
      <c r="A97" s="2" t="s">
        <v>565</v>
      </c>
      <c r="D97" s="10">
        <v>54.481299999999997</v>
      </c>
    </row>
    <row r="98" spans="1:5" x14ac:dyDescent="0.2">
      <c r="A98" s="2" t="s">
        <v>1446</v>
      </c>
      <c r="D98" s="10">
        <v>14.332599999999999</v>
      </c>
    </row>
    <row r="100" spans="1:5" x14ac:dyDescent="0.2">
      <c r="A100" s="4" t="s">
        <v>147</v>
      </c>
      <c r="D100" s="47"/>
    </row>
    <row r="101" spans="1:5" x14ac:dyDescent="0.2">
      <c r="A101" s="27" t="s">
        <v>636</v>
      </c>
      <c r="B101" s="28"/>
      <c r="C101" s="37" t="s">
        <v>637</v>
      </c>
      <c r="D101" s="38"/>
    </row>
    <row r="102" spans="1:5" x14ac:dyDescent="0.2">
      <c r="A102" s="39"/>
      <c r="B102" s="40"/>
      <c r="C102" s="29" t="s">
        <v>638</v>
      </c>
      <c r="D102" s="29" t="s">
        <v>639</v>
      </c>
    </row>
    <row r="103" spans="1:5" x14ac:dyDescent="0.2">
      <c r="A103" s="30" t="s">
        <v>1448</v>
      </c>
      <c r="B103" s="31"/>
      <c r="C103" s="32">
        <v>0.42974768689999998</v>
      </c>
      <c r="D103" s="32">
        <v>0.3981531036</v>
      </c>
    </row>
    <row r="104" spans="1:5" x14ac:dyDescent="0.2">
      <c r="A104" s="30" t="s">
        <v>1445</v>
      </c>
      <c r="B104" s="31"/>
      <c r="C104" s="32">
        <v>0.39724576100000003</v>
      </c>
      <c r="D104" s="32">
        <v>0.36804068400000001</v>
      </c>
    </row>
    <row r="105" spans="1:5" x14ac:dyDescent="0.2">
      <c r="A105" s="30" t="s">
        <v>1446</v>
      </c>
      <c r="B105" s="31"/>
      <c r="C105" s="32">
        <v>0.42974768689999998</v>
      </c>
      <c r="D105" s="32">
        <v>0.3981531036</v>
      </c>
    </row>
    <row r="106" spans="1:5" x14ac:dyDescent="0.2">
      <c r="A106" s="30" t="s">
        <v>1447</v>
      </c>
      <c r="B106" s="31"/>
      <c r="C106" s="32">
        <v>0.39724576100000003</v>
      </c>
      <c r="D106" s="32">
        <v>0.36804068400000001</v>
      </c>
    </row>
    <row r="107" spans="1:5" x14ac:dyDescent="0.2">
      <c r="A107" s="33"/>
      <c r="B107" s="33"/>
      <c r="C107" s="34"/>
      <c r="D107" s="34"/>
    </row>
    <row r="108" spans="1:5" x14ac:dyDescent="0.2">
      <c r="A108" s="4" t="s">
        <v>929</v>
      </c>
      <c r="D108" s="50">
        <v>3.4273179183187432</v>
      </c>
      <c r="E108" s="1" t="s">
        <v>930</v>
      </c>
    </row>
  </sheetData>
  <mergeCells count="3">
    <mergeCell ref="C101:D101"/>
    <mergeCell ref="A102:B102"/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7.5703125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41" t="s">
        <v>1449</v>
      </c>
      <c r="B1" s="41"/>
      <c r="C1" s="41"/>
      <c r="D1" s="41"/>
      <c r="E1" s="41"/>
      <c r="F1" s="41"/>
    </row>
    <row r="3" spans="1:6" s="4" customFormat="1" x14ac:dyDescent="0.2">
      <c r="A3" s="42" t="s">
        <v>1</v>
      </c>
      <c r="B3" s="42" t="s">
        <v>2</v>
      </c>
      <c r="C3" s="42" t="s">
        <v>645</v>
      </c>
      <c r="D3" s="42" t="s">
        <v>4</v>
      </c>
      <c r="E3" s="3" t="s">
        <v>5</v>
      </c>
      <c r="F3" s="3" t="s">
        <v>6</v>
      </c>
    </row>
    <row r="4" spans="1:6" x14ac:dyDescent="0.2">
      <c r="A4" s="43"/>
      <c r="B4" s="43"/>
      <c r="C4" s="43"/>
      <c r="D4" s="43"/>
      <c r="E4" s="5"/>
      <c r="F4" s="5"/>
    </row>
    <row r="5" spans="1:6" x14ac:dyDescent="0.2">
      <c r="A5" s="44" t="s">
        <v>646</v>
      </c>
      <c r="B5" s="45"/>
      <c r="C5" s="45"/>
      <c r="D5" s="45"/>
      <c r="E5" s="7"/>
      <c r="F5" s="7"/>
    </row>
    <row r="6" spans="1:6" x14ac:dyDescent="0.2">
      <c r="A6" s="44" t="s">
        <v>8</v>
      </c>
      <c r="B6" s="45"/>
      <c r="C6" s="45"/>
      <c r="D6" s="45"/>
      <c r="E6" s="7"/>
      <c r="F6" s="7"/>
    </row>
    <row r="7" spans="1:6" x14ac:dyDescent="0.2">
      <c r="A7" s="44"/>
      <c r="B7" s="45"/>
      <c r="C7" s="45"/>
      <c r="D7" s="45"/>
      <c r="E7" s="7"/>
      <c r="F7" s="7"/>
    </row>
    <row r="8" spans="1:6" x14ac:dyDescent="0.2">
      <c r="A8" s="45" t="s">
        <v>1044</v>
      </c>
      <c r="B8" s="45" t="s">
        <v>1045</v>
      </c>
      <c r="C8" s="45" t="s">
        <v>652</v>
      </c>
      <c r="D8" s="45">
        <v>1550</v>
      </c>
      <c r="E8" s="7">
        <v>15370.388999999999</v>
      </c>
      <c r="F8" s="7">
        <v>2.7086216014984701</v>
      </c>
    </row>
    <row r="9" spans="1:6" x14ac:dyDescent="0.2">
      <c r="A9" s="45" t="s">
        <v>783</v>
      </c>
      <c r="B9" s="45" t="s">
        <v>784</v>
      </c>
      <c r="C9" s="45" t="s">
        <v>785</v>
      </c>
      <c r="D9" s="45">
        <v>27</v>
      </c>
      <c r="E9" s="7">
        <v>13651.645500000001</v>
      </c>
      <c r="F9" s="7">
        <v>2.4057388461215501</v>
      </c>
    </row>
    <row r="10" spans="1:6" x14ac:dyDescent="0.2">
      <c r="A10" s="45" t="s">
        <v>1039</v>
      </c>
      <c r="B10" s="45" t="s">
        <v>1040</v>
      </c>
      <c r="C10" s="45" t="s">
        <v>1041</v>
      </c>
      <c r="D10" s="45">
        <v>1300</v>
      </c>
      <c r="E10" s="7">
        <v>12717.977999999999</v>
      </c>
      <c r="F10" s="7">
        <v>2.2412048216985498</v>
      </c>
    </row>
    <row r="11" spans="1:6" x14ac:dyDescent="0.2">
      <c r="A11" s="45" t="s">
        <v>1302</v>
      </c>
      <c r="B11" s="45" t="s">
        <v>1303</v>
      </c>
      <c r="C11" s="45" t="s">
        <v>1074</v>
      </c>
      <c r="D11" s="45">
        <v>1250</v>
      </c>
      <c r="E11" s="7">
        <v>12051.0875</v>
      </c>
      <c r="F11" s="7">
        <v>2.1236831367149001</v>
      </c>
    </row>
    <row r="12" spans="1:6" x14ac:dyDescent="0.2">
      <c r="A12" s="45" t="s">
        <v>694</v>
      </c>
      <c r="B12" s="45" t="s">
        <v>695</v>
      </c>
      <c r="C12" s="45" t="s">
        <v>661</v>
      </c>
      <c r="D12" s="45">
        <v>1100</v>
      </c>
      <c r="E12" s="7">
        <v>11213.983</v>
      </c>
      <c r="F12" s="7">
        <v>1.9761657686501399</v>
      </c>
    </row>
    <row r="13" spans="1:6" x14ac:dyDescent="0.2">
      <c r="A13" s="45" t="s">
        <v>721</v>
      </c>
      <c r="B13" s="45" t="s">
        <v>722</v>
      </c>
      <c r="C13" s="45" t="s">
        <v>658</v>
      </c>
      <c r="D13" s="45">
        <v>1100</v>
      </c>
      <c r="E13" s="7">
        <v>10989.341</v>
      </c>
      <c r="F13" s="7">
        <v>1.9365786005047001</v>
      </c>
    </row>
    <row r="14" spans="1:6" x14ac:dyDescent="0.2">
      <c r="A14" s="45" t="s">
        <v>735</v>
      </c>
      <c r="B14" s="45" t="s">
        <v>736</v>
      </c>
      <c r="C14" s="45" t="s">
        <v>700</v>
      </c>
      <c r="D14" s="45">
        <v>1000</v>
      </c>
      <c r="E14" s="7">
        <v>9947.64</v>
      </c>
      <c r="F14" s="7">
        <v>1.7530065496670399</v>
      </c>
    </row>
    <row r="15" spans="1:6" x14ac:dyDescent="0.2">
      <c r="A15" s="45" t="s">
        <v>671</v>
      </c>
      <c r="B15" s="45" t="s">
        <v>672</v>
      </c>
      <c r="C15" s="45" t="s">
        <v>673</v>
      </c>
      <c r="D15" s="45">
        <v>920</v>
      </c>
      <c r="E15" s="7">
        <v>9200.4661336000008</v>
      </c>
      <c r="F15" s="7">
        <v>1.6213370600655601</v>
      </c>
    </row>
    <row r="16" spans="1:6" x14ac:dyDescent="0.2">
      <c r="A16" s="45" t="s">
        <v>1065</v>
      </c>
      <c r="B16" s="45" t="s">
        <v>1066</v>
      </c>
      <c r="C16" s="45" t="s">
        <v>1041</v>
      </c>
      <c r="D16" s="45">
        <v>750</v>
      </c>
      <c r="E16" s="7">
        <v>7746.87</v>
      </c>
      <c r="F16" s="7">
        <v>1.3651794646186499</v>
      </c>
    </row>
    <row r="17" spans="1:6" x14ac:dyDescent="0.2">
      <c r="A17" s="45" t="s">
        <v>737</v>
      </c>
      <c r="B17" s="45" t="s">
        <v>738</v>
      </c>
      <c r="C17" s="45" t="s">
        <v>687</v>
      </c>
      <c r="D17" s="45">
        <v>75</v>
      </c>
      <c r="E17" s="7">
        <v>7456.8374999999996</v>
      </c>
      <c r="F17" s="7">
        <v>1.3140689628196001</v>
      </c>
    </row>
    <row r="18" spans="1:6" x14ac:dyDescent="0.2">
      <c r="A18" s="45" t="s">
        <v>1450</v>
      </c>
      <c r="B18" s="45" t="s">
        <v>1451</v>
      </c>
      <c r="C18" s="45" t="s">
        <v>668</v>
      </c>
      <c r="D18" s="45">
        <v>750</v>
      </c>
      <c r="E18" s="7">
        <v>7423.1025</v>
      </c>
      <c r="F18" s="7">
        <v>1.30812406775374</v>
      </c>
    </row>
    <row r="19" spans="1:6" x14ac:dyDescent="0.2">
      <c r="A19" s="45" t="s">
        <v>1042</v>
      </c>
      <c r="B19" s="45" t="s">
        <v>1043</v>
      </c>
      <c r="C19" s="45" t="s">
        <v>690</v>
      </c>
      <c r="D19" s="45">
        <v>720</v>
      </c>
      <c r="E19" s="7">
        <v>7079.9615999999996</v>
      </c>
      <c r="F19" s="7">
        <v>1.2476546252368499</v>
      </c>
    </row>
    <row r="20" spans="1:6" x14ac:dyDescent="0.2">
      <c r="A20" s="45" t="s">
        <v>659</v>
      </c>
      <c r="B20" s="45" t="s">
        <v>660</v>
      </c>
      <c r="C20" s="45" t="s">
        <v>661</v>
      </c>
      <c r="D20" s="45">
        <v>650</v>
      </c>
      <c r="E20" s="7">
        <v>6610.1333999999997</v>
      </c>
      <c r="F20" s="7">
        <v>1.1648599209835599</v>
      </c>
    </row>
    <row r="21" spans="1:6" x14ac:dyDescent="0.2">
      <c r="A21" s="45" t="s">
        <v>669</v>
      </c>
      <c r="B21" s="45" t="s">
        <v>670</v>
      </c>
      <c r="C21" s="45" t="s">
        <v>649</v>
      </c>
      <c r="D21" s="45">
        <v>650</v>
      </c>
      <c r="E21" s="7">
        <v>6522.3014999999996</v>
      </c>
      <c r="F21" s="7">
        <v>1.14938188840802</v>
      </c>
    </row>
    <row r="22" spans="1:6" x14ac:dyDescent="0.2">
      <c r="A22" s="45" t="s">
        <v>1452</v>
      </c>
      <c r="B22" s="45" t="s">
        <v>1453</v>
      </c>
      <c r="C22" s="45" t="s">
        <v>681</v>
      </c>
      <c r="D22" s="45">
        <v>600</v>
      </c>
      <c r="E22" s="7">
        <v>5988.8580000000002</v>
      </c>
      <c r="F22" s="7">
        <v>1.0553766822106401</v>
      </c>
    </row>
    <row r="23" spans="1:6" x14ac:dyDescent="0.2">
      <c r="A23" s="45" t="s">
        <v>650</v>
      </c>
      <c r="B23" s="45" t="s">
        <v>651</v>
      </c>
      <c r="C23" s="45" t="s">
        <v>652</v>
      </c>
      <c r="D23" s="45">
        <v>510</v>
      </c>
      <c r="E23" s="7">
        <v>5094.9050999999999</v>
      </c>
      <c r="F23" s="7">
        <v>0.89784129805984203</v>
      </c>
    </row>
    <row r="24" spans="1:6" x14ac:dyDescent="0.2">
      <c r="A24" s="45" t="s">
        <v>1090</v>
      </c>
      <c r="B24" s="45" t="s">
        <v>1091</v>
      </c>
      <c r="C24" s="45" t="s">
        <v>1092</v>
      </c>
      <c r="D24" s="45">
        <v>510</v>
      </c>
      <c r="E24" s="7">
        <v>5071.8072000000002</v>
      </c>
      <c r="F24" s="7">
        <v>0.89377090850176</v>
      </c>
    </row>
    <row r="25" spans="1:6" x14ac:dyDescent="0.2">
      <c r="A25" s="45" t="s">
        <v>1083</v>
      </c>
      <c r="B25" s="45" t="s">
        <v>1084</v>
      </c>
      <c r="C25" s="45" t="s">
        <v>1085</v>
      </c>
      <c r="D25" s="45">
        <v>460</v>
      </c>
      <c r="E25" s="7">
        <v>4750.9214000000002</v>
      </c>
      <c r="F25" s="7">
        <v>0.83722333449474495</v>
      </c>
    </row>
    <row r="26" spans="1:6" x14ac:dyDescent="0.2">
      <c r="A26" s="45" t="s">
        <v>1059</v>
      </c>
      <c r="B26" s="45" t="s">
        <v>1060</v>
      </c>
      <c r="C26" s="45" t="s">
        <v>1061</v>
      </c>
      <c r="D26" s="45">
        <v>436</v>
      </c>
      <c r="E26" s="7">
        <v>4329.6892799999996</v>
      </c>
      <c r="F26" s="7">
        <v>0.762992394765308</v>
      </c>
    </row>
    <row r="27" spans="1:6" x14ac:dyDescent="0.2">
      <c r="A27" s="45" t="s">
        <v>647</v>
      </c>
      <c r="B27" s="45" t="s">
        <v>648</v>
      </c>
      <c r="C27" s="45" t="s">
        <v>649</v>
      </c>
      <c r="D27" s="45">
        <v>400</v>
      </c>
      <c r="E27" s="7">
        <v>4000.0279999999998</v>
      </c>
      <c r="F27" s="7">
        <v>0.70489837618284801</v>
      </c>
    </row>
    <row r="28" spans="1:6" x14ac:dyDescent="0.2">
      <c r="A28" s="45" t="s">
        <v>1069</v>
      </c>
      <c r="B28" s="45" t="s">
        <v>1070</v>
      </c>
      <c r="C28" s="45" t="s">
        <v>1071</v>
      </c>
      <c r="D28" s="45">
        <v>400</v>
      </c>
      <c r="E28" s="7">
        <v>3823.2559999999999</v>
      </c>
      <c r="F28" s="7">
        <v>0.67374702030369105</v>
      </c>
    </row>
    <row r="29" spans="1:6" x14ac:dyDescent="0.2">
      <c r="A29" s="45" t="s">
        <v>743</v>
      </c>
      <c r="B29" s="45" t="s">
        <v>744</v>
      </c>
      <c r="C29" s="45" t="s">
        <v>661</v>
      </c>
      <c r="D29" s="45">
        <v>1020</v>
      </c>
      <c r="E29" s="7">
        <v>3401.8733999999999</v>
      </c>
      <c r="F29" s="7">
        <v>0.59948956248296903</v>
      </c>
    </row>
    <row r="30" spans="1:6" x14ac:dyDescent="0.2">
      <c r="A30" s="45" t="s">
        <v>1088</v>
      </c>
      <c r="B30" s="45" t="s">
        <v>1089</v>
      </c>
      <c r="C30" s="45" t="s">
        <v>687</v>
      </c>
      <c r="D30" s="45">
        <v>320</v>
      </c>
      <c r="E30" s="7">
        <v>3128.1280000000002</v>
      </c>
      <c r="F30" s="7">
        <v>0.55124922817842803</v>
      </c>
    </row>
    <row r="31" spans="1:6" x14ac:dyDescent="0.2">
      <c r="A31" s="45" t="s">
        <v>1454</v>
      </c>
      <c r="B31" s="45" t="s">
        <v>1455</v>
      </c>
      <c r="C31" s="45" t="s">
        <v>661</v>
      </c>
      <c r="D31" s="45">
        <v>300</v>
      </c>
      <c r="E31" s="7">
        <v>3066.951</v>
      </c>
      <c r="F31" s="7">
        <v>0.540468411654209</v>
      </c>
    </row>
    <row r="32" spans="1:6" x14ac:dyDescent="0.2">
      <c r="A32" s="45" t="s">
        <v>1336</v>
      </c>
      <c r="B32" s="45" t="s">
        <v>670</v>
      </c>
      <c r="C32" s="45" t="s">
        <v>649</v>
      </c>
      <c r="D32" s="45">
        <v>300</v>
      </c>
      <c r="E32" s="7">
        <v>3010.2930000000001</v>
      </c>
      <c r="F32" s="7">
        <v>0.53048394849600899</v>
      </c>
    </row>
    <row r="33" spans="1:6" x14ac:dyDescent="0.2">
      <c r="A33" s="45" t="s">
        <v>765</v>
      </c>
      <c r="B33" s="45" t="s">
        <v>766</v>
      </c>
      <c r="C33" s="45" t="s">
        <v>767</v>
      </c>
      <c r="D33" s="45">
        <v>280</v>
      </c>
      <c r="E33" s="7">
        <v>2844.03</v>
      </c>
      <c r="F33" s="7">
        <v>0.50118452391215895</v>
      </c>
    </row>
    <row r="34" spans="1:6" x14ac:dyDescent="0.2">
      <c r="A34" s="45" t="s">
        <v>727</v>
      </c>
      <c r="B34" s="45" t="s">
        <v>728</v>
      </c>
      <c r="C34" s="45" t="s">
        <v>673</v>
      </c>
      <c r="D34" s="45">
        <v>280</v>
      </c>
      <c r="E34" s="7">
        <v>2812.9807999999998</v>
      </c>
      <c r="F34" s="7">
        <v>0.49571292954787599</v>
      </c>
    </row>
    <row r="35" spans="1:6" x14ac:dyDescent="0.2">
      <c r="A35" s="45" t="s">
        <v>701</v>
      </c>
      <c r="B35" s="45" t="s">
        <v>670</v>
      </c>
      <c r="C35" s="45" t="s">
        <v>649</v>
      </c>
      <c r="D35" s="45">
        <v>280</v>
      </c>
      <c r="E35" s="7">
        <v>2809.6068</v>
      </c>
      <c r="F35" s="7">
        <v>0.49511835192960901</v>
      </c>
    </row>
    <row r="36" spans="1:6" x14ac:dyDescent="0.2">
      <c r="A36" s="45" t="s">
        <v>777</v>
      </c>
      <c r="B36" s="45" t="s">
        <v>778</v>
      </c>
      <c r="C36" s="45" t="s">
        <v>652</v>
      </c>
      <c r="D36" s="45">
        <v>270</v>
      </c>
      <c r="E36" s="7">
        <v>2663.4041999999999</v>
      </c>
      <c r="F36" s="7">
        <v>0.46935403844637602</v>
      </c>
    </row>
    <row r="37" spans="1:6" x14ac:dyDescent="0.2">
      <c r="A37" s="45" t="s">
        <v>682</v>
      </c>
      <c r="B37" s="45" t="s">
        <v>683</v>
      </c>
      <c r="C37" s="45" t="s">
        <v>684</v>
      </c>
      <c r="D37" s="45">
        <v>260</v>
      </c>
      <c r="E37" s="7">
        <v>2615.665</v>
      </c>
      <c r="F37" s="7">
        <v>0.46094127619564401</v>
      </c>
    </row>
    <row r="38" spans="1:6" x14ac:dyDescent="0.2">
      <c r="A38" s="45" t="s">
        <v>745</v>
      </c>
      <c r="B38" s="45" t="s">
        <v>746</v>
      </c>
      <c r="C38" s="45" t="s">
        <v>700</v>
      </c>
      <c r="D38" s="45">
        <v>250</v>
      </c>
      <c r="E38" s="7">
        <v>2552.8225000000002</v>
      </c>
      <c r="F38" s="7">
        <v>0.44986695966454199</v>
      </c>
    </row>
    <row r="39" spans="1:6" x14ac:dyDescent="0.2">
      <c r="A39" s="45" t="s">
        <v>1277</v>
      </c>
      <c r="B39" s="45" t="s">
        <v>1278</v>
      </c>
      <c r="C39" s="45" t="s">
        <v>687</v>
      </c>
      <c r="D39" s="45">
        <v>250</v>
      </c>
      <c r="E39" s="7">
        <v>2515.4749999999999</v>
      </c>
      <c r="F39" s="7">
        <v>0.44328545770893402</v>
      </c>
    </row>
    <row r="40" spans="1:6" x14ac:dyDescent="0.2">
      <c r="A40" s="45" t="s">
        <v>1456</v>
      </c>
      <c r="B40" s="45" t="s">
        <v>1457</v>
      </c>
      <c r="C40" s="45" t="s">
        <v>687</v>
      </c>
      <c r="D40" s="45">
        <v>500</v>
      </c>
      <c r="E40" s="7">
        <v>2502.2975000000001</v>
      </c>
      <c r="F40" s="7">
        <v>0.44096327437617999</v>
      </c>
    </row>
    <row r="41" spans="1:6" x14ac:dyDescent="0.2">
      <c r="A41" s="45" t="s">
        <v>677</v>
      </c>
      <c r="B41" s="45" t="s">
        <v>678</v>
      </c>
      <c r="C41" s="45" t="s">
        <v>652</v>
      </c>
      <c r="D41" s="45">
        <v>250</v>
      </c>
      <c r="E41" s="7">
        <v>2479.56</v>
      </c>
      <c r="F41" s="7">
        <v>0.43695639571721601</v>
      </c>
    </row>
    <row r="42" spans="1:6" x14ac:dyDescent="0.2">
      <c r="A42" s="45" t="s">
        <v>1458</v>
      </c>
      <c r="B42" s="45" t="s">
        <v>1459</v>
      </c>
      <c r="C42" s="45" t="s">
        <v>1041</v>
      </c>
      <c r="D42" s="45">
        <v>241</v>
      </c>
      <c r="E42" s="7">
        <v>2403.4496199999999</v>
      </c>
      <c r="F42" s="7">
        <v>0.42354396878604</v>
      </c>
    </row>
    <row r="43" spans="1:6" x14ac:dyDescent="0.2">
      <c r="A43" s="45" t="s">
        <v>679</v>
      </c>
      <c r="B43" s="45" t="s">
        <v>680</v>
      </c>
      <c r="C43" s="45" t="s">
        <v>681</v>
      </c>
      <c r="D43" s="45">
        <v>200</v>
      </c>
      <c r="E43" s="7">
        <v>2004.28</v>
      </c>
      <c r="F43" s="7">
        <v>0.35320095694724102</v>
      </c>
    </row>
    <row r="44" spans="1:6" x14ac:dyDescent="0.2">
      <c r="A44" s="45" t="s">
        <v>698</v>
      </c>
      <c r="B44" s="45" t="s">
        <v>699</v>
      </c>
      <c r="C44" s="45" t="s">
        <v>700</v>
      </c>
      <c r="D44" s="45">
        <v>200</v>
      </c>
      <c r="E44" s="7">
        <v>1965.7639999999999</v>
      </c>
      <c r="F44" s="7">
        <v>0.34641353799490898</v>
      </c>
    </row>
    <row r="45" spans="1:6" x14ac:dyDescent="0.2">
      <c r="A45" s="45" t="s">
        <v>1460</v>
      </c>
      <c r="B45" s="45" t="s">
        <v>1461</v>
      </c>
      <c r="C45" s="45" t="s">
        <v>687</v>
      </c>
      <c r="D45" s="45">
        <v>166</v>
      </c>
      <c r="E45" s="7">
        <v>1625.0968399999999</v>
      </c>
      <c r="F45" s="7">
        <v>0.286380026253786</v>
      </c>
    </row>
    <row r="46" spans="1:6" x14ac:dyDescent="0.2">
      <c r="A46" s="45" t="s">
        <v>1032</v>
      </c>
      <c r="B46" s="45" t="s">
        <v>1033</v>
      </c>
      <c r="C46" s="45" t="s">
        <v>690</v>
      </c>
      <c r="D46" s="45">
        <v>160</v>
      </c>
      <c r="E46" s="7">
        <v>1574.2783999999999</v>
      </c>
      <c r="F46" s="7">
        <v>0.27742462998252299</v>
      </c>
    </row>
    <row r="47" spans="1:6" x14ac:dyDescent="0.2">
      <c r="A47" s="45" t="s">
        <v>656</v>
      </c>
      <c r="B47" s="45" t="s">
        <v>657</v>
      </c>
      <c r="C47" s="45" t="s">
        <v>658</v>
      </c>
      <c r="D47" s="45">
        <v>150</v>
      </c>
      <c r="E47" s="7">
        <v>1497.894</v>
      </c>
      <c r="F47" s="7">
        <v>0.263963914326108</v>
      </c>
    </row>
    <row r="48" spans="1:6" x14ac:dyDescent="0.2">
      <c r="A48" s="45" t="s">
        <v>688</v>
      </c>
      <c r="B48" s="45" t="s">
        <v>689</v>
      </c>
      <c r="C48" s="45" t="s">
        <v>690</v>
      </c>
      <c r="D48" s="45">
        <v>120</v>
      </c>
      <c r="E48" s="7">
        <v>1197.0383999999999</v>
      </c>
      <c r="F48" s="7">
        <v>0.210946129474222</v>
      </c>
    </row>
    <row r="49" spans="1:6" x14ac:dyDescent="0.2">
      <c r="A49" s="45" t="s">
        <v>1179</v>
      </c>
      <c r="B49" s="45" t="s">
        <v>1180</v>
      </c>
      <c r="C49" s="45" t="s">
        <v>1050</v>
      </c>
      <c r="D49" s="45">
        <v>100</v>
      </c>
      <c r="E49" s="7">
        <v>991.75599999999997</v>
      </c>
      <c r="F49" s="7">
        <v>0.17477057509837399</v>
      </c>
    </row>
    <row r="50" spans="1:6" x14ac:dyDescent="0.2">
      <c r="A50" s="45" t="s">
        <v>1183</v>
      </c>
      <c r="B50" s="45" t="s">
        <v>1184</v>
      </c>
      <c r="C50" s="45" t="s">
        <v>668</v>
      </c>
      <c r="D50" s="45">
        <v>50</v>
      </c>
      <c r="E50" s="7">
        <v>509.596</v>
      </c>
      <c r="F50" s="7">
        <v>8.9802719608281498E-2</v>
      </c>
    </row>
    <row r="51" spans="1:6" x14ac:dyDescent="0.2">
      <c r="A51" s="45" t="s">
        <v>741</v>
      </c>
      <c r="B51" s="45" t="s">
        <v>742</v>
      </c>
      <c r="C51" s="45" t="s">
        <v>687</v>
      </c>
      <c r="D51" s="45">
        <v>50</v>
      </c>
      <c r="E51" s="7">
        <v>503.3845</v>
      </c>
      <c r="F51" s="7">
        <v>8.8708108204646294E-2</v>
      </c>
    </row>
    <row r="52" spans="1:6" x14ac:dyDescent="0.2">
      <c r="A52" s="45" t="s">
        <v>717</v>
      </c>
      <c r="B52" s="45" t="s">
        <v>718</v>
      </c>
      <c r="C52" s="45" t="s">
        <v>714</v>
      </c>
      <c r="D52" s="45">
        <v>20</v>
      </c>
      <c r="E52" s="7">
        <v>202.88239999999999</v>
      </c>
      <c r="F52" s="7">
        <v>3.5752618310691597E-2</v>
      </c>
    </row>
    <row r="53" spans="1:6" x14ac:dyDescent="0.2">
      <c r="A53" s="44" t="s">
        <v>135</v>
      </c>
      <c r="B53" s="45"/>
      <c r="C53" s="45"/>
      <c r="D53" s="45"/>
      <c r="E53" s="6">
        <f>SUM(E8:E52)</f>
        <v>221919.70897359995</v>
      </c>
      <c r="F53" s="6">
        <f>SUM(F8:F52)</f>
        <v>39.10743687255713</v>
      </c>
    </row>
    <row r="54" spans="1:6" x14ac:dyDescent="0.2">
      <c r="A54" s="45"/>
      <c r="B54" s="45"/>
      <c r="C54" s="45"/>
      <c r="D54" s="45"/>
      <c r="E54" s="7"/>
      <c r="F54" s="7"/>
    </row>
    <row r="55" spans="1:6" x14ac:dyDescent="0.2">
      <c r="A55" s="44" t="s">
        <v>788</v>
      </c>
      <c r="B55" s="45"/>
      <c r="C55" s="45"/>
      <c r="D55" s="45"/>
      <c r="E55" s="7"/>
      <c r="F55" s="7"/>
    </row>
    <row r="56" spans="1:6" x14ac:dyDescent="0.2">
      <c r="A56" s="45" t="s">
        <v>1292</v>
      </c>
      <c r="B56" s="45" t="s">
        <v>796</v>
      </c>
      <c r="C56" s="45" t="s">
        <v>797</v>
      </c>
      <c r="D56" s="45">
        <v>2200</v>
      </c>
      <c r="E56" s="7">
        <v>21806.531999999999</v>
      </c>
      <c r="F56" s="7">
        <v>3.8428203495023801</v>
      </c>
    </row>
    <row r="57" spans="1:6" x14ac:dyDescent="0.2">
      <c r="A57" s="45" t="s">
        <v>1286</v>
      </c>
      <c r="B57" s="45" t="s">
        <v>1287</v>
      </c>
      <c r="C57" s="45" t="s">
        <v>649</v>
      </c>
      <c r="D57" s="45">
        <v>2000</v>
      </c>
      <c r="E57" s="7">
        <v>19684.84</v>
      </c>
      <c r="F57" s="7">
        <v>3.46892865535421</v>
      </c>
    </row>
    <row r="58" spans="1:6" x14ac:dyDescent="0.2">
      <c r="A58" s="45" t="s">
        <v>1113</v>
      </c>
      <c r="B58" s="45" t="s">
        <v>1114</v>
      </c>
      <c r="C58" s="45" t="s">
        <v>821</v>
      </c>
      <c r="D58" s="45">
        <v>1850</v>
      </c>
      <c r="E58" s="7">
        <v>18429.774000000001</v>
      </c>
      <c r="F58" s="7">
        <v>3.2477567072072699</v>
      </c>
    </row>
    <row r="59" spans="1:6" x14ac:dyDescent="0.2">
      <c r="A59" s="45" t="s">
        <v>1462</v>
      </c>
      <c r="B59" s="45" t="s">
        <v>1463</v>
      </c>
      <c r="C59" s="45" t="s">
        <v>806</v>
      </c>
      <c r="D59" s="45">
        <v>1700</v>
      </c>
      <c r="E59" s="7">
        <v>16781.04</v>
      </c>
      <c r="F59" s="7">
        <v>2.9572112611860302</v>
      </c>
    </row>
    <row r="60" spans="1:6" x14ac:dyDescent="0.2">
      <c r="A60" s="45" t="s">
        <v>1106</v>
      </c>
      <c r="B60" s="45" t="s">
        <v>1107</v>
      </c>
      <c r="C60" s="45" t="s">
        <v>1108</v>
      </c>
      <c r="D60" s="45">
        <v>12977</v>
      </c>
      <c r="E60" s="7">
        <v>12663.242093999999</v>
      </c>
      <c r="F60" s="7">
        <v>2.2315590764041899</v>
      </c>
    </row>
    <row r="61" spans="1:6" x14ac:dyDescent="0.2">
      <c r="A61" s="45" t="s">
        <v>1397</v>
      </c>
      <c r="B61" s="45" t="s">
        <v>1112</v>
      </c>
      <c r="C61" s="45" t="s">
        <v>821</v>
      </c>
      <c r="D61" s="45">
        <v>1150</v>
      </c>
      <c r="E61" s="7">
        <v>11482.796</v>
      </c>
      <c r="F61" s="7">
        <v>2.0235368988514399</v>
      </c>
    </row>
    <row r="62" spans="1:6" x14ac:dyDescent="0.2">
      <c r="A62" s="45" t="s">
        <v>789</v>
      </c>
      <c r="B62" s="45" t="s">
        <v>790</v>
      </c>
      <c r="C62" s="45" t="s">
        <v>791</v>
      </c>
      <c r="D62" s="45">
        <v>2200</v>
      </c>
      <c r="E62" s="7">
        <v>11004.62</v>
      </c>
      <c r="F62" s="7">
        <v>1.9392711172295001</v>
      </c>
    </row>
    <row r="63" spans="1:6" x14ac:dyDescent="0.2">
      <c r="A63" s="45" t="s">
        <v>1389</v>
      </c>
      <c r="B63" s="45" t="s">
        <v>1390</v>
      </c>
      <c r="C63" s="45" t="s">
        <v>837</v>
      </c>
      <c r="D63" s="45">
        <v>1000</v>
      </c>
      <c r="E63" s="7">
        <v>9829.31</v>
      </c>
      <c r="F63" s="7">
        <v>1.7321540394211801</v>
      </c>
    </row>
    <row r="64" spans="1:6" x14ac:dyDescent="0.2">
      <c r="A64" s="45" t="s">
        <v>1250</v>
      </c>
      <c r="B64" s="45" t="s">
        <v>1251</v>
      </c>
      <c r="C64" s="45" t="s">
        <v>813</v>
      </c>
      <c r="D64" s="45">
        <v>68</v>
      </c>
      <c r="E64" s="7">
        <v>9327.7504000000008</v>
      </c>
      <c r="F64" s="7">
        <v>1.6437675212270799</v>
      </c>
    </row>
    <row r="65" spans="1:6" x14ac:dyDescent="0.2">
      <c r="A65" s="45" t="s">
        <v>792</v>
      </c>
      <c r="B65" s="45" t="s">
        <v>793</v>
      </c>
      <c r="C65" s="45" t="s">
        <v>794</v>
      </c>
      <c r="D65" s="45">
        <v>900</v>
      </c>
      <c r="E65" s="7">
        <v>8996.9865002999995</v>
      </c>
      <c r="F65" s="7">
        <v>1.5854791952957501</v>
      </c>
    </row>
    <row r="66" spans="1:6" x14ac:dyDescent="0.2">
      <c r="A66" s="45" t="s">
        <v>798</v>
      </c>
      <c r="B66" s="45" t="s">
        <v>799</v>
      </c>
      <c r="C66" s="45" t="s">
        <v>690</v>
      </c>
      <c r="D66" s="45">
        <v>855</v>
      </c>
      <c r="E66" s="7">
        <v>8826.3274500000007</v>
      </c>
      <c r="F66" s="7">
        <v>1.5554050839551901</v>
      </c>
    </row>
    <row r="67" spans="1:6" x14ac:dyDescent="0.2">
      <c r="A67" s="45" t="s">
        <v>814</v>
      </c>
      <c r="B67" s="45" t="s">
        <v>815</v>
      </c>
      <c r="C67" s="45" t="s">
        <v>816</v>
      </c>
      <c r="D67" s="45">
        <v>800</v>
      </c>
      <c r="E67" s="7">
        <v>8222.3520000000008</v>
      </c>
      <c r="F67" s="7">
        <v>1.44897050050745</v>
      </c>
    </row>
    <row r="68" spans="1:6" x14ac:dyDescent="0.2">
      <c r="A68" s="45" t="s">
        <v>1299</v>
      </c>
      <c r="B68" s="45" t="s">
        <v>1300</v>
      </c>
      <c r="C68" s="45" t="s">
        <v>1102</v>
      </c>
      <c r="D68" s="45">
        <v>560</v>
      </c>
      <c r="E68" s="7">
        <v>6120.0047999999997</v>
      </c>
      <c r="F68" s="7">
        <v>1.07848781202313</v>
      </c>
    </row>
    <row r="69" spans="1:6" x14ac:dyDescent="0.2">
      <c r="A69" s="45" t="s">
        <v>811</v>
      </c>
      <c r="B69" s="45" t="s">
        <v>812</v>
      </c>
      <c r="C69" s="45" t="s">
        <v>813</v>
      </c>
      <c r="D69" s="45">
        <v>350</v>
      </c>
      <c r="E69" s="7">
        <v>5305.2860000000001</v>
      </c>
      <c r="F69" s="7">
        <v>0.93491532723910897</v>
      </c>
    </row>
    <row r="70" spans="1:6" x14ac:dyDescent="0.2">
      <c r="A70" s="45" t="s">
        <v>1236</v>
      </c>
      <c r="B70" s="45" t="s">
        <v>1237</v>
      </c>
      <c r="C70" s="45" t="s">
        <v>785</v>
      </c>
      <c r="D70" s="45">
        <v>450</v>
      </c>
      <c r="E70" s="7">
        <v>4983.2640000000001</v>
      </c>
      <c r="F70" s="7">
        <v>0.87816752824991395</v>
      </c>
    </row>
    <row r="71" spans="1:6" x14ac:dyDescent="0.2">
      <c r="A71" s="45" t="s">
        <v>1464</v>
      </c>
      <c r="B71" s="45" t="s">
        <v>1465</v>
      </c>
      <c r="C71" s="45" t="s">
        <v>1355</v>
      </c>
      <c r="D71" s="45">
        <v>451</v>
      </c>
      <c r="E71" s="7">
        <v>4538.13789</v>
      </c>
      <c r="F71" s="7">
        <v>0.79972590930734899</v>
      </c>
    </row>
    <row r="72" spans="1:6" x14ac:dyDescent="0.2">
      <c r="A72" s="45" t="s">
        <v>1143</v>
      </c>
      <c r="B72" s="45" t="s">
        <v>1144</v>
      </c>
      <c r="C72" s="45" t="s">
        <v>794</v>
      </c>
      <c r="D72" s="45">
        <v>450</v>
      </c>
      <c r="E72" s="7">
        <v>4454.9549999999999</v>
      </c>
      <c r="F72" s="7">
        <v>0.78506714089692897</v>
      </c>
    </row>
    <row r="73" spans="1:6" x14ac:dyDescent="0.2">
      <c r="A73" s="45" t="s">
        <v>1147</v>
      </c>
      <c r="B73" s="45" t="s">
        <v>1148</v>
      </c>
      <c r="C73" s="45" t="s">
        <v>785</v>
      </c>
      <c r="D73" s="45">
        <v>400</v>
      </c>
      <c r="E73" s="7">
        <v>4429.5680000000002</v>
      </c>
      <c r="F73" s="7">
        <v>0.78059335844436795</v>
      </c>
    </row>
    <row r="74" spans="1:6" x14ac:dyDescent="0.2">
      <c r="A74" s="45" t="s">
        <v>1466</v>
      </c>
      <c r="B74" s="45" t="s">
        <v>1467</v>
      </c>
      <c r="C74" s="45" t="s">
        <v>821</v>
      </c>
      <c r="D74" s="45">
        <v>310</v>
      </c>
      <c r="E74" s="7">
        <v>4111.0370999999996</v>
      </c>
      <c r="F74" s="7">
        <v>0.72446077282895205</v>
      </c>
    </row>
    <row r="75" spans="1:6" x14ac:dyDescent="0.2">
      <c r="A75" s="45" t="s">
        <v>1468</v>
      </c>
      <c r="B75" s="45" t="s">
        <v>1469</v>
      </c>
      <c r="C75" s="45" t="s">
        <v>821</v>
      </c>
      <c r="D75" s="45">
        <v>285</v>
      </c>
      <c r="E75" s="7">
        <v>3779.2510499999999</v>
      </c>
      <c r="F75" s="7">
        <v>0.66599232013683995</v>
      </c>
    </row>
    <row r="76" spans="1:6" x14ac:dyDescent="0.2">
      <c r="A76" s="45" t="s">
        <v>1470</v>
      </c>
      <c r="B76" s="45" t="s">
        <v>1471</v>
      </c>
      <c r="C76" s="45" t="s">
        <v>821</v>
      </c>
      <c r="D76" s="45">
        <v>260</v>
      </c>
      <c r="E76" s="7">
        <v>3454.3002000000001</v>
      </c>
      <c r="F76" s="7">
        <v>0.60872838935829698</v>
      </c>
    </row>
    <row r="77" spans="1:6" x14ac:dyDescent="0.2">
      <c r="A77" s="45" t="s">
        <v>1472</v>
      </c>
      <c r="B77" s="45" t="s">
        <v>1473</v>
      </c>
      <c r="C77" s="45" t="s">
        <v>821</v>
      </c>
      <c r="D77" s="45">
        <v>257</v>
      </c>
      <c r="E77" s="7">
        <v>3414.21416</v>
      </c>
      <c r="F77" s="7">
        <v>0.60166429268107302</v>
      </c>
    </row>
    <row r="78" spans="1:6" x14ac:dyDescent="0.2">
      <c r="A78" s="45" t="s">
        <v>1256</v>
      </c>
      <c r="B78" s="45" t="s">
        <v>1257</v>
      </c>
      <c r="C78" s="45" t="s">
        <v>806</v>
      </c>
      <c r="D78" s="45">
        <v>320</v>
      </c>
      <c r="E78" s="7">
        <v>3220.6815999999999</v>
      </c>
      <c r="F78" s="7">
        <v>0.56755933459515195</v>
      </c>
    </row>
    <row r="79" spans="1:6" x14ac:dyDescent="0.2">
      <c r="A79" s="45" t="s">
        <v>1139</v>
      </c>
      <c r="B79" s="45" t="s">
        <v>1140</v>
      </c>
      <c r="C79" s="45" t="s">
        <v>714</v>
      </c>
      <c r="D79" s="45">
        <v>25</v>
      </c>
      <c r="E79" s="7">
        <v>2702.2224999999999</v>
      </c>
      <c r="F79" s="7">
        <v>0.47619472972058102</v>
      </c>
    </row>
    <row r="80" spans="1:6" x14ac:dyDescent="0.2">
      <c r="A80" s="45" t="s">
        <v>822</v>
      </c>
      <c r="B80" s="45" t="s">
        <v>823</v>
      </c>
      <c r="C80" s="45" t="s">
        <v>794</v>
      </c>
      <c r="D80" s="45">
        <v>250</v>
      </c>
      <c r="E80" s="7">
        <v>2500.0279999999998</v>
      </c>
      <c r="F80" s="7">
        <v>0.440563335459565</v>
      </c>
    </row>
    <row r="81" spans="1:6" x14ac:dyDescent="0.2">
      <c r="A81" s="45" t="s">
        <v>1260</v>
      </c>
      <c r="B81" s="45" t="s">
        <v>1261</v>
      </c>
      <c r="C81" s="45" t="s">
        <v>785</v>
      </c>
      <c r="D81" s="45">
        <v>210</v>
      </c>
      <c r="E81" s="7">
        <v>2461.5192000000002</v>
      </c>
      <c r="F81" s="7">
        <v>0.43377718531542903</v>
      </c>
    </row>
    <row r="82" spans="1:6" x14ac:dyDescent="0.2">
      <c r="A82" s="45" t="s">
        <v>1137</v>
      </c>
      <c r="B82" s="45" t="s">
        <v>1138</v>
      </c>
      <c r="C82" s="45" t="s">
        <v>655</v>
      </c>
      <c r="D82" s="45">
        <v>230</v>
      </c>
      <c r="E82" s="7">
        <v>2260.4998000000001</v>
      </c>
      <c r="F82" s="7">
        <v>0.39835287112531598</v>
      </c>
    </row>
    <row r="83" spans="1:6" x14ac:dyDescent="0.2">
      <c r="A83" s="45" t="s">
        <v>1391</v>
      </c>
      <c r="B83" s="45" t="s">
        <v>1392</v>
      </c>
      <c r="C83" s="45" t="s">
        <v>1108</v>
      </c>
      <c r="D83" s="45">
        <v>16</v>
      </c>
      <c r="E83" s="7">
        <v>2164.0752000000002</v>
      </c>
      <c r="F83" s="7">
        <v>0.38136060408016498</v>
      </c>
    </row>
    <row r="84" spans="1:6" x14ac:dyDescent="0.2">
      <c r="A84" s="45" t="s">
        <v>1115</v>
      </c>
      <c r="B84" s="45" t="s">
        <v>1116</v>
      </c>
      <c r="C84" s="45" t="s">
        <v>806</v>
      </c>
      <c r="D84" s="45">
        <v>180</v>
      </c>
      <c r="E84" s="7">
        <v>1779.0552</v>
      </c>
      <c r="F84" s="7">
        <v>0.31351108582731202</v>
      </c>
    </row>
    <row r="85" spans="1:6" x14ac:dyDescent="0.2">
      <c r="A85" s="44" t="s">
        <v>135</v>
      </c>
      <c r="B85" s="45"/>
      <c r="C85" s="45"/>
      <c r="D85" s="45"/>
      <c r="E85" s="6">
        <f>SUM(E56:E84)</f>
        <v>218733.67014430001</v>
      </c>
      <c r="F85" s="6">
        <f>SUM(F56:F84)</f>
        <v>38.545982403431161</v>
      </c>
    </row>
    <row r="86" spans="1:6" x14ac:dyDescent="0.2">
      <c r="A86" s="45"/>
      <c r="B86" s="45"/>
      <c r="C86" s="45"/>
      <c r="D86" s="45"/>
      <c r="E86" s="7"/>
      <c r="F86" s="7"/>
    </row>
    <row r="87" spans="1:6" x14ac:dyDescent="0.2">
      <c r="A87" s="44" t="s">
        <v>840</v>
      </c>
      <c r="B87" s="45"/>
      <c r="C87" s="45"/>
      <c r="D87" s="45"/>
      <c r="E87" s="7"/>
      <c r="F87" s="7"/>
    </row>
    <row r="88" spans="1:6" x14ac:dyDescent="0.2">
      <c r="A88" s="44" t="s">
        <v>841</v>
      </c>
      <c r="B88" s="45"/>
      <c r="C88" s="45"/>
      <c r="D88" s="45"/>
      <c r="E88" s="7"/>
      <c r="F88" s="7"/>
    </row>
    <row r="89" spans="1:6" x14ac:dyDescent="0.2">
      <c r="A89" s="45" t="s">
        <v>852</v>
      </c>
      <c r="B89" s="45" t="s">
        <v>853</v>
      </c>
      <c r="C89" s="45" t="s">
        <v>854</v>
      </c>
      <c r="D89" s="45">
        <v>10000</v>
      </c>
      <c r="E89" s="7">
        <v>9835.2199999999993</v>
      </c>
      <c r="F89" s="7">
        <v>1.73319551948163</v>
      </c>
    </row>
    <row r="90" spans="1:6" x14ac:dyDescent="0.2">
      <c r="A90" s="45" t="s">
        <v>847</v>
      </c>
      <c r="B90" s="45" t="s">
        <v>848</v>
      </c>
      <c r="C90" s="45" t="s">
        <v>849</v>
      </c>
      <c r="D90" s="45">
        <v>7500</v>
      </c>
      <c r="E90" s="7">
        <v>7336.7325000000001</v>
      </c>
      <c r="F90" s="7">
        <v>1.29290365610889</v>
      </c>
    </row>
    <row r="91" spans="1:6" x14ac:dyDescent="0.2">
      <c r="A91" s="45" t="s">
        <v>842</v>
      </c>
      <c r="B91" s="45" t="s">
        <v>843</v>
      </c>
      <c r="C91" s="45" t="s">
        <v>844</v>
      </c>
      <c r="D91" s="45">
        <v>5000</v>
      </c>
      <c r="E91" s="7">
        <v>4904.625</v>
      </c>
      <c r="F91" s="7">
        <v>0.86430949940495505</v>
      </c>
    </row>
    <row r="92" spans="1:6" x14ac:dyDescent="0.2">
      <c r="A92" s="45" t="s">
        <v>850</v>
      </c>
      <c r="B92" s="45" t="s">
        <v>851</v>
      </c>
      <c r="C92" s="45" t="s">
        <v>849</v>
      </c>
      <c r="D92" s="45">
        <v>2500</v>
      </c>
      <c r="E92" s="7">
        <v>2499.7224999999999</v>
      </c>
      <c r="F92" s="7">
        <v>0.44050949922293797</v>
      </c>
    </row>
    <row r="93" spans="1:6" x14ac:dyDescent="0.2">
      <c r="A93" s="45" t="s">
        <v>871</v>
      </c>
      <c r="B93" s="45" t="s">
        <v>872</v>
      </c>
      <c r="C93" s="45" t="s">
        <v>844</v>
      </c>
      <c r="D93" s="45">
        <v>2500</v>
      </c>
      <c r="E93" s="7">
        <v>2497.8125</v>
      </c>
      <c r="F93" s="7">
        <v>0.44017291260441699</v>
      </c>
    </row>
    <row r="94" spans="1:6" x14ac:dyDescent="0.2">
      <c r="A94" s="45" t="s">
        <v>1474</v>
      </c>
      <c r="B94" s="45" t="s">
        <v>1475</v>
      </c>
      <c r="C94" s="45" t="s">
        <v>844</v>
      </c>
      <c r="D94" s="45">
        <v>2500</v>
      </c>
      <c r="E94" s="7">
        <v>2448.9575</v>
      </c>
      <c r="F94" s="7">
        <v>0.43156352032806</v>
      </c>
    </row>
    <row r="95" spans="1:6" x14ac:dyDescent="0.2">
      <c r="A95" s="45" t="s">
        <v>1476</v>
      </c>
      <c r="B95" s="45" t="s">
        <v>1477</v>
      </c>
      <c r="C95" s="45" t="s">
        <v>849</v>
      </c>
      <c r="D95" s="45">
        <v>2500</v>
      </c>
      <c r="E95" s="7">
        <v>2396.9775</v>
      </c>
      <c r="F95" s="7">
        <v>0.42240343005019598</v>
      </c>
    </row>
    <row r="96" spans="1:6" x14ac:dyDescent="0.2">
      <c r="A96" s="45" t="s">
        <v>1478</v>
      </c>
      <c r="B96" s="45" t="s">
        <v>1479</v>
      </c>
      <c r="C96" s="45" t="s">
        <v>849</v>
      </c>
      <c r="D96" s="45">
        <v>1500</v>
      </c>
      <c r="E96" s="7">
        <v>1398.1110000000001</v>
      </c>
      <c r="F96" s="7">
        <v>0.24637981874711301</v>
      </c>
    </row>
    <row r="97" spans="1:12" x14ac:dyDescent="0.2">
      <c r="A97" s="45" t="s">
        <v>944</v>
      </c>
      <c r="B97" s="45" t="s">
        <v>945</v>
      </c>
      <c r="C97" s="45" t="s">
        <v>844</v>
      </c>
      <c r="D97" s="45">
        <v>100</v>
      </c>
      <c r="E97" s="7">
        <v>99.811400000000006</v>
      </c>
      <c r="F97" s="7">
        <v>1.75891003224319E-2</v>
      </c>
    </row>
    <row r="98" spans="1:12" x14ac:dyDescent="0.2">
      <c r="A98" s="44" t="s">
        <v>135</v>
      </c>
      <c r="B98" s="45"/>
      <c r="C98" s="45"/>
      <c r="D98" s="45"/>
      <c r="E98" s="6">
        <f>SUM(E89:E97)</f>
        <v>33417.969899999996</v>
      </c>
      <c r="F98" s="6">
        <f>SUM(F89:F97)</f>
        <v>5.8890269562706328</v>
      </c>
      <c r="I98" s="1"/>
      <c r="K98" s="1"/>
    </row>
    <row r="99" spans="1:12" x14ac:dyDescent="0.2">
      <c r="A99" s="45"/>
      <c r="B99" s="45"/>
      <c r="C99" s="45"/>
      <c r="D99" s="45"/>
      <c r="E99" s="7"/>
      <c r="F99" s="7"/>
    </row>
    <row r="100" spans="1:12" x14ac:dyDescent="0.2">
      <c r="A100" s="44" t="s">
        <v>877</v>
      </c>
      <c r="B100" s="45"/>
      <c r="C100" s="45"/>
      <c r="D100" s="45"/>
      <c r="E100" s="7"/>
      <c r="F100" s="7"/>
    </row>
    <row r="101" spans="1:12" x14ac:dyDescent="0.2">
      <c r="A101" s="45" t="s">
        <v>880</v>
      </c>
      <c r="B101" s="45" t="s">
        <v>881</v>
      </c>
      <c r="C101" s="45" t="s">
        <v>844</v>
      </c>
      <c r="D101" s="45">
        <v>4300</v>
      </c>
      <c r="E101" s="7">
        <v>21077.589499999998</v>
      </c>
      <c r="F101" s="7">
        <v>3.7143636525541002</v>
      </c>
    </row>
    <row r="102" spans="1:12" x14ac:dyDescent="0.2">
      <c r="A102" s="45" t="s">
        <v>1480</v>
      </c>
      <c r="B102" s="45" t="s">
        <v>1481</v>
      </c>
      <c r="C102" s="45" t="s">
        <v>854</v>
      </c>
      <c r="D102" s="45">
        <v>2000</v>
      </c>
      <c r="E102" s="7">
        <v>9799.36</v>
      </c>
      <c r="F102" s="7">
        <v>1.72687614977474</v>
      </c>
    </row>
    <row r="103" spans="1:12" x14ac:dyDescent="0.2">
      <c r="A103" s="45" t="s">
        <v>903</v>
      </c>
      <c r="B103" s="45" t="s">
        <v>904</v>
      </c>
      <c r="C103" s="45" t="s">
        <v>849</v>
      </c>
      <c r="D103" s="45">
        <v>2000</v>
      </c>
      <c r="E103" s="7">
        <v>9771.19</v>
      </c>
      <c r="F103" s="7">
        <v>1.7219119377099601</v>
      </c>
    </row>
    <row r="104" spans="1:12" x14ac:dyDescent="0.2">
      <c r="A104" s="45" t="s">
        <v>878</v>
      </c>
      <c r="B104" s="45" t="s">
        <v>879</v>
      </c>
      <c r="C104" s="45" t="s">
        <v>844</v>
      </c>
      <c r="D104" s="45">
        <v>2000</v>
      </c>
      <c r="E104" s="7">
        <v>9701.32</v>
      </c>
      <c r="F104" s="7">
        <v>1.70959921151307</v>
      </c>
    </row>
    <row r="105" spans="1:12" x14ac:dyDescent="0.2">
      <c r="A105" s="45" t="s">
        <v>1268</v>
      </c>
      <c r="B105" s="45" t="s">
        <v>1269</v>
      </c>
      <c r="C105" s="45" t="s">
        <v>854</v>
      </c>
      <c r="D105" s="45">
        <v>1900</v>
      </c>
      <c r="E105" s="7">
        <v>9270.6319999999996</v>
      </c>
      <c r="F105" s="7">
        <v>1.6337019248337099</v>
      </c>
    </row>
    <row r="106" spans="1:12" x14ac:dyDescent="0.2">
      <c r="A106" s="45" t="s">
        <v>884</v>
      </c>
      <c r="B106" s="45" t="s">
        <v>885</v>
      </c>
      <c r="C106" s="45" t="s">
        <v>854</v>
      </c>
      <c r="D106" s="45">
        <v>1800</v>
      </c>
      <c r="E106" s="7">
        <v>8338.2029999999995</v>
      </c>
      <c r="F106" s="7">
        <v>1.46938615304267</v>
      </c>
    </row>
    <row r="107" spans="1:12" x14ac:dyDescent="0.2">
      <c r="A107" s="45" t="s">
        <v>894</v>
      </c>
      <c r="B107" s="45" t="s">
        <v>895</v>
      </c>
      <c r="C107" s="45" t="s">
        <v>844</v>
      </c>
      <c r="D107" s="45">
        <v>1500</v>
      </c>
      <c r="E107" s="7">
        <v>7335.75</v>
      </c>
      <c r="F107" s="7">
        <v>1.2927305166572201</v>
      </c>
    </row>
    <row r="108" spans="1:12" x14ac:dyDescent="0.2">
      <c r="A108" s="45" t="s">
        <v>892</v>
      </c>
      <c r="B108" s="45" t="s">
        <v>893</v>
      </c>
      <c r="C108" s="45" t="s">
        <v>844</v>
      </c>
      <c r="D108" s="45">
        <v>1000</v>
      </c>
      <c r="E108" s="7">
        <v>4908.0249999999996</v>
      </c>
      <c r="F108" s="7">
        <v>0.86490865883059398</v>
      </c>
    </row>
    <row r="109" spans="1:12" x14ac:dyDescent="0.2">
      <c r="A109" s="45" t="s">
        <v>983</v>
      </c>
      <c r="B109" s="45" t="s">
        <v>984</v>
      </c>
      <c r="C109" s="45" t="s">
        <v>849</v>
      </c>
      <c r="D109" s="45">
        <v>20</v>
      </c>
      <c r="E109" s="7">
        <v>99.764799999999994</v>
      </c>
      <c r="F109" s="7">
        <v>1.75808883138335E-2</v>
      </c>
    </row>
    <row r="110" spans="1:12" x14ac:dyDescent="0.2">
      <c r="A110" s="44" t="s">
        <v>135</v>
      </c>
      <c r="B110" s="45"/>
      <c r="C110" s="45"/>
      <c r="D110" s="45"/>
      <c r="E110" s="6">
        <f>SUM(E101:E109)</f>
        <v>80301.834299999988</v>
      </c>
      <c r="F110" s="6">
        <f>SUM(F101:F109)</f>
        <v>14.151059093229899</v>
      </c>
      <c r="I110" s="1"/>
      <c r="J110" s="1"/>
      <c r="L110" s="1"/>
    </row>
    <row r="111" spans="1:12" x14ac:dyDescent="0.2">
      <c r="A111" s="45"/>
      <c r="B111" s="45"/>
      <c r="C111" s="45"/>
      <c r="D111" s="45"/>
      <c r="E111" s="7"/>
      <c r="F111" s="7"/>
    </row>
    <row r="112" spans="1:12" x14ac:dyDescent="0.2">
      <c r="A112" s="44" t="s">
        <v>135</v>
      </c>
      <c r="B112" s="45"/>
      <c r="C112" s="45"/>
      <c r="D112" s="45"/>
      <c r="E112" s="6">
        <v>554373.18331789994</v>
      </c>
      <c r="F112" s="6">
        <v>97.6935053254888</v>
      </c>
      <c r="I112" s="1"/>
      <c r="J112" s="1"/>
    </row>
    <row r="113" spans="1:10" x14ac:dyDescent="0.2">
      <c r="A113" s="45"/>
      <c r="B113" s="45"/>
      <c r="C113" s="45"/>
      <c r="D113" s="45"/>
      <c r="E113" s="7"/>
      <c r="F113" s="7"/>
    </row>
    <row r="114" spans="1:10" x14ac:dyDescent="0.2">
      <c r="A114" s="44" t="s">
        <v>141</v>
      </c>
      <c r="B114" s="45"/>
      <c r="C114" s="45"/>
      <c r="D114" s="45"/>
      <c r="E114" s="6">
        <v>13088.476198</v>
      </c>
      <c r="F114" s="6">
        <v>2.31</v>
      </c>
      <c r="I114" s="1"/>
      <c r="J114" s="1"/>
    </row>
    <row r="115" spans="1:10" x14ac:dyDescent="0.2">
      <c r="A115" s="45"/>
      <c r="B115" s="45"/>
      <c r="C115" s="45"/>
      <c r="D115" s="45"/>
      <c r="E115" s="7"/>
      <c r="F115" s="7"/>
    </row>
    <row r="116" spans="1:10" x14ac:dyDescent="0.2">
      <c r="A116" s="46" t="s">
        <v>142</v>
      </c>
      <c r="B116" s="43"/>
      <c r="C116" s="43"/>
      <c r="D116" s="43"/>
      <c r="E116" s="8">
        <v>567461.65619799995</v>
      </c>
      <c r="F116" s="8">
        <f xml:space="preserve"> ROUND(SUM(F112:F115),2)</f>
        <v>100</v>
      </c>
      <c r="I116" s="1"/>
      <c r="J116" s="1"/>
    </row>
    <row r="117" spans="1:10" x14ac:dyDescent="0.2">
      <c r="A117" s="4" t="s">
        <v>913</v>
      </c>
    </row>
    <row r="119" spans="1:10" x14ac:dyDescent="0.2">
      <c r="A119" s="4" t="s">
        <v>143</v>
      </c>
    </row>
    <row r="120" spans="1:10" x14ac:dyDescent="0.2">
      <c r="A120" s="4" t="s">
        <v>144</v>
      </c>
    </row>
    <row r="121" spans="1:10" x14ac:dyDescent="0.2">
      <c r="A121" s="4" t="s">
        <v>914</v>
      </c>
    </row>
    <row r="122" spans="1:10" x14ac:dyDescent="0.2">
      <c r="A122" s="2" t="s">
        <v>563</v>
      </c>
      <c r="D122" s="2">
        <v>19.191600000000001</v>
      </c>
    </row>
    <row r="123" spans="1:10" x14ac:dyDescent="0.2">
      <c r="A123" s="2" t="s">
        <v>565</v>
      </c>
      <c r="D123" s="2">
        <v>19.460899999999999</v>
      </c>
    </row>
    <row r="124" spans="1:10" x14ac:dyDescent="0.2">
      <c r="A124" s="2" t="s">
        <v>1448</v>
      </c>
      <c r="D124" s="2">
        <v>10.5923</v>
      </c>
    </row>
    <row r="125" spans="1:10" x14ac:dyDescent="0.2">
      <c r="A125" s="2" t="s">
        <v>1445</v>
      </c>
      <c r="D125" s="2">
        <v>10.5344</v>
      </c>
    </row>
    <row r="126" spans="1:10" x14ac:dyDescent="0.2">
      <c r="A126" s="2" t="s">
        <v>1446</v>
      </c>
      <c r="D126" s="2">
        <v>10.78</v>
      </c>
    </row>
    <row r="127" spans="1:10" x14ac:dyDescent="0.2">
      <c r="A127" s="2" t="s">
        <v>1447</v>
      </c>
      <c r="D127" s="2">
        <v>10.723599999999999</v>
      </c>
    </row>
    <row r="129" spans="1:4" x14ac:dyDescent="0.2">
      <c r="A129" s="4" t="s">
        <v>146</v>
      </c>
    </row>
    <row r="130" spans="1:4" x14ac:dyDescent="0.2">
      <c r="A130" s="2" t="s">
        <v>563</v>
      </c>
      <c r="D130" s="10">
        <v>19.7502</v>
      </c>
    </row>
    <row r="131" spans="1:4" x14ac:dyDescent="0.2">
      <c r="A131" s="2" t="s">
        <v>565</v>
      </c>
      <c r="D131" s="10">
        <v>20.063199999999998</v>
      </c>
    </row>
    <row r="132" spans="1:4" x14ac:dyDescent="0.2">
      <c r="A132" s="2" t="s">
        <v>1448</v>
      </c>
      <c r="D132" s="10">
        <v>10.4754</v>
      </c>
    </row>
    <row r="133" spans="1:4" x14ac:dyDescent="0.2">
      <c r="A133" s="2" t="s">
        <v>1445</v>
      </c>
      <c r="D133" s="10">
        <v>10.387600000000001</v>
      </c>
    </row>
    <row r="134" spans="1:4" x14ac:dyDescent="0.2">
      <c r="A134" s="2" t="s">
        <v>1446</v>
      </c>
      <c r="D134" s="10">
        <v>10.6882</v>
      </c>
    </row>
    <row r="135" spans="1:4" x14ac:dyDescent="0.2">
      <c r="A135" s="2" t="s">
        <v>1447</v>
      </c>
      <c r="D135" s="10">
        <v>10.6015</v>
      </c>
    </row>
    <row r="137" spans="1:4" x14ac:dyDescent="0.2">
      <c r="A137" s="4" t="s">
        <v>147</v>
      </c>
      <c r="D137" s="47"/>
    </row>
    <row r="138" spans="1:4" x14ac:dyDescent="0.2">
      <c r="A138" s="27" t="s">
        <v>636</v>
      </c>
      <c r="B138" s="28"/>
      <c r="C138" s="37" t="s">
        <v>637</v>
      </c>
      <c r="D138" s="38"/>
    </row>
    <row r="139" spans="1:4" x14ac:dyDescent="0.2">
      <c r="A139" s="39"/>
      <c r="B139" s="40"/>
      <c r="C139" s="29" t="s">
        <v>638</v>
      </c>
      <c r="D139" s="29" t="s">
        <v>639</v>
      </c>
    </row>
    <row r="140" spans="1:4" x14ac:dyDescent="0.2">
      <c r="A140" s="30" t="s">
        <v>1448</v>
      </c>
      <c r="B140" s="31"/>
      <c r="C140" s="32">
        <v>0.30335130839999996</v>
      </c>
      <c r="D140" s="32">
        <v>0.2810492496</v>
      </c>
    </row>
    <row r="141" spans="1:4" x14ac:dyDescent="0.2">
      <c r="A141" s="30" t="s">
        <v>1445</v>
      </c>
      <c r="B141" s="31"/>
      <c r="C141" s="32">
        <v>0.3214079339</v>
      </c>
      <c r="D141" s="32">
        <v>0.29777837159999998</v>
      </c>
    </row>
    <row r="142" spans="1:4" x14ac:dyDescent="0.2">
      <c r="A142" s="30" t="s">
        <v>1446</v>
      </c>
      <c r="B142" s="31"/>
      <c r="C142" s="32">
        <v>0.30335130839999996</v>
      </c>
      <c r="D142" s="32">
        <v>0.2810492496</v>
      </c>
    </row>
    <row r="143" spans="1:4" x14ac:dyDescent="0.2">
      <c r="A143" s="30" t="s">
        <v>1447</v>
      </c>
      <c r="B143" s="31"/>
      <c r="C143" s="32">
        <v>0.3214079339</v>
      </c>
      <c r="D143" s="32">
        <v>0.29777837159999998</v>
      </c>
    </row>
    <row r="145" spans="1:5" x14ac:dyDescent="0.2">
      <c r="A145" s="4" t="s">
        <v>929</v>
      </c>
      <c r="D145" s="50">
        <v>1.6482013384517897</v>
      </c>
      <c r="E145" s="1" t="s">
        <v>930</v>
      </c>
    </row>
  </sheetData>
  <mergeCells count="3">
    <mergeCell ref="C138:D138"/>
    <mergeCell ref="A139:B139"/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C7E4E9-0B0D-4C76-8A81-6B00AC80DBC0}"/>
</file>

<file path=customXml/itemProps2.xml><?xml version="1.0" encoding="utf-8"?>
<ds:datastoreItem xmlns:ds="http://schemas.openxmlformats.org/officeDocument/2006/customXml" ds:itemID="{73EFD6A2-0D51-48EF-A035-D4A64095CA26}"/>
</file>

<file path=customXml/itemProps3.xml><?xml version="1.0" encoding="utf-8"?>
<ds:datastoreItem xmlns:ds="http://schemas.openxmlformats.org/officeDocument/2006/customXml" ds:itemID="{D9C49F6A-5120-4FCC-90BB-8DF9727E88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UL-SH</vt:lpstr>
      <vt:lpstr>TM</vt:lpstr>
      <vt:lpstr>TIIOF</vt:lpstr>
      <vt:lpstr>TICBOF</vt:lpstr>
      <vt:lpstr>TI</vt:lpstr>
      <vt:lpstr>SP</vt:lpstr>
      <vt:lpstr>PP</vt:lpstr>
      <vt:lpstr>MP</vt:lpstr>
      <vt:lpstr>MD</vt:lpstr>
      <vt:lpstr>LP</vt:lpstr>
      <vt:lpstr>IB</vt:lpstr>
      <vt:lpstr>GS</vt:lpstr>
      <vt:lpstr>GN</vt:lpstr>
      <vt:lpstr>FMPS2C</vt:lpstr>
      <vt:lpstr>FMPS2B</vt:lpstr>
      <vt:lpstr>FMPS2A</vt:lpstr>
      <vt:lpstr>FMPS1B</vt:lpstr>
      <vt:lpstr>FMPS1A</vt:lpstr>
      <vt:lpstr>FISPF</vt:lpstr>
      <vt:lpstr>FBPF</vt:lpstr>
      <vt:lpstr>BF</vt:lpstr>
      <vt:lpstr>TX</vt:lpstr>
      <vt:lpstr>TG</vt:lpstr>
      <vt:lpstr>SM</vt:lpstr>
      <vt:lpstr>PR</vt:lpstr>
      <vt:lpstr>IT</vt:lpstr>
      <vt:lpstr>IF</vt:lpstr>
      <vt:lpstr>IE</vt:lpstr>
      <vt:lpstr>HG</vt:lpstr>
      <vt:lpstr>FX</vt:lpstr>
      <vt:lpstr>FIUS</vt:lpstr>
      <vt:lpstr>FIMAS</vt:lpstr>
      <vt:lpstr>FF</vt:lpstr>
      <vt:lpstr>FEGF</vt:lpstr>
      <vt:lpstr>FC</vt:lpstr>
      <vt:lpstr>F5</vt:lpstr>
      <vt:lpstr>F4</vt:lpstr>
      <vt:lpstr>F3</vt:lpstr>
      <vt:lpstr>F2</vt:lpstr>
      <vt:lpstr>F1</vt:lpstr>
      <vt:lpstr>BU</vt:lpstr>
      <vt:lpstr>BC</vt:lpstr>
      <vt:lpstr>AE</vt:lpstr>
      <vt:lpstr>++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Bhogte, Amey</dc:creator>
  <cp:lastModifiedBy>Bhogte, Amey</cp:lastModifiedBy>
  <dcterms:created xsi:type="dcterms:W3CDTF">2018-03-08T12:42:17Z</dcterms:created>
  <dcterms:modified xsi:type="dcterms:W3CDTF">2018-03-09T15:24:54Z</dcterms:modified>
</cp:coreProperties>
</file>