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1.xml" ContentType="application/vnd.openxmlformats-officedocument.spreadsheetml.worksheet+xml"/>
  <Override PartName="/xl/worksheets/sheet31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4.xml" ContentType="application/vnd.openxmlformats-officedocument.spreadsheetml.worksheet+xml"/>
  <Override PartName="/xl/worksheets/sheet30.xml" ContentType="application/vnd.openxmlformats-officedocument.spreadsheetml.worksheet+xml"/>
  <Override PartName="/xl/worksheets/sheet32.xml" ContentType="application/vnd.openxmlformats-officedocument.spreadsheetml.worksheet+xml"/>
  <Override PartName="/xl/worksheets/sheet2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\\euro\dfs$\Business_Units\HYD14\FTS_India_AMC_FAIO\IND\SEBI Reports\2017-2018\Jan 2018\ISIN\"/>
    </mc:Choice>
  </mc:AlternateContent>
  <bookViews>
    <workbookView xWindow="0" yWindow="0" windowWidth="21570" windowHeight="10215"/>
  </bookViews>
  <sheets>
    <sheet name="TX" sheetId="24" r:id="rId1"/>
    <sheet name="TG" sheetId="23" r:id="rId2"/>
    <sheet name="SM" sheetId="22" r:id="rId3"/>
    <sheet name="PR" sheetId="21" r:id="rId4"/>
    <sheet name="IT" sheetId="20" r:id="rId5"/>
    <sheet name="IF" sheetId="19" r:id="rId6"/>
    <sheet name="IE" sheetId="18" r:id="rId7"/>
    <sheet name="HG" sheetId="17" r:id="rId8"/>
    <sheet name="FX" sheetId="16" r:id="rId9"/>
    <sheet name="FIUS" sheetId="15" r:id="rId10"/>
    <sheet name="FIMAS" sheetId="14" r:id="rId11"/>
    <sheet name="FF" sheetId="13" r:id="rId12"/>
    <sheet name="FEGF" sheetId="12" r:id="rId13"/>
    <sheet name="FC" sheetId="11" r:id="rId14"/>
    <sheet name="F5" sheetId="10" r:id="rId15"/>
    <sheet name="F4" sheetId="9" r:id="rId16"/>
    <sheet name="F3" sheetId="8" r:id="rId17"/>
    <sheet name="F2" sheetId="7" r:id="rId18"/>
    <sheet name="F1" sheetId="6" r:id="rId19"/>
    <sheet name="BU" sheetId="5" r:id="rId20"/>
    <sheet name="BC" sheetId="4" r:id="rId21"/>
    <sheet name="AE" sheetId="3" r:id="rId22"/>
    <sheet name="++" sheetId="2" r:id="rId23"/>
    <sheet name="UL-SH" sheetId="25" r:id="rId24"/>
    <sheet name="TM" sheetId="26" r:id="rId25"/>
    <sheet name="TIIOF" sheetId="27" r:id="rId26"/>
    <sheet name="TICBOF" sheetId="28" r:id="rId27"/>
    <sheet name="TI" sheetId="29" r:id="rId28"/>
    <sheet name="SP" sheetId="30" r:id="rId29"/>
    <sheet name="PP" sheetId="31" r:id="rId30"/>
    <sheet name="MP" sheetId="32" r:id="rId31"/>
    <sheet name="MD" sheetId="33" r:id="rId32"/>
    <sheet name="LP" sheetId="34" r:id="rId33"/>
    <sheet name="IB" sheetId="35" r:id="rId34"/>
    <sheet name="GS" sheetId="36" r:id="rId35"/>
    <sheet name="GN" sheetId="37" r:id="rId36"/>
    <sheet name="FMPS2C" sheetId="38" r:id="rId37"/>
    <sheet name="FMPS2B" sheetId="39" r:id="rId38"/>
    <sheet name="FMPS2A" sheetId="40" r:id="rId39"/>
    <sheet name="FMPS1B" sheetId="41" r:id="rId40"/>
    <sheet name="FMPS1A" sheetId="42" r:id="rId41"/>
    <sheet name="FISPF" sheetId="43" r:id="rId42"/>
    <sheet name="FBPF" sheetId="44" r:id="rId43"/>
    <sheet name="BF" sheetId="45" r:id="rId4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" i="45" l="1"/>
  <c r="F94" i="45"/>
  <c r="E94" i="45"/>
  <c r="F88" i="45"/>
  <c r="E88" i="45"/>
  <c r="F84" i="45"/>
  <c r="E84" i="45"/>
  <c r="F58" i="45"/>
  <c r="E58" i="45"/>
  <c r="F35" i="44"/>
  <c r="F29" i="44"/>
  <c r="E29" i="44"/>
  <c r="F23" i="44"/>
  <c r="E23" i="44"/>
  <c r="F56" i="43"/>
  <c r="F50" i="43"/>
  <c r="E50" i="43"/>
  <c r="F46" i="43"/>
  <c r="E46" i="43"/>
  <c r="F38" i="43"/>
  <c r="E38" i="43"/>
  <c r="F27" i="43"/>
  <c r="E27" i="43"/>
  <c r="F28" i="42"/>
  <c r="F22" i="42"/>
  <c r="E22" i="42"/>
  <c r="F18" i="42"/>
  <c r="E18" i="42"/>
  <c r="F28" i="41"/>
  <c r="F22" i="41"/>
  <c r="E22" i="41"/>
  <c r="F18" i="41"/>
  <c r="E18" i="41"/>
  <c r="F33" i="40"/>
  <c r="F27" i="40"/>
  <c r="E27" i="40"/>
  <c r="F22" i="40"/>
  <c r="E22" i="40"/>
  <c r="F30" i="39"/>
  <c r="F24" i="39"/>
  <c r="E24" i="39"/>
  <c r="F20" i="39"/>
  <c r="E20" i="39"/>
  <c r="F29" i="38"/>
  <c r="F23" i="38"/>
  <c r="E23" i="38"/>
  <c r="F18" i="38"/>
  <c r="E18" i="38"/>
  <c r="F15" i="37"/>
  <c r="F9" i="37"/>
  <c r="E9" i="37"/>
  <c r="F15" i="36"/>
  <c r="F9" i="36"/>
  <c r="E9" i="36"/>
  <c r="F53" i="35"/>
  <c r="F47" i="35"/>
  <c r="E47" i="35"/>
  <c r="F33" i="35"/>
  <c r="E33" i="35"/>
  <c r="F38" i="34"/>
  <c r="F32" i="34"/>
  <c r="E32" i="34"/>
  <c r="F16" i="34"/>
  <c r="E16" i="34"/>
  <c r="F9" i="34"/>
  <c r="E9" i="34"/>
  <c r="F113" i="33"/>
  <c r="F107" i="33"/>
  <c r="E107" i="33"/>
  <c r="F95" i="33"/>
  <c r="E95" i="33"/>
  <c r="F82" i="33"/>
  <c r="E82" i="33"/>
  <c r="F49" i="33"/>
  <c r="E49" i="33"/>
  <c r="F80" i="32"/>
  <c r="F74" i="32"/>
  <c r="E74" i="32"/>
  <c r="F69" i="32"/>
  <c r="E69" i="32"/>
  <c r="F42" i="32"/>
  <c r="E42" i="32"/>
  <c r="F79" i="31"/>
  <c r="F73" i="31"/>
  <c r="E73" i="31"/>
  <c r="F69" i="31"/>
  <c r="E69" i="31"/>
  <c r="F46" i="31"/>
  <c r="E46" i="31"/>
  <c r="F157" i="30"/>
  <c r="F151" i="30"/>
  <c r="E151" i="30"/>
  <c r="F146" i="30"/>
  <c r="E146" i="30"/>
  <c r="F90" i="30"/>
  <c r="E90" i="30"/>
  <c r="F112" i="29"/>
  <c r="F106" i="29"/>
  <c r="E106" i="29"/>
  <c r="F101" i="29"/>
  <c r="E101" i="29"/>
  <c r="F54" i="29"/>
  <c r="E54" i="29"/>
  <c r="F123" i="28"/>
  <c r="F117" i="28"/>
  <c r="E117" i="28"/>
  <c r="F112" i="28"/>
  <c r="E112" i="28"/>
  <c r="F64" i="28"/>
  <c r="E64" i="28"/>
  <c r="F83" i="27"/>
  <c r="F77" i="27"/>
  <c r="E77" i="27"/>
  <c r="F43" i="27"/>
  <c r="E43" i="27"/>
  <c r="F70" i="26"/>
  <c r="F64" i="26"/>
  <c r="E64" i="26"/>
  <c r="F25" i="26"/>
  <c r="E25" i="26"/>
  <c r="F12" i="26"/>
  <c r="E12" i="26"/>
  <c r="F142" i="25"/>
  <c r="F136" i="25"/>
  <c r="E136" i="25"/>
  <c r="F132" i="25"/>
  <c r="E132" i="25"/>
  <c r="F114" i="25"/>
  <c r="E114" i="25"/>
  <c r="F92" i="25"/>
  <c r="E92" i="25"/>
  <c r="F68" i="25"/>
  <c r="E68" i="25"/>
  <c r="E41" i="20" l="1"/>
  <c r="E37" i="20"/>
  <c r="E62" i="3"/>
  <c r="E55" i="18"/>
  <c r="E68" i="2"/>
  <c r="E72" i="2"/>
  <c r="E41" i="5"/>
  <c r="E43" i="5" s="1"/>
  <c r="E47" i="5" s="1"/>
  <c r="D11" i="7"/>
  <c r="D13" i="7" s="1"/>
  <c r="D17" i="7" s="1"/>
  <c r="D11" i="8"/>
  <c r="D13" i="8" s="1"/>
  <c r="D17" i="8" s="1"/>
  <c r="D9" i="10"/>
  <c r="E62" i="11"/>
  <c r="D8" i="12"/>
  <c r="D12" i="12" s="1"/>
  <c r="D8" i="13"/>
  <c r="D10" i="13" s="1"/>
  <c r="D14" i="13" s="1"/>
  <c r="D9" i="14"/>
  <c r="D11" i="14" s="1"/>
  <c r="D15" i="14" s="1"/>
  <c r="D7" i="15"/>
  <c r="D11" i="15" s="1"/>
  <c r="E79" i="22"/>
  <c r="E81" i="22" s="1"/>
  <c r="E85" i="22" s="1"/>
  <c r="E40" i="17"/>
  <c r="E71" i="21"/>
  <c r="E9" i="8" l="1"/>
  <c r="E7" i="8"/>
  <c r="E10" i="8"/>
  <c r="E6" i="8"/>
  <c r="E15" i="8"/>
  <c r="E8" i="8"/>
  <c r="E6" i="7"/>
  <c r="E11" i="7" s="1"/>
  <c r="E13" i="7" s="1"/>
  <c r="E7" i="7"/>
  <c r="E15" i="7"/>
  <c r="E8" i="7"/>
  <c r="E9" i="7"/>
  <c r="E10" i="7"/>
  <c r="F11" i="5"/>
  <c r="F19" i="5"/>
  <c r="F27" i="5"/>
  <c r="F35" i="5"/>
  <c r="F12" i="5"/>
  <c r="F20" i="5"/>
  <c r="F28" i="5"/>
  <c r="F36" i="5"/>
  <c r="F13" i="5"/>
  <c r="F21" i="5"/>
  <c r="F29" i="5"/>
  <c r="F37" i="5"/>
  <c r="F14" i="5"/>
  <c r="F22" i="5"/>
  <c r="F30" i="5"/>
  <c r="F38" i="5"/>
  <c r="F10" i="5"/>
  <c r="F26" i="5"/>
  <c r="F34" i="5"/>
  <c r="F15" i="5"/>
  <c r="F23" i="5"/>
  <c r="F31" i="5"/>
  <c r="F39" i="5"/>
  <c r="F45" i="5"/>
  <c r="F16" i="5"/>
  <c r="F24" i="5"/>
  <c r="F32" i="5"/>
  <c r="F40" i="5"/>
  <c r="F9" i="5"/>
  <c r="F17" i="5"/>
  <c r="F25" i="5"/>
  <c r="F33" i="5"/>
  <c r="F8" i="5"/>
  <c r="F18" i="5"/>
  <c r="F41" i="5" s="1"/>
  <c r="F43" i="5" s="1"/>
  <c r="F47" i="5" s="1"/>
  <c r="F83" i="22"/>
  <c r="F14" i="22"/>
  <c r="F22" i="22"/>
  <c r="F30" i="22"/>
  <c r="F38" i="22"/>
  <c r="F46" i="22"/>
  <c r="F54" i="22"/>
  <c r="F62" i="22"/>
  <c r="F70" i="22"/>
  <c r="F78" i="22"/>
  <c r="F44" i="22"/>
  <c r="F76" i="22"/>
  <c r="F29" i="22"/>
  <c r="F61" i="22"/>
  <c r="F15" i="22"/>
  <c r="F23" i="22"/>
  <c r="F31" i="22"/>
  <c r="F39" i="22"/>
  <c r="F47" i="22"/>
  <c r="F55" i="22"/>
  <c r="F63" i="22"/>
  <c r="F71" i="22"/>
  <c r="F8" i="22"/>
  <c r="F16" i="22"/>
  <c r="F24" i="22"/>
  <c r="F32" i="22"/>
  <c r="F40" i="22"/>
  <c r="F48" i="22"/>
  <c r="F56" i="22"/>
  <c r="F64" i="22"/>
  <c r="F72" i="22"/>
  <c r="F19" i="22"/>
  <c r="F43" i="22"/>
  <c r="F59" i="22"/>
  <c r="F75" i="22"/>
  <c r="F10" i="22"/>
  <c r="F36" i="22"/>
  <c r="F60" i="22"/>
  <c r="F21" i="22"/>
  <c r="F45" i="22"/>
  <c r="F69" i="22"/>
  <c r="F17" i="22"/>
  <c r="F25" i="22"/>
  <c r="F33" i="22"/>
  <c r="F41" i="22"/>
  <c r="F49" i="22"/>
  <c r="F57" i="22"/>
  <c r="F65" i="22"/>
  <c r="F73" i="22"/>
  <c r="F18" i="22"/>
  <c r="F26" i="22"/>
  <c r="F34" i="22"/>
  <c r="F42" i="22"/>
  <c r="F50" i="22"/>
  <c r="F58" i="22"/>
  <c r="F66" i="22"/>
  <c r="F74" i="22"/>
  <c r="F27" i="22"/>
  <c r="F35" i="22"/>
  <c r="F51" i="22"/>
  <c r="F67" i="22"/>
  <c r="F20" i="22"/>
  <c r="F28" i="22"/>
  <c r="F52" i="22"/>
  <c r="F68" i="22"/>
  <c r="F13" i="22"/>
  <c r="F37" i="22"/>
  <c r="F53" i="22"/>
  <c r="F77" i="22"/>
  <c r="F12" i="22"/>
  <c r="F11" i="22"/>
  <c r="F9" i="22"/>
  <c r="E13" i="14"/>
  <c r="E7" i="14"/>
  <c r="E8" i="14"/>
  <c r="E6" i="14"/>
  <c r="E9" i="15"/>
  <c r="E6" i="12"/>
  <c r="E8" i="12" s="1"/>
  <c r="E10" i="12"/>
  <c r="E12" i="13"/>
  <c r="E7" i="13"/>
  <c r="E6" i="13"/>
  <c r="E8" i="13" s="1"/>
  <c r="E10" i="13" s="1"/>
  <c r="E9" i="14"/>
  <c r="E11" i="14" s="1"/>
  <c r="E6" i="15"/>
  <c r="E7" i="15" s="1"/>
  <c r="E14" i="13" l="1"/>
  <c r="E11" i="8"/>
  <c r="E13" i="8" s="1"/>
  <c r="F79" i="22"/>
  <c r="F81" i="22" s="1"/>
  <c r="F85" i="22" s="1"/>
  <c r="E12" i="12"/>
  <c r="E17" i="8"/>
  <c r="E17" i="7"/>
  <c r="E70" i="24" l="1"/>
  <c r="E64" i="24"/>
  <c r="E36" i="23"/>
  <c r="E38" i="23" s="1"/>
  <c r="E42" i="23" s="1"/>
  <c r="E76" i="21"/>
  <c r="E67" i="21"/>
  <c r="E78" i="21" s="1"/>
  <c r="E82" i="21" s="1"/>
  <c r="E23" i="20"/>
  <c r="E19" i="20"/>
  <c r="E48" i="19"/>
  <c r="E41" i="19"/>
  <c r="E50" i="19" s="1"/>
  <c r="E54" i="19" s="1"/>
  <c r="E35" i="18"/>
  <c r="E57" i="18" s="1"/>
  <c r="E61" i="18" s="1"/>
  <c r="E44" i="17"/>
  <c r="E46" i="17" s="1"/>
  <c r="E58" i="16"/>
  <c r="E60" i="16" s="1"/>
  <c r="E64" i="16" s="1"/>
  <c r="E11" i="15"/>
  <c r="E15" i="14"/>
  <c r="E58" i="11"/>
  <c r="E64" i="11" s="1"/>
  <c r="E68" i="11" s="1"/>
  <c r="D11" i="10"/>
  <c r="D15" i="10" s="1"/>
  <c r="D10" i="9"/>
  <c r="D12" i="9" s="1"/>
  <c r="D16" i="9" s="1"/>
  <c r="D11" i="6"/>
  <c r="D13" i="6" s="1"/>
  <c r="D17" i="6" s="1"/>
  <c r="E48" i="4"/>
  <c r="E50" i="4" s="1"/>
  <c r="E54" i="4" s="1"/>
  <c r="E21" i="3"/>
  <c r="E64" i="3" s="1"/>
  <c r="E68" i="3" s="1"/>
  <c r="E64" i="2"/>
  <c r="E58" i="2"/>
  <c r="E74" i="2" s="1"/>
  <c r="E78" i="2" s="1"/>
  <c r="E6" i="10" l="1"/>
  <c r="E8" i="10"/>
  <c r="E13" i="10"/>
  <c r="E7" i="10"/>
  <c r="F61" i="3"/>
  <c r="F66" i="3"/>
  <c r="F31" i="3"/>
  <c r="F48" i="3"/>
  <c r="F26" i="3"/>
  <c r="F49" i="3"/>
  <c r="F54" i="3"/>
  <c r="F13" i="3"/>
  <c r="F17" i="3"/>
  <c r="F11" i="3"/>
  <c r="F33" i="3"/>
  <c r="F39" i="3"/>
  <c r="F56" i="3"/>
  <c r="F34" i="3"/>
  <c r="F15" i="3"/>
  <c r="F14" i="3"/>
  <c r="F29" i="3"/>
  <c r="F47" i="3"/>
  <c r="F20" i="3"/>
  <c r="F42" i="3"/>
  <c r="F27" i="3"/>
  <c r="F28" i="3"/>
  <c r="F37" i="3"/>
  <c r="F41" i="3"/>
  <c r="F52" i="3"/>
  <c r="F19" i="3"/>
  <c r="F57" i="3"/>
  <c r="F60" i="3"/>
  <c r="F16" i="3"/>
  <c r="F8" i="3"/>
  <c r="F55" i="3"/>
  <c r="F38" i="3"/>
  <c r="F50" i="3"/>
  <c r="F35" i="3"/>
  <c r="F36" i="3"/>
  <c r="F45" i="3"/>
  <c r="F18" i="3"/>
  <c r="F9" i="3"/>
  <c r="F58" i="3"/>
  <c r="F43" i="3"/>
  <c r="F44" i="3"/>
  <c r="F53" i="3"/>
  <c r="F30" i="3"/>
  <c r="F10" i="3"/>
  <c r="F46" i="3"/>
  <c r="F51" i="3"/>
  <c r="F32" i="3"/>
  <c r="F59" i="3"/>
  <c r="F40" i="3"/>
  <c r="F12" i="3"/>
  <c r="F51" i="18"/>
  <c r="F24" i="18"/>
  <c r="F30" i="18"/>
  <c r="F47" i="18"/>
  <c r="F41" i="18"/>
  <c r="F21" i="18"/>
  <c r="F53" i="18"/>
  <c r="F49" i="18"/>
  <c r="F29" i="18"/>
  <c r="F48" i="18"/>
  <c r="F40" i="18"/>
  <c r="F16" i="18"/>
  <c r="F22" i="18"/>
  <c r="F46" i="18"/>
  <c r="F32" i="18"/>
  <c r="F12" i="18"/>
  <c r="F15" i="18"/>
  <c r="F59" i="18"/>
  <c r="F52" i="18"/>
  <c r="F11" i="18"/>
  <c r="F20" i="18"/>
  <c r="F45" i="18"/>
  <c r="F8" i="18"/>
  <c r="F25" i="18"/>
  <c r="F42" i="18"/>
  <c r="F33" i="18"/>
  <c r="F43" i="18"/>
  <c r="F23" i="18"/>
  <c r="F50" i="18"/>
  <c r="F10" i="18"/>
  <c r="F19" i="18"/>
  <c r="F28" i="18"/>
  <c r="F31" i="18"/>
  <c r="F9" i="18"/>
  <c r="F18" i="18"/>
  <c r="F27" i="18"/>
  <c r="F14" i="18"/>
  <c r="F44" i="18"/>
  <c r="F17" i="18"/>
  <c r="F26" i="18"/>
  <c r="F54" i="18"/>
  <c r="F34" i="18"/>
  <c r="F13" i="18"/>
  <c r="F80" i="21"/>
  <c r="F50" i="21"/>
  <c r="F8" i="21"/>
  <c r="F31" i="21"/>
  <c r="F57" i="21"/>
  <c r="F54" i="21"/>
  <c r="F20" i="21"/>
  <c r="F61" i="21"/>
  <c r="F60" i="21"/>
  <c r="F12" i="21"/>
  <c r="F32" i="21"/>
  <c r="F24" i="21"/>
  <c r="F43" i="21"/>
  <c r="F42" i="21"/>
  <c r="F51" i="21"/>
  <c r="F23" i="21"/>
  <c r="F41" i="21"/>
  <c r="F46" i="21"/>
  <c r="F59" i="21"/>
  <c r="F53" i="21"/>
  <c r="F35" i="21"/>
  <c r="F34" i="21"/>
  <c r="F48" i="21"/>
  <c r="F15" i="21"/>
  <c r="F25" i="21"/>
  <c r="F38" i="21"/>
  <c r="F49" i="21"/>
  <c r="F45" i="21"/>
  <c r="F11" i="21"/>
  <c r="F55" i="21"/>
  <c r="F40" i="21"/>
  <c r="F56" i="21"/>
  <c r="F16" i="21"/>
  <c r="F13" i="21"/>
  <c r="F36" i="21"/>
  <c r="F65" i="21"/>
  <c r="F44" i="21"/>
  <c r="F27" i="21"/>
  <c r="F26" i="21"/>
  <c r="F70" i="21"/>
  <c r="F71" i="21" s="1"/>
  <c r="F74" i="21"/>
  <c r="F9" i="21"/>
  <c r="F30" i="21"/>
  <c r="F33" i="21"/>
  <c r="F37" i="21"/>
  <c r="F19" i="21"/>
  <c r="F18" i="21"/>
  <c r="F63" i="21"/>
  <c r="F52" i="21"/>
  <c r="F64" i="21"/>
  <c r="F22" i="21"/>
  <c r="F17" i="21"/>
  <c r="F29" i="21"/>
  <c r="F10" i="21"/>
  <c r="F28" i="21"/>
  <c r="F14" i="21"/>
  <c r="F21" i="21"/>
  <c r="F66" i="21"/>
  <c r="F47" i="21"/>
  <c r="F75" i="21"/>
  <c r="F58" i="21"/>
  <c r="F39" i="21"/>
  <c r="F62" i="21"/>
  <c r="F66" i="11"/>
  <c r="F11" i="11"/>
  <c r="F19" i="11"/>
  <c r="F27" i="11"/>
  <c r="F35" i="11"/>
  <c r="F43" i="11"/>
  <c r="F51" i="11"/>
  <c r="F12" i="11"/>
  <c r="F20" i="11"/>
  <c r="F28" i="11"/>
  <c r="F36" i="11"/>
  <c r="F44" i="11"/>
  <c r="F52" i="11"/>
  <c r="F13" i="11"/>
  <c r="F21" i="11"/>
  <c r="F29" i="11"/>
  <c r="F37" i="11"/>
  <c r="F45" i="11"/>
  <c r="F53" i="11"/>
  <c r="F14" i="11"/>
  <c r="F22" i="11"/>
  <c r="F30" i="11"/>
  <c r="F38" i="11"/>
  <c r="F46" i="11"/>
  <c r="F54" i="11"/>
  <c r="F41" i="11"/>
  <c r="F57" i="11"/>
  <c r="F10" i="11"/>
  <c r="F18" i="11"/>
  <c r="F26" i="11"/>
  <c r="F42" i="11"/>
  <c r="F8" i="11"/>
  <c r="F15" i="11"/>
  <c r="F23" i="11"/>
  <c r="F31" i="11"/>
  <c r="F39" i="11"/>
  <c r="F47" i="11"/>
  <c r="F55" i="11"/>
  <c r="F16" i="11"/>
  <c r="F24" i="11"/>
  <c r="F32" i="11"/>
  <c r="F40" i="11"/>
  <c r="F48" i="11"/>
  <c r="F56" i="11"/>
  <c r="F9" i="11"/>
  <c r="F17" i="11"/>
  <c r="F25" i="11"/>
  <c r="F33" i="11"/>
  <c r="F49" i="11"/>
  <c r="F34" i="11"/>
  <c r="F50" i="11"/>
  <c r="F61" i="11"/>
  <c r="F62" i="11" s="1"/>
  <c r="F52" i="4"/>
  <c r="F9" i="4"/>
  <c r="F17" i="4"/>
  <c r="F25" i="4"/>
  <c r="F33" i="4"/>
  <c r="F41" i="4"/>
  <c r="F10" i="4"/>
  <c r="F18" i="4"/>
  <c r="F26" i="4"/>
  <c r="F34" i="4"/>
  <c r="F42" i="4"/>
  <c r="F11" i="4"/>
  <c r="F19" i="4"/>
  <c r="F27" i="4"/>
  <c r="F35" i="4"/>
  <c r="F43" i="4"/>
  <c r="F16" i="4"/>
  <c r="F30" i="4"/>
  <c r="F44" i="4"/>
  <c r="F20" i="4"/>
  <c r="F31" i="4"/>
  <c r="F45" i="4"/>
  <c r="F21" i="4"/>
  <c r="F32" i="4"/>
  <c r="F46" i="4"/>
  <c r="F22" i="4"/>
  <c r="F36" i="4"/>
  <c r="F47" i="4"/>
  <c r="F12" i="4"/>
  <c r="F23" i="4"/>
  <c r="F37" i="4"/>
  <c r="F8" i="4"/>
  <c r="F13" i="4"/>
  <c r="F24" i="4"/>
  <c r="F38" i="4"/>
  <c r="F14" i="4"/>
  <c r="F28" i="4"/>
  <c r="F39" i="4"/>
  <c r="F15" i="4"/>
  <c r="F29" i="4"/>
  <c r="F40" i="4"/>
  <c r="F10" i="19"/>
  <c r="F17" i="19"/>
  <c r="F38" i="19"/>
  <c r="F31" i="19"/>
  <c r="F36" i="19"/>
  <c r="F19" i="19"/>
  <c r="F24" i="19"/>
  <c r="F30" i="19"/>
  <c r="F37" i="19"/>
  <c r="F28" i="19"/>
  <c r="F11" i="19"/>
  <c r="F15" i="19"/>
  <c r="F22" i="19"/>
  <c r="F29" i="19"/>
  <c r="F20" i="19"/>
  <c r="F34" i="19"/>
  <c r="F23" i="19"/>
  <c r="F47" i="19"/>
  <c r="F26" i="19"/>
  <c r="F14" i="19"/>
  <c r="F32" i="19"/>
  <c r="F18" i="19"/>
  <c r="F46" i="19"/>
  <c r="F39" i="19"/>
  <c r="F25" i="19"/>
  <c r="F12" i="19"/>
  <c r="F45" i="19"/>
  <c r="F40" i="19"/>
  <c r="F52" i="19"/>
  <c r="F8" i="19"/>
  <c r="F44" i="19"/>
  <c r="F33" i="19"/>
  <c r="F9" i="19"/>
  <c r="F21" i="19"/>
  <c r="F35" i="19"/>
  <c r="F16" i="19"/>
  <c r="F13" i="19"/>
  <c r="F27" i="19"/>
  <c r="F76" i="2"/>
  <c r="F21" i="2"/>
  <c r="F44" i="2"/>
  <c r="F16" i="2"/>
  <c r="F31" i="2"/>
  <c r="F12" i="2"/>
  <c r="F49" i="2"/>
  <c r="F8" i="2"/>
  <c r="F15" i="2"/>
  <c r="F42" i="2"/>
  <c r="F48" i="2"/>
  <c r="F51" i="2"/>
  <c r="F29" i="2"/>
  <c r="F62" i="2"/>
  <c r="F56" i="2"/>
  <c r="F39" i="2"/>
  <c r="F28" i="2"/>
  <c r="F57" i="2"/>
  <c r="F27" i="2"/>
  <c r="F37" i="2"/>
  <c r="F14" i="2"/>
  <c r="F11" i="2"/>
  <c r="F47" i="2"/>
  <c r="F52" i="2"/>
  <c r="F10" i="2"/>
  <c r="F43" i="2"/>
  <c r="F24" i="2"/>
  <c r="F38" i="2"/>
  <c r="F40" i="2"/>
  <c r="F34" i="2"/>
  <c r="F32" i="2"/>
  <c r="F19" i="2"/>
  <c r="F54" i="2"/>
  <c r="F50" i="2"/>
  <c r="F45" i="2"/>
  <c r="F22" i="2"/>
  <c r="F35" i="2"/>
  <c r="F55" i="2"/>
  <c r="F9" i="2"/>
  <c r="F18" i="2"/>
  <c r="F20" i="2"/>
  <c r="F53" i="2"/>
  <c r="F30" i="2"/>
  <c r="F71" i="2"/>
  <c r="F72" i="2" s="1"/>
  <c r="F61" i="2"/>
  <c r="F64" i="2" s="1"/>
  <c r="F17" i="2"/>
  <c r="F26" i="2"/>
  <c r="F36" i="2"/>
  <c r="F63" i="2"/>
  <c r="F25" i="2"/>
  <c r="F67" i="2"/>
  <c r="F68" i="2" s="1"/>
  <c r="F46" i="2"/>
  <c r="F33" i="2"/>
  <c r="F13" i="2"/>
  <c r="F23" i="2"/>
  <c r="F41" i="2"/>
  <c r="E6" i="6"/>
  <c r="E15" i="6"/>
  <c r="E7" i="6"/>
  <c r="E10" i="6"/>
  <c r="E8" i="6"/>
  <c r="E9" i="6"/>
  <c r="F40" i="23"/>
  <c r="F13" i="23"/>
  <c r="F34" i="23"/>
  <c r="F17" i="23"/>
  <c r="F31" i="23"/>
  <c r="F15" i="23"/>
  <c r="F26" i="23"/>
  <c r="F9" i="23"/>
  <c r="F23" i="23"/>
  <c r="F28" i="23"/>
  <c r="F18" i="23"/>
  <c r="F32" i="23"/>
  <c r="F30" i="23"/>
  <c r="F20" i="23"/>
  <c r="F10" i="23"/>
  <c r="F24" i="23"/>
  <c r="F35" i="23"/>
  <c r="F16" i="23"/>
  <c r="F27" i="23"/>
  <c r="F19" i="23"/>
  <c r="F11" i="23"/>
  <c r="F22" i="23"/>
  <c r="F8" i="23"/>
  <c r="F36" i="23" s="1"/>
  <c r="F38" i="23" s="1"/>
  <c r="F42" i="23" s="1"/>
  <c r="F14" i="23"/>
  <c r="F12" i="23"/>
  <c r="F29" i="23"/>
  <c r="F33" i="23"/>
  <c r="F21" i="23"/>
  <c r="F25" i="23"/>
  <c r="E14" i="9"/>
  <c r="E7" i="9"/>
  <c r="E8" i="9"/>
  <c r="E9" i="9"/>
  <c r="E6" i="9"/>
  <c r="F62" i="16"/>
  <c r="F12" i="16"/>
  <c r="F29" i="16"/>
  <c r="F45" i="16"/>
  <c r="F42" i="16"/>
  <c r="F10" i="16"/>
  <c r="F13" i="16"/>
  <c r="F33" i="16"/>
  <c r="F49" i="16"/>
  <c r="F18" i="16"/>
  <c r="F34" i="16"/>
  <c r="F50" i="16"/>
  <c r="F25" i="16"/>
  <c r="F53" i="16"/>
  <c r="F28" i="16"/>
  <c r="F8" i="16"/>
  <c r="F20" i="16"/>
  <c r="F36" i="16"/>
  <c r="F51" i="16"/>
  <c r="F21" i="16"/>
  <c r="F37" i="16"/>
  <c r="F52" i="16"/>
  <c r="F41" i="16"/>
  <c r="F26" i="16"/>
  <c r="F57" i="16"/>
  <c r="F44" i="16"/>
  <c r="F19" i="16"/>
  <c r="F24" i="16"/>
  <c r="F54" i="16"/>
  <c r="F11" i="16"/>
  <c r="F16" i="16"/>
  <c r="F46" i="16"/>
  <c r="F17" i="16"/>
  <c r="F55" i="16"/>
  <c r="F38" i="16"/>
  <c r="F40" i="16"/>
  <c r="F22" i="16"/>
  <c r="F32" i="16"/>
  <c r="F14" i="16"/>
  <c r="F43" i="16"/>
  <c r="F47" i="16"/>
  <c r="F35" i="16"/>
  <c r="F39" i="16"/>
  <c r="F27" i="16"/>
  <c r="F31" i="16"/>
  <c r="F9" i="16"/>
  <c r="F23" i="16"/>
  <c r="F56" i="16"/>
  <c r="F15" i="16"/>
  <c r="F48" i="16"/>
  <c r="F30" i="16"/>
  <c r="E72" i="24"/>
  <c r="E76" i="24" s="1"/>
  <c r="E50" i="17"/>
  <c r="E43" i="20"/>
  <c r="E47" i="20"/>
  <c r="F11" i="20" s="1"/>
  <c r="F22" i="20" l="1"/>
  <c r="F23" i="20" s="1"/>
  <c r="F74" i="24"/>
  <c r="F36" i="24"/>
  <c r="F41" i="24"/>
  <c r="F12" i="24"/>
  <c r="F48" i="24"/>
  <c r="F21" i="24"/>
  <c r="F47" i="24"/>
  <c r="F62" i="24"/>
  <c r="F20" i="24"/>
  <c r="F33" i="24"/>
  <c r="F43" i="24"/>
  <c r="F40" i="24"/>
  <c r="F52" i="24"/>
  <c r="F39" i="24"/>
  <c r="F54" i="24"/>
  <c r="F51" i="24"/>
  <c r="F25" i="24"/>
  <c r="F11" i="24"/>
  <c r="F32" i="24"/>
  <c r="F28" i="24"/>
  <c r="F31" i="24"/>
  <c r="F46" i="24"/>
  <c r="F19" i="24"/>
  <c r="F17" i="24"/>
  <c r="F58" i="24"/>
  <c r="F24" i="24"/>
  <c r="F59" i="24"/>
  <c r="F23" i="24"/>
  <c r="F38" i="24"/>
  <c r="F26" i="24"/>
  <c r="F34" i="24"/>
  <c r="F27" i="24"/>
  <c r="F30" i="24"/>
  <c r="F10" i="24"/>
  <c r="F18" i="24"/>
  <c r="F42" i="24"/>
  <c r="F22" i="24"/>
  <c r="F57" i="24"/>
  <c r="F8" i="24"/>
  <c r="F64" i="24" s="1"/>
  <c r="F63" i="24"/>
  <c r="F14" i="24"/>
  <c r="F49" i="24"/>
  <c r="F56" i="24"/>
  <c r="F55" i="24"/>
  <c r="F68" i="24"/>
  <c r="F9" i="24"/>
  <c r="F16" i="24"/>
  <c r="F15" i="24"/>
  <c r="F45" i="24"/>
  <c r="F61" i="24"/>
  <c r="F67" i="24"/>
  <c r="F69" i="24"/>
  <c r="F29" i="24"/>
  <c r="F13" i="24"/>
  <c r="F53" i="24"/>
  <c r="F35" i="24"/>
  <c r="F60" i="24"/>
  <c r="F44" i="24"/>
  <c r="F37" i="24"/>
  <c r="F50" i="24"/>
  <c r="F15" i="20"/>
  <c r="F36" i="20"/>
  <c r="F29" i="20"/>
  <c r="F37" i="20" s="1"/>
  <c r="F43" i="20" s="1"/>
  <c r="F35" i="18"/>
  <c r="F28" i="20"/>
  <c r="F14" i="20"/>
  <c r="F13" i="20"/>
  <c r="E11" i="6"/>
  <c r="E13" i="6" s="1"/>
  <c r="E17" i="6" s="1"/>
  <c r="F48" i="19"/>
  <c r="F48" i="4"/>
  <c r="F50" i="4" s="1"/>
  <c r="F54" i="4" s="1"/>
  <c r="F67" i="21"/>
  <c r="F78" i="21" s="1"/>
  <c r="F82" i="21" s="1"/>
  <c r="F17" i="20"/>
  <c r="F58" i="11"/>
  <c r="F64" i="11" s="1"/>
  <c r="F68" i="11" s="1"/>
  <c r="F9" i="20"/>
  <c r="F35" i="20"/>
  <c r="F34" i="20"/>
  <c r="F10" i="20"/>
  <c r="F30" i="20"/>
  <c r="F8" i="20"/>
  <c r="F19" i="20" s="1"/>
  <c r="F76" i="21"/>
  <c r="F21" i="3"/>
  <c r="F31" i="20"/>
  <c r="F45" i="20"/>
  <c r="F58" i="16"/>
  <c r="F60" i="16" s="1"/>
  <c r="F64" i="16" s="1"/>
  <c r="E10" i="9"/>
  <c r="E12" i="9" s="1"/>
  <c r="E16" i="9" s="1"/>
  <c r="F58" i="2"/>
  <c r="F74" i="2" s="1"/>
  <c r="F78" i="2" s="1"/>
  <c r="F41" i="19"/>
  <c r="F50" i="19" s="1"/>
  <c r="F54" i="19" s="1"/>
  <c r="F18" i="20"/>
  <c r="F33" i="20"/>
  <c r="F40" i="20"/>
  <c r="F41" i="20" s="1"/>
  <c r="F16" i="20"/>
  <c r="F55" i="18"/>
  <c r="F62" i="3"/>
  <c r="E9" i="10"/>
  <c r="E11" i="10" s="1"/>
  <c r="E15" i="10"/>
  <c r="F12" i="17"/>
  <c r="F20" i="17"/>
  <c r="F28" i="17"/>
  <c r="F36" i="17"/>
  <c r="F13" i="17"/>
  <c r="F21" i="17"/>
  <c r="F29" i="17"/>
  <c r="F37" i="17"/>
  <c r="F23" i="17"/>
  <c r="F39" i="17"/>
  <c r="F15" i="17"/>
  <c r="F35" i="17"/>
  <c r="F14" i="17"/>
  <c r="F22" i="17"/>
  <c r="F30" i="17"/>
  <c r="F38" i="17"/>
  <c r="F48" i="17"/>
  <c r="F31" i="17"/>
  <c r="F43" i="17"/>
  <c r="F44" i="17" s="1"/>
  <c r="F16" i="17"/>
  <c r="F24" i="17"/>
  <c r="F32" i="17"/>
  <c r="F8" i="17"/>
  <c r="F40" i="17" s="1"/>
  <c r="F46" i="17" s="1"/>
  <c r="F18" i="17"/>
  <c r="F34" i="17"/>
  <c r="F11" i="17"/>
  <c r="F27" i="17"/>
  <c r="F9" i="17"/>
  <c r="F17" i="17"/>
  <c r="F25" i="17"/>
  <c r="F33" i="17"/>
  <c r="F10" i="17"/>
  <c r="F26" i="17"/>
  <c r="F19" i="17"/>
  <c r="F32" i="20"/>
  <c r="F12" i="20"/>
  <c r="F70" i="24" l="1"/>
  <c r="F72" i="24"/>
  <c r="F76" i="24" s="1"/>
  <c r="F64" i="3"/>
  <c r="F68" i="3" s="1"/>
  <c r="F57" i="18"/>
  <c r="F61" i="18" s="1"/>
  <c r="F50" i="17"/>
  <c r="F47" i="20"/>
</calcChain>
</file>

<file path=xl/sharedStrings.xml><?xml version="1.0" encoding="utf-8"?>
<sst xmlns="http://schemas.openxmlformats.org/spreadsheetml/2006/main" count="6575" uniqueCount="1581">
  <si>
    <t>Franklin India Prima Plus As of Date -  31Jan2018</t>
  </si>
  <si>
    <t>ISIN Number</t>
  </si>
  <si>
    <t>Instrument Name</t>
  </si>
  <si>
    <t>Industry Classification</t>
  </si>
  <si>
    <t>Quantity</t>
  </si>
  <si>
    <t xml:space="preserve">Market Value(Rs. in Lakhs) </t>
  </si>
  <si>
    <t>% to Net Assets</t>
  </si>
  <si>
    <t>Equity &amp; Equity Related</t>
  </si>
  <si>
    <t>(a) Listed / awaiting listing on Stock Exchanges</t>
  </si>
  <si>
    <t>INE040A01026</t>
  </si>
  <si>
    <t>HDFC Bank Ltd.</t>
  </si>
  <si>
    <t>Banks</t>
  </si>
  <si>
    <t>INE009A01021</t>
  </si>
  <si>
    <t>Infosys Ltd.</t>
  </si>
  <si>
    <t>Software</t>
  </si>
  <si>
    <t>INE090A01021</t>
  </si>
  <si>
    <t>ICICI Bank Ltd.</t>
  </si>
  <si>
    <t>INE018A01030</t>
  </si>
  <si>
    <t>Larsen &amp; Toubro Ltd.</t>
  </si>
  <si>
    <t>Construction Project</t>
  </si>
  <si>
    <t>INE397D01024</t>
  </si>
  <si>
    <t>Bharti Airtel Ltd.</t>
  </si>
  <si>
    <t>Telecom - Services</t>
  </si>
  <si>
    <t>INE528G01027</t>
  </si>
  <si>
    <t>Yes Bank Ltd.</t>
  </si>
  <si>
    <t>INE101A01026</t>
  </si>
  <si>
    <t>Mahindra &amp; Mahindra Ltd.</t>
  </si>
  <si>
    <t>Auto</t>
  </si>
  <si>
    <t>INE237A01028</t>
  </si>
  <si>
    <t>Kotak Mahindra Bank Ltd.</t>
  </si>
  <si>
    <t>INE238A01034</t>
  </si>
  <si>
    <t>Axis Bank Ltd.</t>
  </si>
  <si>
    <t>INE089A01023</t>
  </si>
  <si>
    <t>Dr Reddy's Laboratories Ltd.</t>
  </si>
  <si>
    <t>Pharmaceuticals</t>
  </si>
  <si>
    <t>INE860A01027</t>
  </si>
  <si>
    <t>HCL Technologies Ltd.</t>
  </si>
  <si>
    <t>INE226A01021</t>
  </si>
  <si>
    <t>Voltas Ltd.</t>
  </si>
  <si>
    <t>INE062A01020</t>
  </si>
  <si>
    <t>State Bank of India</t>
  </si>
  <si>
    <t>INE669C01036</t>
  </si>
  <si>
    <t>Tech Mahindra Ltd.</t>
  </si>
  <si>
    <t>INE155A01022</t>
  </si>
  <si>
    <t>Tata Motors Ltd.</t>
  </si>
  <si>
    <t>INE010B01027</t>
  </si>
  <si>
    <t>Cadila Healthcare Ltd.</t>
  </si>
  <si>
    <t>INE733E01010</t>
  </si>
  <si>
    <t>NTPC Ltd.</t>
  </si>
  <si>
    <t>Power</t>
  </si>
  <si>
    <t>INE686F01025</t>
  </si>
  <si>
    <t>United Breweries Ltd.</t>
  </si>
  <si>
    <t>Consumer Non Durables</t>
  </si>
  <si>
    <t>INE158A01026</t>
  </si>
  <si>
    <t>Hero Motocorp Ltd.</t>
  </si>
  <si>
    <t>INE917I01010</t>
  </si>
  <si>
    <t>Bajaj Auto Ltd.</t>
  </si>
  <si>
    <t>INE685A01028</t>
  </si>
  <si>
    <t>Torrent Pharmaceuticals Ltd.</t>
  </si>
  <si>
    <t>INE016A01026</t>
  </si>
  <si>
    <t>Dabur India Ltd.</t>
  </si>
  <si>
    <t>INE481G01011</t>
  </si>
  <si>
    <t>UltraTech Cement Ltd.</t>
  </si>
  <si>
    <t>Cement</t>
  </si>
  <si>
    <t>INE034A01011</t>
  </si>
  <si>
    <t>Arvind Ltd.</t>
  </si>
  <si>
    <t>Textile Products</t>
  </si>
  <si>
    <t>INE012A01025</t>
  </si>
  <si>
    <t>ACC Ltd.</t>
  </si>
  <si>
    <t>INE196A01026</t>
  </si>
  <si>
    <t>Marico Ltd.</t>
  </si>
  <si>
    <t>INE326A01037</t>
  </si>
  <si>
    <t>Lupin Ltd.</t>
  </si>
  <si>
    <t>INE600L01024</t>
  </si>
  <si>
    <t>Dr Lal PathLabs Ltd.</t>
  </si>
  <si>
    <t>Healthcare Services</t>
  </si>
  <si>
    <t>INE044A01036</t>
  </si>
  <si>
    <t>Sun Pharmaceutical Industries Ltd.</t>
  </si>
  <si>
    <t>INE647O01011</t>
  </si>
  <si>
    <t>Aditya Birla Fashion and Retail Ltd.</t>
  </si>
  <si>
    <t>Retailing</t>
  </si>
  <si>
    <t>INE095A01012</t>
  </si>
  <si>
    <t>IndusInd Bank Ltd.</t>
  </si>
  <si>
    <t>INE885A01032</t>
  </si>
  <si>
    <t>Amara Raja Batteries Ltd.</t>
  </si>
  <si>
    <t>Auto Ancillaries</t>
  </si>
  <si>
    <t>INE094A01015</t>
  </si>
  <si>
    <t>Hindustan Petroleum Corp. Ltd.</t>
  </si>
  <si>
    <t>Petroleum Products</t>
  </si>
  <si>
    <t>INE517F01014</t>
  </si>
  <si>
    <t>Gujarat Pipavav Port Ltd.</t>
  </si>
  <si>
    <t>Transportation</t>
  </si>
  <si>
    <t>INE176A01028</t>
  </si>
  <si>
    <t>Bata India Ltd.</t>
  </si>
  <si>
    <t>Consumer Durables</t>
  </si>
  <si>
    <t>INE438A01022</t>
  </si>
  <si>
    <t>Apollo Tyres Ltd.</t>
  </si>
  <si>
    <t>INE029A01011</t>
  </si>
  <si>
    <t>Bharat Petroleum Corp. Ltd.</t>
  </si>
  <si>
    <t>INE786A01032</t>
  </si>
  <si>
    <t>JK Lakshmi Cement Ltd.</t>
  </si>
  <si>
    <t>INE462A01022</t>
  </si>
  <si>
    <t>Bayer Cropscience Ltd.</t>
  </si>
  <si>
    <t>Pesticides</t>
  </si>
  <si>
    <t>INE640A01023</t>
  </si>
  <si>
    <t>SKF India Ltd.</t>
  </si>
  <si>
    <t>Industrial Products</t>
  </si>
  <si>
    <t>INE797F01012</t>
  </si>
  <si>
    <t>Jubilant Foodworks Ltd.</t>
  </si>
  <si>
    <t>INE674K01013</t>
  </si>
  <si>
    <t>Aditya Birla Capital Ltd.</t>
  </si>
  <si>
    <t>Finance</t>
  </si>
  <si>
    <t>INE183A01016</t>
  </si>
  <si>
    <t>Finolex Industries Ltd.</t>
  </si>
  <si>
    <t>INE765G01017</t>
  </si>
  <si>
    <t>ICICI Lombard General Insurance Co. Ltd., Reg S</t>
  </si>
  <si>
    <t>INE036D01028</t>
  </si>
  <si>
    <t>Karur Vysya Bank Ltd.</t>
  </si>
  <si>
    <t>INE298A01020</t>
  </si>
  <si>
    <t>Cummins India Ltd.</t>
  </si>
  <si>
    <t>INE988K01017</t>
  </si>
  <si>
    <t>Equitas Holdings Ltd.</t>
  </si>
  <si>
    <t>INE038A01020</t>
  </si>
  <si>
    <t>Hindalco Industries Ltd.</t>
  </si>
  <si>
    <t>Non - Ferrous Metals</t>
  </si>
  <si>
    <t>INE199G01027</t>
  </si>
  <si>
    <t>Jagran Prakashan Ltd.</t>
  </si>
  <si>
    <t>Media &amp; Entertainment</t>
  </si>
  <si>
    <t>INE067A01029</t>
  </si>
  <si>
    <t>CG Power and Industrial Solutions Ltd.</t>
  </si>
  <si>
    <t>Industrial Capital Goods</t>
  </si>
  <si>
    <t>Total</t>
  </si>
  <si>
    <t>(b)Unlisted</t>
  </si>
  <si>
    <t>INE696201123</t>
  </si>
  <si>
    <t>Quantum Information Services</t>
  </si>
  <si>
    <t>Unlisted</t>
  </si>
  <si>
    <t/>
  </si>
  <si>
    <t>Numero Uno International Ltd.</t>
  </si>
  <si>
    <t>Quantum Information Systems</t>
  </si>
  <si>
    <t>Call, Cash &amp; Other Assets</t>
  </si>
  <si>
    <t>Net Asset</t>
  </si>
  <si>
    <t>Note</t>
  </si>
  <si>
    <t>a) NAV at the beginning and at the end of the Half-year ended 31Jan2018</t>
  </si>
  <si>
    <t>NAV as on 31-Jul-2017</t>
  </si>
  <si>
    <t>Direct Dividend</t>
  </si>
  <si>
    <t>Direct Growth</t>
  </si>
  <si>
    <t>Dividend</t>
  </si>
  <si>
    <t>Growth</t>
  </si>
  <si>
    <t>NAV as on 31-Jan-2018</t>
  </si>
  <si>
    <t>b) Dividends declared during the Half - year ended 31-Jan-2018</t>
  </si>
  <si>
    <t>Nil</t>
  </si>
  <si>
    <t>c) Portfolio Turnover Ratio during the Half - year 31-Jan-2018</t>
  </si>
  <si>
    <t>Franklin Asian Equity Fund As of Date -  31Jan2018</t>
  </si>
  <si>
    <t>INE338I01027</t>
  </si>
  <si>
    <t>Motilal Oswal Financial Services Ltd.</t>
  </si>
  <si>
    <t>INE053A01029</t>
  </si>
  <si>
    <t>Indian Hotels Co. Ltd.</t>
  </si>
  <si>
    <t>INE849A01020</t>
  </si>
  <si>
    <t>Trent Ltd.</t>
  </si>
  <si>
    <t>INE093I01010</t>
  </si>
  <si>
    <t>Oberoi Realty Ltd.</t>
  </si>
  <si>
    <t>Construction</t>
  </si>
  <si>
    <t>INE669E01016</t>
  </si>
  <si>
    <t>Idea Cellular Ltd.</t>
  </si>
  <si>
    <t>INE410P01011</t>
  </si>
  <si>
    <t>Narayana Hrudayalaya Ltd., Reg S</t>
  </si>
  <si>
    <t>Foreign Equity Securities</t>
  </si>
  <si>
    <t>CNE1000002H1</t>
  </si>
  <si>
    <t>China Construction Bank Corp., H</t>
  </si>
  <si>
    <t>CNE1000003X6</t>
  </si>
  <si>
    <t>Ping An Insurance (Group) Co. of China Ltd.</t>
  </si>
  <si>
    <t>HK0000069689</t>
  </si>
  <si>
    <t>AIA Group Ltd.</t>
  </si>
  <si>
    <t>HK0669013440</t>
  </si>
  <si>
    <t>Techtronic Industries Co. Ltd.</t>
  </si>
  <si>
    <t>ID1000061302</t>
  </si>
  <si>
    <t>Indocement Tunggal Prakarsa Tbk PT</t>
  </si>
  <si>
    <t>ID1000106800</t>
  </si>
  <si>
    <t>Semen Indonesia (Persero) Tbk PT</t>
  </si>
  <si>
    <t>ID1000109507</t>
  </si>
  <si>
    <t>Bank Central Asia Tbk PT</t>
  </si>
  <si>
    <t>ID1000113301</t>
  </si>
  <si>
    <t>Matahari Department Store Tbk PT</t>
  </si>
  <si>
    <t>ID1000125503</t>
  </si>
  <si>
    <t>ACE Hardware Indonesia Tbk PT</t>
  </si>
  <si>
    <t>KYG2121R1039</t>
  </si>
  <si>
    <t>China Literature Ltd.</t>
  </si>
  <si>
    <t>KYG2162W1024</t>
  </si>
  <si>
    <t>China Yongda Automobiles Services Holdings Ltd.</t>
  </si>
  <si>
    <t>KYG2953R1149</t>
  </si>
  <si>
    <t>AAC Technologies Holdings Inc.</t>
  </si>
  <si>
    <t>Telecom - Equipment &amp; Accessories</t>
  </si>
  <si>
    <t>KYG875721634</t>
  </si>
  <si>
    <t>Tencent Holdings Ltd.</t>
  </si>
  <si>
    <t>KYG9222R1065</t>
  </si>
  <si>
    <t>Uni-President China Holdings Ltd.</t>
  </si>
  <si>
    <t>LU0633102719</t>
  </si>
  <si>
    <t>Samsonite International SA</t>
  </si>
  <si>
    <t>SG1L01001701</t>
  </si>
  <si>
    <t>DBS Group Holdings Ltd.</t>
  </si>
  <si>
    <t>TH0003010Z12</t>
  </si>
  <si>
    <t>The Siam Cement PCL, fgn.</t>
  </si>
  <si>
    <t>TH0016010017</t>
  </si>
  <si>
    <t>Kasikornbank PCL, fgn.</t>
  </si>
  <si>
    <t>TH0128B10Z17</t>
  </si>
  <si>
    <t>Minor International PCL, fgn.</t>
  </si>
  <si>
    <t>Hotels / Resorts And Other Recreational Activities</t>
  </si>
  <si>
    <t>TH0671010Z16</t>
  </si>
  <si>
    <t>Major Cineplex Group PCL, fgn.</t>
  </si>
  <si>
    <t>TW0002330008</t>
  </si>
  <si>
    <t>Taiwan Semiconductor Manufacturing Co. Ltd.</t>
  </si>
  <si>
    <t>Hardware</t>
  </si>
  <si>
    <t>TW0003008009</t>
  </si>
  <si>
    <t>Largan Precision Co. Ltd.</t>
  </si>
  <si>
    <t>TW0006414006</t>
  </si>
  <si>
    <t>Ennoconn Corp.</t>
  </si>
  <si>
    <t>US01609W1027</t>
  </si>
  <si>
    <t>Alibaba Group Holding Ltd., ADR</t>
  </si>
  <si>
    <t>US47215P1066</t>
  </si>
  <si>
    <t>JD.com Inc., ADR</t>
  </si>
  <si>
    <t>US6475811070</t>
  </si>
  <si>
    <t>New Oriental Education &amp; Technology Group Inc., ADR</t>
  </si>
  <si>
    <t>Diversified Consumer Service</t>
  </si>
  <si>
    <t>INE242A01010</t>
  </si>
  <si>
    <t>Indian Oil Corp. Ltd.</t>
  </si>
  <si>
    <t>IN9155A01020</t>
  </si>
  <si>
    <t>Tata Motors Ltd., A</t>
  </si>
  <si>
    <t>INE021A01026</t>
  </si>
  <si>
    <t>Asian Paints Ltd.</t>
  </si>
  <si>
    <t>INE154A01025</t>
  </si>
  <si>
    <t>ITC Ltd.</t>
  </si>
  <si>
    <t>INE129A01019</t>
  </si>
  <si>
    <t>GAIL India Ltd.</t>
  </si>
  <si>
    <t>Gas</t>
  </si>
  <si>
    <t>INE213A01029</t>
  </si>
  <si>
    <t>Oil &amp; Natural Gas Corp. Ltd.</t>
  </si>
  <si>
    <t>Oil</t>
  </si>
  <si>
    <t>INE522F01014</t>
  </si>
  <si>
    <t>Coal India Ltd.</t>
  </si>
  <si>
    <t>Minerals/mining</t>
  </si>
  <si>
    <t>INE752E01010</t>
  </si>
  <si>
    <t>Power Grid Corp. of India Ltd.</t>
  </si>
  <si>
    <r>
      <t>Franklin India BlueChip Fund As of Date -  31Jan20</t>
    </r>
    <r>
      <rPr>
        <b/>
        <sz val="8"/>
        <color theme="1"/>
        <rFont val="Arial"/>
        <family val="2"/>
      </rPr>
      <t>18</t>
    </r>
  </si>
  <si>
    <t>Franklin Build India Fund As of Date -  31Jan2018</t>
  </si>
  <si>
    <t>INE716A01013</t>
  </si>
  <si>
    <t>Whirlpool of India Ltd.</t>
  </si>
  <si>
    <t>INE358A01014</t>
  </si>
  <si>
    <t>Abbott India Ltd.</t>
  </si>
  <si>
    <t>INE058A01010</t>
  </si>
  <si>
    <t>Sanofi India Ltd.</t>
  </si>
  <si>
    <t>INE001A01036</t>
  </si>
  <si>
    <t>Housing Development Finance Corp. Ltd.</t>
  </si>
  <si>
    <t>INE878B01027</t>
  </si>
  <si>
    <t>KEI Industries Ltd.</t>
  </si>
  <si>
    <t>INE513A01014</t>
  </si>
  <si>
    <t>Schaeffler India Ltd.</t>
  </si>
  <si>
    <t>INE160A01022</t>
  </si>
  <si>
    <t>Punjab National Bank Ltd.</t>
  </si>
  <si>
    <t>INE876N01018</t>
  </si>
  <si>
    <t>Orient Cement Ltd.</t>
  </si>
  <si>
    <t>INE671H01015</t>
  </si>
  <si>
    <t>Sobha Ltd.</t>
  </si>
  <si>
    <t>INE347G01014</t>
  </si>
  <si>
    <t>Petronet LNG Ltd.</t>
  </si>
  <si>
    <t>INE355A01028</t>
  </si>
  <si>
    <t>Somany Ceramics Ltd.</t>
  </si>
  <si>
    <t>INE227C01017</t>
  </si>
  <si>
    <t>M.M. Forgings Ltd.</t>
  </si>
  <si>
    <t>INE472A01039</t>
  </si>
  <si>
    <t>Blue Star Ltd.</t>
  </si>
  <si>
    <t>INE349A01021</t>
  </si>
  <si>
    <t>NRB Bearings Ltd.</t>
  </si>
  <si>
    <t>INE111A01017</t>
  </si>
  <si>
    <t>Container Corp. of India Ltd.</t>
  </si>
  <si>
    <t>INE686A01026</t>
  </si>
  <si>
    <t>ITD Cementation India Ltd.</t>
  </si>
  <si>
    <t>INE871K01015</t>
  </si>
  <si>
    <t>Hindustan Media Ventures Ltd.</t>
  </si>
  <si>
    <t>INE932A01024</t>
  </si>
  <si>
    <t>Pennar Industries Ltd.</t>
  </si>
  <si>
    <t>Ferrous Metals</t>
  </si>
  <si>
    <r>
      <t>Franklin India Life Stage Fund of Funds - The 20's</t>
    </r>
    <r>
      <rPr>
        <b/>
        <sz val="8"/>
        <color theme="1"/>
        <rFont val="Arial"/>
        <family val="2"/>
      </rPr>
      <t xml:space="preserve"> Plan As of Date -  31Jan2018</t>
    </r>
  </si>
  <si>
    <r>
      <t>Franklin India Lifestage Fund of Funds - 30's Plan</t>
    </r>
    <r>
      <rPr>
        <b/>
        <sz val="8"/>
        <color theme="1"/>
        <rFont val="Arial"/>
        <family val="2"/>
      </rPr>
      <t xml:space="preserve"> As of Date -  31Jan2018</t>
    </r>
  </si>
  <si>
    <r>
      <t xml:space="preserve">Franklin India Life Stage Fund of Funds - The 40s </t>
    </r>
    <r>
      <rPr>
        <b/>
        <sz val="8"/>
        <color theme="1"/>
        <rFont val="Arial"/>
        <family val="2"/>
      </rPr>
      <t>Plan As of Date -  31Jan2018</t>
    </r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</si>
  <si>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As of Date -  31Jan2018</t>
    </r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</si>
  <si>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Floating Rate Plan As of Date -  31Jan2018</t>
    </r>
  </si>
  <si>
    <t>INE030A01027</t>
  </si>
  <si>
    <t>Hindustan Unilever Ltd.</t>
  </si>
  <si>
    <t>INE531A01024</t>
  </si>
  <si>
    <t>Kansai Nerolac Paints Ltd.</t>
  </si>
  <si>
    <t>INE494B01023</t>
  </si>
  <si>
    <t>TVS Motor Co. Ltd.</t>
  </si>
  <si>
    <t>INE246F01010</t>
  </si>
  <si>
    <t>Gujarat State Petronet Ltd.</t>
  </si>
  <si>
    <t>INE047A01021</t>
  </si>
  <si>
    <t>Grasim Industries Ltd.</t>
  </si>
  <si>
    <t>INE787D01026</t>
  </si>
  <si>
    <t>Balkrishna Industries Ltd.</t>
  </si>
  <si>
    <t>INE280A01028</t>
  </si>
  <si>
    <t>Titan Co. Ltd.</t>
  </si>
  <si>
    <t>INE259A01022</t>
  </si>
  <si>
    <t>Colgate-Palmolive India Ltd.</t>
  </si>
  <si>
    <t>INE752H01013</t>
  </si>
  <si>
    <t>Care Ratings Ltd.</t>
  </si>
  <si>
    <t>INE136B01020</t>
  </si>
  <si>
    <t>Cyient Ltd.</t>
  </si>
  <si>
    <t>INE612J01015</t>
  </si>
  <si>
    <t>Repco Home Finance Ltd.</t>
  </si>
  <si>
    <t>INE836F01026</t>
  </si>
  <si>
    <t>Dish TV India Ltd.</t>
  </si>
  <si>
    <t>INE049A01027</t>
  </si>
  <si>
    <t>Himatsingka Seide Ltd.</t>
  </si>
  <si>
    <t>INE334L01012</t>
  </si>
  <si>
    <t>Ujjivan Financial Services Ltd.</t>
  </si>
  <si>
    <r>
      <t>Franklin India Flexi Cap Fund As of Date -  31Jan2</t>
    </r>
    <r>
      <rPr>
        <b/>
        <sz val="8"/>
        <color theme="1"/>
        <rFont val="Arial"/>
        <family val="2"/>
      </rPr>
      <t>018</t>
    </r>
  </si>
  <si>
    <r>
      <t>Franklin India Feeder - Franklin European Growth F</t>
    </r>
    <r>
      <rPr>
        <b/>
        <sz val="8"/>
        <color theme="1"/>
        <rFont val="Arial"/>
        <family val="2"/>
      </rPr>
      <t>und As of Date -  31Jan2018</t>
    </r>
  </si>
  <si>
    <r>
      <t>Franklin India Dynamic PE Ratio Fund of Funds As o</t>
    </r>
    <r>
      <rPr>
        <b/>
        <sz val="8"/>
        <color theme="1"/>
        <rFont val="Arial"/>
        <family val="2"/>
      </rPr>
      <t>f Date -  31Jan2018</t>
    </r>
  </si>
  <si>
    <r>
      <t>Franklin India Multi-Asset Solution Fund As of Dat</t>
    </r>
    <r>
      <rPr>
        <b/>
        <sz val="8"/>
        <color theme="1"/>
        <rFont val="Arial"/>
        <family val="2"/>
      </rPr>
      <t>e -  31Jan2018</t>
    </r>
  </si>
  <si>
    <r>
      <t>Franklin India Feeder - Franklin U.S. Opportunitie</t>
    </r>
    <r>
      <rPr>
        <b/>
        <sz val="8"/>
        <color theme="1"/>
        <rFont val="Arial"/>
        <family val="2"/>
      </rPr>
      <t>s Fund As of Date -  31Jan2018</t>
    </r>
  </si>
  <si>
    <t>INE002A01018</t>
  </si>
  <si>
    <t>Reliance Industries Ltd.</t>
  </si>
  <si>
    <t>INE467B01029</t>
  </si>
  <si>
    <t>Tata Consultancy Services Ltd.</t>
  </si>
  <si>
    <t>INE585B01010</t>
  </si>
  <si>
    <t>Maruti Suzuki India Ltd.</t>
  </si>
  <si>
    <t>INE205A01025</t>
  </si>
  <si>
    <t>Vedanta Ltd.</t>
  </si>
  <si>
    <t>INE081A01012</t>
  </si>
  <si>
    <t>Tata Steel Ltd.</t>
  </si>
  <si>
    <t>INE148I01020</t>
  </si>
  <si>
    <t>Indiabulls Housing Finance Ltd.</t>
  </si>
  <si>
    <t>INE296A01024</t>
  </si>
  <si>
    <t>Bajaj Finance Ltd.</t>
  </si>
  <si>
    <t>INE075A01022</t>
  </si>
  <si>
    <t>Wipro Ltd.</t>
  </si>
  <si>
    <t>INE066A01013</t>
  </si>
  <si>
    <t>Eicher Motors Ltd.</t>
  </si>
  <si>
    <t>INE742F01042</t>
  </si>
  <si>
    <t>Adani Ports And Special Economic Zone Ltd.</t>
  </si>
  <si>
    <t>INE256A01028</t>
  </si>
  <si>
    <t>Zee Entertainment Enterprises Ltd.</t>
  </si>
  <si>
    <t>INE059A01026</t>
  </si>
  <si>
    <t>Cipla Ltd.</t>
  </si>
  <si>
    <t>INE628A01036</t>
  </si>
  <si>
    <t>UPL Ltd.</t>
  </si>
  <si>
    <t>INE121J01017</t>
  </si>
  <si>
    <t>Bharti Infratel Ltd.</t>
  </si>
  <si>
    <t>Telecom -  Equipment &amp; Accessories</t>
  </si>
  <si>
    <t>INE079A01024</t>
  </si>
  <si>
    <t>Ambuja Cements Ltd.</t>
  </si>
  <si>
    <t>INE323A01026</t>
  </si>
  <si>
    <t>Bosch Ltd.</t>
  </si>
  <si>
    <t>INE406A01037</t>
  </si>
  <si>
    <t>Aurobindo Pharma Ltd.</t>
  </si>
  <si>
    <r>
      <t>Franklin India Index Fund - NSE Nifty Plan As of D</t>
    </r>
    <r>
      <rPr>
        <b/>
        <sz val="8"/>
        <color theme="1"/>
        <rFont val="Arial"/>
        <family val="2"/>
      </rPr>
      <t>ate -  31Jan2018</t>
    </r>
  </si>
  <si>
    <t>INE230A01023</t>
  </si>
  <si>
    <t>EIH Ltd.</t>
  </si>
  <si>
    <t>INE373A01013</t>
  </si>
  <si>
    <t>BASF India Ltd.</t>
  </si>
  <si>
    <t>Chemicals</t>
  </si>
  <si>
    <t>INE571A01020</t>
  </si>
  <si>
    <t>IPCA Laboratories Ltd.</t>
  </si>
  <si>
    <r>
      <t>Franklin India High Growth Companies Fund As of Da</t>
    </r>
    <r>
      <rPr>
        <b/>
        <sz val="8"/>
        <color theme="1"/>
        <rFont val="Arial"/>
        <family val="2"/>
      </rPr>
      <t>te -  31Jan2018</t>
    </r>
  </si>
  <si>
    <t>INE118A01012</t>
  </si>
  <si>
    <t>Bajaj Holdings &amp; Investment Ltd.</t>
  </si>
  <si>
    <t>INE092A01019</t>
  </si>
  <si>
    <t>Tata Chemicals Ltd.</t>
  </si>
  <si>
    <t>INE823G01014</t>
  </si>
  <si>
    <t>JK Cement Ltd.</t>
  </si>
  <si>
    <t>INE532F01054</t>
  </si>
  <si>
    <t>Edelweiss Financial Services Ltd.</t>
  </si>
  <si>
    <t>INE672A01018</t>
  </si>
  <si>
    <t>Tata Investment Corp. Ltd.</t>
  </si>
  <si>
    <t>INE128A01029</t>
  </si>
  <si>
    <t>Eveready Industries India Ltd.</t>
  </si>
  <si>
    <t>INE171A01029</t>
  </si>
  <si>
    <t>Federal Bank Ltd.</t>
  </si>
  <si>
    <t>INE376G01013</t>
  </si>
  <si>
    <t>Biocon Ltd.</t>
  </si>
  <si>
    <t>INE935A01035</t>
  </si>
  <si>
    <t>Glenmark Pharmaceuticals Ltd.</t>
  </si>
  <si>
    <t>INE439L01019</t>
  </si>
  <si>
    <t>Dalmia Bharat Ltd.</t>
  </si>
  <si>
    <t>INE891D01026</t>
  </si>
  <si>
    <t>Redington India Ltd.</t>
  </si>
  <si>
    <t>INE825A01012</t>
  </si>
  <si>
    <t>Vardhman Textiles Ltd.</t>
  </si>
  <si>
    <t>Textiles - Cotton</t>
  </si>
  <si>
    <t>INE017A01032</t>
  </si>
  <si>
    <t>Great Eastern Shipping Co. Ltd.</t>
  </si>
  <si>
    <t>INE064C01014</t>
  </si>
  <si>
    <t>Trident Ltd.</t>
  </si>
  <si>
    <t>INE576I01022</t>
  </si>
  <si>
    <t>J. Kumar Infraprojects Ltd.</t>
  </si>
  <si>
    <t>BMG2442N1048</t>
  </si>
  <si>
    <t>COSCO Shipping Ports Ltd.</t>
  </si>
  <si>
    <t>BMG4977W1038</t>
  </si>
  <si>
    <t>I.T Ltd.</t>
  </si>
  <si>
    <t>BMG570071099</t>
  </si>
  <si>
    <t>Luye Pharma Group Ltd.</t>
  </si>
  <si>
    <t>CNE1000004J3</t>
  </si>
  <si>
    <t>TravelSky Technology Ltd., H</t>
  </si>
  <si>
    <t>CNE1000009W5</t>
  </si>
  <si>
    <t>Chongqing Machinery &amp; Electric Co. Ltd., H</t>
  </si>
  <si>
    <t>KYG4387E1070</t>
  </si>
  <si>
    <t>Health and Happiness H&amp;H International Holdings Ltd.</t>
  </si>
  <si>
    <t>KYG982771092</t>
  </si>
  <si>
    <t>Xtep International Holdings Ltd.</t>
  </si>
  <si>
    <t>KYG9829N1025</t>
  </si>
  <si>
    <t>Xinyi Solar Holdings Ltd.</t>
  </si>
  <si>
    <t>TW0003034005</t>
  </si>
  <si>
    <t>Novatek Microelectronics Corp. Ltd.</t>
  </si>
  <si>
    <t>Semiconductors</t>
  </si>
  <si>
    <t>TW0004126008</t>
  </si>
  <si>
    <t>Pacific Hospital Supply Co. Ltd.</t>
  </si>
  <si>
    <t>TW0008044009</t>
  </si>
  <si>
    <t>PChome Online Inc.</t>
  </si>
  <si>
    <r>
      <t>Templeton India Equity Income Fund As of Date -  3</t>
    </r>
    <r>
      <rPr>
        <b/>
        <sz val="8"/>
        <color theme="1"/>
        <rFont val="Arial"/>
        <family val="2"/>
      </rPr>
      <t>1Jan2018</t>
    </r>
  </si>
  <si>
    <t>INE442H01029</t>
  </si>
  <si>
    <t>Ashoka Buildcon Ltd.</t>
  </si>
  <si>
    <t>INE663F01024</t>
  </si>
  <si>
    <t>Info Edge India Ltd.</t>
  </si>
  <si>
    <t>INE881D01027</t>
  </si>
  <si>
    <t>Oracle Financial Services Software Ltd.</t>
  </si>
  <si>
    <t>INE029L01018</t>
  </si>
  <si>
    <t>Kalyani Investment Company Limited</t>
  </si>
  <si>
    <t>Brillio Technologies Pvt. Ltd.</t>
  </si>
  <si>
    <t>Chennai Interactive Business Services Pvt Ltd.</t>
  </si>
  <si>
    <r>
      <t>Franklin India Opportunities Fund As of Date -  31</t>
    </r>
    <r>
      <rPr>
        <b/>
        <sz val="8"/>
        <color theme="1"/>
        <rFont val="Arial"/>
        <family val="2"/>
      </rPr>
      <t>Jan2018</t>
    </r>
  </si>
  <si>
    <t>INE738I01010</t>
  </si>
  <si>
    <t>Eclerx Services Ltd.</t>
  </si>
  <si>
    <t>INE246B01019</t>
  </si>
  <si>
    <t>Ramco Systems Ltd.</t>
  </si>
  <si>
    <t>INE919I01016</t>
  </si>
  <si>
    <t>Music Broadcast Ltd., Reg S</t>
  </si>
  <si>
    <t>US3696041033</t>
  </si>
  <si>
    <t>General Electric Co.</t>
  </si>
  <si>
    <t>US90184L1026</t>
  </si>
  <si>
    <t>Twitter Inc.</t>
  </si>
  <si>
    <r>
      <t>Franklin India Technology Fund As of Date -  31Jan</t>
    </r>
    <r>
      <rPr>
        <b/>
        <sz val="8"/>
        <color theme="1"/>
        <rFont val="Arial"/>
        <family val="2"/>
      </rPr>
      <t>2018</t>
    </r>
  </si>
  <si>
    <t>Franklin India Prima Fund As of Date -  31Jan2018</t>
  </si>
  <si>
    <t>INE235A01022</t>
  </si>
  <si>
    <t>Finolex Cables Ltd.</t>
  </si>
  <si>
    <t>INE342J01019</t>
  </si>
  <si>
    <t>Wabco India Ltd.</t>
  </si>
  <si>
    <t>INE299U01018</t>
  </si>
  <si>
    <t>Crompton Greaves Consumer Electricals Ltd.</t>
  </si>
  <si>
    <t>INE486A01013</t>
  </si>
  <si>
    <t>CESC Ltd.</t>
  </si>
  <si>
    <t>INE018I01017</t>
  </si>
  <si>
    <t>Mindtree Ltd.</t>
  </si>
  <si>
    <t>INE603J01030</t>
  </si>
  <si>
    <t>PI Industries Ltd.</t>
  </si>
  <si>
    <t>INE491A01021</t>
  </si>
  <si>
    <t>City Union Bank Ltd.</t>
  </si>
  <si>
    <t>INE217B01036</t>
  </si>
  <si>
    <t>Kajaria Ceramics Ltd.</t>
  </si>
  <si>
    <t>INE169A01031</t>
  </si>
  <si>
    <t>Coromandel International Ltd.</t>
  </si>
  <si>
    <t>Fertilisers</t>
  </si>
  <si>
    <t>INE331A01037</t>
  </si>
  <si>
    <t>Ramco Cements Ltd.</t>
  </si>
  <si>
    <t>INE152A01029</t>
  </si>
  <si>
    <t>Thermax Ltd.</t>
  </si>
  <si>
    <t>INE437A01024</t>
  </si>
  <si>
    <t>Apollo Hospitals Enterprise Ltd.</t>
  </si>
  <si>
    <t>INE660A01013</t>
  </si>
  <si>
    <t>Sundaram Finance Ltd.</t>
  </si>
  <si>
    <t>INE302A01020</t>
  </si>
  <si>
    <t>Exide Industries Ltd.</t>
  </si>
  <si>
    <t>INE176B01034</t>
  </si>
  <si>
    <t>Havell's India Ltd.</t>
  </si>
  <si>
    <t>INE133A01011</t>
  </si>
  <si>
    <t>Akzo Nobel India Ltd.</t>
  </si>
  <si>
    <t>INE212H01026</t>
  </si>
  <si>
    <t>AIA Engineering Ltd.</t>
  </si>
  <si>
    <t>INE503A01015</t>
  </si>
  <si>
    <t>DCB Bank Ltd.</t>
  </si>
  <si>
    <t>Him Techno</t>
  </si>
  <si>
    <t>INE075I01017</t>
  </si>
  <si>
    <t>Healthcare Global Enterprises Ltd.</t>
  </si>
  <si>
    <t>INE317F01035</t>
  </si>
  <si>
    <t>Nesco Ltd.</t>
  </si>
  <si>
    <t>Commercial Services</t>
  </si>
  <si>
    <t>INE791I01019</t>
  </si>
  <si>
    <t>Brigade Enterprises Ltd.</t>
  </si>
  <si>
    <t>INE288B01029</t>
  </si>
  <si>
    <t>Deepak Nitrite Ltd.</t>
  </si>
  <si>
    <t>INE274V01019</t>
  </si>
  <si>
    <t>Shankara Building Products Ltd.</t>
  </si>
  <si>
    <t>INE131A01031</t>
  </si>
  <si>
    <t>Gujarat Mineral Development Corp. Ltd.</t>
  </si>
  <si>
    <t>INE060A01024</t>
  </si>
  <si>
    <t>Navneet Education Ltd.</t>
  </si>
  <si>
    <t>INE501G01024</t>
  </si>
  <si>
    <t>HT Media Ltd.</t>
  </si>
  <si>
    <t>INE100A01010</t>
  </si>
  <si>
    <t>Atul Ltd.</t>
  </si>
  <si>
    <t>INE054A01027</t>
  </si>
  <si>
    <t>VIP Industries Ltd.</t>
  </si>
  <si>
    <t>INE152M01016</t>
  </si>
  <si>
    <t>Triveni Turbine Ltd.</t>
  </si>
  <si>
    <t>INE668F01031</t>
  </si>
  <si>
    <t>Jyothy Laboratories Ltd.</t>
  </si>
  <si>
    <t>INE613A01020</t>
  </si>
  <si>
    <t>Rallis India Ltd.</t>
  </si>
  <si>
    <t>INE572A01028</t>
  </si>
  <si>
    <t>J.B. Chemicals &amp; Pharmaceuticals Ltd.</t>
  </si>
  <si>
    <t>INE463A01038</t>
  </si>
  <si>
    <t>Berger Paints India Ltd.</t>
  </si>
  <si>
    <t>INE269B01029</t>
  </si>
  <si>
    <t>Lakshmi Machine Works Ltd.</t>
  </si>
  <si>
    <t>INE635Q01029</t>
  </si>
  <si>
    <t>Gulf Oil Lubricants India Ltd.</t>
  </si>
  <si>
    <t>INE038F01029</t>
  </si>
  <si>
    <t>TV Today Network Ltd.</t>
  </si>
  <si>
    <t>INE120A01034</t>
  </si>
  <si>
    <t>Carborundum Universal Ltd.</t>
  </si>
  <si>
    <t>INE399G01015</t>
  </si>
  <si>
    <t>Ramkrishna Forgings Ltd.</t>
  </si>
  <si>
    <t>INE286K01024</t>
  </si>
  <si>
    <t>Techno Electric &amp; Engineering Co. Ltd.</t>
  </si>
  <si>
    <t>INE539A01019</t>
  </si>
  <si>
    <t>GHCL Ltd.</t>
  </si>
  <si>
    <t>INE758C01029</t>
  </si>
  <si>
    <t>Ahluwalia Contracts India Ltd.</t>
  </si>
  <si>
    <t>INE739E01017</t>
  </si>
  <si>
    <t>Cera Sanitaryware Ltd.</t>
  </si>
  <si>
    <t>INE455I01029</t>
  </si>
  <si>
    <t>Kaveri Seed Co. Ltd.</t>
  </si>
  <si>
    <t>INE002S01010</t>
  </si>
  <si>
    <t>Mahanagar Gas Ltd.</t>
  </si>
  <si>
    <t>INE634I01029</t>
  </si>
  <si>
    <t>KNR Constructions Ltd.</t>
  </si>
  <si>
    <t>INE366I01010</t>
  </si>
  <si>
    <t>VRL Logistics Ltd.</t>
  </si>
  <si>
    <t>INE782A01015</t>
  </si>
  <si>
    <t>Johnson Controls Hitachi Air Conditioning India Ltd.</t>
  </si>
  <si>
    <t>INE255A01020</t>
  </si>
  <si>
    <t>Essel Propack Ltd.</t>
  </si>
  <si>
    <t>INE213C01025</t>
  </si>
  <si>
    <t>Banco Products India Ltd.</t>
  </si>
  <si>
    <t>INE834I01025</t>
  </si>
  <si>
    <t>Khadim India Ltd.</t>
  </si>
  <si>
    <t>INE852F01015</t>
  </si>
  <si>
    <t>Gateway Distriparks Ltd.</t>
  </si>
  <si>
    <t>INE265F01028</t>
  </si>
  <si>
    <t>Entertainment Network India Ltd.</t>
  </si>
  <si>
    <t>INE536A01023</t>
  </si>
  <si>
    <t>Grindwell Norton Ltd.</t>
  </si>
  <si>
    <t>INE429I01024</t>
  </si>
  <si>
    <t>Consolidated Construction Consortium Ltd.</t>
  </si>
  <si>
    <r>
      <t>Franklin India Smaller Companies Fund As of Date -</t>
    </r>
    <r>
      <rPr>
        <b/>
        <sz val="8"/>
        <color theme="1"/>
        <rFont val="Arial"/>
        <family val="2"/>
      </rPr>
      <t xml:space="preserve">  31Jan2018</t>
    </r>
  </si>
  <si>
    <t>INE868B01028</t>
  </si>
  <si>
    <t>NCC Ltd./India</t>
  </si>
  <si>
    <r>
      <t>Templeton India Growth Fund As of Date -  31Jan201</t>
    </r>
    <r>
      <rPr>
        <b/>
        <sz val="8"/>
        <color theme="1"/>
        <rFont val="Arial"/>
        <family val="2"/>
      </rPr>
      <t>8</t>
    </r>
  </si>
  <si>
    <t>Franklin India Taxshield As of Date -  31Jan2018</t>
  </si>
  <si>
    <t>INE318A01026</t>
  </si>
  <si>
    <t>Pidilite Industries Ltd.</t>
  </si>
  <si>
    <t>INE671B01018</t>
  </si>
  <si>
    <t>Globsyn Technologies Ltd.</t>
  </si>
  <si>
    <t>FOREIGN EQUITY SECURITIES</t>
  </si>
  <si>
    <t>MU0295S00016</t>
  </si>
  <si>
    <t>MakeMyTrip Ltd.</t>
  </si>
  <si>
    <t>Bank Deposits</t>
  </si>
  <si>
    <t>Total Bank Deposits</t>
  </si>
  <si>
    <t>Citibank NA</t>
  </si>
  <si>
    <t>Foreign Mutual Fund units</t>
  </si>
  <si>
    <t>LU0195948665</t>
  </si>
  <si>
    <t>Franklin U.S. Opportunities Fund, Class I (ACC)</t>
  </si>
  <si>
    <t>Mutual Funds / ETF</t>
  </si>
  <si>
    <t>INF090I01GK1</t>
  </si>
  <si>
    <t>Franklin India Short Term Income Plan</t>
  </si>
  <si>
    <t>INF090I01FN7</t>
  </si>
  <si>
    <t>Franklin India Bluechip Fund</t>
  </si>
  <si>
    <t>INF732E01102</t>
  </si>
  <si>
    <t>R*Shares Gold BeEs</t>
  </si>
  <si>
    <t>Mutual Funds</t>
  </si>
  <si>
    <t>LU0195949390</t>
  </si>
  <si>
    <t>Franklin European Growth Fund, Class I (ACC)</t>
  </si>
  <si>
    <t>US1924461023</t>
  </si>
  <si>
    <t>Cognizant Technology Solutions Corp., A</t>
  </si>
  <si>
    <t>INF090I01GV8</t>
  </si>
  <si>
    <t>Franklin India Savings Plus Fund</t>
  </si>
  <si>
    <t>INF090I01GY2</t>
  </si>
  <si>
    <t>Templeton India Growth Fund</t>
  </si>
  <si>
    <t>INF090I01HB8</t>
  </si>
  <si>
    <t>Franklin India Dynamic Accrual Fund</t>
  </si>
  <si>
    <t>INF090I01FW8</t>
  </si>
  <si>
    <t>Franklin India Income Builder Account</t>
  </si>
  <si>
    <t>INF090I01FH9</t>
  </si>
  <si>
    <t>Franklin India Prima Fund</t>
  </si>
  <si>
    <t>Total Bank Deposit</t>
  </si>
  <si>
    <t>(c)Bank Deposit</t>
  </si>
  <si>
    <t>Make My Trip (USA)</t>
  </si>
  <si>
    <t>GB00BF5SDZ96</t>
  </si>
  <si>
    <t>Stock Spirits Group PLC</t>
  </si>
  <si>
    <t>BRLEVEACNOR2</t>
  </si>
  <si>
    <t>Mahle-Metal Leve SA</t>
  </si>
  <si>
    <t>KR7086900008</t>
  </si>
  <si>
    <t>Medy-tox Inc.</t>
  </si>
  <si>
    <t>AEA002301017</t>
  </si>
  <si>
    <t>Aramex PJSC</t>
  </si>
  <si>
    <t>KR7005930003</t>
  </si>
  <si>
    <t>Samsung Electronics Co. Ltd.</t>
  </si>
  <si>
    <t>US22943F1003</t>
  </si>
  <si>
    <t>Ctrip.com International Ltd., ADR</t>
  </si>
  <si>
    <t>PHY7571C1000</t>
  </si>
  <si>
    <t>Security Bank Corp.</t>
  </si>
  <si>
    <t>KR7035420009</t>
  </si>
  <si>
    <t>Naver Corp.</t>
  </si>
  <si>
    <t>KR7055550008</t>
  </si>
  <si>
    <t>Shinhan Financial Group Co. Ltd.</t>
  </si>
  <si>
    <t>PHY9297P1004</t>
  </si>
  <si>
    <t>Universal Robina Corp.</t>
  </si>
  <si>
    <t>KR7048260004</t>
  </si>
  <si>
    <t>Osstem Implant Co. Ltd.</t>
  </si>
  <si>
    <t>KR7047810007</t>
  </si>
  <si>
    <t>Korea Aerospace Industries Ltd.</t>
  </si>
  <si>
    <t>Make My Trip</t>
  </si>
  <si>
    <t>Cognizant Technology</t>
  </si>
  <si>
    <t>US88160R1014</t>
  </si>
  <si>
    <t>Tesla INC</t>
  </si>
  <si>
    <t>US7475251036</t>
  </si>
  <si>
    <t>Qualcomm</t>
  </si>
  <si>
    <t>US4581401001</t>
  </si>
  <si>
    <t xml:space="preserve">Intel Corp </t>
  </si>
  <si>
    <t>US5949181045</t>
  </si>
  <si>
    <t>Miscrsoft Corp</t>
  </si>
  <si>
    <t>US30303M1027</t>
  </si>
  <si>
    <t>Facebook Inc., A</t>
  </si>
  <si>
    <t>LU0626261944</t>
  </si>
  <si>
    <t>Franklin Technology Fund, Class J</t>
  </si>
  <si>
    <t>Foreign Mutual Fund Units</t>
  </si>
  <si>
    <t>Plan Name</t>
  </si>
  <si>
    <t xml:space="preserve">Dividend per unit </t>
  </si>
  <si>
    <t>Individual/HUF</t>
  </si>
  <si>
    <t>Others</t>
  </si>
  <si>
    <t>Direct Dividend Plan</t>
  </si>
  <si>
    <t>Dividend Plan</t>
  </si>
  <si>
    <t>Hotels/resorts &amp; Other Recreational Activities</t>
  </si>
  <si>
    <r>
      <t>Franklin India Ultra Short Bond Fund As of -31Jan2</t>
    </r>
    <r>
      <rPr>
        <b/>
        <sz val="8"/>
        <color theme="1"/>
        <rFont val="Arial"/>
        <family val="2"/>
      </rPr>
      <t>018</t>
    </r>
  </si>
  <si>
    <t>Rating</t>
  </si>
  <si>
    <t xml:space="preserve">Market Value
(Rs. in Lakhs) </t>
  </si>
  <si>
    <t>Debt Instruments</t>
  </si>
  <si>
    <t>INE657N07241</t>
  </si>
  <si>
    <t>8.50% Edelweiss Commodities Services Ltd (31-Jan-2020) **</t>
  </si>
  <si>
    <t>CRISIL AA</t>
  </si>
  <si>
    <t>INE607M08014</t>
  </si>
  <si>
    <t>Tata Power Renewable Energy Ltd (SBI + 13Bps) (22-Jan-2025) **</t>
  </si>
  <si>
    <t>CARE AA(SO)</t>
  </si>
  <si>
    <t>INE949L08293</t>
  </si>
  <si>
    <t>AU Small Finance Bank Ltd (SBI + 0 Bps) (26-Jun-2020) **</t>
  </si>
  <si>
    <t>IND A+</t>
  </si>
  <si>
    <t>INE623B07099</t>
  </si>
  <si>
    <t>10.25% Future Retail Ltd, Series A (06-Apr-2020) **</t>
  </si>
  <si>
    <t>CARE AA-</t>
  </si>
  <si>
    <t>INE146O07078</t>
  </si>
  <si>
    <t>Hinduja Leyland Finance Ltd (SBI + 0 Bps) (29-Apr-2020) **</t>
  </si>
  <si>
    <t>INE146O07086</t>
  </si>
  <si>
    <t>Hinduja Leyland Finance Ltd (SBI + 0 Bps) (15-May-2020) **</t>
  </si>
  <si>
    <t>INE658R08115</t>
  </si>
  <si>
    <t>Aspire Home Finance Corp Ltd (SBI + 0 Bps) (21-Jul-2023) **</t>
  </si>
  <si>
    <t>ICRA AA-</t>
  </si>
  <si>
    <t>INE063P08096</t>
  </si>
  <si>
    <t>10.15% Equitas Small Finance Bank Ltd (30-Aug-2019) **</t>
  </si>
  <si>
    <t>CARE A+</t>
  </si>
  <si>
    <t>INE949L08194</t>
  </si>
  <si>
    <t>AU Small Finance Bank Ltd (SBI MCLR + 85 Bps) (17-Mar-2020) **</t>
  </si>
  <si>
    <t>ICRA A+</t>
  </si>
  <si>
    <t>INE202B07IJ3</t>
  </si>
  <si>
    <t>9.05% Dewan Housing Finance Corp Ltd (09-Sep-2019) **</t>
  </si>
  <si>
    <t>CARE AAA</t>
  </si>
  <si>
    <t>INE245A08083</t>
  </si>
  <si>
    <t>7.70% Tata Power Co Ltd (02-Aug-2019) **</t>
  </si>
  <si>
    <t>INE155A08274</t>
  </si>
  <si>
    <t>8.25% Tata Motors Ltd (28-Jan-2019) **</t>
  </si>
  <si>
    <t>CARE AA+</t>
  </si>
  <si>
    <t>INE015L07352</t>
  </si>
  <si>
    <t>10.75% Edelweiss Asset Reconstruction Co Ltd (15-Jul-2019) **</t>
  </si>
  <si>
    <t>ICRA AA(SO)</t>
  </si>
  <si>
    <t>INE115A07MF9</t>
  </si>
  <si>
    <t>7.20% LIC Housing Finance Ltd (12-Sep-2018) **</t>
  </si>
  <si>
    <t>CRISIL AAA</t>
  </si>
  <si>
    <t>INE482A07043</t>
  </si>
  <si>
    <t>CEAT Ltd (SBI + 0 Bps) (31-Jul-2025) **</t>
  </si>
  <si>
    <t>CARE AA</t>
  </si>
  <si>
    <t>INE205A07113</t>
  </si>
  <si>
    <t>7.60% Vedanta Ltd (31-May-2019) **</t>
  </si>
  <si>
    <t>INE623B07123</t>
  </si>
  <si>
    <t>10.10% Future Retail Ltd, Series IX-D, (17-Apr-2020) **</t>
  </si>
  <si>
    <t>INE623B07131</t>
  </si>
  <si>
    <t>10.10% Future Retail Ltd, Series IX-E (17-Apr-2020) **</t>
  </si>
  <si>
    <t>INE081A08199</t>
  </si>
  <si>
    <t>9.15% Tata Steel Ltd (24-Jan-2019) **</t>
  </si>
  <si>
    <t>BWR AA</t>
  </si>
  <si>
    <t>INE616U07036</t>
  </si>
  <si>
    <t>8.70% Edelweiss Agri Value Chain Ltd (30-Jun-2027) **</t>
  </si>
  <si>
    <t>ICRA AA</t>
  </si>
  <si>
    <t>INE063P08104</t>
  </si>
  <si>
    <t>INE850M07111</t>
  </si>
  <si>
    <t>9.60% IFMR Capital Finance Pvt Ltd (27-Dec-2019) **</t>
  </si>
  <si>
    <t>INE216P07142</t>
  </si>
  <si>
    <t>9.00% Aavas Financiers Limited (10-Oct-2019) **</t>
  </si>
  <si>
    <t>INE001A07QW7</t>
  </si>
  <si>
    <t>7.33% Housing Development Finance Corp Ltd (11-Dec-2018) **</t>
  </si>
  <si>
    <t>INE850M08028</t>
  </si>
  <si>
    <t>10.44% IFMR Capital Finance Pvt Ltd Series A (02-Aug-2019) **</t>
  </si>
  <si>
    <t>INE850M08044</t>
  </si>
  <si>
    <t>10.44% IFMR Capital Finance Pvt Ltd Series B (02-Aug-2019) **</t>
  </si>
  <si>
    <t>INE063P07130</t>
  </si>
  <si>
    <t>11.66% Equitas Small Finance Bank Ltd (28-Jul-2020) **</t>
  </si>
  <si>
    <t>INE949L08285</t>
  </si>
  <si>
    <t>AU Small Finance Bank Ltd (SBI + 0 Bps) (21-May-2020) **</t>
  </si>
  <si>
    <t>INE063P07148</t>
  </si>
  <si>
    <t>11.66% Equitas Small Finance Bank Ltd (14-Aug-2020) **</t>
  </si>
  <si>
    <t>INE657N07381</t>
  </si>
  <si>
    <t>8.70% Edelweiss Commodities Services Ltd (30-Jun-2027) **</t>
  </si>
  <si>
    <t>INE245A08067</t>
  </si>
  <si>
    <t>9.48% Tata Power Co Ltd (17-Nov-2019) **</t>
  </si>
  <si>
    <t>INE850M08036</t>
  </si>
  <si>
    <t>10.44% IFMR Capital Finance Pvt Ltd Series C (02-Aug-2019) **</t>
  </si>
  <si>
    <t>INE063P08054</t>
  </si>
  <si>
    <t>10.15% Equitas Small Finance Bank Ltd (26-Aug-2019) **</t>
  </si>
  <si>
    <t>INE205A07089</t>
  </si>
  <si>
    <t>8.25% Vedanta Ltd (28-Oct-2019) **</t>
  </si>
  <si>
    <t>INE001A07QC9</t>
  </si>
  <si>
    <t>7.45% Housing Development Finance Corp Ltd (14-Jun-2018) **</t>
  </si>
  <si>
    <t>INE140A07369</t>
  </si>
  <si>
    <t>8.13% Piramal Enterprises Ltd (27-Jun-2019) **</t>
  </si>
  <si>
    <t>INE001A07PW9</t>
  </si>
  <si>
    <t>7.40% Housing Development Finance Corp Ltd (22-Nov-2018) **</t>
  </si>
  <si>
    <t>INE880J07049</t>
  </si>
  <si>
    <t>11.90% JSW Infrastructure Ltd (07-Mar-2019) **</t>
  </si>
  <si>
    <t>INE115A07GH7</t>
  </si>
  <si>
    <t>8.72% LIC Housing Finance Ltd (28-Nov-2019)</t>
  </si>
  <si>
    <t>INE155A08084</t>
  </si>
  <si>
    <t>10.00% Tata Motors Ltd (28-May-2019) **</t>
  </si>
  <si>
    <t>INE115A07HJ1</t>
  </si>
  <si>
    <t>8.60% LIC Housing Finance Ltd (27-Jul-2018) **</t>
  </si>
  <si>
    <t>INE658R08024</t>
  </si>
  <si>
    <t>11.00% Aspire Home Finance Corp Ltd (03-May-2021) **</t>
  </si>
  <si>
    <t>INE252T07024</t>
  </si>
  <si>
    <t>11.50% Xander Finance Pvt Ltd (03-Aug-2018) **</t>
  </si>
  <si>
    <t>INE001A07PS7</t>
  </si>
  <si>
    <t>7.50% Housing Development Finance Corp Ltd (12-Oct-2018)</t>
  </si>
  <si>
    <t>INE115A07GK1</t>
  </si>
  <si>
    <t>8.61% LIC Housing Finance Ltd (11-Dec-2019)</t>
  </si>
  <si>
    <t>INE115A07HN3</t>
  </si>
  <si>
    <t>9.41% LIC Housing Finance Ltd (08-Feb-2019) **</t>
  </si>
  <si>
    <t>INE115A07LH7</t>
  </si>
  <si>
    <t>7.79% LIC Housing Finance Ltd (10-May-2019) **</t>
  </si>
  <si>
    <t>INE001A07PU3</t>
  </si>
  <si>
    <t>7.80% Housing Development Finance Corp Ltd (11-Nov-2019) **</t>
  </si>
  <si>
    <t>INE001A07PR9</t>
  </si>
  <si>
    <t>7.69% Housing Development Finance Corp Ltd (04-Dec-2019) **</t>
  </si>
  <si>
    <t>INE658R08032</t>
  </si>
  <si>
    <t>11.00% Aspire Home Finance Corp Ltd (16-May-2021) **</t>
  </si>
  <si>
    <t>INE247U07014</t>
  </si>
  <si>
    <t>11.19% Equitas Small Finance Bank Ltd (08-Jan-2021) **</t>
  </si>
  <si>
    <t>CRISIL A</t>
  </si>
  <si>
    <t>INE851M07119</t>
  </si>
  <si>
    <t>8.63% Volkswagen Finance Pvt Ltd (28-Dec-2018) **</t>
  </si>
  <si>
    <t>IND AAA</t>
  </si>
  <si>
    <t>INE155A08118</t>
  </si>
  <si>
    <t>9.69% Tata Motors Ltd (29-Mar-2019) **</t>
  </si>
  <si>
    <t>INE261F08808</t>
  </si>
  <si>
    <t>7.18% National Bank For Agriculture And Rural Development (23-Mar-2020) **</t>
  </si>
  <si>
    <t>INE523H07841</t>
  </si>
  <si>
    <t>8.70% Jm Financial Products Ltd (25-Jul-2019) **</t>
  </si>
  <si>
    <t>INE205A07105</t>
  </si>
  <si>
    <t>7.50% Vedanta Ltd (29-Nov-2019) **</t>
  </si>
  <si>
    <t>INE528S07052</t>
  </si>
  <si>
    <t>9.00%  Edelweiss Retail Finance Ltd Option IV (19-Aug-2020) **</t>
  </si>
  <si>
    <t>INE528S07045</t>
  </si>
  <si>
    <t>9% Edelweiss Retail Finance Limited (19-Aug-2020) **</t>
  </si>
  <si>
    <t>INE271C07111</t>
  </si>
  <si>
    <t>12.25% DLF Ltd, Series II (10-Aug-2018) **</t>
  </si>
  <si>
    <t>ICRA A</t>
  </si>
  <si>
    <t>INE850M07079</t>
  </si>
  <si>
    <t>11.15% IFMR Capital Finance Pvt Ltd (13-Mar-2018) **</t>
  </si>
  <si>
    <t>INE115A07LA2</t>
  </si>
  <si>
    <t>9.41% LIC Housing Finance Ltd (16-Feb-2018) **</t>
  </si>
  <si>
    <t>(b) Privately Placed / Unlisted</t>
  </si>
  <si>
    <t>INE999J07013</t>
  </si>
  <si>
    <t>ATC Telecom Infrastructure Ltd (SBI + 60 Bps) (28-Apr-2020) **</t>
  </si>
  <si>
    <t>BWR AA-</t>
  </si>
  <si>
    <t>INE680R07012</t>
  </si>
  <si>
    <t>9.50% Piramal Realty Private Limited (13-Mar-2020) **</t>
  </si>
  <si>
    <t>ICRA A+(SO)</t>
  </si>
  <si>
    <t>INE351E08016</t>
  </si>
  <si>
    <t>9.20% Dlf Home Developers Ltd (21-Nov-2019) **</t>
  </si>
  <si>
    <t>BWR A(SO)</t>
  </si>
  <si>
    <t>INE357U08019</t>
  </si>
  <si>
    <t>0.00% Yes Capital India Pvt Ltd (12-Oct-2020) **</t>
  </si>
  <si>
    <t>INE081T08108</t>
  </si>
  <si>
    <t>9.50% Aasan Corporate Solutions Pvt Ltd (20-Dec-2019) **</t>
  </si>
  <si>
    <t>INE081T07027</t>
  </si>
  <si>
    <t>9.50% Aasan Corporate Solutions Pvt Ltd (13-Mar-2020) **</t>
  </si>
  <si>
    <t>INE532S07021</t>
  </si>
  <si>
    <t>0.00% Dish Infra Services Pvt Ltd (28-May-2018) **</t>
  </si>
  <si>
    <t>CARE A+(SO)</t>
  </si>
  <si>
    <t>INE192L08092</t>
  </si>
  <si>
    <t>0.00% JSW Techno Projects Management Ltd (07-Dec-2018) **</t>
  </si>
  <si>
    <t>INE192L08084</t>
  </si>
  <si>
    <t>0.00% JSW Techno Projects Management Ltd (09-Jun-2018) **</t>
  </si>
  <si>
    <t>INE392R08020</t>
  </si>
  <si>
    <t>0.00% Dolvi Minerals And Metals Pvt Limited (22-Oct-2019) **</t>
  </si>
  <si>
    <t>BWR A-(SO)</t>
  </si>
  <si>
    <t>INE445K07197</t>
  </si>
  <si>
    <t>0.00% Reliance Broadcast Network Ltd (14-Dec-2018) **</t>
  </si>
  <si>
    <t>CARE AA+(SO)</t>
  </si>
  <si>
    <t>INE139S07025</t>
  </si>
  <si>
    <t>10.25% Renew Solar Power Private Limited (29-Nov-2019) **</t>
  </si>
  <si>
    <t>INE069R07125</t>
  </si>
  <si>
    <t>8.60% Sprit Infrapower &amp; Multiventures Private Limited (25-Mar-2021) **</t>
  </si>
  <si>
    <t>BWR AA- (SO)</t>
  </si>
  <si>
    <t>INE081T08090</t>
  </si>
  <si>
    <t>9.50% Aasan Corporate Solutions Pvt Ltd (13-Dec-2019) **</t>
  </si>
  <si>
    <t>INE729R08015</t>
  </si>
  <si>
    <t>0.00% SBK Properties Pvt Ltd (09-Jan-2020) **</t>
  </si>
  <si>
    <t>ICRA AA-(SO)</t>
  </si>
  <si>
    <t>INE960S07024</t>
  </si>
  <si>
    <t>0.00% JSW Logistics Infrastructure Pvt Ltd (14-Sep-2018) **</t>
  </si>
  <si>
    <t>INE960S07032</t>
  </si>
  <si>
    <t>0.00% JSW Logistics Infrastructure Pvt Ltd (14-Dec-2018) **</t>
  </si>
  <si>
    <t>INE960S07057</t>
  </si>
  <si>
    <t>0.00% JSW Logistics Infrastructure Pvt Ltd (14-Jun-2019) **</t>
  </si>
  <si>
    <t>INE081T08025</t>
  </si>
  <si>
    <t>11.8% Aasan Corporate Solutions Pvt Ltd (29-Jun-2018) **</t>
  </si>
  <si>
    <t>INE311S08127</t>
  </si>
  <si>
    <t>9.6% MA Multi-Trade Pvt Ltd (17-Feb-2020) **</t>
  </si>
  <si>
    <t>BWR A+ (SO)</t>
  </si>
  <si>
    <t>INE321N07244</t>
  </si>
  <si>
    <t>0.00% KKR India Financial Services Pvt Ltd (10-Mar-2021) **</t>
  </si>
  <si>
    <t>Money Market Instruments</t>
  </si>
  <si>
    <t>Certificate of Deposit</t>
  </si>
  <si>
    <t>INE238A16S56</t>
  </si>
  <si>
    <t>Axis Bank Ltd (06-Jun-2018) **</t>
  </si>
  <si>
    <t>ICRA A1+</t>
  </si>
  <si>
    <t>INE556F16226</t>
  </si>
  <si>
    <t>Small Industries Development Bank Of India (24-May-2018) **</t>
  </si>
  <si>
    <t>CARE A1+</t>
  </si>
  <si>
    <t>INE261F16256</t>
  </si>
  <si>
    <t>National Bank For Agriculture And Rural Development (02-Mar-2018) **</t>
  </si>
  <si>
    <t>CRISIL A1+</t>
  </si>
  <si>
    <t>INE040A16BO5</t>
  </si>
  <si>
    <t>HDFC Bank Ltd (12-Jun-2018) **</t>
  </si>
  <si>
    <t>INE238A16U78</t>
  </si>
  <si>
    <t>Axis Bank Ltd (20-Jun-2018)</t>
  </si>
  <si>
    <t>INE261F16231</t>
  </si>
  <si>
    <t>National Bank For Agriculture And Rural Development (07-Feb-2018) **</t>
  </si>
  <si>
    <t>INE238A16W27</t>
  </si>
  <si>
    <t>Axis Bank Ltd (07-Jun-2018) **</t>
  </si>
  <si>
    <t>INE237A163C9</t>
  </si>
  <si>
    <t>Kotak Mahindra Bank Ltd (29-Jun-2018) **</t>
  </si>
  <si>
    <t>INE237A169A0</t>
  </si>
  <si>
    <t>Kotak Mahindra Bank Ltd (11-Sep-2018) **</t>
  </si>
  <si>
    <t>INE095A16WZ1</t>
  </si>
  <si>
    <t>Indusind Bank Ltd (29-Jan-2019)</t>
  </si>
  <si>
    <t>INE092T16934</t>
  </si>
  <si>
    <t>IDFC Bank Ltd (21-Feb-2018) **</t>
  </si>
  <si>
    <t>INE238A16Q90</t>
  </si>
  <si>
    <t>Axis Bank Ltd (01-Mar-2018) **</t>
  </si>
  <si>
    <t>INE238A16W19</t>
  </si>
  <si>
    <t>Axis Bank Ltd (30-May-2018) **</t>
  </si>
  <si>
    <t>INE040A16BR8</t>
  </si>
  <si>
    <t>HDFC Bank Ltd (29-Jun-2018) **</t>
  </si>
  <si>
    <t>INE092T16BG2</t>
  </si>
  <si>
    <t>IDFC Bank Ltd (29-May-2018) **</t>
  </si>
  <si>
    <t>INE238A16R08</t>
  </si>
  <si>
    <t>Axis Bank Ltd (06-Mar-2018) **</t>
  </si>
  <si>
    <t>INE238A16W84</t>
  </si>
  <si>
    <t>Axis Bank Ltd (26-Mar-2018) **</t>
  </si>
  <si>
    <t>Commercial Paper</t>
  </si>
  <si>
    <t>INE477A14767</t>
  </si>
  <si>
    <t>Can Fin Homes Ltd (20-Jul-2018) **</t>
  </si>
  <si>
    <t>INE001A14QX1</t>
  </si>
  <si>
    <t>Housing Development Finance Corp Ltd (04-Jun-2018)</t>
  </si>
  <si>
    <t>INE458U14070</t>
  </si>
  <si>
    <t>Wadhawan Global Capital Pvt Ltd (11-Dec-2018) **</t>
  </si>
  <si>
    <t>INE404K14DC8</t>
  </si>
  <si>
    <t>Shapoorji Pallonji And Co Pvt Ltd (08-May-2018) **</t>
  </si>
  <si>
    <t>INE001A14RY7</t>
  </si>
  <si>
    <t>Housing Development Finance Corp Ltd (07-Jun-2018)</t>
  </si>
  <si>
    <t>INE404K14DB0</t>
  </si>
  <si>
    <t>Shapoorji Pallonji And Co Pvt Ltd (26-Apr-2018) **</t>
  </si>
  <si>
    <t>INE001A14RR1</t>
  </si>
  <si>
    <t>Housing Development Finance Corp Ltd (30-May-2018)</t>
  </si>
  <si>
    <t>INE477A14726</t>
  </si>
  <si>
    <t>Can Fin Homes Ltd (15-Jun-2018) **</t>
  </si>
  <si>
    <t>INE155A14NE2</t>
  </si>
  <si>
    <t>Tata Motors Ltd (16-Jul-2018) **</t>
  </si>
  <si>
    <t>INE660N14AC5</t>
  </si>
  <si>
    <t>S D Corporation Private Ltd (03-Aug-2018) **</t>
  </si>
  <si>
    <t>CARE A1+(SO)</t>
  </si>
  <si>
    <t>INE371K14563</t>
  </si>
  <si>
    <t>Tata Realty &amp; Infrastructure Ltd (20-Feb-2018) **</t>
  </si>
  <si>
    <t>INE001A14RX9</t>
  </si>
  <si>
    <t>Housing Development Finance Corp Ltd (20-Jun-2018) **</t>
  </si>
  <si>
    <t>INE514E14MJ3</t>
  </si>
  <si>
    <t>Export-Import Bank Of India (09-Mar-2018) **</t>
  </si>
  <si>
    <t>INE134E14964</t>
  </si>
  <si>
    <t>Power Finance Corp Ltd (15-Jun-2018) **</t>
  </si>
  <si>
    <t>INE031A14309</t>
  </si>
  <si>
    <t>Housing &amp; Urban Development Corp Ltd (16-May-2018) **</t>
  </si>
  <si>
    <t>Fixed Deposit</t>
  </si>
  <si>
    <t>0.06% CITIBANK NA., 01-Feb-2018</t>
  </si>
  <si>
    <t>NR</t>
  </si>
  <si>
    <t>** Non - Traded / Thinly Traded Scrips</t>
  </si>
  <si>
    <t>Direct Super Institutional Plan Growth Option</t>
  </si>
  <si>
    <t>Super Institutional Plan Growth Option</t>
  </si>
  <si>
    <t>Institutional Plan Growth Option</t>
  </si>
  <si>
    <t>Retail Plan Growth Option</t>
  </si>
  <si>
    <t>Retail Plan Weekly Dividend Option</t>
  </si>
  <si>
    <t>Super Institutional Plan Weekly Dividend Option</t>
  </si>
  <si>
    <t>Direct Super Institutional Plan Weekly Dividend Option</t>
  </si>
  <si>
    <t>Super Institutional Plan Daily Dividend Option</t>
  </si>
  <si>
    <t>Direct Super Institutional Plan Daily Dividend Option</t>
  </si>
  <si>
    <t>Retail Plan Daily Dividend Option</t>
  </si>
  <si>
    <t>Institutional Plan Daily Dividend Option</t>
  </si>
  <si>
    <t>Institutional Plan Daily Dividend Reinvestment Option</t>
  </si>
  <si>
    <t>Super Institutional Plan Daily Dividend Reinvestment Option</t>
  </si>
  <si>
    <t>Direct Super Institutional Plan Daily Dividend Reinvestment Option</t>
  </si>
  <si>
    <t>c) Average Maturity as on 31-Jan-2018</t>
  </si>
  <si>
    <r>
      <t>Franklin India Treasury Management Account As of -</t>
    </r>
    <r>
      <rPr>
        <b/>
        <sz val="8"/>
        <color theme="1"/>
        <rFont val="Arial"/>
        <family val="2"/>
      </rPr>
      <t>31Jan2018</t>
    </r>
  </si>
  <si>
    <t>INE001A07OV4</t>
  </si>
  <si>
    <t>8.38% Housing Development Finance Corp Ltd (09-Mar-2018) **</t>
  </si>
  <si>
    <t>INE202B07HB2</t>
  </si>
  <si>
    <t>9.1% Dewan Housing Finance Corp Ltd (16-Mar-2018) **</t>
  </si>
  <si>
    <t>INE252T07016</t>
  </si>
  <si>
    <t>11.50% Xander Finance Pvt Ltd (03-Feb-2018) **</t>
  </si>
  <si>
    <t>INE528G16M30</t>
  </si>
  <si>
    <t>Yes Bank Ltd (22-Mar-2018) **</t>
  </si>
  <si>
    <t>INE238A16V02</t>
  </si>
  <si>
    <t>Axis Bank Ltd (27-Feb-2018) **</t>
  </si>
  <si>
    <t>INE160A16LC5</t>
  </si>
  <si>
    <t>Punjab National Bank (13-Mar-2018) **</t>
  </si>
  <si>
    <t>INE090A162O2</t>
  </si>
  <si>
    <t>ICICI Bank Ltd (28-Mar-2018) **</t>
  </si>
  <si>
    <t>INE238A16W01</t>
  </si>
  <si>
    <t>Axis Bank Ltd (12-Mar-2018) **</t>
  </si>
  <si>
    <t>INE237A16W85</t>
  </si>
  <si>
    <t>Kotak Mahindra Bank Ltd (01-Feb-2018) **</t>
  </si>
  <si>
    <t>INE261F16249</t>
  </si>
  <si>
    <t>National Bank For Agriculture And Rural Developm (20-Feb-2018) **</t>
  </si>
  <si>
    <t>INE742O14534</t>
  </si>
  <si>
    <t>Reliance Retail Ltd (26-Mar-2018) **</t>
  </si>
  <si>
    <t>INE557F14EC1</t>
  </si>
  <si>
    <t>National Housing Bank (27-Mar-2018) **</t>
  </si>
  <si>
    <t>INE261F14CD2</t>
  </si>
  <si>
    <t>National Bank For Agriculture And Rural Developm (01-Mar-2018) **</t>
  </si>
  <si>
    <t>INE721A14AT6</t>
  </si>
  <si>
    <t>Shriram Transport Finance Co Ltd (15-Mar-2018) **</t>
  </si>
  <si>
    <t>INE018E14KO9</t>
  </si>
  <si>
    <t>Sbi Cards &amp; Payment Services Pvt Ltd (05-Feb-2018) **</t>
  </si>
  <si>
    <t>INE110L14FP6</t>
  </si>
  <si>
    <t>Reliance Jio Infocomm Limited (12-Feb-2018) **</t>
  </si>
  <si>
    <t>INE752P14530</t>
  </si>
  <si>
    <t>Future Retail Ltd (15-Feb-2018) **</t>
  </si>
  <si>
    <t>INE377Y14066</t>
  </si>
  <si>
    <t>Bajaj Housing Finance Ltd (26-Feb-2018) **</t>
  </si>
  <si>
    <t>INE657N14OE8</t>
  </si>
  <si>
    <t>Edelweiss Commodities Services Ltd (05-Mar-2018) **</t>
  </si>
  <si>
    <t>INE018E14KM3</t>
  </si>
  <si>
    <t>SBI Cards &amp; Payment Services Pvt Ltd (15-Mar-2018) **</t>
  </si>
  <si>
    <t>INE850M14653</t>
  </si>
  <si>
    <t>IFMR Capital Finance Pvt Ltd (22-Feb-2018) **</t>
  </si>
  <si>
    <t>INE831R14793</t>
  </si>
  <si>
    <t>Aditya Birla Housing Finance Ltd (05-Feb-2018) **</t>
  </si>
  <si>
    <t>INE688I14EG9</t>
  </si>
  <si>
    <t>Capital First Ltd (08-Mar-2018) **</t>
  </si>
  <si>
    <t>INE205A14LJ8</t>
  </si>
  <si>
    <t>Vedanta Ltd (12-Mar-2018) **</t>
  </si>
  <si>
    <t>INE721A14AR0</t>
  </si>
  <si>
    <t>Shriram Transport Finance Co Ltd (22-Mar-2018) **</t>
  </si>
  <si>
    <t>INE572E14CV7</t>
  </si>
  <si>
    <t>Pnb Housing Finance Ltd (14-Mar-2018) **</t>
  </si>
  <si>
    <t>INE751F14111</t>
  </si>
  <si>
    <t>Tata International Limited (26-Mar-2018) **</t>
  </si>
  <si>
    <t>CARE A1</t>
  </si>
  <si>
    <t>INE033L14HL5</t>
  </si>
  <si>
    <t>Tata Capital Housing Finance Ltd (16-Mar-2018) **</t>
  </si>
  <si>
    <t>INE018E14KU6</t>
  </si>
  <si>
    <t>SBI Cards &amp; Payment Services Pvt Ltd (14-Mar-2018) **</t>
  </si>
  <si>
    <t>INE514E14LY4</t>
  </si>
  <si>
    <t>Export-Import Bank Of India (14-Mar-2018) **</t>
  </si>
  <si>
    <t>INE432R14048</t>
  </si>
  <si>
    <t>Shriram Housing Finance Ltd (09-Mar-2018) **</t>
  </si>
  <si>
    <t>INE265J14916</t>
  </si>
  <si>
    <t>Jm Financial Asset Reconstruction Co Ltd (05-Mar-2018) **</t>
  </si>
  <si>
    <t>INE027E14EX4</t>
  </si>
  <si>
    <t>L&amp;T Finance Ltd (26-Mar-2018) **</t>
  </si>
  <si>
    <t>INE265J14908</t>
  </si>
  <si>
    <t>Jm Financial Asset Reconstruction Co Ltd (07-Mar-2018) **</t>
  </si>
  <si>
    <t>INE657N14NJ9</t>
  </si>
  <si>
    <t>Edelweiss Commodities Services Ltd (06-Feb-2018) **</t>
  </si>
  <si>
    <t>INE404K14DA2</t>
  </si>
  <si>
    <t>Shapoorji Pallonji And Co Pvt Ltd (08-Feb-2018) **</t>
  </si>
  <si>
    <t>INE975F14LL1</t>
  </si>
  <si>
    <t>Kotak Mahindra Investments Ltd (15-Feb-2018) **</t>
  </si>
  <si>
    <t>INE033L14HI1</t>
  </si>
  <si>
    <t>Tata Capital Housing Finance Ltd (26-Feb-2018) **</t>
  </si>
  <si>
    <t>INE860H14B55</t>
  </si>
  <si>
    <t>Aditya Birla Finance Ltd (05-Mar-2018) **</t>
  </si>
  <si>
    <t>INE901W14455</t>
  </si>
  <si>
    <t>Jm Financial Capital Ltd (19-Mar-2018) **</t>
  </si>
  <si>
    <t>INE623B14996</t>
  </si>
  <si>
    <t>Future Enterprises Ltd (20-Mar-2018) **</t>
  </si>
  <si>
    <t>INE688I14EZ9</t>
  </si>
  <si>
    <t>Capital First Ltd (15-Mar-2018) **</t>
  </si>
  <si>
    <t>INE623B14988</t>
  </si>
  <si>
    <t>Future Enterprises Ltd (08-Feb-2018) **</t>
  </si>
  <si>
    <t>INE623B14AA2</t>
  </si>
  <si>
    <t>Future Enterprises Ltd (22-Mar-2018) **</t>
  </si>
  <si>
    <t>INE860H14B63</t>
  </si>
  <si>
    <t>Aditya Birla Finance Ltd (26-Mar-2018) **</t>
  </si>
  <si>
    <t>Regular Plan Growth Option</t>
  </si>
  <si>
    <t>Direct Super Institutional Growth Option</t>
  </si>
  <si>
    <t>Regular Plan Daily Divdend Reinvestment Option</t>
  </si>
  <si>
    <t>Regular Plan Weekly Dividend Option</t>
  </si>
  <si>
    <t>Institutional Plan Weekly Dividend Option</t>
  </si>
  <si>
    <t>Direct Super Institutional Weekly Dividend Option</t>
  </si>
  <si>
    <t>Direct Super Institutional Daily Divdend Reinvestment Option</t>
  </si>
  <si>
    <t>Unclaimed Redemption Plan - Growth</t>
  </si>
  <si>
    <t>Unclaimed Dividend Plan - Growth</t>
  </si>
  <si>
    <t>Direct Super Institutional Plan Daily Divdend Reinvestment Option</t>
  </si>
  <si>
    <r>
      <t>Franklin India Income Opportunities Fund As of -31</t>
    </r>
    <r>
      <rPr>
        <b/>
        <sz val="8"/>
        <color theme="1"/>
        <rFont val="Arial"/>
        <family val="2"/>
      </rPr>
      <t>Jan2018</t>
    </r>
  </si>
  <si>
    <t>INE694L07107</t>
  </si>
  <si>
    <t>7.85% Talwandi Sabo Power Ltd (04-Aug-2020) **</t>
  </si>
  <si>
    <t>CRISIL AA(SO)</t>
  </si>
  <si>
    <t>INE641O08035</t>
  </si>
  <si>
    <t>9.55% Piramal Finance Ltd (08-Mar-2027) **</t>
  </si>
  <si>
    <t>INE115A07FQ0</t>
  </si>
  <si>
    <t>0.00% LIC Housing Finance Ltd (02-Sep-2019) **</t>
  </si>
  <si>
    <t>INE528G08352</t>
  </si>
  <si>
    <t>9.50% Yes Bank Ltd (23-12-2021) **</t>
  </si>
  <si>
    <t>INE270O08025</t>
  </si>
  <si>
    <t>0.00% RKN Retail Pvt Ltd (30-Apr-2020) **</t>
  </si>
  <si>
    <t>IND A-</t>
  </si>
  <si>
    <t>INE434A08083</t>
  </si>
  <si>
    <t>9.20% Andhra Bank (31-Oct-2022) **</t>
  </si>
  <si>
    <t>CRISIL AA-</t>
  </si>
  <si>
    <t>INE657N07415</t>
  </si>
  <si>
    <t>8.40% Edelweiss Commodities Services Ltd (26-Oct-2020) **</t>
  </si>
  <si>
    <t>INE271C07178</t>
  </si>
  <si>
    <t>12.25% DLF Ltd., Tranche II Series IV, (11-Aug-2020) **</t>
  </si>
  <si>
    <t>INE036A07476</t>
  </si>
  <si>
    <t>Reliance Infrastructure Ltd (IBL+10Bps) (25-Sep-2018) **</t>
  </si>
  <si>
    <t>IND A+(SO)</t>
  </si>
  <si>
    <t>INE245A08042</t>
  </si>
  <si>
    <t>10.75% Tata Power Co Ltd (21-Aug-2022) **</t>
  </si>
  <si>
    <t>INE271C07137</t>
  </si>
  <si>
    <t>12.25% DLF Ltd, Series IV (11-Aug-2020) **</t>
  </si>
  <si>
    <t>INE271C07129</t>
  </si>
  <si>
    <t>12.25% DLF Ltd, Series III (09-Aug-2019) **</t>
  </si>
  <si>
    <t>INE220J07022</t>
  </si>
  <si>
    <t>11.95% Future Consumer Ltd (17-Mar-2018) **</t>
  </si>
  <si>
    <t>CARE A</t>
  </si>
  <si>
    <t>INE434A08067</t>
  </si>
  <si>
    <t>10.99% Andhra Bank (05-Aug-2021) **</t>
  </si>
  <si>
    <t>INE038A07274</t>
  </si>
  <si>
    <t>9.6% Hindalco Industries Ltd (02-Aug-2022) **</t>
  </si>
  <si>
    <t>INE112A08036</t>
  </si>
  <si>
    <t>9.23% Corporation Bank Ltd (14-Nov-2022) **</t>
  </si>
  <si>
    <t>BWR A+</t>
  </si>
  <si>
    <t>INE146O08118</t>
  </si>
  <si>
    <t>9.20% Hinduja Leyland Finance Ltd (13-Sep-2024) **</t>
  </si>
  <si>
    <t>INE084A08052</t>
  </si>
  <si>
    <t>11.00% Bank Of India (08-Aug-2024) **</t>
  </si>
  <si>
    <t>INE866N07016</t>
  </si>
  <si>
    <t>10.90% DLF Emporio Ltd (21-Nov-2021) **</t>
  </si>
  <si>
    <t>INE528G08394</t>
  </si>
  <si>
    <t>9.00% Yes Bank Ltd (18-Oct-2022) **</t>
  </si>
  <si>
    <t>INE084A08078</t>
  </si>
  <si>
    <t>11.50% Bank Of India (22-Jun-2021) **</t>
  </si>
  <si>
    <t>CRISIL A+</t>
  </si>
  <si>
    <t>INE657N07266</t>
  </si>
  <si>
    <t>8.70% Edelweiss Commodities Services Ltd (15-Apr-2020) **</t>
  </si>
  <si>
    <t>INE020B08AN6</t>
  </si>
  <si>
    <t>6.99% Rural Electrification Corp Ltd (31-Dec-2020) **</t>
  </si>
  <si>
    <t>INE112A08028</t>
  </si>
  <si>
    <t>10.28% Corporation Bank Ltd (24-Mar-2022) **</t>
  </si>
  <si>
    <t>CRISIL A-</t>
  </si>
  <si>
    <t>INE916DA7PI5</t>
  </si>
  <si>
    <t>0.00% Kotak Mahindra Prime Ltd (26-Apr-2021) **</t>
  </si>
  <si>
    <t>INE720G08066</t>
  </si>
  <si>
    <t>Jindal Power Ltd  (SBI+100 Bps) (21-Dec-2018) **</t>
  </si>
  <si>
    <t>ICRA A-</t>
  </si>
  <si>
    <t>INE606L08158</t>
  </si>
  <si>
    <t>0.00% Aditya Birla Retail Limited (20-Sep-2019) **</t>
  </si>
  <si>
    <t>INE458U07033</t>
  </si>
  <si>
    <t>0.00% Wadhawan Global Capital Pvt Ltd (02-Aug-2022) **</t>
  </si>
  <si>
    <t>CARE AAA(SO)</t>
  </si>
  <si>
    <t>INE003S07098</t>
  </si>
  <si>
    <t>12.68% Renew Power Ventures Pvt. Ltd., Series III, (23-Mar-2020) **</t>
  </si>
  <si>
    <t>Privately Rated</t>
  </si>
  <si>
    <t>INE598K07011</t>
  </si>
  <si>
    <t>9.00% Pune Solapur Expressways Pvt Ltd (31-Mar-2029) **</t>
  </si>
  <si>
    <t>ICRA A(SO)</t>
  </si>
  <si>
    <t>INE423Y07013</t>
  </si>
  <si>
    <t>9.40% Small Business Fincredit India Pvt Ltd (28-Sep-2020) **</t>
  </si>
  <si>
    <t>INE333T07063</t>
  </si>
  <si>
    <t>11.49% Reliance Big Pvt Ltd (14-Jan-2021) **</t>
  </si>
  <si>
    <t>INE428K07011</t>
  </si>
  <si>
    <t>11.49% Reliance Infrastructure Consulting &amp; Engineers (15-Jan-2021) **</t>
  </si>
  <si>
    <t>INE964Q07012</t>
  </si>
  <si>
    <t>9.60% Renew Wind Energy (Raj One) Pvt Ltd (31-Mar-2023) **</t>
  </si>
  <si>
    <t>INE351E08040</t>
  </si>
  <si>
    <t>INE946S07072</t>
  </si>
  <si>
    <t>12.15% Nufuture Digital (India) Ltd (31-May-2019) **</t>
  </si>
  <si>
    <t>INE082T07033</t>
  </si>
  <si>
    <t>0.00% Pri-Media Services Pvt. Ltd. Series C (30-Jun-2020) **</t>
  </si>
  <si>
    <t>INE567W07011</t>
  </si>
  <si>
    <t>13.15% Greenko Solar Energy Private Limited (18-May-2020) **</t>
  </si>
  <si>
    <t>INE598K07029</t>
  </si>
  <si>
    <t>INE507R07033</t>
  </si>
  <si>
    <t>13.00% OPJ Trading Private Ltd (16-Oct-2020) **</t>
  </si>
  <si>
    <t>INE003S07080</t>
  </si>
  <si>
    <t>12.68% Renew Power Ventures Pvt. Ltd., Series II, (23-Mar-2020) **</t>
  </si>
  <si>
    <t>INE720G08074</t>
  </si>
  <si>
    <t>Jindal Power Ltd  (SBI+100 Bps) (20-Dec-2019) **</t>
  </si>
  <si>
    <t>INE285T07073</t>
  </si>
  <si>
    <t>11.90% Bhavna Asset Operators Private Ltd (31-Aug-2019) **</t>
  </si>
  <si>
    <t>INE476S08011</t>
  </si>
  <si>
    <t>10.00% Greenko Clean Energy Projects Private Limited (30-Sep-2018) **</t>
  </si>
  <si>
    <t>INE840S07069</t>
  </si>
  <si>
    <t>11.90% Legitimate Asset Operators Pvt Ltd (30-Nov-2018) **</t>
  </si>
  <si>
    <t>INE931Q08035</t>
  </si>
  <si>
    <t>8.40% Promont Hillside Pvt Ltd (26-Jun-2020) **</t>
  </si>
  <si>
    <t>INE606L08166</t>
  </si>
  <si>
    <t>0.00% Aditya Birla Retail Limited (24-Jun-2020) **</t>
  </si>
  <si>
    <t>INE139S07017</t>
  </si>
  <si>
    <t>11.35% Renew Solar Power Private Limited (01-Nov-2022) **</t>
  </si>
  <si>
    <t>INE125X07016</t>
  </si>
  <si>
    <t>9.75% TRPL Roadways Pvt Ltd (25-Mar-2022) **</t>
  </si>
  <si>
    <t>INE840S07051</t>
  </si>
  <si>
    <t>11.90% Legitimate Asset Operators Pvt Ltd (31-May-2018) **</t>
  </si>
  <si>
    <t>INE316W07013</t>
  </si>
  <si>
    <t>0.00% Hero Solar Energy Private Limited (21-Jun-2022) **</t>
  </si>
  <si>
    <t>* Less Than 0.01 %</t>
  </si>
  <si>
    <t>Growth Plan</t>
  </si>
  <si>
    <t>Direct Growth Plan</t>
  </si>
  <si>
    <r>
      <t>Franklin India Corporate Bond Opportunities Fund A</t>
    </r>
    <r>
      <rPr>
        <b/>
        <sz val="8"/>
        <color theme="1"/>
        <rFont val="Arial"/>
        <family val="2"/>
      </rPr>
      <t>s of -31Jan2018</t>
    </r>
  </si>
  <si>
    <t>INE503A08036</t>
  </si>
  <si>
    <t>9.85% Dcb Bank Ltd (17-Nov-2027) **</t>
  </si>
  <si>
    <t>ICRA A+ (HYB)</t>
  </si>
  <si>
    <t>INE084A08128</t>
  </si>
  <si>
    <t>8.79% Bank Of India (02-Nov-2022) **</t>
  </si>
  <si>
    <t>INE038A07258</t>
  </si>
  <si>
    <t>9.55% Hindalco Industries Ltd (25-Apr-2022) **</t>
  </si>
  <si>
    <t>INE503A08044</t>
  </si>
  <si>
    <t>9.85% DCB Bank Ltd (12-Jan-2028) **</t>
  </si>
  <si>
    <t>INE270O08033</t>
  </si>
  <si>
    <t>INE623B07107</t>
  </si>
  <si>
    <t>10.25% Future Retail Ltd, Series B (06-Apr-2020) **</t>
  </si>
  <si>
    <t>INE852O07048</t>
  </si>
  <si>
    <t>10.00% Aptus Value Housing Finance India Ltd (26-Dec-2024) **</t>
  </si>
  <si>
    <t>INE146O08100</t>
  </si>
  <si>
    <t>9.40% Hinduja Leyland Finance Ltd (28-Aug-2024) **</t>
  </si>
  <si>
    <t>INE001A07RA1</t>
  </si>
  <si>
    <t>7.00% Housing Development Finance Corp Ltd (06-Sep-2019) **</t>
  </si>
  <si>
    <t>INE146O08043</t>
  </si>
  <si>
    <t>12.40% Hinduja Leyland Finance Ltd (03-Apr-2020) **</t>
  </si>
  <si>
    <t>INE949L08152</t>
  </si>
  <si>
    <t>11.75% AU Small Finance Bank Ltd (04-May-2021) **</t>
  </si>
  <si>
    <t>INE271C07160</t>
  </si>
  <si>
    <t>12.25% DLF Ltd, Tranche II Series III (09-Aug-2019) **</t>
  </si>
  <si>
    <t>INE865N07018</t>
  </si>
  <si>
    <t>10.90% DLF Promenade Ltd (11-Dec-2021) **</t>
  </si>
  <si>
    <t>INE271C07152</t>
  </si>
  <si>
    <t>12.25% DLF Ltd,Trache II Series II  (10-Aug-2018) **</t>
  </si>
  <si>
    <t>INE036A07484</t>
  </si>
  <si>
    <t>Reliance Infrastructure Ltd (IBL+10Bps) (25-Mar-2019) **</t>
  </si>
  <si>
    <t>INE155A08365</t>
  </si>
  <si>
    <t>7.4% Tata Motors Ltd (29-Jun-2021) **</t>
  </si>
  <si>
    <t>INE976G08064</t>
  </si>
  <si>
    <t>10.20% Rbl Bank Ltd (15-Apr-2023) **</t>
  </si>
  <si>
    <t>INE202B07IK1</t>
  </si>
  <si>
    <t>9.1% Dewan Housing Finance Corp Ltd (09-Sep-2019) **</t>
  </si>
  <si>
    <t>INE202B07IL9</t>
  </si>
  <si>
    <t>9.05% Dewan Housing Finance Corp Ltd (09-Sep-2021) **</t>
  </si>
  <si>
    <t>INE667A08104</t>
  </si>
  <si>
    <t>9.80% Syndicate Bank (25-Jul-2022) **</t>
  </si>
  <si>
    <t>INE146O08084</t>
  </si>
  <si>
    <t>11.30% Hinduja Leyland Finance Ltd (21-Jul-2021) **</t>
  </si>
  <si>
    <t>INE852O07055</t>
  </si>
  <si>
    <t>10.00% Aptus Value Housing Finance India Ltd (24-Jan-2025) **</t>
  </si>
  <si>
    <t>INE155A08068</t>
  </si>
  <si>
    <t>9.70% Tata Motors Ltd (18-Jun-2020) **</t>
  </si>
  <si>
    <t>INE146O08092</t>
  </si>
  <si>
    <t>11.10% Hinduja Leyland Finance Ltd (08-Apr-2022) **</t>
  </si>
  <si>
    <t>INE205A07048</t>
  </si>
  <si>
    <t>8.67784% Vedanta Ltd (20-Apr-2020) **</t>
  </si>
  <si>
    <t>INE623B07198</t>
  </si>
  <si>
    <t>10.10% Future Enterprises Ltd (29-Apr-2021) **</t>
  </si>
  <si>
    <t>INE667A08070</t>
  </si>
  <si>
    <t>11.25% Syndicate Bank (15-Jul-2021) **</t>
  </si>
  <si>
    <t>INE110L08011</t>
  </si>
  <si>
    <t>8.95% Reliance Jio Infocomm Limited (15-Sep-2020) **</t>
  </si>
  <si>
    <t>INE146O08068</t>
  </si>
  <si>
    <t>11.50% Hinduja Leyland Finance Ltd (31-May-2021) **</t>
  </si>
  <si>
    <t>INE511C08811</t>
  </si>
  <si>
    <t>11.50% Magma Fincorp Ltd (06-Jun-2018) **</t>
  </si>
  <si>
    <t>INE623B07180</t>
  </si>
  <si>
    <t>10.10% Future Enterprises Ltd (29-Apr-2020) **</t>
  </si>
  <si>
    <t>INE160A08100</t>
  </si>
  <si>
    <t>8.95% Punjab National Bank (03-Mar-2022) **</t>
  </si>
  <si>
    <t>IND AA+</t>
  </si>
  <si>
    <t>INE003S07171</t>
  </si>
  <si>
    <t>11.00% Renew Power Ventures Pvt Ltd (09-Sep-2020) **</t>
  </si>
  <si>
    <t>INE498F07071</t>
  </si>
  <si>
    <t>0.00% Essel Infraprojects Ltd, Series II (22-May-2020) **</t>
  </si>
  <si>
    <t>INE575P08016</t>
  </si>
  <si>
    <t>10.25% Star Health &amp; Allied Insurance Co Ltd (06-Sep-2024) **</t>
  </si>
  <si>
    <t>IND A</t>
  </si>
  <si>
    <t>INE311S08085</t>
  </si>
  <si>
    <t>9.80% Ma Multi-Trade Pvt Ltd (17-Feb-2020) **</t>
  </si>
  <si>
    <t>INE458O07036</t>
  </si>
  <si>
    <t>9.41% Renew Wind Energy Delhi Pvt Ltd (30-Sep-2030) **</t>
  </si>
  <si>
    <t>INE333T07055</t>
  </si>
  <si>
    <t>INE567W07029</t>
  </si>
  <si>
    <t>13.15% Greenko Solar Energy Private Limited (15-Jun-2020) **</t>
  </si>
  <si>
    <t>INE529N07010</t>
  </si>
  <si>
    <t>12.25% Greenko Wind Projects Pvt Ltd (14-Dec-2019) **</t>
  </si>
  <si>
    <t>INE918T07012</t>
  </si>
  <si>
    <t>0.00% Hero Wind Energy Pvt Ltd (08-Apr-2019) **</t>
  </si>
  <si>
    <t>INE918T07038</t>
  </si>
  <si>
    <t>0.00% Hero Wind Energy Pvt Ltd (21-Jun-2022) **</t>
  </si>
  <si>
    <t>INE946S07080</t>
  </si>
  <si>
    <t>12.15% Nufuture Digital (India) Ltd (30-Nov-2019) **</t>
  </si>
  <si>
    <t>INE285T07081</t>
  </si>
  <si>
    <t>11.90% Bhavna Asset Operators Private Ltd (29-Feb-2020) **</t>
  </si>
  <si>
    <t>INE946S07064</t>
  </si>
  <si>
    <t>12.15% Nufuture Digital (India) Ltd (30-Nov-2018) **</t>
  </si>
  <si>
    <t>INE840S07077</t>
  </si>
  <si>
    <t>11.90% Legitimate Asset Operators Pvt Ltd (31-May-2019) **</t>
  </si>
  <si>
    <t>INE476S08029</t>
  </si>
  <si>
    <t>10.00% Greenko Clean Energy Projects Private Limited (07-Dec-2018) **</t>
  </si>
  <si>
    <t>INE003S07114</t>
  </si>
  <si>
    <t>13.01% Renew Power Ventures Pvt. Ltd., Series V, (23-Mar-2020) **</t>
  </si>
  <si>
    <t>INE498F07063</t>
  </si>
  <si>
    <t>0.00% Essel Infraprojects Ltd, Series I (22-May-2020) **</t>
  </si>
  <si>
    <t>INE840S07093</t>
  </si>
  <si>
    <t>11.90% Legitimate Asset Operators Pvt Ltd (11-May-2020) **</t>
  </si>
  <si>
    <t>INE080T07037</t>
  </si>
  <si>
    <t>12.75% Future Ideas Company Ltd (30-Jun-2020) **</t>
  </si>
  <si>
    <t>INE840S07085</t>
  </si>
  <si>
    <t>11.90% Legitimate Asset Operators Pvt Ltd (30-Nov-2019) **</t>
  </si>
  <si>
    <t>INE946S07098</t>
  </si>
  <si>
    <t>12.15% Nufuture Digital (India) Ltd (02-Jun-2020) **</t>
  </si>
  <si>
    <t>INE918T07020</t>
  </si>
  <si>
    <t>0.00% Hero Wind Energy Pvt Ltd (08-Feb-2022) **</t>
  </si>
  <si>
    <t>INE946S07056</t>
  </si>
  <si>
    <t>12.15% Nufuture Digital (India) Ltd (31-May-2018) **</t>
  </si>
  <si>
    <t>INE575P08024</t>
  </si>
  <si>
    <t>10.20% Star Health &amp; Allied Insurance Co Ltd (31-Oct-2024) **</t>
  </si>
  <si>
    <t>INE003S07122</t>
  </si>
  <si>
    <t>13.01% Renew Power Ventures Pvt. Ltd., Series VI, (23-Mar-2020) **</t>
  </si>
  <si>
    <t>INE572E14DE1</t>
  </si>
  <si>
    <t>PNB Housing Finance Ltd (25-Jun-2018) **</t>
  </si>
  <si>
    <r>
      <t>Franklin India Dynamic Accrual Fund As of -31Jan20</t>
    </r>
    <r>
      <rPr>
        <b/>
        <sz val="8"/>
        <color theme="1"/>
        <rFont val="Arial"/>
        <family val="2"/>
      </rPr>
      <t>18</t>
    </r>
  </si>
  <si>
    <t>INE623B07115</t>
  </si>
  <si>
    <t>10.25% Future Retail Ltd, Series C (06-Apr-2020) **</t>
  </si>
  <si>
    <t>INE036A07492</t>
  </si>
  <si>
    <t>Reliance Infrastructure Ltd (IBL+10Bps) (25-Sep-2019) **</t>
  </si>
  <si>
    <t>INE202B07IM7</t>
  </si>
  <si>
    <t>9.15% Dewan Housing Finance Corp Ltd (09-Sep-2021) **</t>
  </si>
  <si>
    <t>INE949L08137</t>
  </si>
  <si>
    <t>13.00% AU Small Finance Bank Ltd (19-Sep-2019) **</t>
  </si>
  <si>
    <t>INE850M08010</t>
  </si>
  <si>
    <t>14.50% IFMR Capital Finance Pvt Ltd (18-Dec-2018) **</t>
  </si>
  <si>
    <t>INE804K07013</t>
  </si>
  <si>
    <t>11.28% Reliance Big Entertainment Pvt Ltd (26-Apr-2019) **</t>
  </si>
  <si>
    <t>BWR AA+(SO)</t>
  </si>
  <si>
    <t>INE003S07106</t>
  </si>
  <si>
    <t>13.01% Renew Power Ventures Pvt. Ltd., Series IV, (23-Mar-2020) **</t>
  </si>
  <si>
    <t>INE003S07189</t>
  </si>
  <si>
    <t>9.45% Renew Power Ventures Pvt Ltd (31-Jul-2025) **</t>
  </si>
  <si>
    <t>INE445K07031</t>
  </si>
  <si>
    <t>9.50% Reliance Broadcast Network Ltd (13-May-2019) **</t>
  </si>
  <si>
    <t>INE720G08082</t>
  </si>
  <si>
    <t>Jindal Power Ltd  (SBI+100 Bps) (22-Dec-2020) **</t>
  </si>
  <si>
    <t>INE351E08024</t>
  </si>
  <si>
    <t>INE445K07023</t>
  </si>
  <si>
    <t>9.50% Reliance Broadcast Network Ltd (14-May-2018) **</t>
  </si>
  <si>
    <t>INE285T07099</t>
  </si>
  <si>
    <t>11.9% Bhavna Asset Operators Private Ltd (07-Aug-2020) **</t>
  </si>
  <si>
    <t>INE285T07057</t>
  </si>
  <si>
    <t>11.90% Bhavna Asset Operators Private Ltd (31-Aug-2018) **</t>
  </si>
  <si>
    <t>INE458U07025</t>
  </si>
  <si>
    <t>0.00% Wadhawan Global Capital Pvt Ltd (31-Jul-2020) **</t>
  </si>
  <si>
    <r>
      <t>Franklin India Short Term Income Plan As of -31Jan</t>
    </r>
    <r>
      <rPr>
        <b/>
        <sz val="8"/>
        <color theme="1"/>
        <rFont val="Arial"/>
        <family val="2"/>
      </rPr>
      <t>2018</t>
    </r>
  </si>
  <si>
    <t>INE428A08085</t>
  </si>
  <si>
    <t>9.34% Allahabad Bank (08-Nov-2022) **</t>
  </si>
  <si>
    <t>BWR A</t>
  </si>
  <si>
    <t>INE038A07266</t>
  </si>
  <si>
    <t>9.55% Hindalco Industries Ltd (27-Jun-2022) **</t>
  </si>
  <si>
    <t>INE428A08077</t>
  </si>
  <si>
    <t>11.85% Allahabad Bank (25-Sep-2022) **</t>
  </si>
  <si>
    <t>INE146O08050</t>
  </si>
  <si>
    <t>12.40% Hinduja Leyland Finance Ltd (26-Apr-2020) **</t>
  </si>
  <si>
    <t>INE110L07070</t>
  </si>
  <si>
    <t>8.32% Reliance Jio Infocomm Limited (08-Jul-2021) **</t>
  </si>
  <si>
    <t>INE134E08IW3</t>
  </si>
  <si>
    <t>7.50% Power Finance Corp Ltd (17-Sep-2020) **</t>
  </si>
  <si>
    <t>INE134E08IH4</t>
  </si>
  <si>
    <t>7.50% Power Finance Corp Ltd (16-Aug-2021)</t>
  </si>
  <si>
    <t>INE657I08017</t>
  </si>
  <si>
    <t>10.25% Reliance Gas Transportation Infrastructure Ltd (22-Aug-2021) **</t>
  </si>
  <si>
    <t>INE608A08025</t>
  </si>
  <si>
    <t>10.90% Punjab &amp; Sindh Bank Ltd (07-May-2022) **</t>
  </si>
  <si>
    <t>INE428A08069</t>
  </si>
  <si>
    <t>11.15% Allahabad Bank (17-Mar-2022) **</t>
  </si>
  <si>
    <t>INE036A07468</t>
  </si>
  <si>
    <t>Reliance Infrastructure Ltd (IBL+10Bps) (24-Mar-2018) **</t>
  </si>
  <si>
    <t>INE377Y07029</t>
  </si>
  <si>
    <t>0.00% Bajaj Housing Finance Ltd (06-Apr-2021) **</t>
  </si>
  <si>
    <t>INE657N07399</t>
  </si>
  <si>
    <t>8.40% Edelweiss Commodities Services Ltd (09-Aug-2019) **</t>
  </si>
  <si>
    <t>INE657N07407</t>
  </si>
  <si>
    <t>8.45% Edelweiss Commodities Services Ltd (11-Aug-2020) **</t>
  </si>
  <si>
    <t>INE556F08JA8</t>
  </si>
  <si>
    <t>7.52% Small Industries Development Bank Of India (10-Feb-2021) **</t>
  </si>
  <si>
    <t>INE063P08088</t>
  </si>
  <si>
    <t>INE020B08AR7</t>
  </si>
  <si>
    <t>7.60% Rural Electrification Corp Ltd (17-Apr-2021)</t>
  </si>
  <si>
    <t>INE146O08027</t>
  </si>
  <si>
    <t>12.00% Hinduja Leyland Finance Ltd (28-Mar-2021) **</t>
  </si>
  <si>
    <t>INE752E07NJ1</t>
  </si>
  <si>
    <t>8.32% Power Grid Corp Of India Ltd (23-Dec-2020) **</t>
  </si>
  <si>
    <t>INE705A08094</t>
  </si>
  <si>
    <t>10.49% Vijaya Bank (17-Jan-2022) **</t>
  </si>
  <si>
    <t>INE020B08823</t>
  </si>
  <si>
    <t>8.87% Rural Electrification Corp Ltd (08-Mar-2020) **</t>
  </si>
  <si>
    <t>ICRA AAA</t>
  </si>
  <si>
    <t>INE261F08477</t>
  </si>
  <si>
    <t>8.15% National Bank For Agriculture And Rural Development (04-Mar-2020) **</t>
  </si>
  <si>
    <t>INE752E07MI5</t>
  </si>
  <si>
    <t>8.15% Power Grid Corp Of India Ltd (09-Mar-2020) **</t>
  </si>
  <si>
    <t>INE261F08519</t>
  </si>
  <si>
    <t>8.30% National Bank For Agriculture And Rural Development (12-Jun-2018) **</t>
  </si>
  <si>
    <t>INE752E07GX6</t>
  </si>
  <si>
    <t>8.84% Power Grid Corp Of India Ltd (29-Mar-2021) **</t>
  </si>
  <si>
    <t>INE001A07QF2</t>
  </si>
  <si>
    <t>7.78% Housing Development Finance Corp Ltd (24-Mar-2020) **</t>
  </si>
  <si>
    <t>*</t>
  </si>
  <si>
    <t>INE115A07LK1</t>
  </si>
  <si>
    <t>7.80% LIC Housing Finance Ltd (19-Mar-2020) **</t>
  </si>
  <si>
    <t>INE733E07CF2</t>
  </si>
  <si>
    <t>8.78% NTPC Ltd (09-Mar-2020) **</t>
  </si>
  <si>
    <t>INE351E08032</t>
  </si>
  <si>
    <t>INE003S07155</t>
  </si>
  <si>
    <t>10.30% Renew Power Ventures Pvt Ltd (28-Sep-2022) **</t>
  </si>
  <si>
    <t>INE082T07025</t>
  </si>
  <si>
    <t>0.00% Pri-Media Services Pvt. Ltd. Series B (30-Jun-2020) **</t>
  </si>
  <si>
    <t>INE311S08093</t>
  </si>
  <si>
    <t>INE445K07106</t>
  </si>
  <si>
    <t>9.50% Reliance Broadcast Network Ltd (20-Jul-2020) **</t>
  </si>
  <si>
    <t>INE445K07098</t>
  </si>
  <si>
    <t>9.50% Reliance Broadcast Network Ltd (20-Jul-2019) **</t>
  </si>
  <si>
    <t>INE445K07080</t>
  </si>
  <si>
    <t>9.50% Reliance Broadcast Network Ltd (20-Jul-2018) **</t>
  </si>
  <si>
    <t>INE080T07029</t>
  </si>
  <si>
    <t>12.75% Future Ideas Company Ltd (31-Jul-2019) **</t>
  </si>
  <si>
    <t>INE285T07065</t>
  </si>
  <si>
    <t>11.90% Bhavna Asset Operators Private Ltd (28-Feb-2019) **</t>
  </si>
  <si>
    <t>INE003S07072</t>
  </si>
  <si>
    <t>12.68% Renew Power Ventures Pvt. Ltd., Series I, (23-Mar-2020) **</t>
  </si>
  <si>
    <t>INE311S08135</t>
  </si>
  <si>
    <t>10.00% Ma Multi-Trade Pvt Ltd (27-Nov-2020) **</t>
  </si>
  <si>
    <t>INE082T07017</t>
  </si>
  <si>
    <t>0.00% Pri-Media Services Pvt. Ltd. Series A (30-Jun-2020) **</t>
  </si>
  <si>
    <t>INE895D08881</t>
  </si>
  <si>
    <t>8.25% Tata Sons Ltd (23-Mar-2021) **</t>
  </si>
  <si>
    <t>INE333T07048</t>
  </si>
  <si>
    <t>INE321N07152</t>
  </si>
  <si>
    <t>0.00% KKR India Financial Services Pvt Ltd (14-Apr-2020) **</t>
  </si>
  <si>
    <t>INE895D08766</t>
  </si>
  <si>
    <t>7.90% Tata Sons Ltd (06-Mar-2020) **</t>
  </si>
  <si>
    <t>Direct Retail Plan Monthly Dividend Option</t>
  </si>
  <si>
    <t>Institutional Plan Monthly Dividend Option</t>
  </si>
  <si>
    <t>Retail Plan Monthly Dividend Option</t>
  </si>
  <si>
    <t>Retail Plan Quarterly Dividend Option</t>
  </si>
  <si>
    <t>Direct Retail Plan Growth Option</t>
  </si>
  <si>
    <t>Direct Retail Plan Quarterly Dividend Option</t>
  </si>
  <si>
    <t>Direct Retail Plan Weekly Dividend Option</t>
  </si>
  <si>
    <t>Franklin India Pension Plan As of -31Jan2018</t>
  </si>
  <si>
    <t>Industry/Rating</t>
  </si>
  <si>
    <t>INE062A08124</t>
  </si>
  <si>
    <t>9.00% State Bank Of India (06-Sep-2021) **</t>
  </si>
  <si>
    <t>CRISIL AA+</t>
  </si>
  <si>
    <t>INE146O08035</t>
  </si>
  <si>
    <t>12.40% Hinduja Leyland Finance Ltd (03-Nov-2019) **</t>
  </si>
  <si>
    <t>INE081A08207</t>
  </si>
  <si>
    <t>9.15% Tata Steel Ltd (24-Jan-2021) **</t>
  </si>
  <si>
    <t>INE514E08FL5</t>
  </si>
  <si>
    <t>8.60% Export-Import Bank Of India (31-Mar-2022) **</t>
  </si>
  <si>
    <t>ICRA AA+</t>
  </si>
  <si>
    <t>INE115A07GB0</t>
  </si>
  <si>
    <t>8.70% LIC Housing Finance Ltd (08-Nov-2019) **</t>
  </si>
  <si>
    <t>INE053F07AC3</t>
  </si>
  <si>
    <t>7.33% Indian Railway Finance Corp Ltd (27-Aug-2027) **</t>
  </si>
  <si>
    <t>INE115A07HY0</t>
  </si>
  <si>
    <t>8.45% LIC Housing Finance Ltd (07-Sep-2018) **</t>
  </si>
  <si>
    <t>INE265J07100</t>
  </si>
  <si>
    <t>9.40% JM Financial Asset Reconstruction Co Ltd (27-Feb-2019) **</t>
  </si>
  <si>
    <t>INE020B08AF2</t>
  </si>
  <si>
    <t>7.46% Rural Electrification Corp Ltd (28-Feb-2022) **</t>
  </si>
  <si>
    <t>INE523H07866</t>
  </si>
  <si>
    <t>8.80% JM Financial Products Ltd (28-Sep-2020) **</t>
  </si>
  <si>
    <t>INE906B07FE6</t>
  </si>
  <si>
    <t>7.17% National Highways Authority Of India (23-Dec-2021) **</t>
  </si>
  <si>
    <t>Government Securities</t>
  </si>
  <si>
    <t>IN0020170042</t>
  </si>
  <si>
    <t>6.68% GOI 2031, 17-Sep-2031</t>
  </si>
  <si>
    <t>SOVEREIGN</t>
  </si>
  <si>
    <r>
      <t>Franklin India Monthly Income Plan As of -31Jan201</t>
    </r>
    <r>
      <rPr>
        <b/>
        <sz val="8"/>
        <color theme="1"/>
        <rFont val="Arial"/>
        <family val="2"/>
      </rPr>
      <t>8</t>
    </r>
  </si>
  <si>
    <t>INE134E08HV7</t>
  </si>
  <si>
    <t>8.36% Power Finance Corp Ltd (04-Sep-2020) **</t>
  </si>
  <si>
    <t>INE528G09061</t>
  </si>
  <si>
    <t>10.25% Yes Bank Ltd (05-Mar-2020) **</t>
  </si>
  <si>
    <t>INE053F07942</t>
  </si>
  <si>
    <t>6.70% Indian Railway Finance Corp Ltd (24-Nov-2021) **</t>
  </si>
  <si>
    <t>IN0020170026</t>
  </si>
  <si>
    <t>6.79% GOI 2027, 15-May-2027</t>
  </si>
  <si>
    <t>Direct Quarterly Dividend Plan</t>
  </si>
  <si>
    <t>Monthly Dividend Plan</t>
  </si>
  <si>
    <t>Quarterly Dividend Plan</t>
  </si>
  <si>
    <t>Direct Monthly Dividend Plan</t>
  </si>
  <si>
    <t>Franklin India Low Duration Fund As of -31Jan2018</t>
  </si>
  <si>
    <t>INE265J07183</t>
  </si>
  <si>
    <t>9.10% JM Financial Asset Reconstruction Co Ltd (26-Sep-2019) **</t>
  </si>
  <si>
    <t>INE155A08308</t>
  </si>
  <si>
    <t>8.00% Tata Motors Ltd (01-Aug-2019) **</t>
  </si>
  <si>
    <t>INE146O07052</t>
  </si>
  <si>
    <t>10.65% Hinduja Leyland Finance Ltd (16-Feb-2020) **</t>
  </si>
  <si>
    <t>INE001A07NY0</t>
  </si>
  <si>
    <t>8.57% Housing Development Finance Corp Ltd (12-Jun-2018) **</t>
  </si>
  <si>
    <t>INE434A09149</t>
  </si>
  <si>
    <t>9.55% Andhra Bank (26-Dec-2019) **</t>
  </si>
  <si>
    <t>INE002A08526</t>
  </si>
  <si>
    <t>7.07% Reliance Industries Ltd (24-Dec-2020) **</t>
  </si>
  <si>
    <t>INE209W07010</t>
  </si>
  <si>
    <t>9.60% Narmada Wind Energy Pvt Ltd (31-Mar-2023) **</t>
  </si>
  <si>
    <t>INE244N07065</t>
  </si>
  <si>
    <t>8.19% Mahindra Vehicle Manufactures Ltd (23-Feb-2021) **</t>
  </si>
  <si>
    <t>INE960S07016</t>
  </si>
  <si>
    <t>0.00% JSW Logistics Infrastructure Pvt Ltd (15-Jun-2018) **</t>
  </si>
  <si>
    <t>INE960S07040</t>
  </si>
  <si>
    <t>0.00% JSW Logistics Infrastructure Pvt Ltd (15-Mar-2019) **</t>
  </si>
  <si>
    <t>INE960S07073</t>
  </si>
  <si>
    <t>0.00% JSW Logistics Infrastructure Pvt Ltd (13-Dec-2019) **</t>
  </si>
  <si>
    <t>INE960S07081</t>
  </si>
  <si>
    <t>0.00% JSW Logistics Infrastructure Pvt Ltd (13-Mar-2020) **</t>
  </si>
  <si>
    <t>INE285T07040</t>
  </si>
  <si>
    <t>11.90% Bhavna Asset Operators Private Ltd (28-Feb-2018) **</t>
  </si>
  <si>
    <t>INE090A165L1</t>
  </si>
  <si>
    <t>ICICI Bank Ltd (13-Jun-2018)</t>
  </si>
  <si>
    <t>INE090A164N0</t>
  </si>
  <si>
    <t>Icici Bank Ltd (28-Sep-2018) **</t>
  </si>
  <si>
    <t>INE572E14BV9</t>
  </si>
  <si>
    <t>Pnb Housing Finance Ltd (05-Jun-2018) **</t>
  </si>
  <si>
    <r>
      <t>Franklin India Cash Management Account As of -31Ja</t>
    </r>
    <r>
      <rPr>
        <b/>
        <sz val="8"/>
        <color theme="1"/>
        <rFont val="Arial"/>
        <family val="2"/>
      </rPr>
      <t>n2018</t>
    </r>
  </si>
  <si>
    <r>
      <t>Franklin India Income Builder Account As of -31Jan</t>
    </r>
    <r>
      <rPr>
        <b/>
        <sz val="8"/>
        <color theme="1"/>
        <rFont val="Arial"/>
        <family val="2"/>
      </rPr>
      <t>2018</t>
    </r>
  </si>
  <si>
    <t>INE202B07HT4</t>
  </si>
  <si>
    <t>9.25% Dewan Housing Finance Corp Ltd (16-Aug-2021) **</t>
  </si>
  <si>
    <t>INE960S07065</t>
  </si>
  <si>
    <t>0.00% JSW Logistics Infrastructure Pvt Ltd (13-Sep-2019) **</t>
  </si>
  <si>
    <t>Direct Annual Dividend Plan</t>
  </si>
  <si>
    <t>Half Yearly Dividend Plan</t>
  </si>
  <si>
    <t>Annual Dividend Plan</t>
  </si>
  <si>
    <t>Direct Half Yearly Dividend Plan</t>
  </si>
  <si>
    <r>
      <t>Franklin India Government Securities Fund As of -3</t>
    </r>
    <r>
      <rPr>
        <b/>
        <sz val="8"/>
        <color theme="1"/>
        <rFont val="Arial"/>
        <family val="2"/>
      </rPr>
      <t>1Jan2018</t>
    </r>
  </si>
  <si>
    <t>IN0020150051</t>
  </si>
  <si>
    <t>7.73% GOI 2034, 19-Dec-2034</t>
  </si>
  <si>
    <t>PF Plan Dividend Option</t>
  </si>
  <si>
    <t>Direct Composite Plan Growth Option</t>
  </si>
  <si>
    <t>Direct PF Growth Option</t>
  </si>
  <si>
    <t>PF Plan Growth Option</t>
  </si>
  <si>
    <t>Composite Plan Growth Option</t>
  </si>
  <si>
    <t>Composite Plan Dividend Option</t>
  </si>
  <si>
    <t>Direct Composite Plan Dividend Option</t>
  </si>
  <si>
    <r>
      <t>Franklin India Government Securities Long Term Por</t>
    </r>
    <r>
      <rPr>
        <b/>
        <sz val="8"/>
        <color theme="1"/>
        <rFont val="Arial"/>
        <family val="2"/>
      </rPr>
      <t>tfolio As of -31Jan2018</t>
    </r>
  </si>
  <si>
    <t>Growth Option</t>
  </si>
  <si>
    <t>Direct Growth Option</t>
  </si>
  <si>
    <t>Quarterly Dividend Option</t>
  </si>
  <si>
    <t>Direct Quarterly Dividend Option</t>
  </si>
  <si>
    <r>
      <t>Franklin India Fixed Maturity Plans – Series 2 – P</t>
    </r>
    <r>
      <rPr>
        <b/>
        <sz val="8"/>
        <color theme="1"/>
        <rFont val="Arial"/>
        <family val="2"/>
      </rPr>
      <t>lan C As of -31Jan2018</t>
    </r>
  </si>
  <si>
    <t>INE031A08541</t>
  </si>
  <si>
    <t>7.14% Housing &amp; Urban Development Corp Ltd (22-Dec-2020) **</t>
  </si>
  <si>
    <t>INE115A07MT0</t>
  </si>
  <si>
    <t>7.88% LIC Housing Finance Ltd (28-Jan-2021) **</t>
  </si>
  <si>
    <t>INE261F08956</t>
  </si>
  <si>
    <t>INE756I07BU5</t>
  </si>
  <si>
    <t>7.9407% HDB Financial Services Limited (15-Apr-2021) **</t>
  </si>
  <si>
    <t>INE001A07OO9</t>
  </si>
  <si>
    <t>8.75% Housing Development Finance Corp Ltd (04-Mar-2021) **</t>
  </si>
  <si>
    <t>NA</t>
  </si>
  <si>
    <r>
      <t>Franklin India Fixed Maturity Plans – Series 2 – P</t>
    </r>
    <r>
      <rPr>
        <b/>
        <sz val="8"/>
        <color theme="1"/>
        <rFont val="Arial"/>
        <family val="2"/>
      </rPr>
      <t>lan B As of -31Jan2018</t>
    </r>
  </si>
  <si>
    <t>INE134E08DM5</t>
  </si>
  <si>
    <t>9.18% Power Finance Corp Ltd (15-Apr-2021) **</t>
  </si>
  <si>
    <t>INE752E07NN3</t>
  </si>
  <si>
    <t>8.13% Power Grid Corp Of India Ltd (23-Apr-2021) **</t>
  </si>
  <si>
    <t>INE477A07274</t>
  </si>
  <si>
    <t>7.64% Can Fin Homes Ltd (28-Feb-2021) **</t>
  </si>
  <si>
    <t>INE115A07JB4</t>
  </si>
  <si>
    <t>8.75% Lic Housing Finance Ltd (12-Feb-2021)</t>
  </si>
  <si>
    <t>INE115A07IO9</t>
  </si>
  <si>
    <t>8.50% Lic Housing Finance Ltd (05-Jan-2021) **</t>
  </si>
  <si>
    <t>INE296A07QB7</t>
  </si>
  <si>
    <t>7.50% Bajaj Finance Ltd (10-Aug-2020) **</t>
  </si>
  <si>
    <t>INE895D08725</t>
  </si>
  <si>
    <t>7.85% Tata Sons Ltd (31-Jan-2021) **</t>
  </si>
  <si>
    <t xml:space="preserve">Dividend Plan </t>
  </si>
  <si>
    <r>
      <t>Franklin India Fixed Maturity Plans – Series 2 – P</t>
    </r>
    <r>
      <rPr>
        <b/>
        <sz val="8"/>
        <color theme="1"/>
        <rFont val="Arial"/>
        <family val="2"/>
      </rPr>
      <t>lan A As of -31Jan2018</t>
    </r>
  </si>
  <si>
    <t>INE733E07JZ5</t>
  </si>
  <si>
    <t>8.33% Ntpc Ltd (24-Feb-2021) **</t>
  </si>
  <si>
    <t>INE134E07505</t>
  </si>
  <si>
    <t>9.7% Power Finance Corp Ltd (30-Jan-2021) **</t>
  </si>
  <si>
    <t>INE537P07117</t>
  </si>
  <si>
    <t>8.62% India Infradebt Ltd (08-Mar-2021) **</t>
  </si>
  <si>
    <t>INE235P07167</t>
  </si>
  <si>
    <t>8.70% L&amp;T Infrastructure Debt Fund Ltd (24-Feb-2021) **</t>
  </si>
  <si>
    <t>INE848E07419</t>
  </si>
  <si>
    <t>8.78% Nhpc Ltd (11-Feb-2021) **</t>
  </si>
  <si>
    <t>INE752E07ER3</t>
  </si>
  <si>
    <t>9.47% Power Grid Corp Of India Ltd (31-Mar-2021) **</t>
  </si>
  <si>
    <t>INE514E08951</t>
  </si>
  <si>
    <t>9.15% Export-Import Bank Of India (18-Mar-2021) **</t>
  </si>
  <si>
    <t>INE514E08928</t>
  </si>
  <si>
    <t>9.15% Export-Import Bank Of India (25-Feb-2021) **</t>
  </si>
  <si>
    <r>
      <t>Franklin India Fixed Maturity Plans – Series 1 – P</t>
    </r>
    <r>
      <rPr>
        <b/>
        <sz val="8"/>
        <color theme="1"/>
        <rFont val="Arial"/>
        <family val="2"/>
      </rPr>
      <t>lan B As of -31Jan2018</t>
    </r>
  </si>
  <si>
    <t>INE134E08GX5</t>
  </si>
  <si>
    <t>8.36% Power Finance Corp Ltd (26-Feb-2020) **</t>
  </si>
  <si>
    <t>INE916DA7MX1</t>
  </si>
  <si>
    <t>7.85% Kotak Mahindra Prime Ltd (07-Apr-2020) **</t>
  </si>
  <si>
    <t>INE053F07959</t>
  </si>
  <si>
    <t>6.73% Indian Railway Finance Corp Ltd (23-Mar-2020) **</t>
  </si>
  <si>
    <t>INE296A07ON7</t>
  </si>
  <si>
    <t>7.85% Bajaj Finance Ltd (07-Apr-2020) **</t>
  </si>
  <si>
    <t>Quarterly Direct Dividend Plan</t>
  </si>
  <si>
    <r>
      <t>Franklin India Fixed Maturity Plans – Series 1 – P</t>
    </r>
    <r>
      <rPr>
        <b/>
        <sz val="8"/>
        <color theme="1"/>
        <rFont val="Arial"/>
        <family val="2"/>
      </rPr>
      <t>lan A As of -31Jan2018</t>
    </r>
  </si>
  <si>
    <t>Franklin India Savings Plus Fund As of -31Jan2018</t>
  </si>
  <si>
    <t>INE110L07062</t>
  </si>
  <si>
    <t>8.10% Reliance Jio Infocomm Limited (31-May-2019) **</t>
  </si>
  <si>
    <t>INE556F09593</t>
  </si>
  <si>
    <t>8.06% Small Industries Development Bank Of India (28-Mar-2019) **</t>
  </si>
  <si>
    <t>INE883A07174</t>
  </si>
  <si>
    <t>10.09% MRF Ltd (27-May-2021) **</t>
  </si>
  <si>
    <t>INE115A07AL2</t>
  </si>
  <si>
    <t>9.60% LIC Housing Finance Ltd (07-Mar-2021) **</t>
  </si>
  <si>
    <t>INE053T07026</t>
  </si>
  <si>
    <t>8.12% ONGC Mangalore Petrochemicals Ltd (10-Jun-2019) **</t>
  </si>
  <si>
    <t>INE752E07LT4</t>
  </si>
  <si>
    <t>8.93% Power Grid Corp Of India Ltd (20-Oct-2019) **</t>
  </si>
  <si>
    <t>7.40% National Bank For Agriculture And Rural Development (01-Feb-2021)</t>
  </si>
  <si>
    <t>INE237A16Y00</t>
  </si>
  <si>
    <t>Kotak Mahindra Bank Ltd (08-Mar-2018) **</t>
  </si>
  <si>
    <t>INE040A16BM9</t>
  </si>
  <si>
    <t>HDFC Bank Ltd (20-Mar-2018) **</t>
  </si>
  <si>
    <t>INE480Q16184</t>
  </si>
  <si>
    <t>Cooperatieve Rabobank UA (20-Sep-2018) **</t>
  </si>
  <si>
    <t>INE477A14809</t>
  </si>
  <si>
    <t>Can Fin Homes Ltd (15-Mar-2018) **</t>
  </si>
  <si>
    <t>INE916D14H32</t>
  </si>
  <si>
    <t>Kotak Mahindra Prime Ltd (30-Mar-2018) **</t>
  </si>
  <si>
    <t>INE774D14LV2</t>
  </si>
  <si>
    <t>Mahindra &amp; Mahindra Financial Services Ltd (01-Mar-2018) **</t>
  </si>
  <si>
    <t>IN2920150306</t>
  </si>
  <si>
    <t>8.39% RAJASTHAN SDL UDAY (15MAR2021)</t>
  </si>
  <si>
    <t>Direct Retail Plan Daily Dividend Option</t>
  </si>
  <si>
    <t>Institutional Plan Dividend Option</t>
  </si>
  <si>
    <r>
      <t>Franklin India Banking &amp; PSU Debt Fund As of -31Ja</t>
    </r>
    <r>
      <rPr>
        <b/>
        <sz val="8"/>
        <color theme="1"/>
        <rFont val="Arial"/>
        <family val="2"/>
      </rPr>
      <t>n2018</t>
    </r>
  </si>
  <si>
    <t>INE848E07799</t>
  </si>
  <si>
    <t>8.50% NHPC Ltd (13-Jul-2019) **</t>
  </si>
  <si>
    <t>Franklin India Balanced Fund As of -31Jan2018</t>
  </si>
  <si>
    <t>INE134E08IJ0</t>
  </si>
  <si>
    <t>7.47% Power Finance Corp Ltd (16-Sep-2021)</t>
  </si>
  <si>
    <t>Hotels/resorts &amp; Other Recreational Activitiesvities</t>
  </si>
  <si>
    <t>7.40% National Bank For Agriculture And Rural Development(01-Feb-2021)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</si>
</sst>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_(* #,##0.0000_);_(* \(#,##0.0000\);_(* &quot;-&quot;??_);_(@_)"/>
    <numFmt numFmtId="166" formatCode="#,##0.0000"/>
  </numFmts>
  <fonts count="7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56">
    <xf numFmtId="0" fontId="0" fillId="0" borderId="0" xfId="0"/>
    <xf numFmtId="2" fontId="2" fillId="0" borderId="0" xfId="0" applyNumberFormat="1" applyFont="1"/>
    <xf numFmtId="0" fontId="2" fillId="0" borderId="0" xfId="0" applyFont="1"/>
    <xf numFmtId="2" fontId="3" fillId="0" borderId="1" xfId="0" applyNumberFormat="1" applyFont="1" applyBorder="1"/>
    <xf numFmtId="0" fontId="3" fillId="0" borderId="0" xfId="0" applyFont="1"/>
    <xf numFmtId="2" fontId="2" fillId="0" borderId="3" xfId="0" applyNumberFormat="1" applyFont="1" applyBorder="1"/>
    <xf numFmtId="2" fontId="3" fillId="0" borderId="2" xfId="0" applyNumberFormat="1" applyFont="1" applyBorder="1"/>
    <xf numFmtId="2" fontId="2" fillId="0" borderId="2" xfId="0" applyNumberFormat="1" applyFont="1" applyBorder="1"/>
    <xf numFmtId="2" fontId="3" fillId="0" borderId="3" xfId="0" applyNumberFormat="1" applyFont="1" applyBorder="1"/>
    <xf numFmtId="2" fontId="3" fillId="0" borderId="0" xfId="0" applyNumberFormat="1" applyFont="1"/>
    <xf numFmtId="164" fontId="2" fillId="0" borderId="0" xfId="0" applyNumberFormat="1" applyFont="1"/>
    <xf numFmtId="2" fontId="2" fillId="0" borderId="0" xfId="0" applyNumberFormat="1" applyFont="1" applyAlignment="1">
      <alignment horizontal="right"/>
    </xf>
    <xf numFmtId="10" fontId="2" fillId="0" borderId="0" xfId="0" applyNumberFormat="1" applyFont="1" applyAlignment="1"/>
    <xf numFmtId="4" fontId="2" fillId="0" borderId="0" xfId="0" applyNumberFormat="1" applyFont="1"/>
    <xf numFmtId="0" fontId="3" fillId="0" borderId="0" xfId="0" applyFont="1" applyFill="1"/>
    <xf numFmtId="2" fontId="2" fillId="0" borderId="2" xfId="0" applyNumberFormat="1" applyFont="1" applyFill="1" applyBorder="1"/>
    <xf numFmtId="2" fontId="3" fillId="0" borderId="2" xfId="0" applyNumberFormat="1" applyFont="1" applyFill="1" applyBorder="1"/>
    <xf numFmtId="2" fontId="2" fillId="0" borderId="4" xfId="0" applyNumberFormat="1" applyFont="1" applyFill="1" applyBorder="1"/>
    <xf numFmtId="0" fontId="2" fillId="0" borderId="2" xfId="0" applyFont="1" applyFill="1" applyBorder="1"/>
    <xf numFmtId="2" fontId="2" fillId="0" borderId="2" xfId="0" applyNumberFormat="1" applyFont="1" applyFill="1" applyBorder="1" applyAlignment="1"/>
    <xf numFmtId="1" fontId="2" fillId="0" borderId="2" xfId="0" applyNumberFormat="1" applyFont="1" applyFill="1" applyBorder="1"/>
    <xf numFmtId="4" fontId="3" fillId="0" borderId="2" xfId="0" applyNumberFormat="1" applyFont="1" applyFill="1" applyBorder="1"/>
    <xf numFmtId="0" fontId="3" fillId="0" borderId="5" xfId="1" applyFont="1" applyFill="1" applyBorder="1"/>
    <xf numFmtId="0" fontId="2" fillId="0" borderId="6" xfId="1" applyFont="1" applyFill="1" applyBorder="1" applyAlignment="1"/>
    <xf numFmtId="0" fontId="3" fillId="0" borderId="7" xfId="1" applyFont="1" applyFill="1" applyBorder="1" applyAlignment="1">
      <alignment horizontal="center"/>
    </xf>
    <xf numFmtId="0" fontId="6" fillId="0" borderId="5" xfId="2" applyFont="1" applyFill="1" applyBorder="1" applyAlignment="1">
      <alignment vertical="center"/>
    </xf>
    <xf numFmtId="0" fontId="6" fillId="0" borderId="6" xfId="2" applyFont="1" applyFill="1" applyBorder="1" applyAlignment="1">
      <alignment vertical="center"/>
    </xf>
    <xf numFmtId="165" fontId="6" fillId="0" borderId="3" xfId="2" applyNumberFormat="1" applyFont="1" applyFill="1" applyBorder="1"/>
    <xf numFmtId="0" fontId="6" fillId="0" borderId="0" xfId="2" applyFont="1" applyFill="1" applyBorder="1" applyAlignment="1">
      <alignment vertical="center"/>
    </xf>
    <xf numFmtId="165" fontId="6" fillId="0" borderId="0" xfId="2" applyNumberFormat="1" applyFont="1" applyFill="1" applyBorder="1"/>
    <xf numFmtId="2" fontId="3" fillId="0" borderId="0" xfId="0" applyNumberFormat="1" applyFont="1" applyAlignment="1">
      <alignment horizontal="right"/>
    </xf>
    <xf numFmtId="166" fontId="6" fillId="0" borderId="3" xfId="2" applyNumberFormat="1" applyFont="1" applyFill="1" applyBorder="1"/>
    <xf numFmtId="0" fontId="3" fillId="0" borderId="7" xfId="0" applyFont="1" applyBorder="1"/>
    <xf numFmtId="4" fontId="3" fillId="0" borderId="7" xfId="0" applyNumberFormat="1" applyFont="1" applyBorder="1" applyAlignment="1">
      <alignment horizontal="center" wrapText="1"/>
    </xf>
    <xf numFmtId="2" fontId="3" fillId="0" borderId="7" xfId="0" applyNumberFormat="1" applyFont="1" applyBorder="1"/>
    <xf numFmtId="0" fontId="3" fillId="0" borderId="2" xfId="0" applyFont="1" applyBorder="1"/>
    <xf numFmtId="0" fontId="2" fillId="0" borderId="2" xfId="0" applyFont="1" applyBorder="1"/>
    <xf numFmtId="4" fontId="2" fillId="0" borderId="2" xfId="0" applyNumberFormat="1" applyFont="1" applyBorder="1"/>
    <xf numFmtId="4" fontId="3" fillId="0" borderId="2" xfId="0" applyNumberFormat="1" applyFont="1" applyBorder="1"/>
    <xf numFmtId="0" fontId="3" fillId="0" borderId="3" xfId="0" applyFont="1" applyBorder="1"/>
    <xf numFmtId="0" fontId="2" fillId="0" borderId="3" xfId="0" applyFont="1" applyBorder="1"/>
    <xf numFmtId="4" fontId="3" fillId="0" borderId="3" xfId="0" applyNumberFormat="1" applyFont="1" applyBorder="1"/>
    <xf numFmtId="0" fontId="2" fillId="0" borderId="0" xfId="0" applyFont="1" applyAlignment="1">
      <alignment horizontal="right"/>
    </xf>
    <xf numFmtId="0" fontId="3" fillId="0" borderId="1" xfId="0" applyFont="1" applyBorder="1"/>
    <xf numFmtId="4" fontId="3" fillId="0" borderId="1" xfId="0" applyNumberFormat="1" applyFont="1" applyBorder="1"/>
    <xf numFmtId="4" fontId="2" fillId="0" borderId="3" xfId="0" applyNumberFormat="1" applyFont="1" applyBorder="1"/>
    <xf numFmtId="2" fontId="3" fillId="0" borderId="2" xfId="0" applyNumberFormat="1" applyFont="1" applyBorder="1" applyAlignment="1">
      <alignment horizontal="right"/>
    </xf>
    <xf numFmtId="0" fontId="6" fillId="0" borderId="2" xfId="0" applyFont="1" applyBorder="1"/>
    <xf numFmtId="4" fontId="6" fillId="0" borderId="2" xfId="0" applyNumberFormat="1" applyFont="1" applyBorder="1"/>
    <xf numFmtId="2" fontId="6" fillId="0" borderId="2" xfId="0" applyNumberFormat="1" applyFont="1" applyBorder="1"/>
    <xf numFmtId="2" fontId="1" fillId="2" borderId="0" xfId="0" applyNumberFormat="1" applyFont="1" applyFill="1" applyAlignment="1">
      <alignment horizontal="center"/>
    </xf>
    <xf numFmtId="2" fontId="3" fillId="0" borderId="5" xfId="1" applyNumberFormat="1" applyFont="1" applyFill="1" applyBorder="1" applyAlignment="1">
      <alignment horizontal="center"/>
    </xf>
    <xf numFmtId="2" fontId="3" fillId="0" borderId="6" xfId="1" applyNumberFormat="1" applyFont="1" applyFill="1" applyBorder="1" applyAlignment="1">
      <alignment horizontal="center"/>
    </xf>
    <xf numFmtId="0" fontId="6" fillId="0" borderId="5" xfId="2" applyFont="1" applyFill="1" applyBorder="1" applyAlignment="1">
      <alignment horizontal="left"/>
    </xf>
    <xf numFmtId="0" fontId="6" fillId="0" borderId="6" xfId="2" applyFont="1" applyFill="1" applyBorder="1" applyAlignment="1">
      <alignment horizontal="left"/>
    </xf>
    <xf numFmtId="0" fontId="1" fillId="2" borderId="0" xfId="0" applyFont="1" applyFill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5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showGridLines="0" tabSelected="1" workbookViewId="0">
      <selection sqref="A1:E1"/>
    </sheetView>
  </sheetViews>
  <sheetFormatPr defaultRowHeight="11.25" x14ac:dyDescent="0.2"/>
  <cols>
    <col min="1" max="1" width="59" style="1" bestFit="1" customWidth="1"/>
    <col min="2" max="2" width="39.140625" style="1" bestFit="1" customWidth="1"/>
    <col min="3" max="3" width="32.7109375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7" width="9.140625" style="2"/>
    <col min="8" max="8" width="10" style="2" bestFit="1" customWidth="1"/>
    <col min="9" max="16384" width="9.140625" style="2"/>
  </cols>
  <sheetData>
    <row r="1" spans="1:6" x14ac:dyDescent="0.2">
      <c r="A1" s="50" t="s">
        <v>556</v>
      </c>
      <c r="B1" s="50"/>
      <c r="C1" s="50"/>
      <c r="D1" s="50"/>
      <c r="E1" s="50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7">
        <v>1445052</v>
      </c>
      <c r="E8" s="7">
        <v>28983.407964000002</v>
      </c>
      <c r="F8" s="7">
        <f>E8/$E$76*100</f>
        <v>8.1816243619245306</v>
      </c>
    </row>
    <row r="9" spans="1:6" x14ac:dyDescent="0.2">
      <c r="A9" s="7" t="s">
        <v>28</v>
      </c>
      <c r="B9" s="7" t="s">
        <v>29</v>
      </c>
      <c r="C9" s="7" t="s">
        <v>11</v>
      </c>
      <c r="D9" s="7">
        <v>2145681</v>
      </c>
      <c r="E9" s="7">
        <v>23794.529449500002</v>
      </c>
      <c r="F9" s="7">
        <f t="shared" ref="F9:F63" si="0">E9/$E$76*100</f>
        <v>6.7168740841783467</v>
      </c>
    </row>
    <row r="10" spans="1:6" x14ac:dyDescent="0.2">
      <c r="A10" s="7" t="s">
        <v>30</v>
      </c>
      <c r="B10" s="7" t="s">
        <v>31</v>
      </c>
      <c r="C10" s="7" t="s">
        <v>11</v>
      </c>
      <c r="D10" s="7">
        <v>3637287</v>
      </c>
      <c r="E10" s="7">
        <v>21590.935632000001</v>
      </c>
      <c r="F10" s="7">
        <f t="shared" si="0"/>
        <v>6.0948293307305157</v>
      </c>
    </row>
    <row r="11" spans="1:6" x14ac:dyDescent="0.2">
      <c r="A11" s="7" t="s">
        <v>25</v>
      </c>
      <c r="B11" s="7" t="s">
        <v>26</v>
      </c>
      <c r="C11" s="7" t="s">
        <v>27</v>
      </c>
      <c r="D11" s="7">
        <v>2177610</v>
      </c>
      <c r="E11" s="7">
        <v>16616.253105</v>
      </c>
      <c r="F11" s="7">
        <f t="shared" si="0"/>
        <v>4.6905436854296667</v>
      </c>
    </row>
    <row r="12" spans="1:6" x14ac:dyDescent="0.2">
      <c r="A12" s="7" t="s">
        <v>23</v>
      </c>
      <c r="B12" s="7" t="s">
        <v>24</v>
      </c>
      <c r="C12" s="7" t="s">
        <v>11</v>
      </c>
      <c r="D12" s="7">
        <v>3350985</v>
      </c>
      <c r="E12" s="7">
        <v>11875.89084</v>
      </c>
      <c r="F12" s="7">
        <f t="shared" si="0"/>
        <v>3.3524034832890215</v>
      </c>
    </row>
    <row r="13" spans="1:6" x14ac:dyDescent="0.2">
      <c r="A13" s="7" t="s">
        <v>223</v>
      </c>
      <c r="B13" s="7" t="s">
        <v>224</v>
      </c>
      <c r="C13" s="7" t="s">
        <v>88</v>
      </c>
      <c r="D13" s="7">
        <v>2753249</v>
      </c>
      <c r="E13" s="7">
        <v>11497.567824</v>
      </c>
      <c r="F13" s="7">
        <f t="shared" si="0"/>
        <v>3.2456080088497492</v>
      </c>
    </row>
    <row r="14" spans="1:6" x14ac:dyDescent="0.2">
      <c r="A14" s="7" t="s">
        <v>39</v>
      </c>
      <c r="B14" s="7" t="s">
        <v>40</v>
      </c>
      <c r="C14" s="7" t="s">
        <v>11</v>
      </c>
      <c r="D14" s="7">
        <v>3495798</v>
      </c>
      <c r="E14" s="7">
        <v>10950.587235000001</v>
      </c>
      <c r="F14" s="7">
        <f t="shared" si="0"/>
        <v>3.0912027809338047</v>
      </c>
    </row>
    <row r="15" spans="1:6" x14ac:dyDescent="0.2">
      <c r="A15" s="7" t="s">
        <v>286</v>
      </c>
      <c r="B15" s="7" t="s">
        <v>287</v>
      </c>
      <c r="C15" s="7" t="s">
        <v>52</v>
      </c>
      <c r="D15" s="7">
        <v>791732</v>
      </c>
      <c r="E15" s="7">
        <v>10841.582141999999</v>
      </c>
      <c r="F15" s="7">
        <f t="shared" si="0"/>
        <v>3.0604321163670156</v>
      </c>
    </row>
    <row r="16" spans="1:6" x14ac:dyDescent="0.2">
      <c r="A16" s="7" t="s">
        <v>122</v>
      </c>
      <c r="B16" s="7" t="s">
        <v>123</v>
      </c>
      <c r="C16" s="7" t="s">
        <v>124</v>
      </c>
      <c r="D16" s="7">
        <v>4066242</v>
      </c>
      <c r="E16" s="7">
        <v>10415.678883</v>
      </c>
      <c r="F16" s="7">
        <f t="shared" si="0"/>
        <v>2.9402053823685286</v>
      </c>
    </row>
    <row r="17" spans="1:6" x14ac:dyDescent="0.2">
      <c r="A17" s="7" t="s">
        <v>12</v>
      </c>
      <c r="B17" s="7" t="s">
        <v>13</v>
      </c>
      <c r="C17" s="7" t="s">
        <v>14</v>
      </c>
      <c r="D17" s="7">
        <v>860942</v>
      </c>
      <c r="E17" s="7">
        <v>9902.9853550000007</v>
      </c>
      <c r="F17" s="7">
        <f t="shared" si="0"/>
        <v>2.7954789283885142</v>
      </c>
    </row>
    <row r="18" spans="1:6" x14ac:dyDescent="0.2">
      <c r="A18" s="7" t="s">
        <v>20</v>
      </c>
      <c r="B18" s="7" t="s">
        <v>21</v>
      </c>
      <c r="C18" s="7" t="s">
        <v>22</v>
      </c>
      <c r="D18" s="7">
        <v>2121971</v>
      </c>
      <c r="E18" s="7">
        <v>9333.4894435000006</v>
      </c>
      <c r="F18" s="7">
        <f t="shared" si="0"/>
        <v>2.6347179292219494</v>
      </c>
    </row>
    <row r="19" spans="1:6" x14ac:dyDescent="0.2">
      <c r="A19" s="7" t="s">
        <v>240</v>
      </c>
      <c r="B19" s="7" t="s">
        <v>241</v>
      </c>
      <c r="C19" s="7" t="s">
        <v>49</v>
      </c>
      <c r="D19" s="7">
        <v>4274158</v>
      </c>
      <c r="E19" s="7">
        <v>8283.3182039999992</v>
      </c>
      <c r="F19" s="7">
        <f t="shared" si="0"/>
        <v>2.3382687812143077</v>
      </c>
    </row>
    <row r="20" spans="1:6" x14ac:dyDescent="0.2">
      <c r="A20" s="7" t="s">
        <v>47</v>
      </c>
      <c r="B20" s="7" t="s">
        <v>48</v>
      </c>
      <c r="C20" s="7" t="s">
        <v>49</v>
      </c>
      <c r="D20" s="7">
        <v>4780035</v>
      </c>
      <c r="E20" s="7">
        <v>8138.0095874999997</v>
      </c>
      <c r="F20" s="7">
        <f t="shared" si="0"/>
        <v>2.2972501226000199</v>
      </c>
    </row>
    <row r="21" spans="1:6" x14ac:dyDescent="0.2">
      <c r="A21" s="7" t="s">
        <v>262</v>
      </c>
      <c r="B21" s="7" t="s">
        <v>263</v>
      </c>
      <c r="C21" s="7" t="s">
        <v>233</v>
      </c>
      <c r="D21" s="7">
        <v>2837218</v>
      </c>
      <c r="E21" s="7">
        <v>7227.8128550000001</v>
      </c>
      <c r="F21" s="7">
        <f t="shared" si="0"/>
        <v>2.0403138861844883</v>
      </c>
    </row>
    <row r="22" spans="1:6" x14ac:dyDescent="0.2">
      <c r="A22" s="7" t="s">
        <v>294</v>
      </c>
      <c r="B22" s="7" t="s">
        <v>295</v>
      </c>
      <c r="C22" s="7" t="s">
        <v>63</v>
      </c>
      <c r="D22" s="7">
        <v>541768</v>
      </c>
      <c r="E22" s="7">
        <v>6284.7796840000001</v>
      </c>
      <c r="F22" s="7">
        <f t="shared" si="0"/>
        <v>1.7741083669598361</v>
      </c>
    </row>
    <row r="23" spans="1:6" x14ac:dyDescent="0.2">
      <c r="A23" s="7" t="s">
        <v>50</v>
      </c>
      <c r="B23" s="7" t="s">
        <v>51</v>
      </c>
      <c r="C23" s="7" t="s">
        <v>52</v>
      </c>
      <c r="D23" s="7">
        <v>511834</v>
      </c>
      <c r="E23" s="7">
        <v>5868.4327270000003</v>
      </c>
      <c r="F23" s="7">
        <f t="shared" si="0"/>
        <v>1.656579247863994</v>
      </c>
    </row>
    <row r="24" spans="1:6" x14ac:dyDescent="0.2">
      <c r="A24" s="7" t="s">
        <v>43</v>
      </c>
      <c r="B24" s="7" t="s">
        <v>44</v>
      </c>
      <c r="C24" s="7" t="s">
        <v>27</v>
      </c>
      <c r="D24" s="7">
        <v>1446634</v>
      </c>
      <c r="E24" s="7">
        <v>5779.3028299999996</v>
      </c>
      <c r="F24" s="7">
        <f t="shared" si="0"/>
        <v>1.6314190825177795</v>
      </c>
    </row>
    <row r="25" spans="1:6" x14ac:dyDescent="0.2">
      <c r="A25" s="7" t="s">
        <v>292</v>
      </c>
      <c r="B25" s="7" t="s">
        <v>293</v>
      </c>
      <c r="C25" s="7" t="s">
        <v>233</v>
      </c>
      <c r="D25" s="7">
        <v>2795176</v>
      </c>
      <c r="E25" s="7">
        <v>5670.0145160000002</v>
      </c>
      <c r="F25" s="7">
        <f t="shared" si="0"/>
        <v>1.6005684684903785</v>
      </c>
    </row>
    <row r="26" spans="1:6" x14ac:dyDescent="0.2">
      <c r="A26" s="7" t="s">
        <v>298</v>
      </c>
      <c r="B26" s="7" t="s">
        <v>299</v>
      </c>
      <c r="C26" s="7" t="s">
        <v>94</v>
      </c>
      <c r="D26" s="7">
        <v>649808</v>
      </c>
      <c r="E26" s="7">
        <v>5650.4054640000004</v>
      </c>
      <c r="F26" s="7">
        <f t="shared" si="0"/>
        <v>1.5950330981241088</v>
      </c>
    </row>
    <row r="27" spans="1:6" x14ac:dyDescent="0.2">
      <c r="A27" s="7" t="s">
        <v>32</v>
      </c>
      <c r="B27" s="7" t="s">
        <v>33</v>
      </c>
      <c r="C27" s="7" t="s">
        <v>34</v>
      </c>
      <c r="D27" s="7">
        <v>242107</v>
      </c>
      <c r="E27" s="7">
        <v>5387.7281245000004</v>
      </c>
      <c r="F27" s="7">
        <f t="shared" si="0"/>
        <v>1.5208828352272081</v>
      </c>
    </row>
    <row r="28" spans="1:6" x14ac:dyDescent="0.2">
      <c r="A28" s="7" t="s">
        <v>296</v>
      </c>
      <c r="B28" s="7" t="s">
        <v>297</v>
      </c>
      <c r="C28" s="7" t="s">
        <v>85</v>
      </c>
      <c r="D28" s="7">
        <v>402972</v>
      </c>
      <c r="E28" s="7">
        <v>4601.3357820000001</v>
      </c>
      <c r="F28" s="7">
        <f t="shared" si="0"/>
        <v>1.2988949049113367</v>
      </c>
    </row>
    <row r="29" spans="1:6" x14ac:dyDescent="0.2">
      <c r="A29" s="7" t="s">
        <v>37</v>
      </c>
      <c r="B29" s="7" t="s">
        <v>38</v>
      </c>
      <c r="C29" s="7" t="s">
        <v>19</v>
      </c>
      <c r="D29" s="7">
        <v>750000</v>
      </c>
      <c r="E29" s="7">
        <v>4537.5</v>
      </c>
      <c r="F29" s="7">
        <f t="shared" si="0"/>
        <v>1.2808749263835382</v>
      </c>
    </row>
    <row r="30" spans="1:6" x14ac:dyDescent="0.2">
      <c r="A30" s="7" t="s">
        <v>97</v>
      </c>
      <c r="B30" s="7" t="s">
        <v>98</v>
      </c>
      <c r="C30" s="7" t="s">
        <v>88</v>
      </c>
      <c r="D30" s="7">
        <v>919031</v>
      </c>
      <c r="E30" s="7">
        <v>4524.3896130000003</v>
      </c>
      <c r="F30" s="7">
        <f t="shared" si="0"/>
        <v>1.2771740413183075</v>
      </c>
    </row>
    <row r="31" spans="1:6" x14ac:dyDescent="0.2">
      <c r="A31" s="7" t="s">
        <v>15</v>
      </c>
      <c r="B31" s="7" t="s">
        <v>16</v>
      </c>
      <c r="C31" s="7" t="s">
        <v>11</v>
      </c>
      <c r="D31" s="7">
        <v>1187125</v>
      </c>
      <c r="E31" s="7">
        <v>4189.9576875000002</v>
      </c>
      <c r="F31" s="7">
        <f t="shared" si="0"/>
        <v>1.18276842854583</v>
      </c>
    </row>
    <row r="32" spans="1:6" x14ac:dyDescent="0.2">
      <c r="A32" s="7" t="s">
        <v>81</v>
      </c>
      <c r="B32" s="7" t="s">
        <v>82</v>
      </c>
      <c r="C32" s="7" t="s">
        <v>11</v>
      </c>
      <c r="D32" s="7">
        <v>238867</v>
      </c>
      <c r="E32" s="7">
        <v>4187.5773769999996</v>
      </c>
      <c r="F32" s="7">
        <f t="shared" si="0"/>
        <v>1.1820964990612111</v>
      </c>
    </row>
    <row r="33" spans="1:6" x14ac:dyDescent="0.2">
      <c r="A33" s="7" t="s">
        <v>290</v>
      </c>
      <c r="B33" s="7" t="s">
        <v>291</v>
      </c>
      <c r="C33" s="7" t="s">
        <v>27</v>
      </c>
      <c r="D33" s="7">
        <v>599546</v>
      </c>
      <c r="E33" s="7">
        <v>4177.636528</v>
      </c>
      <c r="F33" s="7">
        <f t="shared" si="0"/>
        <v>1.1792903317375603</v>
      </c>
    </row>
    <row r="34" spans="1:6" x14ac:dyDescent="0.2">
      <c r="A34" s="7" t="s">
        <v>78</v>
      </c>
      <c r="B34" s="7" t="s">
        <v>79</v>
      </c>
      <c r="C34" s="7" t="s">
        <v>80</v>
      </c>
      <c r="D34" s="7">
        <v>2524608</v>
      </c>
      <c r="E34" s="7">
        <v>4116.3733439999996</v>
      </c>
      <c r="F34" s="7">
        <f t="shared" si="0"/>
        <v>1.1619965628568945</v>
      </c>
    </row>
    <row r="35" spans="1:6" x14ac:dyDescent="0.2">
      <c r="A35" s="7" t="s">
        <v>41</v>
      </c>
      <c r="B35" s="7" t="s">
        <v>42</v>
      </c>
      <c r="C35" s="7" t="s">
        <v>14</v>
      </c>
      <c r="D35" s="7">
        <v>666348</v>
      </c>
      <c r="E35" s="7">
        <v>4082.381022</v>
      </c>
      <c r="F35" s="7">
        <f t="shared" si="0"/>
        <v>1.1524009897573122</v>
      </c>
    </row>
    <row r="36" spans="1:6" x14ac:dyDescent="0.2">
      <c r="A36" s="7" t="s">
        <v>225</v>
      </c>
      <c r="B36" s="7" t="s">
        <v>226</v>
      </c>
      <c r="C36" s="7" t="s">
        <v>27</v>
      </c>
      <c r="D36" s="7">
        <v>1791828</v>
      </c>
      <c r="E36" s="7">
        <v>4023.5497740000001</v>
      </c>
      <c r="F36" s="7">
        <f t="shared" si="0"/>
        <v>1.1357937235422044</v>
      </c>
    </row>
    <row r="37" spans="1:6" x14ac:dyDescent="0.2">
      <c r="A37" s="7" t="s">
        <v>116</v>
      </c>
      <c r="B37" s="7" t="s">
        <v>117</v>
      </c>
      <c r="C37" s="7" t="s">
        <v>11</v>
      </c>
      <c r="D37" s="7">
        <v>3587500</v>
      </c>
      <c r="E37" s="7">
        <v>3978.5374999999999</v>
      </c>
      <c r="F37" s="7">
        <f t="shared" si="0"/>
        <v>1.1230873669259827</v>
      </c>
    </row>
    <row r="38" spans="1:6" x14ac:dyDescent="0.2">
      <c r="A38" s="7" t="s">
        <v>45</v>
      </c>
      <c r="B38" s="7" t="s">
        <v>46</v>
      </c>
      <c r="C38" s="7" t="s">
        <v>34</v>
      </c>
      <c r="D38" s="7">
        <v>920735</v>
      </c>
      <c r="E38" s="7">
        <v>3920.48963</v>
      </c>
      <c r="F38" s="7">
        <f t="shared" si="0"/>
        <v>1.1067012377330412</v>
      </c>
    </row>
    <row r="39" spans="1:6" x14ac:dyDescent="0.2">
      <c r="A39" s="7" t="s">
        <v>55</v>
      </c>
      <c r="B39" s="7" t="s">
        <v>56</v>
      </c>
      <c r="C39" s="7" t="s">
        <v>27</v>
      </c>
      <c r="D39" s="7">
        <v>104310</v>
      </c>
      <c r="E39" s="7">
        <v>3480.9811650000001</v>
      </c>
      <c r="F39" s="7">
        <f t="shared" si="0"/>
        <v>0.98263393795302667</v>
      </c>
    </row>
    <row r="40" spans="1:6" x14ac:dyDescent="0.2">
      <c r="A40" s="7" t="s">
        <v>125</v>
      </c>
      <c r="B40" s="7" t="s">
        <v>126</v>
      </c>
      <c r="C40" s="7" t="s">
        <v>127</v>
      </c>
      <c r="D40" s="7">
        <v>1998398</v>
      </c>
      <c r="E40" s="7">
        <v>3465.2221319999999</v>
      </c>
      <c r="F40" s="7">
        <f t="shared" si="0"/>
        <v>0.97818537591804011</v>
      </c>
    </row>
    <row r="41" spans="1:6" x14ac:dyDescent="0.2">
      <c r="A41" s="7" t="s">
        <v>304</v>
      </c>
      <c r="B41" s="7" t="s">
        <v>305</v>
      </c>
      <c r="C41" s="7" t="s">
        <v>14</v>
      </c>
      <c r="D41" s="7">
        <v>531063</v>
      </c>
      <c r="E41" s="7">
        <v>3408.6278655000001</v>
      </c>
      <c r="F41" s="7">
        <f t="shared" si="0"/>
        <v>0.96220957934792062</v>
      </c>
    </row>
    <row r="42" spans="1:6" x14ac:dyDescent="0.2">
      <c r="A42" s="7" t="s">
        <v>468</v>
      </c>
      <c r="B42" s="7" t="s">
        <v>469</v>
      </c>
      <c r="C42" s="7" t="s">
        <v>85</v>
      </c>
      <c r="D42" s="7">
        <v>1500000</v>
      </c>
      <c r="E42" s="7">
        <v>3350.25</v>
      </c>
      <c r="F42" s="7">
        <f t="shared" si="0"/>
        <v>0.94573029688516785</v>
      </c>
    </row>
    <row r="43" spans="1:6" x14ac:dyDescent="0.2">
      <c r="A43" s="7" t="s">
        <v>53</v>
      </c>
      <c r="B43" s="7" t="s">
        <v>54</v>
      </c>
      <c r="C43" s="7" t="s">
        <v>27</v>
      </c>
      <c r="D43" s="7">
        <v>90694</v>
      </c>
      <c r="E43" s="7">
        <v>3347.923663</v>
      </c>
      <c r="F43" s="7">
        <f t="shared" si="0"/>
        <v>0.94507360339015545</v>
      </c>
    </row>
    <row r="44" spans="1:6" x14ac:dyDescent="0.2">
      <c r="A44" s="7" t="s">
        <v>300</v>
      </c>
      <c r="B44" s="7" t="s">
        <v>301</v>
      </c>
      <c r="C44" s="7" t="s">
        <v>52</v>
      </c>
      <c r="D44" s="7">
        <v>287910</v>
      </c>
      <c r="E44" s="7">
        <v>3228.4787849999998</v>
      </c>
      <c r="F44" s="7">
        <f t="shared" si="0"/>
        <v>0.91135592860995918</v>
      </c>
    </row>
    <row r="45" spans="1:6" x14ac:dyDescent="0.2">
      <c r="A45" s="7" t="s">
        <v>83</v>
      </c>
      <c r="B45" s="7" t="s">
        <v>84</v>
      </c>
      <c r="C45" s="7" t="s">
        <v>85</v>
      </c>
      <c r="D45" s="7">
        <v>381779</v>
      </c>
      <c r="E45" s="7">
        <v>3092.7916789999999</v>
      </c>
      <c r="F45" s="7">
        <f t="shared" si="0"/>
        <v>0.87305329237658291</v>
      </c>
    </row>
    <row r="46" spans="1:6" x14ac:dyDescent="0.2">
      <c r="A46" s="7" t="s">
        <v>104</v>
      </c>
      <c r="B46" s="7" t="s">
        <v>105</v>
      </c>
      <c r="C46" s="7" t="s">
        <v>106</v>
      </c>
      <c r="D46" s="7">
        <v>163295</v>
      </c>
      <c r="E46" s="7">
        <v>2873.5021149999998</v>
      </c>
      <c r="F46" s="7">
        <f t="shared" si="0"/>
        <v>0.81115081212420193</v>
      </c>
    </row>
    <row r="47" spans="1:6" x14ac:dyDescent="0.2">
      <c r="A47" s="7" t="s">
        <v>114</v>
      </c>
      <c r="B47" s="7" t="s">
        <v>115</v>
      </c>
      <c r="C47" s="7" t="s">
        <v>111</v>
      </c>
      <c r="D47" s="7">
        <v>341490</v>
      </c>
      <c r="E47" s="7">
        <v>2687.1848100000002</v>
      </c>
      <c r="F47" s="7">
        <f t="shared" si="0"/>
        <v>0.75855595497249861</v>
      </c>
    </row>
    <row r="48" spans="1:6" x14ac:dyDescent="0.2">
      <c r="A48" s="7" t="s">
        <v>288</v>
      </c>
      <c r="B48" s="7" t="s">
        <v>289</v>
      </c>
      <c r="C48" s="7" t="s">
        <v>52</v>
      </c>
      <c r="D48" s="7">
        <v>513020</v>
      </c>
      <c r="E48" s="7">
        <v>2616.9150199999999</v>
      </c>
      <c r="F48" s="7">
        <f t="shared" si="0"/>
        <v>0.73871974294093112</v>
      </c>
    </row>
    <row r="49" spans="1:6" x14ac:dyDescent="0.2">
      <c r="A49" s="7" t="s">
        <v>306</v>
      </c>
      <c r="B49" s="7" t="s">
        <v>307</v>
      </c>
      <c r="C49" s="7" t="s">
        <v>111</v>
      </c>
      <c r="D49" s="7">
        <v>413934</v>
      </c>
      <c r="E49" s="7">
        <v>2583.7760280000002</v>
      </c>
      <c r="F49" s="7">
        <f t="shared" si="0"/>
        <v>0.72936505336772484</v>
      </c>
    </row>
    <row r="50" spans="1:6" x14ac:dyDescent="0.2">
      <c r="A50" s="7" t="s">
        <v>86</v>
      </c>
      <c r="B50" s="7" t="s">
        <v>87</v>
      </c>
      <c r="C50" s="7" t="s">
        <v>88</v>
      </c>
      <c r="D50" s="7">
        <v>648789</v>
      </c>
      <c r="E50" s="7">
        <v>2580.2338530000002</v>
      </c>
      <c r="F50" s="7">
        <f t="shared" si="0"/>
        <v>0.72836514523717655</v>
      </c>
    </row>
    <row r="51" spans="1:6" x14ac:dyDescent="0.2">
      <c r="A51" s="7" t="s">
        <v>89</v>
      </c>
      <c r="B51" s="7" t="s">
        <v>90</v>
      </c>
      <c r="C51" s="7" t="s">
        <v>91</v>
      </c>
      <c r="D51" s="7">
        <v>1774842</v>
      </c>
      <c r="E51" s="7">
        <v>2557.5473219999999</v>
      </c>
      <c r="F51" s="7">
        <f t="shared" si="0"/>
        <v>0.72196104414086293</v>
      </c>
    </row>
    <row r="52" spans="1:6" x14ac:dyDescent="0.2">
      <c r="A52" s="7" t="s">
        <v>557</v>
      </c>
      <c r="B52" s="7" t="s">
        <v>558</v>
      </c>
      <c r="C52" s="7" t="s">
        <v>359</v>
      </c>
      <c r="D52" s="7">
        <v>283612</v>
      </c>
      <c r="E52" s="7">
        <v>2542.0143560000001</v>
      </c>
      <c r="F52" s="7">
        <f t="shared" si="0"/>
        <v>0.71757629776471576</v>
      </c>
    </row>
    <row r="53" spans="1:6" x14ac:dyDescent="0.2">
      <c r="A53" s="7" t="s">
        <v>120</v>
      </c>
      <c r="B53" s="7" t="s">
        <v>121</v>
      </c>
      <c r="C53" s="7" t="s">
        <v>111</v>
      </c>
      <c r="D53" s="7">
        <v>1695647</v>
      </c>
      <c r="E53" s="7">
        <v>2515.4923245</v>
      </c>
      <c r="F53" s="7">
        <f t="shared" si="0"/>
        <v>0.71008948671345296</v>
      </c>
    </row>
    <row r="54" spans="1:6" x14ac:dyDescent="0.2">
      <c r="A54" s="7" t="s">
        <v>227</v>
      </c>
      <c r="B54" s="7" t="s">
        <v>228</v>
      </c>
      <c r="C54" s="7" t="s">
        <v>52</v>
      </c>
      <c r="D54" s="7">
        <v>200000</v>
      </c>
      <c r="E54" s="7">
        <v>2256.6</v>
      </c>
      <c r="F54" s="7">
        <f t="shared" si="0"/>
        <v>0.63700768239715533</v>
      </c>
    </row>
    <row r="55" spans="1:6" x14ac:dyDescent="0.2">
      <c r="A55" s="7" t="s">
        <v>302</v>
      </c>
      <c r="B55" s="7" t="s">
        <v>303</v>
      </c>
      <c r="C55" s="7" t="s">
        <v>111</v>
      </c>
      <c r="D55" s="7">
        <v>160000</v>
      </c>
      <c r="E55" s="7">
        <v>2177.84</v>
      </c>
      <c r="F55" s="7">
        <f t="shared" si="0"/>
        <v>0.6147747988264739</v>
      </c>
    </row>
    <row r="56" spans="1:6" x14ac:dyDescent="0.2">
      <c r="A56" s="7" t="s">
        <v>76</v>
      </c>
      <c r="B56" s="7" t="s">
        <v>77</v>
      </c>
      <c r="C56" s="7" t="s">
        <v>34</v>
      </c>
      <c r="D56" s="7">
        <v>349064</v>
      </c>
      <c r="E56" s="7">
        <v>2024.2221360000001</v>
      </c>
      <c r="F56" s="7">
        <f t="shared" si="0"/>
        <v>0.57141055194114132</v>
      </c>
    </row>
    <row r="57" spans="1:6" x14ac:dyDescent="0.2">
      <c r="A57" s="7" t="s">
        <v>69</v>
      </c>
      <c r="B57" s="7" t="s">
        <v>70</v>
      </c>
      <c r="C57" s="7" t="s">
        <v>52</v>
      </c>
      <c r="D57" s="7">
        <v>648889</v>
      </c>
      <c r="E57" s="7">
        <v>2007.662566</v>
      </c>
      <c r="F57" s="7">
        <f t="shared" si="0"/>
        <v>0.56673600913018962</v>
      </c>
    </row>
    <row r="58" spans="1:6" x14ac:dyDescent="0.2">
      <c r="A58" s="7" t="s">
        <v>35</v>
      </c>
      <c r="B58" s="7" t="s">
        <v>36</v>
      </c>
      <c r="C58" s="7" t="s">
        <v>14</v>
      </c>
      <c r="D58" s="7">
        <v>198897</v>
      </c>
      <c r="E58" s="7">
        <v>1962.2183534999999</v>
      </c>
      <c r="F58" s="7">
        <f t="shared" si="0"/>
        <v>0.55390772211300054</v>
      </c>
    </row>
    <row r="59" spans="1:6" x14ac:dyDescent="0.2">
      <c r="A59" s="7" t="s">
        <v>64</v>
      </c>
      <c r="B59" s="7" t="s">
        <v>65</v>
      </c>
      <c r="C59" s="7" t="s">
        <v>66</v>
      </c>
      <c r="D59" s="7">
        <v>420122</v>
      </c>
      <c r="E59" s="7">
        <v>1736.5742869999999</v>
      </c>
      <c r="F59" s="7">
        <f t="shared" si="0"/>
        <v>0.49021145168499619</v>
      </c>
    </row>
    <row r="60" spans="1:6" x14ac:dyDescent="0.2">
      <c r="A60" s="7" t="s">
        <v>310</v>
      </c>
      <c r="B60" s="7" t="s">
        <v>311</v>
      </c>
      <c r="C60" s="7" t="s">
        <v>66</v>
      </c>
      <c r="D60" s="7">
        <v>455018</v>
      </c>
      <c r="E60" s="7">
        <v>1596.6581619999999</v>
      </c>
      <c r="F60" s="7">
        <f t="shared" si="0"/>
        <v>0.45071502054246293</v>
      </c>
    </row>
    <row r="61" spans="1:6" x14ac:dyDescent="0.2">
      <c r="A61" s="7" t="s">
        <v>155</v>
      </c>
      <c r="B61" s="7" t="s">
        <v>156</v>
      </c>
      <c r="C61" s="7" t="s">
        <v>1579</v>
      </c>
      <c r="D61" s="7">
        <v>1102125</v>
      </c>
      <c r="E61" s="7">
        <v>1523.1367499999999</v>
      </c>
      <c r="F61" s="7">
        <f t="shared" si="0"/>
        <v>0.42996091956546811</v>
      </c>
    </row>
    <row r="62" spans="1:6" x14ac:dyDescent="0.2">
      <c r="A62" s="7" t="s">
        <v>312</v>
      </c>
      <c r="B62" s="7" t="s">
        <v>313</v>
      </c>
      <c r="C62" s="7" t="s">
        <v>111</v>
      </c>
      <c r="D62" s="7">
        <v>255794</v>
      </c>
      <c r="E62" s="7">
        <v>967.66870200000005</v>
      </c>
      <c r="F62" s="7">
        <f t="shared" si="0"/>
        <v>0.27315979668052981</v>
      </c>
    </row>
    <row r="63" spans="1:6" x14ac:dyDescent="0.2">
      <c r="A63" s="7" t="s">
        <v>71</v>
      </c>
      <c r="B63" s="7" t="s">
        <v>72</v>
      </c>
      <c r="C63" s="7" t="s">
        <v>34</v>
      </c>
      <c r="D63" s="7">
        <v>74503</v>
      </c>
      <c r="E63" s="7">
        <v>658.42026250000004</v>
      </c>
      <c r="F63" s="7">
        <f t="shared" si="0"/>
        <v>0.18586314165490192</v>
      </c>
    </row>
    <row r="64" spans="1:6" x14ac:dyDescent="0.2">
      <c r="A64" s="6" t="s">
        <v>131</v>
      </c>
      <c r="B64" s="7"/>
      <c r="C64" s="7"/>
      <c r="D64" s="7"/>
      <c r="E64" s="6">
        <f xml:space="preserve"> SUM(E8:E63)</f>
        <v>331674.38245950011</v>
      </c>
      <c r="F64" s="6">
        <f>SUM(F8:F63)</f>
        <v>93.627195639915769</v>
      </c>
    </row>
    <row r="65" spans="1:10" x14ac:dyDescent="0.2">
      <c r="A65" s="7"/>
      <c r="B65" s="7"/>
      <c r="C65" s="7"/>
      <c r="D65" s="7"/>
      <c r="E65" s="7"/>
      <c r="F65" s="7"/>
    </row>
    <row r="66" spans="1:10" x14ac:dyDescent="0.2">
      <c r="A66" s="6" t="s">
        <v>132</v>
      </c>
      <c r="B66" s="7"/>
      <c r="C66" s="7"/>
      <c r="D66" s="7"/>
      <c r="E66" s="7"/>
      <c r="F66" s="7"/>
    </row>
    <row r="67" spans="1:10" x14ac:dyDescent="0.2">
      <c r="A67" s="7" t="s">
        <v>133</v>
      </c>
      <c r="B67" s="7" t="s">
        <v>134</v>
      </c>
      <c r="C67" s="7" t="s">
        <v>135</v>
      </c>
      <c r="D67" s="7">
        <v>3500</v>
      </c>
      <c r="E67" s="7">
        <v>5.7049999999999997E-2</v>
      </c>
      <c r="F67" s="7">
        <f t="shared" ref="F67:F69" si="1">E67/$E$76*100</f>
        <v>1.6104443978001289E-5</v>
      </c>
      <c r="H67" s="1"/>
    </row>
    <row r="68" spans="1:10" x14ac:dyDescent="0.2">
      <c r="A68" s="7" t="s">
        <v>559</v>
      </c>
      <c r="B68" s="7" t="s">
        <v>560</v>
      </c>
      <c r="C68" s="7" t="s">
        <v>135</v>
      </c>
      <c r="D68" s="7">
        <v>30000</v>
      </c>
      <c r="E68" s="7">
        <v>3.0000000000000001E-3</v>
      </c>
      <c r="F68" s="7">
        <f t="shared" si="1"/>
        <v>8.4685945546019055E-7</v>
      </c>
    </row>
    <row r="69" spans="1:10" x14ac:dyDescent="0.2">
      <c r="A69" s="7" t="s">
        <v>136</v>
      </c>
      <c r="B69" s="7" t="s">
        <v>137</v>
      </c>
      <c r="C69" s="7" t="s">
        <v>135</v>
      </c>
      <c r="D69" s="7">
        <v>2900</v>
      </c>
      <c r="E69" s="7">
        <v>2.9E-4</v>
      </c>
      <c r="F69" s="7">
        <f t="shared" si="1"/>
        <v>8.1863080694485088E-8</v>
      </c>
    </row>
    <row r="70" spans="1:10" x14ac:dyDescent="0.2">
      <c r="A70" s="6" t="s">
        <v>131</v>
      </c>
      <c r="B70" s="7"/>
      <c r="C70" s="7"/>
      <c r="D70" s="7"/>
      <c r="E70" s="6">
        <f>SUM(E67:E69)</f>
        <v>6.0339999999999998E-2</v>
      </c>
      <c r="F70" s="6">
        <f>SUM(F67:F69)</f>
        <v>1.7033166514155967E-5</v>
      </c>
    </row>
    <row r="71" spans="1:10" x14ac:dyDescent="0.2">
      <c r="A71" s="7"/>
      <c r="B71" s="7"/>
      <c r="C71" s="7"/>
      <c r="D71" s="7"/>
      <c r="E71" s="7"/>
      <c r="F71" s="7"/>
      <c r="I71" s="13"/>
    </row>
    <row r="72" spans="1:10" x14ac:dyDescent="0.2">
      <c r="A72" s="6" t="s">
        <v>131</v>
      </c>
      <c r="B72" s="7"/>
      <c r="C72" s="7"/>
      <c r="D72" s="7"/>
      <c r="E72" s="6">
        <f>E64+E70</f>
        <v>331674.44279950013</v>
      </c>
      <c r="F72" s="6">
        <f>F64+F70</f>
        <v>93.627212673082283</v>
      </c>
      <c r="G72" s="13"/>
      <c r="H72" s="13"/>
      <c r="I72" s="1"/>
      <c r="J72" s="1"/>
    </row>
    <row r="73" spans="1:10" x14ac:dyDescent="0.2">
      <c r="A73" s="7"/>
      <c r="B73" s="7"/>
      <c r="C73" s="7"/>
      <c r="D73" s="7"/>
      <c r="E73" s="7"/>
      <c r="F73" s="7"/>
      <c r="G73" s="13"/>
      <c r="H73" s="13"/>
    </row>
    <row r="74" spans="1:10" x14ac:dyDescent="0.2">
      <c r="A74" s="6" t="s">
        <v>139</v>
      </c>
      <c r="B74" s="7"/>
      <c r="C74" s="7"/>
      <c r="D74" s="7"/>
      <c r="E74" s="6">
        <v>22575.601957899999</v>
      </c>
      <c r="F74" s="6">
        <f t="shared" ref="F74" si="2">E74/$E$76*100</f>
        <v>6.3727873269177353</v>
      </c>
      <c r="G74" s="13"/>
      <c r="H74" s="13"/>
      <c r="I74" s="1"/>
      <c r="J74" s="1"/>
    </row>
    <row r="75" spans="1:10" x14ac:dyDescent="0.2">
      <c r="A75" s="7"/>
      <c r="B75" s="7"/>
      <c r="C75" s="7"/>
      <c r="D75" s="7"/>
      <c r="E75" s="7"/>
      <c r="F75" s="7"/>
      <c r="G75" s="13"/>
      <c r="H75" s="13"/>
    </row>
    <row r="76" spans="1:10" x14ac:dyDescent="0.2">
      <c r="A76" s="8" t="s">
        <v>140</v>
      </c>
      <c r="B76" s="5"/>
      <c r="C76" s="5"/>
      <c r="D76" s="5"/>
      <c r="E76" s="8">
        <f>E72+E74</f>
        <v>354250.04475740012</v>
      </c>
      <c r="F76" s="8">
        <f>F72+F74</f>
        <v>100.00000000000001</v>
      </c>
      <c r="G76" s="13"/>
      <c r="H76" s="13"/>
      <c r="I76" s="1"/>
      <c r="J76" s="1"/>
    </row>
    <row r="78" spans="1:10" x14ac:dyDescent="0.2">
      <c r="A78" s="9" t="s">
        <v>141</v>
      </c>
    </row>
    <row r="79" spans="1:10" x14ac:dyDescent="0.2">
      <c r="A79" s="9" t="s">
        <v>142</v>
      </c>
    </row>
    <row r="80" spans="1:10" x14ac:dyDescent="0.2">
      <c r="A80" s="9" t="s">
        <v>143</v>
      </c>
    </row>
    <row r="81" spans="1:4" x14ac:dyDescent="0.2">
      <c r="A81" s="1" t="s">
        <v>144</v>
      </c>
      <c r="B81" s="10">
        <v>48.259900000000002</v>
      </c>
      <c r="C81" s="10"/>
      <c r="D81" s="10"/>
    </row>
    <row r="82" spans="1:4" x14ac:dyDescent="0.2">
      <c r="A82" s="1" t="s">
        <v>145</v>
      </c>
      <c r="B82" s="10">
        <v>550.69629999999995</v>
      </c>
      <c r="C82" s="10"/>
      <c r="D82" s="10"/>
    </row>
    <row r="83" spans="1:4" x14ac:dyDescent="0.2">
      <c r="A83" s="1" t="s">
        <v>146</v>
      </c>
      <c r="B83" s="10">
        <v>46.122100000000003</v>
      </c>
      <c r="C83" s="10"/>
      <c r="D83" s="10"/>
    </row>
    <row r="84" spans="1:4" x14ac:dyDescent="0.2">
      <c r="A84" s="1" t="s">
        <v>147</v>
      </c>
      <c r="B84" s="10">
        <v>530.04139999999995</v>
      </c>
      <c r="C84" s="10"/>
      <c r="D84" s="10"/>
    </row>
    <row r="86" spans="1:4" x14ac:dyDescent="0.2">
      <c r="A86" s="9" t="s">
        <v>148</v>
      </c>
    </row>
    <row r="87" spans="1:4" x14ac:dyDescent="0.2">
      <c r="A87" s="1" t="s">
        <v>144</v>
      </c>
      <c r="B87" s="10">
        <v>47.625999999999998</v>
      </c>
      <c r="D87" s="10"/>
    </row>
    <row r="88" spans="1:4" x14ac:dyDescent="0.2">
      <c r="A88" s="1" t="s">
        <v>145</v>
      </c>
      <c r="B88" s="10">
        <v>594.54309999999998</v>
      </c>
      <c r="D88" s="10"/>
    </row>
    <row r="89" spans="1:4" x14ac:dyDescent="0.2">
      <c r="A89" s="1" t="s">
        <v>146</v>
      </c>
      <c r="B89" s="10">
        <v>45.051200000000001</v>
      </c>
      <c r="D89" s="10"/>
    </row>
    <row r="90" spans="1:4" x14ac:dyDescent="0.2">
      <c r="A90" s="1" t="s">
        <v>147</v>
      </c>
      <c r="B90" s="10">
        <v>569.16719999999998</v>
      </c>
      <c r="D90" s="10"/>
    </row>
    <row r="92" spans="1:4" x14ac:dyDescent="0.2">
      <c r="A92" s="9" t="s">
        <v>149</v>
      </c>
      <c r="B92" s="11"/>
    </row>
    <row r="93" spans="1:4" x14ac:dyDescent="0.2">
      <c r="A93" s="22" t="s">
        <v>634</v>
      </c>
      <c r="B93" s="23"/>
      <c r="C93" s="51" t="s">
        <v>635</v>
      </c>
      <c r="D93" s="52"/>
    </row>
    <row r="94" spans="1:4" x14ac:dyDescent="0.2">
      <c r="A94" s="53"/>
      <c r="B94" s="54"/>
      <c r="C94" s="24" t="s">
        <v>636</v>
      </c>
      <c r="D94" s="24" t="s">
        <v>637</v>
      </c>
    </row>
    <row r="95" spans="1:4" x14ac:dyDescent="0.2">
      <c r="A95" s="25" t="s">
        <v>638</v>
      </c>
      <c r="B95" s="26"/>
      <c r="C95" s="27">
        <v>4.5</v>
      </c>
      <c r="D95" s="27">
        <v>4.5</v>
      </c>
    </row>
    <row r="96" spans="1:4" x14ac:dyDescent="0.2">
      <c r="A96" s="25" t="s">
        <v>639</v>
      </c>
      <c r="B96" s="26"/>
      <c r="C96" s="27">
        <v>4.5</v>
      </c>
      <c r="D96" s="27">
        <v>4.5</v>
      </c>
    </row>
    <row r="98" spans="1:2" x14ac:dyDescent="0.2">
      <c r="A98" s="9" t="s">
        <v>151</v>
      </c>
      <c r="B98" s="12">
        <v>0.10522994300159914</v>
      </c>
    </row>
  </sheetData>
  <mergeCells count="3">
    <mergeCell ref="A1:E1"/>
    <mergeCell ref="C93:D93"/>
    <mergeCell ref="A94:B9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showGridLines="0" workbookViewId="0">
      <selection sqref="A1:D1"/>
    </sheetView>
  </sheetViews>
  <sheetFormatPr defaultRowHeight="11.25" x14ac:dyDescent="0.2"/>
  <cols>
    <col min="1" max="1" width="59" style="1" bestFit="1" customWidth="1"/>
    <col min="2" max="2" width="34" style="1" bestFit="1" customWidth="1"/>
    <col min="3" max="3" width="9.140625" style="1" bestFit="1" customWidth="1"/>
    <col min="4" max="4" width="23.85546875" style="1" bestFit="1" customWidth="1"/>
    <col min="5" max="5" width="14" style="1" bestFit="1" customWidth="1"/>
    <col min="6" max="16384" width="9.140625" style="2"/>
  </cols>
  <sheetData>
    <row r="1" spans="1:9" x14ac:dyDescent="0.2">
      <c r="A1" s="50" t="s">
        <v>318</v>
      </c>
      <c r="B1" s="50"/>
      <c r="C1" s="50"/>
      <c r="D1" s="50"/>
    </row>
    <row r="3" spans="1:9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9" x14ac:dyDescent="0.2">
      <c r="A4" s="5"/>
      <c r="B4" s="5"/>
      <c r="C4" s="5"/>
      <c r="D4" s="5"/>
      <c r="E4" s="5"/>
    </row>
    <row r="5" spans="1:9" x14ac:dyDescent="0.2">
      <c r="A5" s="16" t="s">
        <v>567</v>
      </c>
      <c r="B5" s="15"/>
      <c r="C5" s="15"/>
      <c r="D5" s="15"/>
      <c r="E5" s="7"/>
    </row>
    <row r="6" spans="1:9" x14ac:dyDescent="0.2">
      <c r="A6" s="15" t="s">
        <v>568</v>
      </c>
      <c r="B6" s="15" t="s">
        <v>569</v>
      </c>
      <c r="C6" s="15">
        <v>1991334.0220000001</v>
      </c>
      <c r="D6" s="15">
        <v>52858.239180100005</v>
      </c>
      <c r="E6" s="7">
        <f>D6/$D$11*100</f>
        <v>99.937355140584657</v>
      </c>
      <c r="G6" s="1"/>
    </row>
    <row r="7" spans="1:9" x14ac:dyDescent="0.2">
      <c r="A7" s="6" t="s">
        <v>131</v>
      </c>
      <c r="B7" s="7"/>
      <c r="C7" s="7"/>
      <c r="D7" s="6">
        <f>D6</f>
        <v>52858.239180100005</v>
      </c>
      <c r="E7" s="6">
        <f>E6</f>
        <v>99.937355140584657</v>
      </c>
      <c r="H7" s="1"/>
      <c r="I7" s="1"/>
    </row>
    <row r="8" spans="1:9" x14ac:dyDescent="0.2">
      <c r="A8" s="7"/>
      <c r="B8" s="7"/>
      <c r="C8" s="7"/>
      <c r="D8" s="7"/>
      <c r="E8" s="7"/>
    </row>
    <row r="9" spans="1:9" x14ac:dyDescent="0.2">
      <c r="A9" s="6" t="s">
        <v>139</v>
      </c>
      <c r="B9" s="7"/>
      <c r="C9" s="7"/>
      <c r="D9" s="6">
        <v>33.133726199994271</v>
      </c>
      <c r="E9" s="6">
        <f>D9/$D$11*100</f>
        <v>6.2644859415338872E-2</v>
      </c>
      <c r="H9" s="1"/>
      <c r="I9" s="1"/>
    </row>
    <row r="10" spans="1:9" x14ac:dyDescent="0.2">
      <c r="A10" s="7"/>
      <c r="B10" s="7"/>
      <c r="C10" s="7"/>
      <c r="D10" s="7"/>
      <c r="E10" s="7"/>
    </row>
    <row r="11" spans="1:9" x14ac:dyDescent="0.2">
      <c r="A11" s="8" t="s">
        <v>140</v>
      </c>
      <c r="B11" s="5"/>
      <c r="C11" s="5"/>
      <c r="D11" s="8">
        <f>D7+D9</f>
        <v>52891.372906299999</v>
      </c>
      <c r="E11" s="8">
        <f xml:space="preserve"> ROUND(SUM(E7:E10),2)</f>
        <v>100</v>
      </c>
      <c r="F11" s="13"/>
      <c r="H11" s="1"/>
      <c r="I11" s="1"/>
    </row>
    <row r="13" spans="1:9" x14ac:dyDescent="0.2">
      <c r="A13" s="9" t="s">
        <v>141</v>
      </c>
    </row>
    <row r="14" spans="1:9" x14ac:dyDescent="0.2">
      <c r="A14" s="9" t="s">
        <v>142</v>
      </c>
    </row>
    <row r="15" spans="1:9" x14ac:dyDescent="0.2">
      <c r="A15" s="9" t="s">
        <v>143</v>
      </c>
    </row>
    <row r="16" spans="1:9" x14ac:dyDescent="0.2">
      <c r="A16" s="1" t="s">
        <v>144</v>
      </c>
      <c r="B16" s="10">
        <v>24.067699999999999</v>
      </c>
      <c r="D16" s="10"/>
    </row>
    <row r="17" spans="1:4" x14ac:dyDescent="0.2">
      <c r="A17" s="1" t="s">
        <v>145</v>
      </c>
      <c r="B17" s="10">
        <v>24.067699999999999</v>
      </c>
      <c r="D17" s="10"/>
    </row>
    <row r="18" spans="1:4" x14ac:dyDescent="0.2">
      <c r="A18" s="1" t="s">
        <v>146</v>
      </c>
      <c r="B18" s="10">
        <v>22.982199999999999</v>
      </c>
      <c r="D18" s="10"/>
    </row>
    <row r="19" spans="1:4" x14ac:dyDescent="0.2">
      <c r="A19" s="1" t="s">
        <v>147</v>
      </c>
      <c r="B19" s="10">
        <v>22.982199999999999</v>
      </c>
      <c r="D19" s="10"/>
    </row>
    <row r="21" spans="1:4" x14ac:dyDescent="0.2">
      <c r="A21" s="9" t="s">
        <v>148</v>
      </c>
    </row>
    <row r="22" spans="1:4" x14ac:dyDescent="0.2">
      <c r="A22" s="1" t="s">
        <v>144</v>
      </c>
      <c r="B22" s="10">
        <v>27.417999999999999</v>
      </c>
      <c r="D22" s="10"/>
    </row>
    <row r="23" spans="1:4" x14ac:dyDescent="0.2">
      <c r="A23" s="1" t="s">
        <v>145</v>
      </c>
      <c r="B23" s="10">
        <v>27.417999999999999</v>
      </c>
      <c r="D23" s="10"/>
    </row>
    <row r="24" spans="1:4" x14ac:dyDescent="0.2">
      <c r="A24" s="1" t="s">
        <v>146</v>
      </c>
      <c r="B24" s="10">
        <v>26.063800000000001</v>
      </c>
      <c r="D24" s="10"/>
    </row>
    <row r="25" spans="1:4" x14ac:dyDescent="0.2">
      <c r="A25" s="1" t="s">
        <v>147</v>
      </c>
      <c r="B25" s="10">
        <v>26.063800000000001</v>
      </c>
      <c r="D25" s="10"/>
    </row>
    <row r="27" spans="1:4" x14ac:dyDescent="0.2">
      <c r="A27" s="9" t="s">
        <v>149</v>
      </c>
      <c r="B27" s="30" t="s">
        <v>150</v>
      </c>
    </row>
    <row r="28" spans="1:4" x14ac:dyDescent="0.2">
      <c r="A28" s="9"/>
      <c r="B28" s="11"/>
    </row>
    <row r="29" spans="1:4" x14ac:dyDescent="0.2">
      <c r="A29" s="9" t="s">
        <v>151</v>
      </c>
      <c r="B29" s="12">
        <v>4.4082912964901737E-2</v>
      </c>
    </row>
  </sheetData>
  <mergeCells count="1">
    <mergeCell ref="A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>
      <selection sqref="A1:D1"/>
    </sheetView>
  </sheetViews>
  <sheetFormatPr defaultRowHeight="11.25" x14ac:dyDescent="0.2"/>
  <cols>
    <col min="1" max="1" width="59" style="1" bestFit="1" customWidth="1"/>
    <col min="2" max="2" width="38.140625" style="1" bestFit="1" customWidth="1"/>
    <col min="3" max="3" width="9.5703125" style="1" bestFit="1" customWidth="1"/>
    <col min="4" max="4" width="24" style="1" bestFit="1" customWidth="1"/>
    <col min="5" max="5" width="14.140625" style="1" bestFit="1" customWidth="1"/>
    <col min="6" max="16384" width="9.140625" style="2"/>
  </cols>
  <sheetData>
    <row r="1" spans="1:9" x14ac:dyDescent="0.2">
      <c r="A1" s="50" t="s">
        <v>317</v>
      </c>
      <c r="B1" s="50"/>
      <c r="C1" s="50"/>
      <c r="D1" s="50"/>
    </row>
    <row r="3" spans="1:9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9" x14ac:dyDescent="0.2">
      <c r="A4" s="5"/>
      <c r="B4" s="5"/>
      <c r="C4" s="5"/>
      <c r="D4" s="5"/>
      <c r="E4" s="5"/>
    </row>
    <row r="5" spans="1:9" x14ac:dyDescent="0.2">
      <c r="A5" s="6" t="s">
        <v>570</v>
      </c>
      <c r="B5" s="7"/>
      <c r="C5" s="7"/>
      <c r="D5" s="7"/>
      <c r="E5" s="7"/>
    </row>
    <row r="6" spans="1:9" x14ac:dyDescent="0.2">
      <c r="A6" s="7" t="s">
        <v>571</v>
      </c>
      <c r="B6" s="7" t="s">
        <v>572</v>
      </c>
      <c r="C6" s="7">
        <v>62356.351999999999</v>
      </c>
      <c r="D6" s="7">
        <v>2343.9393544</v>
      </c>
      <c r="E6" s="15">
        <f>D6/$D$15*100</f>
        <v>43.693536175271781</v>
      </c>
    </row>
    <row r="7" spans="1:9" x14ac:dyDescent="0.2">
      <c r="A7" s="7" t="s">
        <v>573</v>
      </c>
      <c r="B7" s="7" t="s">
        <v>574</v>
      </c>
      <c r="C7" s="7">
        <v>318819.84700000001</v>
      </c>
      <c r="D7" s="7">
        <v>1586.4214153999999</v>
      </c>
      <c r="E7" s="15">
        <f t="shared" ref="E7:E8" si="0">D7/$D$15*100</f>
        <v>29.57259170246293</v>
      </c>
    </row>
    <row r="8" spans="1:9" x14ac:dyDescent="0.2">
      <c r="A8" s="15" t="s">
        <v>575</v>
      </c>
      <c r="B8" s="15" t="s">
        <v>576</v>
      </c>
      <c r="C8" s="15">
        <v>48996</v>
      </c>
      <c r="D8" s="15">
        <v>1327.2526440000001</v>
      </c>
      <c r="E8" s="15">
        <f t="shared" si="0"/>
        <v>24.741408648426386</v>
      </c>
      <c r="G8" s="1"/>
    </row>
    <row r="9" spans="1:9" x14ac:dyDescent="0.2">
      <c r="A9" s="6" t="s">
        <v>131</v>
      </c>
      <c r="B9" s="7"/>
      <c r="C9" s="7"/>
      <c r="D9" s="6">
        <f>SUM(D6:D8)</f>
        <v>5257.6134137999998</v>
      </c>
      <c r="E9" s="6">
        <f>SUM(E6:E8)</f>
        <v>98.00753652616109</v>
      </c>
      <c r="H9" s="1"/>
      <c r="I9" s="1"/>
    </row>
    <row r="10" spans="1:9" x14ac:dyDescent="0.2">
      <c r="A10" s="7"/>
      <c r="B10" s="7"/>
      <c r="C10" s="7"/>
      <c r="D10" s="7"/>
      <c r="E10" s="7"/>
    </row>
    <row r="11" spans="1:9" x14ac:dyDescent="0.2">
      <c r="A11" s="6" t="s">
        <v>131</v>
      </c>
      <c r="B11" s="7"/>
      <c r="C11" s="7"/>
      <c r="D11" s="6">
        <f>D9</f>
        <v>5257.6134137999998</v>
      </c>
      <c r="E11" s="6">
        <f>E9</f>
        <v>98.00753652616109</v>
      </c>
      <c r="F11" s="13"/>
      <c r="G11" s="13"/>
      <c r="H11" s="1"/>
      <c r="I11" s="1"/>
    </row>
    <row r="12" spans="1:9" x14ac:dyDescent="0.2">
      <c r="A12" s="7"/>
      <c r="B12" s="7"/>
      <c r="C12" s="7"/>
      <c r="D12" s="7"/>
      <c r="E12" s="7"/>
    </row>
    <row r="13" spans="1:9" x14ac:dyDescent="0.2">
      <c r="A13" s="6" t="s">
        <v>139</v>
      </c>
      <c r="B13" s="7"/>
      <c r="C13" s="7"/>
      <c r="D13" s="6">
        <v>106.88568510000005</v>
      </c>
      <c r="E13" s="6">
        <f>D13/$D$15*100</f>
        <v>1.9924634738389118</v>
      </c>
      <c r="H13" s="1"/>
      <c r="I13" s="1"/>
    </row>
    <row r="14" spans="1:9" x14ac:dyDescent="0.2">
      <c r="A14" s="7"/>
      <c r="B14" s="7"/>
      <c r="C14" s="7"/>
      <c r="D14" s="7"/>
      <c r="E14" s="7"/>
    </row>
    <row r="15" spans="1:9" x14ac:dyDescent="0.2">
      <c r="A15" s="8" t="s">
        <v>140</v>
      </c>
      <c r="B15" s="5"/>
      <c r="C15" s="5"/>
      <c r="D15" s="8">
        <f>D11+D13</f>
        <v>5364.4990988999998</v>
      </c>
      <c r="E15" s="8">
        <f xml:space="preserve"> ROUND(SUM(E11:E14),2)</f>
        <v>100</v>
      </c>
      <c r="H15" s="1"/>
      <c r="I15" s="1"/>
    </row>
    <row r="17" spans="1:4" x14ac:dyDescent="0.2">
      <c r="A17" s="9" t="s">
        <v>141</v>
      </c>
    </row>
    <row r="18" spans="1:4" x14ac:dyDescent="0.2">
      <c r="A18" s="9" t="s">
        <v>142</v>
      </c>
    </row>
    <row r="19" spans="1:4" x14ac:dyDescent="0.2">
      <c r="A19" s="9" t="s">
        <v>143</v>
      </c>
    </row>
    <row r="20" spans="1:4" x14ac:dyDescent="0.2">
      <c r="A20" s="1" t="s">
        <v>144</v>
      </c>
      <c r="B20" s="10">
        <v>12.440200000000001</v>
      </c>
      <c r="D20" s="10"/>
    </row>
    <row r="21" spans="1:4" x14ac:dyDescent="0.2">
      <c r="A21" s="1" t="s">
        <v>145</v>
      </c>
      <c r="B21" s="10">
        <v>12.440200000000001</v>
      </c>
      <c r="D21" s="10"/>
    </row>
    <row r="22" spans="1:4" x14ac:dyDescent="0.2">
      <c r="A22" s="1" t="s">
        <v>146</v>
      </c>
      <c r="B22" s="10">
        <v>11.8749</v>
      </c>
      <c r="D22" s="10"/>
    </row>
    <row r="23" spans="1:4" x14ac:dyDescent="0.2">
      <c r="A23" s="1" t="s">
        <v>147</v>
      </c>
      <c r="B23" s="10">
        <v>11.8749</v>
      </c>
      <c r="D23" s="10"/>
    </row>
    <row r="25" spans="1:4" x14ac:dyDescent="0.2">
      <c r="A25" s="9" t="s">
        <v>148</v>
      </c>
    </row>
    <row r="26" spans="1:4" x14ac:dyDescent="0.2">
      <c r="A26" s="1" t="s">
        <v>144</v>
      </c>
      <c r="B26" s="10">
        <v>12.992800000000001</v>
      </c>
      <c r="D26" s="10"/>
    </row>
    <row r="27" spans="1:4" x14ac:dyDescent="0.2">
      <c r="A27" s="1" t="s">
        <v>145</v>
      </c>
      <c r="B27" s="10">
        <v>12.992800000000001</v>
      </c>
      <c r="D27" s="10"/>
    </row>
    <row r="28" spans="1:4" x14ac:dyDescent="0.2">
      <c r="A28" s="1" t="s">
        <v>146</v>
      </c>
      <c r="B28" s="10">
        <v>12.3042</v>
      </c>
      <c r="D28" s="10"/>
    </row>
    <row r="29" spans="1:4" x14ac:dyDescent="0.2">
      <c r="A29" s="1" t="s">
        <v>147</v>
      </c>
      <c r="B29" s="10">
        <v>12.3042</v>
      </c>
      <c r="D29" s="10"/>
    </row>
    <row r="31" spans="1:4" x14ac:dyDescent="0.2">
      <c r="A31" s="9" t="s">
        <v>149</v>
      </c>
      <c r="B31" s="30" t="s">
        <v>150</v>
      </c>
    </row>
    <row r="32" spans="1:4" x14ac:dyDescent="0.2">
      <c r="A32" s="9"/>
      <c r="B32" s="11"/>
    </row>
    <row r="33" spans="1:2" x14ac:dyDescent="0.2">
      <c r="A33" s="9" t="s">
        <v>151</v>
      </c>
      <c r="B33" s="12">
        <v>0.1998233043911451</v>
      </c>
    </row>
  </sheetData>
  <mergeCells count="1">
    <mergeCell ref="A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showGridLines="0" workbookViewId="0">
      <selection sqref="A1:D1"/>
    </sheetView>
  </sheetViews>
  <sheetFormatPr defaultRowHeight="11.25" x14ac:dyDescent="0.2"/>
  <cols>
    <col min="1" max="1" width="59" style="1" bestFit="1" customWidth="1"/>
    <col min="2" max="2" width="38.140625" style="1" bestFit="1" customWidth="1"/>
    <col min="3" max="3" width="11.7109375" style="1" bestFit="1" customWidth="1"/>
    <col min="4" max="4" width="24" style="1" bestFit="1" customWidth="1"/>
    <col min="5" max="5" width="14.140625" style="1" bestFit="1" customWidth="1"/>
    <col min="6" max="16384" width="9.140625" style="2"/>
  </cols>
  <sheetData>
    <row r="1" spans="1:9" x14ac:dyDescent="0.2">
      <c r="A1" s="50" t="s">
        <v>316</v>
      </c>
      <c r="B1" s="50"/>
      <c r="C1" s="50"/>
      <c r="D1" s="50"/>
    </row>
    <row r="3" spans="1:9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9" x14ac:dyDescent="0.2">
      <c r="A4" s="5"/>
      <c r="B4" s="5"/>
      <c r="C4" s="5"/>
      <c r="D4" s="5"/>
      <c r="E4" s="5"/>
    </row>
    <row r="5" spans="1:9" x14ac:dyDescent="0.2">
      <c r="A5" s="6" t="s">
        <v>577</v>
      </c>
      <c r="B5" s="7"/>
      <c r="C5" s="7"/>
      <c r="D5" s="7"/>
      <c r="E5" s="7"/>
    </row>
    <row r="6" spans="1:9" x14ac:dyDescent="0.2">
      <c r="A6" s="7" t="s">
        <v>571</v>
      </c>
      <c r="B6" s="7" t="s">
        <v>572</v>
      </c>
      <c r="C6" s="7">
        <v>1509412.3189999999</v>
      </c>
      <c r="D6" s="7">
        <v>56737.939649700005</v>
      </c>
      <c r="E6" s="7">
        <f>D6/$D$14*100</f>
        <v>64.816572533014011</v>
      </c>
    </row>
    <row r="7" spans="1:9" x14ac:dyDescent="0.2">
      <c r="A7" s="7" t="s">
        <v>573</v>
      </c>
      <c r="B7" s="7" t="s">
        <v>574</v>
      </c>
      <c r="C7" s="7">
        <v>6135614.8720000004</v>
      </c>
      <c r="D7" s="7">
        <v>30530.3164827</v>
      </c>
      <c r="E7" s="7">
        <f>D7/$D$14*100</f>
        <v>34.877376319519918</v>
      </c>
      <c r="G7" s="1"/>
    </row>
    <row r="8" spans="1:9" x14ac:dyDescent="0.2">
      <c r="A8" s="6" t="s">
        <v>131</v>
      </c>
      <c r="B8" s="7"/>
      <c r="C8" s="7"/>
      <c r="D8" s="6">
        <f>SUM(D6:D7)</f>
        <v>87268.256132400013</v>
      </c>
      <c r="E8" s="6">
        <f>SUM(E6:E7)</f>
        <v>99.693948852533936</v>
      </c>
      <c r="H8" s="1"/>
      <c r="I8" s="1"/>
    </row>
    <row r="9" spans="1:9" x14ac:dyDescent="0.2">
      <c r="A9" s="7"/>
      <c r="B9" s="7"/>
      <c r="C9" s="7"/>
      <c r="D9" s="7"/>
      <c r="E9" s="7"/>
    </row>
    <row r="10" spans="1:9" x14ac:dyDescent="0.2">
      <c r="A10" s="6" t="s">
        <v>131</v>
      </c>
      <c r="B10" s="7"/>
      <c r="C10" s="7"/>
      <c r="D10" s="6">
        <f>D8</f>
        <v>87268.256132400013</v>
      </c>
      <c r="E10" s="6">
        <f>E8</f>
        <v>99.693948852533936</v>
      </c>
      <c r="H10" s="1"/>
      <c r="I10" s="1"/>
    </row>
    <row r="11" spans="1:9" x14ac:dyDescent="0.2">
      <c r="A11" s="7"/>
      <c r="B11" s="7"/>
      <c r="C11" s="7"/>
      <c r="D11" s="7"/>
      <c r="E11" s="7"/>
    </row>
    <row r="12" spans="1:9" x14ac:dyDescent="0.2">
      <c r="A12" s="6" t="s">
        <v>139</v>
      </c>
      <c r="B12" s="7"/>
      <c r="C12" s="7"/>
      <c r="D12" s="6">
        <v>267.90542689998983</v>
      </c>
      <c r="E12" s="6">
        <f>D12/$D$14*100</f>
        <v>0.30605114746606921</v>
      </c>
      <c r="H12" s="1"/>
      <c r="I12" s="1"/>
    </row>
    <row r="13" spans="1:9" x14ac:dyDescent="0.2">
      <c r="A13" s="7"/>
      <c r="B13" s="7"/>
      <c r="C13" s="7"/>
      <c r="D13" s="7"/>
      <c r="E13" s="7"/>
    </row>
    <row r="14" spans="1:9" x14ac:dyDescent="0.2">
      <c r="A14" s="8" t="s">
        <v>140</v>
      </c>
      <c r="B14" s="5"/>
      <c r="C14" s="5"/>
      <c r="D14" s="8">
        <f>D10+D12</f>
        <v>87536.161559300002</v>
      </c>
      <c r="E14" s="8">
        <f>E10+E12</f>
        <v>100</v>
      </c>
      <c r="H14" s="1"/>
      <c r="I14" s="1"/>
    </row>
    <row r="16" spans="1:9" x14ac:dyDescent="0.2">
      <c r="A16" s="9" t="s">
        <v>141</v>
      </c>
    </row>
    <row r="17" spans="1:4" x14ac:dyDescent="0.2">
      <c r="A17" s="9" t="s">
        <v>142</v>
      </c>
    </row>
    <row r="18" spans="1:4" x14ac:dyDescent="0.2">
      <c r="A18" s="9" t="s">
        <v>143</v>
      </c>
    </row>
    <row r="19" spans="1:4" x14ac:dyDescent="0.2">
      <c r="A19" s="1" t="s">
        <v>144</v>
      </c>
      <c r="B19" s="10">
        <v>40.781799999999997</v>
      </c>
      <c r="D19" s="10"/>
    </row>
    <row r="20" spans="1:4" x14ac:dyDescent="0.2">
      <c r="A20" s="1" t="s">
        <v>145</v>
      </c>
      <c r="B20" s="10">
        <v>78.673199999999994</v>
      </c>
      <c r="D20" s="10"/>
    </row>
    <row r="21" spans="1:4" x14ac:dyDescent="0.2">
      <c r="A21" s="1" t="s">
        <v>146</v>
      </c>
      <c r="B21" s="10">
        <v>38.713900000000002</v>
      </c>
      <c r="D21" s="10"/>
    </row>
    <row r="22" spans="1:4" x14ac:dyDescent="0.2">
      <c r="A22" s="1" t="s">
        <v>147</v>
      </c>
      <c r="B22" s="10">
        <v>75.344300000000004</v>
      </c>
      <c r="D22" s="10"/>
    </row>
    <row r="24" spans="1:4" x14ac:dyDescent="0.2">
      <c r="A24" s="9" t="s">
        <v>148</v>
      </c>
    </row>
    <row r="25" spans="1:4" x14ac:dyDescent="0.2">
      <c r="A25" s="1" t="s">
        <v>144</v>
      </c>
      <c r="B25" s="10">
        <v>41.088299999999997</v>
      </c>
      <c r="D25" s="10"/>
    </row>
    <row r="26" spans="1:4" x14ac:dyDescent="0.2">
      <c r="A26" s="1" t="s">
        <v>145</v>
      </c>
      <c r="B26" s="10">
        <v>82.591300000000004</v>
      </c>
      <c r="D26" s="10"/>
    </row>
    <row r="27" spans="1:4" x14ac:dyDescent="0.2">
      <c r="A27" s="1" t="s">
        <v>146</v>
      </c>
      <c r="B27" s="10">
        <v>38.7057</v>
      </c>
      <c r="D27" s="10"/>
    </row>
    <row r="28" spans="1:4" x14ac:dyDescent="0.2">
      <c r="A28" s="1" t="s">
        <v>147</v>
      </c>
      <c r="B28" s="10">
        <v>78.670199999999994</v>
      </c>
      <c r="D28" s="10"/>
    </row>
    <row r="30" spans="1:4" x14ac:dyDescent="0.2">
      <c r="A30" s="9" t="s">
        <v>149</v>
      </c>
      <c r="B30" s="11"/>
    </row>
    <row r="31" spans="1:4" x14ac:dyDescent="0.2">
      <c r="A31" s="9"/>
      <c r="B31" s="11"/>
    </row>
    <row r="32" spans="1:4" x14ac:dyDescent="0.2">
      <c r="A32" s="22" t="s">
        <v>634</v>
      </c>
      <c r="B32" s="23"/>
      <c r="C32" s="51" t="s">
        <v>635</v>
      </c>
      <c r="D32" s="52"/>
    </row>
    <row r="33" spans="1:4" x14ac:dyDescent="0.2">
      <c r="A33" s="53"/>
      <c r="B33" s="54"/>
      <c r="C33" s="24" t="s">
        <v>636</v>
      </c>
      <c r="D33" s="24" t="s">
        <v>637</v>
      </c>
    </row>
    <row r="34" spans="1:4" x14ac:dyDescent="0.2">
      <c r="A34" s="25" t="s">
        <v>639</v>
      </c>
      <c r="B34" s="26"/>
      <c r="C34" s="27">
        <v>1.2278505340000001</v>
      </c>
      <c r="D34" s="27">
        <v>1.1375802960000001</v>
      </c>
    </row>
    <row r="35" spans="1:4" x14ac:dyDescent="0.2">
      <c r="A35" s="25" t="s">
        <v>638</v>
      </c>
      <c r="B35" s="26"/>
      <c r="C35" s="27">
        <v>1.2278505340000001</v>
      </c>
      <c r="D35" s="27">
        <v>1.1375802960000001</v>
      </c>
    </row>
    <row r="36" spans="1:4" x14ac:dyDescent="0.2">
      <c r="A36" s="9"/>
      <c r="B36" s="11"/>
    </row>
    <row r="37" spans="1:4" x14ac:dyDescent="0.2">
      <c r="A37" s="9" t="s">
        <v>151</v>
      </c>
      <c r="B37" s="12">
        <v>0.4820909437121722</v>
      </c>
    </row>
  </sheetData>
  <mergeCells count="3">
    <mergeCell ref="A1:D1"/>
    <mergeCell ref="C32:D32"/>
    <mergeCell ref="A33:B3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workbookViewId="0">
      <selection sqref="A1:D1"/>
    </sheetView>
  </sheetViews>
  <sheetFormatPr defaultRowHeight="11.25" x14ac:dyDescent="0.2"/>
  <cols>
    <col min="1" max="1" width="59" style="1" bestFit="1" customWidth="1"/>
    <col min="2" max="2" width="33.85546875" style="1" bestFit="1" customWidth="1"/>
    <col min="3" max="3" width="7.85546875" style="1" bestFit="1" customWidth="1"/>
    <col min="4" max="4" width="23.85546875" style="1" bestFit="1" customWidth="1"/>
    <col min="5" max="5" width="14" style="1" bestFit="1" customWidth="1"/>
    <col min="6" max="16384" width="9.140625" style="2"/>
  </cols>
  <sheetData>
    <row r="1" spans="1:9" x14ac:dyDescent="0.2">
      <c r="A1" s="50" t="s">
        <v>315</v>
      </c>
      <c r="B1" s="50"/>
      <c r="C1" s="50"/>
      <c r="D1" s="50"/>
    </row>
    <row r="3" spans="1:9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9" x14ac:dyDescent="0.2">
      <c r="A4" s="5"/>
      <c r="B4" s="5"/>
      <c r="C4" s="5"/>
      <c r="D4" s="5"/>
      <c r="E4" s="5"/>
    </row>
    <row r="5" spans="1:9" x14ac:dyDescent="0.2">
      <c r="A5" s="16" t="s">
        <v>567</v>
      </c>
      <c r="B5" s="15"/>
      <c r="C5" s="15"/>
      <c r="D5" s="17"/>
      <c r="E5" s="18"/>
    </row>
    <row r="6" spans="1:9" x14ac:dyDescent="0.2">
      <c r="A6" s="15" t="s">
        <v>578</v>
      </c>
      <c r="B6" s="19" t="s">
        <v>579</v>
      </c>
      <c r="C6" s="15">
        <v>75300.813999999998</v>
      </c>
      <c r="D6" s="15">
        <v>2038.1895379</v>
      </c>
      <c r="E6" s="15">
        <f>D6/$D$12*100</f>
        <v>99.254472663802645</v>
      </c>
    </row>
    <row r="7" spans="1:9" x14ac:dyDescent="0.2">
      <c r="A7" s="7"/>
      <c r="B7" s="7"/>
      <c r="C7" s="7"/>
      <c r="D7" s="7"/>
      <c r="E7" s="7"/>
    </row>
    <row r="8" spans="1:9" x14ac:dyDescent="0.2">
      <c r="A8" s="6" t="s">
        <v>131</v>
      </c>
      <c r="B8" s="7"/>
      <c r="C8" s="7"/>
      <c r="D8" s="6">
        <f>D6</f>
        <v>2038.1895379</v>
      </c>
      <c r="E8" s="6">
        <f>E6</f>
        <v>99.254472663802645</v>
      </c>
      <c r="H8" s="1"/>
      <c r="I8" s="1"/>
    </row>
    <row r="9" spans="1:9" x14ac:dyDescent="0.2">
      <c r="A9" s="6"/>
      <c r="B9" s="7"/>
      <c r="C9" s="7"/>
      <c r="D9" s="6"/>
      <c r="E9" s="6"/>
    </row>
    <row r="10" spans="1:9" x14ac:dyDescent="0.2">
      <c r="A10" s="6" t="s">
        <v>139</v>
      </c>
      <c r="B10" s="7"/>
      <c r="C10" s="7"/>
      <c r="D10" s="6">
        <v>15.3093959</v>
      </c>
      <c r="E10" s="6">
        <f>D10/$D$12*100</f>
        <v>0.74552733619734401</v>
      </c>
      <c r="H10" s="1"/>
      <c r="I10" s="1"/>
    </row>
    <row r="11" spans="1:9" x14ac:dyDescent="0.2">
      <c r="A11" s="7"/>
      <c r="B11" s="7"/>
      <c r="C11" s="7"/>
      <c r="D11" s="7"/>
      <c r="E11" s="7"/>
    </row>
    <row r="12" spans="1:9" x14ac:dyDescent="0.2">
      <c r="A12" s="8" t="s">
        <v>140</v>
      </c>
      <c r="B12" s="5"/>
      <c r="C12" s="5"/>
      <c r="D12" s="8">
        <f>D8+D10</f>
        <v>2053.4989338</v>
      </c>
      <c r="E12" s="8">
        <f>E8+E10</f>
        <v>99.999999999999986</v>
      </c>
      <c r="H12" s="1"/>
      <c r="I12" s="1"/>
    </row>
    <row r="14" spans="1:9" x14ac:dyDescent="0.2">
      <c r="A14" s="9" t="s">
        <v>141</v>
      </c>
    </row>
    <row r="15" spans="1:9" x14ac:dyDescent="0.2">
      <c r="A15" s="9" t="s">
        <v>142</v>
      </c>
    </row>
    <row r="16" spans="1:9" x14ac:dyDescent="0.2">
      <c r="A16" s="9" t="s">
        <v>143</v>
      </c>
    </row>
    <row r="17" spans="1:4" x14ac:dyDescent="0.2">
      <c r="A17" s="1" t="s">
        <v>144</v>
      </c>
      <c r="B17" s="10">
        <v>10.1137</v>
      </c>
      <c r="D17" s="10"/>
    </row>
    <row r="18" spans="1:4" x14ac:dyDescent="0.2">
      <c r="A18" s="1" t="s">
        <v>145</v>
      </c>
      <c r="B18" s="10">
        <v>10.1137</v>
      </c>
      <c r="D18" s="10"/>
    </row>
    <row r="19" spans="1:4" x14ac:dyDescent="0.2">
      <c r="A19" s="1" t="s">
        <v>146</v>
      </c>
      <c r="B19" s="10">
        <v>9.6696000000000009</v>
      </c>
      <c r="D19" s="10"/>
    </row>
    <row r="20" spans="1:4" x14ac:dyDescent="0.2">
      <c r="A20" s="1" t="s">
        <v>147</v>
      </c>
      <c r="B20" s="10">
        <v>9.6696000000000009</v>
      </c>
      <c r="D20" s="10"/>
    </row>
    <row r="22" spans="1:4" x14ac:dyDescent="0.2">
      <c r="A22" s="9" t="s">
        <v>148</v>
      </c>
    </row>
    <row r="23" spans="1:4" x14ac:dyDescent="0.2">
      <c r="A23" s="1" t="s">
        <v>144</v>
      </c>
      <c r="B23" s="10">
        <v>11.207000000000001</v>
      </c>
      <c r="D23" s="10"/>
    </row>
    <row r="24" spans="1:4" x14ac:dyDescent="0.2">
      <c r="A24" s="1" t="s">
        <v>145</v>
      </c>
      <c r="B24" s="10">
        <v>11.207000000000001</v>
      </c>
      <c r="D24" s="10"/>
    </row>
    <row r="25" spans="1:4" x14ac:dyDescent="0.2">
      <c r="A25" s="1" t="s">
        <v>146</v>
      </c>
      <c r="B25" s="10">
        <v>10.6525</v>
      </c>
      <c r="D25" s="10"/>
    </row>
    <row r="26" spans="1:4" x14ac:dyDescent="0.2">
      <c r="A26" s="1" t="s">
        <v>147</v>
      </c>
      <c r="B26" s="10">
        <v>10.6525</v>
      </c>
      <c r="D26" s="10"/>
    </row>
    <row r="28" spans="1:4" x14ac:dyDescent="0.2">
      <c r="A28" s="9" t="s">
        <v>149</v>
      </c>
      <c r="B28" s="30" t="s">
        <v>150</v>
      </c>
    </row>
    <row r="29" spans="1:4" x14ac:dyDescent="0.2">
      <c r="A29" s="9"/>
      <c r="B29" s="30"/>
    </row>
    <row r="30" spans="1:4" x14ac:dyDescent="0.2">
      <c r="A30" s="9" t="s">
        <v>151</v>
      </c>
      <c r="B30" s="12">
        <v>3.7993400008045762E-2</v>
      </c>
    </row>
  </sheetData>
  <mergeCells count="1">
    <mergeCell ref="A1:D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39.140625" style="1" bestFit="1" customWidth="1"/>
    <col min="3" max="3" width="32.7109375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7" width="10" style="2" bestFit="1" customWidth="1"/>
    <col min="8" max="16384" width="9.140625" style="2"/>
  </cols>
  <sheetData>
    <row r="1" spans="1:6" x14ac:dyDescent="0.2">
      <c r="A1" s="50" t="s">
        <v>314</v>
      </c>
      <c r="B1" s="50"/>
      <c r="C1" s="50"/>
      <c r="D1" s="50"/>
      <c r="E1" s="50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7">
        <v>1191182</v>
      </c>
      <c r="E8" s="7">
        <v>23891.537374</v>
      </c>
      <c r="F8" s="7">
        <f>E8/$E$68*100</f>
        <v>7.9359236413002092</v>
      </c>
    </row>
    <row r="9" spans="1:6" x14ac:dyDescent="0.2">
      <c r="A9" s="7" t="s">
        <v>28</v>
      </c>
      <c r="B9" s="7" t="s">
        <v>29</v>
      </c>
      <c r="C9" s="7" t="s">
        <v>11</v>
      </c>
      <c r="D9" s="7">
        <v>1812115</v>
      </c>
      <c r="E9" s="7">
        <v>20095.449292500001</v>
      </c>
      <c r="F9" s="7">
        <f t="shared" ref="F9:F57" si="0">E9/$E$68*100</f>
        <v>6.6749974531337717</v>
      </c>
    </row>
    <row r="10" spans="1:6" x14ac:dyDescent="0.2">
      <c r="A10" s="7" t="s">
        <v>30</v>
      </c>
      <c r="B10" s="7" t="s">
        <v>31</v>
      </c>
      <c r="C10" s="7" t="s">
        <v>11</v>
      </c>
      <c r="D10" s="7">
        <v>3206084</v>
      </c>
      <c r="E10" s="7">
        <v>19031.314623999999</v>
      </c>
      <c r="F10" s="7">
        <f t="shared" si="0"/>
        <v>6.3215295560671514</v>
      </c>
    </row>
    <row r="11" spans="1:6" x14ac:dyDescent="0.2">
      <c r="A11" s="7" t="s">
        <v>25</v>
      </c>
      <c r="B11" s="7" t="s">
        <v>26</v>
      </c>
      <c r="C11" s="7" t="s">
        <v>27</v>
      </c>
      <c r="D11" s="7">
        <v>2290528</v>
      </c>
      <c r="E11" s="7">
        <v>17477.873904</v>
      </c>
      <c r="F11" s="7">
        <f t="shared" si="0"/>
        <v>5.8055314960753179</v>
      </c>
    </row>
    <row r="12" spans="1:6" x14ac:dyDescent="0.2">
      <c r="A12" s="7" t="s">
        <v>286</v>
      </c>
      <c r="B12" s="7" t="s">
        <v>287</v>
      </c>
      <c r="C12" s="7" t="s">
        <v>52</v>
      </c>
      <c r="D12" s="7">
        <v>845005</v>
      </c>
      <c r="E12" s="7">
        <v>11571.075967500001</v>
      </c>
      <c r="F12" s="7">
        <f t="shared" si="0"/>
        <v>3.8435021525946254</v>
      </c>
    </row>
    <row r="13" spans="1:6" x14ac:dyDescent="0.2">
      <c r="A13" s="7" t="s">
        <v>223</v>
      </c>
      <c r="B13" s="7" t="s">
        <v>224</v>
      </c>
      <c r="C13" s="7" t="s">
        <v>88</v>
      </c>
      <c r="D13" s="7">
        <v>2279308</v>
      </c>
      <c r="E13" s="7">
        <v>9518.3902080000007</v>
      </c>
      <c r="F13" s="7">
        <f t="shared" si="0"/>
        <v>3.161672549418737</v>
      </c>
    </row>
    <row r="14" spans="1:6" x14ac:dyDescent="0.2">
      <c r="A14" s="7" t="s">
        <v>122</v>
      </c>
      <c r="B14" s="7" t="s">
        <v>123</v>
      </c>
      <c r="C14" s="7" t="s">
        <v>124</v>
      </c>
      <c r="D14" s="7">
        <v>3695784</v>
      </c>
      <c r="E14" s="7">
        <v>9466.7507160000005</v>
      </c>
      <c r="F14" s="7">
        <f t="shared" si="0"/>
        <v>3.1445197367314499</v>
      </c>
    </row>
    <row r="15" spans="1:6" x14ac:dyDescent="0.2">
      <c r="A15" s="7" t="s">
        <v>47</v>
      </c>
      <c r="B15" s="7" t="s">
        <v>48</v>
      </c>
      <c r="C15" s="7" t="s">
        <v>49</v>
      </c>
      <c r="D15" s="7">
        <v>4945746</v>
      </c>
      <c r="E15" s="7">
        <v>8420.1325649999999</v>
      </c>
      <c r="F15" s="7">
        <f t="shared" si="0"/>
        <v>2.796870207196624</v>
      </c>
    </row>
    <row r="16" spans="1:6" x14ac:dyDescent="0.2">
      <c r="A16" s="7" t="s">
        <v>39</v>
      </c>
      <c r="B16" s="7" t="s">
        <v>40</v>
      </c>
      <c r="C16" s="7" t="s">
        <v>11</v>
      </c>
      <c r="D16" s="7">
        <v>2677732</v>
      </c>
      <c r="E16" s="7">
        <v>8387.9954899999993</v>
      </c>
      <c r="F16" s="7">
        <f t="shared" si="0"/>
        <v>2.7861954076112156</v>
      </c>
    </row>
    <row r="17" spans="1:6" x14ac:dyDescent="0.2">
      <c r="A17" s="7" t="s">
        <v>262</v>
      </c>
      <c r="B17" s="7" t="s">
        <v>263</v>
      </c>
      <c r="C17" s="7" t="s">
        <v>233</v>
      </c>
      <c r="D17" s="7">
        <v>3229392</v>
      </c>
      <c r="E17" s="7">
        <v>8226.8761200000008</v>
      </c>
      <c r="F17" s="7">
        <f t="shared" si="0"/>
        <v>2.7326772518961358</v>
      </c>
    </row>
    <row r="18" spans="1:6" x14ac:dyDescent="0.2">
      <c r="A18" s="7" t="s">
        <v>12</v>
      </c>
      <c r="B18" s="7" t="s">
        <v>13</v>
      </c>
      <c r="C18" s="7" t="s">
        <v>14</v>
      </c>
      <c r="D18" s="7">
        <v>671388</v>
      </c>
      <c r="E18" s="7">
        <v>7722.6404700000003</v>
      </c>
      <c r="F18" s="7">
        <f t="shared" si="0"/>
        <v>2.5651880044282813</v>
      </c>
    </row>
    <row r="19" spans="1:6" x14ac:dyDescent="0.2">
      <c r="A19" s="7" t="s">
        <v>225</v>
      </c>
      <c r="B19" s="7" t="s">
        <v>226</v>
      </c>
      <c r="C19" s="7" t="s">
        <v>27</v>
      </c>
      <c r="D19" s="7">
        <v>3415915</v>
      </c>
      <c r="E19" s="7">
        <v>7670.4371325000002</v>
      </c>
      <c r="F19" s="7">
        <f t="shared" si="0"/>
        <v>2.5478479022098335</v>
      </c>
    </row>
    <row r="20" spans="1:6" x14ac:dyDescent="0.2">
      <c r="A20" s="7" t="s">
        <v>240</v>
      </c>
      <c r="B20" s="7" t="s">
        <v>241</v>
      </c>
      <c r="C20" s="7" t="s">
        <v>49</v>
      </c>
      <c r="D20" s="7">
        <v>3950093</v>
      </c>
      <c r="E20" s="7">
        <v>7655.2802339999998</v>
      </c>
      <c r="F20" s="7">
        <f t="shared" si="0"/>
        <v>2.5428133166470879</v>
      </c>
    </row>
    <row r="21" spans="1:6" x14ac:dyDescent="0.2">
      <c r="A21" s="7" t="s">
        <v>20</v>
      </c>
      <c r="B21" s="7" t="s">
        <v>21</v>
      </c>
      <c r="C21" s="7" t="s">
        <v>22</v>
      </c>
      <c r="D21" s="7">
        <v>1473483</v>
      </c>
      <c r="E21" s="7">
        <v>6481.1149754999997</v>
      </c>
      <c r="F21" s="7">
        <f t="shared" si="0"/>
        <v>2.1527971495056657</v>
      </c>
    </row>
    <row r="22" spans="1:6" x14ac:dyDescent="0.2">
      <c r="A22" s="7" t="s">
        <v>288</v>
      </c>
      <c r="B22" s="7" t="s">
        <v>289</v>
      </c>
      <c r="C22" s="7" t="s">
        <v>52</v>
      </c>
      <c r="D22" s="7">
        <v>1259938</v>
      </c>
      <c r="E22" s="7">
        <v>6426.9437379999999</v>
      </c>
      <c r="F22" s="7">
        <f t="shared" si="0"/>
        <v>2.1348033805143665</v>
      </c>
    </row>
    <row r="23" spans="1:6" x14ac:dyDescent="0.2">
      <c r="A23" s="7" t="s">
        <v>32</v>
      </c>
      <c r="B23" s="7" t="s">
        <v>33</v>
      </c>
      <c r="C23" s="7" t="s">
        <v>34</v>
      </c>
      <c r="D23" s="7">
        <v>271771</v>
      </c>
      <c r="E23" s="7">
        <v>6047.8559484999996</v>
      </c>
      <c r="F23" s="7">
        <f t="shared" si="0"/>
        <v>2.0088838256641548</v>
      </c>
    </row>
    <row r="24" spans="1:6" x14ac:dyDescent="0.2">
      <c r="A24" s="7" t="s">
        <v>290</v>
      </c>
      <c r="B24" s="7" t="s">
        <v>291</v>
      </c>
      <c r="C24" s="7" t="s">
        <v>27</v>
      </c>
      <c r="D24" s="7">
        <v>809090</v>
      </c>
      <c r="E24" s="7">
        <v>5637.7391200000002</v>
      </c>
      <c r="F24" s="7">
        <f t="shared" si="0"/>
        <v>1.8726575215950787</v>
      </c>
    </row>
    <row r="25" spans="1:6" x14ac:dyDescent="0.2">
      <c r="A25" s="7" t="s">
        <v>292</v>
      </c>
      <c r="B25" s="7" t="s">
        <v>293</v>
      </c>
      <c r="C25" s="7" t="s">
        <v>233</v>
      </c>
      <c r="D25" s="7">
        <v>2774762</v>
      </c>
      <c r="E25" s="7">
        <v>5628.6047170000002</v>
      </c>
      <c r="F25" s="7">
        <f t="shared" si="0"/>
        <v>1.8696233960140374</v>
      </c>
    </row>
    <row r="26" spans="1:6" x14ac:dyDescent="0.2">
      <c r="A26" s="7" t="s">
        <v>78</v>
      </c>
      <c r="B26" s="7" t="s">
        <v>79</v>
      </c>
      <c r="C26" s="7" t="s">
        <v>80</v>
      </c>
      <c r="D26" s="7">
        <v>3321949</v>
      </c>
      <c r="E26" s="7">
        <v>5416.4378445000002</v>
      </c>
      <c r="F26" s="7">
        <f t="shared" si="0"/>
        <v>1.7991490655841416</v>
      </c>
    </row>
    <row r="27" spans="1:6" x14ac:dyDescent="0.2">
      <c r="A27" s="7" t="s">
        <v>45</v>
      </c>
      <c r="B27" s="7" t="s">
        <v>46</v>
      </c>
      <c r="C27" s="7" t="s">
        <v>34</v>
      </c>
      <c r="D27" s="7">
        <v>1160468</v>
      </c>
      <c r="E27" s="7">
        <v>4941.2727439999999</v>
      </c>
      <c r="F27" s="7">
        <f t="shared" si="0"/>
        <v>1.6413160263975384</v>
      </c>
    </row>
    <row r="28" spans="1:6" x14ac:dyDescent="0.2">
      <c r="A28" s="7" t="s">
        <v>23</v>
      </c>
      <c r="B28" s="7" t="s">
        <v>24</v>
      </c>
      <c r="C28" s="7" t="s">
        <v>11</v>
      </c>
      <c r="D28" s="7">
        <v>1394080</v>
      </c>
      <c r="E28" s="7">
        <v>4940.6195200000002</v>
      </c>
      <c r="F28" s="7">
        <f t="shared" si="0"/>
        <v>1.6410990484901096</v>
      </c>
    </row>
    <row r="29" spans="1:6" x14ac:dyDescent="0.2">
      <c r="A29" s="7" t="s">
        <v>104</v>
      </c>
      <c r="B29" s="7" t="s">
        <v>105</v>
      </c>
      <c r="C29" s="7" t="s">
        <v>106</v>
      </c>
      <c r="D29" s="7">
        <v>251012</v>
      </c>
      <c r="E29" s="7">
        <v>4417.058164</v>
      </c>
      <c r="F29" s="7">
        <f t="shared" si="0"/>
        <v>1.4671904850640816</v>
      </c>
    </row>
    <row r="30" spans="1:6" x14ac:dyDescent="0.2">
      <c r="A30" s="7" t="s">
        <v>294</v>
      </c>
      <c r="B30" s="7" t="s">
        <v>295</v>
      </c>
      <c r="C30" s="7" t="s">
        <v>63</v>
      </c>
      <c r="D30" s="7">
        <v>378799</v>
      </c>
      <c r="E30" s="7">
        <v>4394.2577995000001</v>
      </c>
      <c r="F30" s="7">
        <f t="shared" si="0"/>
        <v>1.4596170104553392</v>
      </c>
    </row>
    <row r="31" spans="1:6" x14ac:dyDescent="0.2">
      <c r="A31" s="7" t="s">
        <v>296</v>
      </c>
      <c r="B31" s="7" t="s">
        <v>297</v>
      </c>
      <c r="C31" s="7" t="s">
        <v>85</v>
      </c>
      <c r="D31" s="7">
        <v>374946</v>
      </c>
      <c r="E31" s="7">
        <v>4281.320901</v>
      </c>
      <c r="F31" s="7">
        <f t="shared" si="0"/>
        <v>1.4221033674966976</v>
      </c>
    </row>
    <row r="32" spans="1:6" x14ac:dyDescent="0.2">
      <c r="A32" s="7" t="s">
        <v>298</v>
      </c>
      <c r="B32" s="7" t="s">
        <v>299</v>
      </c>
      <c r="C32" s="7" t="s">
        <v>94</v>
      </c>
      <c r="D32" s="7">
        <v>454075</v>
      </c>
      <c r="E32" s="7">
        <v>3948.4091625000001</v>
      </c>
      <c r="F32" s="7">
        <f t="shared" si="0"/>
        <v>1.311521863482493</v>
      </c>
    </row>
    <row r="33" spans="1:6" x14ac:dyDescent="0.2">
      <c r="A33" s="7" t="s">
        <v>300</v>
      </c>
      <c r="B33" s="7" t="s">
        <v>301</v>
      </c>
      <c r="C33" s="7" t="s">
        <v>52</v>
      </c>
      <c r="D33" s="7">
        <v>349953</v>
      </c>
      <c r="E33" s="7">
        <v>3924.1979655</v>
      </c>
      <c r="F33" s="7">
        <f t="shared" si="0"/>
        <v>1.3034797602202068</v>
      </c>
    </row>
    <row r="34" spans="1:6" x14ac:dyDescent="0.2">
      <c r="A34" s="7" t="s">
        <v>41</v>
      </c>
      <c r="B34" s="7" t="s">
        <v>42</v>
      </c>
      <c r="C34" s="7" t="s">
        <v>14</v>
      </c>
      <c r="D34" s="7">
        <v>630739</v>
      </c>
      <c r="E34" s="7">
        <v>3864.2224835000002</v>
      </c>
      <c r="F34" s="7">
        <f t="shared" si="0"/>
        <v>1.2835580265095861</v>
      </c>
    </row>
    <row r="35" spans="1:6" x14ac:dyDescent="0.2">
      <c r="A35" s="7" t="s">
        <v>50</v>
      </c>
      <c r="B35" s="7" t="s">
        <v>51</v>
      </c>
      <c r="C35" s="7" t="s">
        <v>52</v>
      </c>
      <c r="D35" s="7">
        <v>306780</v>
      </c>
      <c r="E35" s="7">
        <v>3517.38609</v>
      </c>
      <c r="F35" s="7">
        <f t="shared" si="0"/>
        <v>1.1683512446373014</v>
      </c>
    </row>
    <row r="36" spans="1:6" x14ac:dyDescent="0.2">
      <c r="A36" s="7" t="s">
        <v>302</v>
      </c>
      <c r="B36" s="7" t="s">
        <v>303</v>
      </c>
      <c r="C36" s="7" t="s">
        <v>111</v>
      </c>
      <c r="D36" s="7">
        <v>250000</v>
      </c>
      <c r="E36" s="7">
        <v>3402.875</v>
      </c>
      <c r="F36" s="7">
        <f t="shared" si="0"/>
        <v>1.1303147109435341</v>
      </c>
    </row>
    <row r="37" spans="1:6" x14ac:dyDescent="0.2">
      <c r="A37" s="7" t="s">
        <v>304</v>
      </c>
      <c r="B37" s="7" t="s">
        <v>305</v>
      </c>
      <c r="C37" s="7" t="s">
        <v>14</v>
      </c>
      <c r="D37" s="7">
        <v>513577</v>
      </c>
      <c r="E37" s="7">
        <v>3296.3939744999998</v>
      </c>
      <c r="F37" s="7">
        <f t="shared" si="0"/>
        <v>1.0949454806429781</v>
      </c>
    </row>
    <row r="38" spans="1:6" x14ac:dyDescent="0.2">
      <c r="A38" s="7" t="s">
        <v>81</v>
      </c>
      <c r="B38" s="7" t="s">
        <v>82</v>
      </c>
      <c r="C38" s="7" t="s">
        <v>11</v>
      </c>
      <c r="D38" s="7">
        <v>185212</v>
      </c>
      <c r="E38" s="7">
        <v>3246.9515719999999</v>
      </c>
      <c r="F38" s="7">
        <f t="shared" si="0"/>
        <v>1.0785224633737158</v>
      </c>
    </row>
    <row r="39" spans="1:6" x14ac:dyDescent="0.2">
      <c r="A39" s="7" t="s">
        <v>37</v>
      </c>
      <c r="B39" s="7" t="s">
        <v>38</v>
      </c>
      <c r="C39" s="7" t="s">
        <v>19</v>
      </c>
      <c r="D39" s="7">
        <v>533182</v>
      </c>
      <c r="E39" s="7">
        <v>3225.7511</v>
      </c>
      <c r="F39" s="7">
        <f t="shared" si="0"/>
        <v>1.0714804164632221</v>
      </c>
    </row>
    <row r="40" spans="1:6" x14ac:dyDescent="0.2">
      <c r="A40" s="7" t="s">
        <v>306</v>
      </c>
      <c r="B40" s="7" t="s">
        <v>307</v>
      </c>
      <c r="C40" s="7" t="s">
        <v>111</v>
      </c>
      <c r="D40" s="7">
        <v>505000</v>
      </c>
      <c r="E40" s="7">
        <v>3152.21</v>
      </c>
      <c r="F40" s="7">
        <f t="shared" si="0"/>
        <v>1.0470526642863218</v>
      </c>
    </row>
    <row r="41" spans="1:6" x14ac:dyDescent="0.2">
      <c r="A41" s="7" t="s">
        <v>125</v>
      </c>
      <c r="B41" s="7" t="s">
        <v>126</v>
      </c>
      <c r="C41" s="7" t="s">
        <v>127</v>
      </c>
      <c r="D41" s="7">
        <v>1730461</v>
      </c>
      <c r="E41" s="7">
        <v>3000.6193739999999</v>
      </c>
      <c r="F41" s="7">
        <f t="shared" si="0"/>
        <v>0.9966996202841355</v>
      </c>
    </row>
    <row r="42" spans="1:6" x14ac:dyDescent="0.2">
      <c r="A42" s="7" t="s">
        <v>15</v>
      </c>
      <c r="B42" s="7" t="s">
        <v>16</v>
      </c>
      <c r="C42" s="7" t="s">
        <v>11</v>
      </c>
      <c r="D42" s="7">
        <v>845153</v>
      </c>
      <c r="E42" s="7">
        <v>2982.9675135000002</v>
      </c>
      <c r="F42" s="7">
        <f t="shared" si="0"/>
        <v>0.99083629659499839</v>
      </c>
    </row>
    <row r="43" spans="1:6" x14ac:dyDescent="0.2">
      <c r="A43" s="7" t="s">
        <v>83</v>
      </c>
      <c r="B43" s="7" t="s">
        <v>84</v>
      </c>
      <c r="C43" s="7" t="s">
        <v>85</v>
      </c>
      <c r="D43" s="7">
        <v>356295</v>
      </c>
      <c r="E43" s="7">
        <v>2886.3457950000002</v>
      </c>
      <c r="F43" s="7">
        <f t="shared" si="0"/>
        <v>0.95874197934349925</v>
      </c>
    </row>
    <row r="44" spans="1:6" x14ac:dyDescent="0.2">
      <c r="A44" s="7" t="s">
        <v>308</v>
      </c>
      <c r="B44" s="7" t="s">
        <v>309</v>
      </c>
      <c r="C44" s="7" t="s">
        <v>127</v>
      </c>
      <c r="D44" s="7">
        <v>3584713</v>
      </c>
      <c r="E44" s="7">
        <v>2695.7041760000002</v>
      </c>
      <c r="F44" s="7">
        <f t="shared" si="0"/>
        <v>0.89541757675045874</v>
      </c>
    </row>
    <row r="45" spans="1:6" x14ac:dyDescent="0.2">
      <c r="A45" s="7" t="s">
        <v>97</v>
      </c>
      <c r="B45" s="7" t="s">
        <v>98</v>
      </c>
      <c r="C45" s="7" t="s">
        <v>88</v>
      </c>
      <c r="D45" s="7">
        <v>545944</v>
      </c>
      <c r="E45" s="7">
        <v>2687.6823119999999</v>
      </c>
      <c r="F45" s="7">
        <f t="shared" si="0"/>
        <v>0.89275299727328472</v>
      </c>
    </row>
    <row r="46" spans="1:6" x14ac:dyDescent="0.2">
      <c r="A46" s="7" t="s">
        <v>114</v>
      </c>
      <c r="B46" s="7" t="s">
        <v>115</v>
      </c>
      <c r="C46" s="7" t="s">
        <v>111</v>
      </c>
      <c r="D46" s="7">
        <v>341490</v>
      </c>
      <c r="E46" s="7">
        <v>2687.1848100000002</v>
      </c>
      <c r="F46" s="7">
        <f t="shared" si="0"/>
        <v>0.89258774470616919</v>
      </c>
    </row>
    <row r="47" spans="1:6" x14ac:dyDescent="0.2">
      <c r="A47" s="7" t="s">
        <v>120</v>
      </c>
      <c r="B47" s="7" t="s">
        <v>121</v>
      </c>
      <c r="C47" s="7" t="s">
        <v>111</v>
      </c>
      <c r="D47" s="7">
        <v>1614973</v>
      </c>
      <c r="E47" s="7">
        <v>2395.8124455000002</v>
      </c>
      <c r="F47" s="7">
        <f t="shared" si="0"/>
        <v>0.79580415143378869</v>
      </c>
    </row>
    <row r="48" spans="1:6" x14ac:dyDescent="0.2">
      <c r="A48" s="7" t="s">
        <v>155</v>
      </c>
      <c r="B48" s="7" t="s">
        <v>156</v>
      </c>
      <c r="C48" s="7" t="s">
        <v>640</v>
      </c>
      <c r="D48" s="7">
        <v>1270904</v>
      </c>
      <c r="E48" s="7">
        <v>1756.389328</v>
      </c>
      <c r="F48" s="7">
        <f t="shared" si="0"/>
        <v>0.58341040901667796</v>
      </c>
    </row>
    <row r="49" spans="1:10" x14ac:dyDescent="0.2">
      <c r="A49" s="7" t="s">
        <v>35</v>
      </c>
      <c r="B49" s="7" t="s">
        <v>36</v>
      </c>
      <c r="C49" s="7" t="s">
        <v>14</v>
      </c>
      <c r="D49" s="7">
        <v>169681</v>
      </c>
      <c r="E49" s="7">
        <v>1673.9879054999999</v>
      </c>
      <c r="F49" s="7">
        <f t="shared" si="0"/>
        <v>0.55603957110625701</v>
      </c>
    </row>
    <row r="50" spans="1:10" x14ac:dyDescent="0.2">
      <c r="A50" s="7" t="s">
        <v>89</v>
      </c>
      <c r="B50" s="7" t="s">
        <v>90</v>
      </c>
      <c r="C50" s="7" t="s">
        <v>91</v>
      </c>
      <c r="D50" s="7">
        <v>1045995</v>
      </c>
      <c r="E50" s="7">
        <v>1507.2787949999999</v>
      </c>
      <c r="F50" s="7">
        <f t="shared" si="0"/>
        <v>0.50066470131337271</v>
      </c>
    </row>
    <row r="51" spans="1:10" x14ac:dyDescent="0.2">
      <c r="A51" s="7" t="s">
        <v>71</v>
      </c>
      <c r="B51" s="7" t="s">
        <v>72</v>
      </c>
      <c r="C51" s="7" t="s">
        <v>34</v>
      </c>
      <c r="D51" s="7">
        <v>167169</v>
      </c>
      <c r="E51" s="7">
        <v>1477.3560375</v>
      </c>
      <c r="F51" s="7">
        <f t="shared" si="0"/>
        <v>0.49072541967821243</v>
      </c>
    </row>
    <row r="52" spans="1:10" x14ac:dyDescent="0.2">
      <c r="A52" s="7" t="s">
        <v>162</v>
      </c>
      <c r="B52" s="7" t="s">
        <v>163</v>
      </c>
      <c r="C52" s="7" t="s">
        <v>22</v>
      </c>
      <c r="D52" s="7">
        <v>1578063</v>
      </c>
      <c r="E52" s="7">
        <v>1469.176653</v>
      </c>
      <c r="F52" s="7">
        <f t="shared" si="0"/>
        <v>0.48800851746264073</v>
      </c>
    </row>
    <row r="53" spans="1:10" x14ac:dyDescent="0.2">
      <c r="A53" s="7" t="s">
        <v>69</v>
      </c>
      <c r="B53" s="7" t="s">
        <v>70</v>
      </c>
      <c r="C53" s="7" t="s">
        <v>52</v>
      </c>
      <c r="D53" s="7">
        <v>439370</v>
      </c>
      <c r="E53" s="7">
        <v>1359.4107799999999</v>
      </c>
      <c r="F53" s="7">
        <f t="shared" si="0"/>
        <v>0.45154817701185729</v>
      </c>
    </row>
    <row r="54" spans="1:10" x14ac:dyDescent="0.2">
      <c r="A54" s="7" t="s">
        <v>76</v>
      </c>
      <c r="B54" s="7" t="s">
        <v>77</v>
      </c>
      <c r="C54" s="7" t="s">
        <v>34</v>
      </c>
      <c r="D54" s="7">
        <v>226723</v>
      </c>
      <c r="E54" s="7">
        <v>1314.7666770000001</v>
      </c>
      <c r="F54" s="7">
        <f t="shared" si="0"/>
        <v>0.43671898511448287</v>
      </c>
    </row>
    <row r="55" spans="1:10" x14ac:dyDescent="0.2">
      <c r="A55" s="7" t="s">
        <v>310</v>
      </c>
      <c r="B55" s="7" t="s">
        <v>311</v>
      </c>
      <c r="C55" s="7" t="s">
        <v>66</v>
      </c>
      <c r="D55" s="7">
        <v>373978</v>
      </c>
      <c r="E55" s="7">
        <v>1312.288802</v>
      </c>
      <c r="F55" s="7">
        <f t="shared" si="0"/>
        <v>0.43589592268510208</v>
      </c>
    </row>
    <row r="56" spans="1:10" x14ac:dyDescent="0.2">
      <c r="A56" s="7" t="s">
        <v>312</v>
      </c>
      <c r="B56" s="7" t="s">
        <v>313</v>
      </c>
      <c r="C56" s="7" t="s">
        <v>111</v>
      </c>
      <c r="D56" s="7">
        <v>210346</v>
      </c>
      <c r="E56" s="7">
        <v>795.73891800000001</v>
      </c>
      <c r="F56" s="7">
        <f t="shared" si="0"/>
        <v>0.26431632225271001</v>
      </c>
    </row>
    <row r="57" spans="1:10" x14ac:dyDescent="0.2">
      <c r="A57" s="7" t="s">
        <v>57</v>
      </c>
      <c r="B57" s="7" t="s">
        <v>58</v>
      </c>
      <c r="C57" s="7" t="s">
        <v>34</v>
      </c>
      <c r="D57" s="7">
        <v>55427</v>
      </c>
      <c r="E57" s="7">
        <v>755.13744799999995</v>
      </c>
      <c r="F57" s="7">
        <f t="shared" si="0"/>
        <v>0.25082995004481734</v>
      </c>
    </row>
    <row r="58" spans="1:10" x14ac:dyDescent="0.2">
      <c r="A58" s="6" t="s">
        <v>131</v>
      </c>
      <c r="B58" s="7"/>
      <c r="C58" s="7"/>
      <c r="D58" s="7"/>
      <c r="E58" s="6">
        <f xml:space="preserve"> SUM(E8:E57)</f>
        <v>282085.22468749998</v>
      </c>
      <c r="F58" s="6">
        <f>SUM(F8:F57)</f>
        <v>93.698733924723456</v>
      </c>
      <c r="G58" s="1"/>
    </row>
    <row r="59" spans="1:10" x14ac:dyDescent="0.2">
      <c r="A59" s="6"/>
      <c r="B59" s="7"/>
      <c r="C59" s="7"/>
      <c r="D59" s="7"/>
      <c r="E59" s="6"/>
      <c r="F59" s="6"/>
      <c r="G59" s="1"/>
      <c r="I59" s="1"/>
    </row>
    <row r="60" spans="1:10" x14ac:dyDescent="0.2">
      <c r="A60" s="16" t="s">
        <v>166</v>
      </c>
      <c r="B60" s="15"/>
      <c r="C60" s="15"/>
      <c r="D60" s="15"/>
      <c r="E60" s="16"/>
      <c r="F60" s="16"/>
    </row>
    <row r="61" spans="1:10" x14ac:dyDescent="0.2">
      <c r="A61" s="15" t="s">
        <v>580</v>
      </c>
      <c r="B61" s="15" t="s">
        <v>581</v>
      </c>
      <c r="C61" s="15" t="s">
        <v>14</v>
      </c>
      <c r="D61" s="15">
        <v>60000</v>
      </c>
      <c r="E61" s="15">
        <v>2969.8876839</v>
      </c>
      <c r="F61" s="7">
        <f t="shared" ref="F61" si="1">E61/$E$68*100</f>
        <v>0.98649163985223964</v>
      </c>
    </row>
    <row r="62" spans="1:10" x14ac:dyDescent="0.2">
      <c r="A62" s="16" t="s">
        <v>131</v>
      </c>
      <c r="B62" s="15"/>
      <c r="C62" s="15"/>
      <c r="D62" s="15"/>
      <c r="E62" s="16">
        <f>E61</f>
        <v>2969.8876839</v>
      </c>
      <c r="F62" s="16">
        <f>F61</f>
        <v>0.98649163985223964</v>
      </c>
    </row>
    <row r="63" spans="1:10" x14ac:dyDescent="0.2">
      <c r="A63" s="7"/>
      <c r="B63" s="7"/>
      <c r="C63" s="7"/>
      <c r="D63" s="7"/>
      <c r="E63" s="7"/>
      <c r="F63" s="7"/>
    </row>
    <row r="64" spans="1:10" x14ac:dyDescent="0.2">
      <c r="A64" s="6" t="s">
        <v>131</v>
      </c>
      <c r="B64" s="7"/>
      <c r="C64" s="7"/>
      <c r="D64" s="7"/>
      <c r="E64" s="6">
        <f>E58+E62</f>
        <v>285055.1123714</v>
      </c>
      <c r="F64" s="6">
        <f>F58+F62</f>
        <v>94.685225564575688</v>
      </c>
      <c r="G64" s="13"/>
      <c r="H64" s="13"/>
      <c r="I64" s="1"/>
      <c r="J64" s="1"/>
    </row>
    <row r="65" spans="1:10" x14ac:dyDescent="0.2">
      <c r="A65" s="7"/>
      <c r="B65" s="7"/>
      <c r="C65" s="7"/>
      <c r="D65" s="7"/>
      <c r="E65" s="7"/>
      <c r="F65" s="7"/>
    </row>
    <row r="66" spans="1:10" x14ac:dyDescent="0.2">
      <c r="A66" s="6" t="s">
        <v>139</v>
      </c>
      <c r="B66" s="7"/>
      <c r="C66" s="7"/>
      <c r="D66" s="7"/>
      <c r="E66" s="6">
        <v>16000.4226096</v>
      </c>
      <c r="F66" s="6">
        <f t="shared" ref="F66" si="2">E66/$E$68*100</f>
        <v>5.3147744354242841</v>
      </c>
      <c r="I66" s="1"/>
      <c r="J66" s="1"/>
    </row>
    <row r="67" spans="1:10" x14ac:dyDescent="0.2">
      <c r="A67" s="7"/>
      <c r="B67" s="7"/>
      <c r="C67" s="7"/>
      <c r="D67" s="7"/>
      <c r="E67" s="7"/>
      <c r="F67" s="7"/>
    </row>
    <row r="68" spans="1:10" x14ac:dyDescent="0.2">
      <c r="A68" s="8" t="s">
        <v>140</v>
      </c>
      <c r="B68" s="5"/>
      <c r="C68" s="5"/>
      <c r="D68" s="5"/>
      <c r="E68" s="8">
        <f>E64+E66</f>
        <v>301055.534981</v>
      </c>
      <c r="F68" s="8">
        <f>F64+F66</f>
        <v>99.999999999999972</v>
      </c>
      <c r="I68" s="1"/>
      <c r="J68" s="1"/>
    </row>
    <row r="70" spans="1:10" x14ac:dyDescent="0.2">
      <c r="A70" s="9" t="s">
        <v>141</v>
      </c>
    </row>
    <row r="71" spans="1:10" x14ac:dyDescent="0.2">
      <c r="A71" s="9" t="s">
        <v>142</v>
      </c>
    </row>
    <row r="72" spans="1:10" x14ac:dyDescent="0.2">
      <c r="A72" s="9" t="s">
        <v>143</v>
      </c>
    </row>
    <row r="73" spans="1:10" x14ac:dyDescent="0.2">
      <c r="A73" s="1" t="s">
        <v>144</v>
      </c>
      <c r="B73" s="10">
        <v>18.653700000000001</v>
      </c>
      <c r="D73" s="10"/>
    </row>
    <row r="74" spans="1:10" x14ac:dyDescent="0.2">
      <c r="A74" s="1" t="s">
        <v>145</v>
      </c>
      <c r="B74" s="10">
        <v>78.714200000000005</v>
      </c>
      <c r="D74" s="10"/>
    </row>
    <row r="75" spans="1:10" x14ac:dyDescent="0.2">
      <c r="A75" s="1" t="s">
        <v>146</v>
      </c>
      <c r="B75" s="10">
        <v>17.917999999999999</v>
      </c>
      <c r="D75" s="10"/>
    </row>
    <row r="76" spans="1:10" x14ac:dyDescent="0.2">
      <c r="A76" s="1" t="s">
        <v>147</v>
      </c>
      <c r="B76" s="10">
        <v>76.194100000000006</v>
      </c>
      <c r="D76" s="10"/>
    </row>
    <row r="78" spans="1:10" x14ac:dyDescent="0.2">
      <c r="A78" s="9" t="s">
        <v>148</v>
      </c>
    </row>
    <row r="79" spans="1:10" x14ac:dyDescent="0.2">
      <c r="A79" s="1" t="s">
        <v>144</v>
      </c>
      <c r="B79" s="10">
        <v>20.276499999999999</v>
      </c>
      <c r="D79" s="10"/>
    </row>
    <row r="80" spans="1:10" x14ac:dyDescent="0.2">
      <c r="A80" s="1" t="s">
        <v>145</v>
      </c>
      <c r="B80" s="10">
        <v>85.564700000000002</v>
      </c>
      <c r="D80" s="10"/>
    </row>
    <row r="81" spans="1:4" x14ac:dyDescent="0.2">
      <c r="A81" s="1" t="s">
        <v>146</v>
      </c>
      <c r="B81" s="10">
        <v>19.3977</v>
      </c>
      <c r="D81" s="10"/>
    </row>
    <row r="82" spans="1:4" x14ac:dyDescent="0.2">
      <c r="A82" s="1" t="s">
        <v>147</v>
      </c>
      <c r="B82" s="10">
        <v>82.486699999999999</v>
      </c>
      <c r="D82" s="10"/>
    </row>
    <row r="84" spans="1:4" x14ac:dyDescent="0.2">
      <c r="A84" s="9" t="s">
        <v>149</v>
      </c>
      <c r="B84" s="11" t="s">
        <v>150</v>
      </c>
    </row>
    <row r="86" spans="1:4" x14ac:dyDescent="0.2">
      <c r="A86" s="9" t="s">
        <v>151</v>
      </c>
      <c r="B86" s="12">
        <v>0.1573302218172693</v>
      </c>
    </row>
  </sheetData>
  <mergeCells count="1">
    <mergeCell ref="A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workbookViewId="0">
      <selection sqref="A1:D1"/>
    </sheetView>
  </sheetViews>
  <sheetFormatPr defaultRowHeight="11.25" x14ac:dyDescent="0.2"/>
  <cols>
    <col min="1" max="1" width="59" style="1" bestFit="1" customWidth="1"/>
    <col min="2" max="2" width="40" style="1" bestFit="1" customWidth="1"/>
    <col min="3" max="3" width="11.7109375" style="1" bestFit="1" customWidth="1"/>
    <col min="4" max="4" width="24" style="1" bestFit="1" customWidth="1"/>
    <col min="5" max="5" width="14.140625" style="1" bestFit="1" customWidth="1"/>
    <col min="6" max="16384" width="9.140625" style="2"/>
  </cols>
  <sheetData>
    <row r="1" spans="1:9" x14ac:dyDescent="0.2">
      <c r="A1" s="50" t="s">
        <v>285</v>
      </c>
      <c r="B1" s="50"/>
      <c r="C1" s="50"/>
      <c r="D1" s="50"/>
    </row>
    <row r="3" spans="1:9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9" x14ac:dyDescent="0.2">
      <c r="A4" s="5"/>
      <c r="B4" s="5"/>
      <c r="C4" s="5"/>
      <c r="D4" s="5"/>
      <c r="E4" s="5"/>
    </row>
    <row r="5" spans="1:9" x14ac:dyDescent="0.2">
      <c r="A5" s="6" t="s">
        <v>577</v>
      </c>
      <c r="B5" s="7"/>
      <c r="C5" s="7"/>
      <c r="D5" s="7"/>
      <c r="E5" s="7"/>
    </row>
    <row r="6" spans="1:9" x14ac:dyDescent="0.2">
      <c r="A6" s="7" t="s">
        <v>582</v>
      </c>
      <c r="B6" s="7" t="s">
        <v>583</v>
      </c>
      <c r="C6" s="7">
        <v>7627471.5559999999</v>
      </c>
      <c r="D6" s="7">
        <v>2444.6732809</v>
      </c>
      <c r="E6" s="7">
        <f>D6/$D$15*100</f>
        <v>80.835442064963516</v>
      </c>
    </row>
    <row r="7" spans="1:9" x14ac:dyDescent="0.2">
      <c r="A7" s="7" t="s">
        <v>573</v>
      </c>
      <c r="B7" s="7" t="s">
        <v>574</v>
      </c>
      <c r="C7" s="7">
        <v>91817.263000000006</v>
      </c>
      <c r="D7" s="7">
        <v>456.87517170000001</v>
      </c>
      <c r="E7" s="7">
        <f t="shared" ref="E7:E8" si="0">D7/$D$15*100</f>
        <v>15.107011133724708</v>
      </c>
    </row>
    <row r="8" spans="1:9" x14ac:dyDescent="0.2">
      <c r="A8" s="7" t="s">
        <v>584</v>
      </c>
      <c r="B8" s="7" t="s">
        <v>585</v>
      </c>
      <c r="C8" s="7">
        <v>52461.728999999999</v>
      </c>
      <c r="D8" s="7">
        <v>152.5000033</v>
      </c>
      <c r="E8" s="7">
        <f t="shared" si="0"/>
        <v>5.042557333929544</v>
      </c>
      <c r="F8" s="1"/>
    </row>
    <row r="9" spans="1:9" x14ac:dyDescent="0.2">
      <c r="A9" s="6" t="s">
        <v>131</v>
      </c>
      <c r="B9" s="7"/>
      <c r="C9" s="7"/>
      <c r="D9" s="6">
        <f>SUM(D6:D8)</f>
        <v>3054.0484559000001</v>
      </c>
      <c r="E9" s="6">
        <f>SUM(E6:E8)</f>
        <v>100.98501053261776</v>
      </c>
      <c r="H9" s="1"/>
      <c r="I9" s="1"/>
    </row>
    <row r="10" spans="1:9" x14ac:dyDescent="0.2">
      <c r="A10" s="7"/>
      <c r="B10" s="7"/>
      <c r="C10" s="7"/>
      <c r="D10" s="7"/>
      <c r="E10" s="7"/>
    </row>
    <row r="11" spans="1:9" x14ac:dyDescent="0.2">
      <c r="A11" s="6" t="s">
        <v>131</v>
      </c>
      <c r="B11" s="7"/>
      <c r="C11" s="7"/>
      <c r="D11" s="6">
        <f>D9</f>
        <v>3054.0484559000001</v>
      </c>
      <c r="E11" s="6">
        <f>E9</f>
        <v>100.98501053261776</v>
      </c>
      <c r="H11" s="1"/>
      <c r="I11" s="1"/>
    </row>
    <row r="12" spans="1:9" x14ac:dyDescent="0.2">
      <c r="A12" s="7"/>
      <c r="B12" s="7"/>
      <c r="C12" s="7"/>
      <c r="D12" s="7"/>
      <c r="E12" s="7"/>
    </row>
    <row r="13" spans="1:9" x14ac:dyDescent="0.2">
      <c r="A13" s="6" t="s">
        <v>139</v>
      </c>
      <c r="B13" s="7"/>
      <c r="C13" s="7"/>
      <c r="D13" s="6">
        <v>-29.789271500000268</v>
      </c>
      <c r="E13" s="6">
        <f t="shared" ref="E13" si="1">D13/$D$15*100</f>
        <v>-0.98501053261777005</v>
      </c>
      <c r="H13" s="1"/>
      <c r="I13" s="1"/>
    </row>
    <row r="14" spans="1:9" x14ac:dyDescent="0.2">
      <c r="A14" s="7"/>
      <c r="B14" s="7"/>
      <c r="C14" s="7"/>
      <c r="D14" s="7"/>
      <c r="E14" s="7"/>
    </row>
    <row r="15" spans="1:9" x14ac:dyDescent="0.2">
      <c r="A15" s="8" t="s">
        <v>140</v>
      </c>
      <c r="B15" s="5"/>
      <c r="C15" s="5"/>
      <c r="D15" s="8">
        <f>D11+D13</f>
        <v>3024.2591843999999</v>
      </c>
      <c r="E15" s="8">
        <f>E11+E13</f>
        <v>100</v>
      </c>
      <c r="H15" s="1"/>
      <c r="I15" s="1"/>
    </row>
    <row r="17" spans="1:4" x14ac:dyDescent="0.2">
      <c r="A17" s="9" t="s">
        <v>141</v>
      </c>
    </row>
    <row r="18" spans="1:4" x14ac:dyDescent="0.2">
      <c r="A18" s="9" t="s">
        <v>142</v>
      </c>
    </row>
    <row r="19" spans="1:4" x14ac:dyDescent="0.2">
      <c r="A19" s="9" t="s">
        <v>143</v>
      </c>
    </row>
    <row r="20" spans="1:4" x14ac:dyDescent="0.2">
      <c r="A20" s="1" t="s">
        <v>144</v>
      </c>
      <c r="B20" s="10">
        <v>15.0107</v>
      </c>
      <c r="D20" s="10"/>
    </row>
    <row r="21" spans="1:4" x14ac:dyDescent="0.2">
      <c r="A21" s="1" t="s">
        <v>145</v>
      </c>
      <c r="B21" s="10">
        <v>34.814500000000002</v>
      </c>
      <c r="D21" s="10"/>
    </row>
    <row r="22" spans="1:4" x14ac:dyDescent="0.2">
      <c r="A22" s="1" t="s">
        <v>146</v>
      </c>
      <c r="B22" s="10">
        <v>14.7469</v>
      </c>
      <c r="D22" s="10"/>
    </row>
    <row r="23" spans="1:4" x14ac:dyDescent="0.2">
      <c r="A23" s="1" t="s">
        <v>147</v>
      </c>
      <c r="B23" s="10">
        <v>34.1571</v>
      </c>
      <c r="D23" s="10"/>
    </row>
    <row r="25" spans="1:4" x14ac:dyDescent="0.2">
      <c r="A25" s="9" t="s">
        <v>148</v>
      </c>
    </row>
    <row r="26" spans="1:4" x14ac:dyDescent="0.2">
      <c r="A26" s="1" t="s">
        <v>144</v>
      </c>
      <c r="B26" s="10">
        <v>15.0458</v>
      </c>
      <c r="D26" s="10"/>
    </row>
    <row r="27" spans="1:4" x14ac:dyDescent="0.2">
      <c r="A27" s="1" t="s">
        <v>145</v>
      </c>
      <c r="B27" s="10">
        <v>36.204599999999999</v>
      </c>
      <c r="D27" s="10"/>
    </row>
    <row r="28" spans="1:4" x14ac:dyDescent="0.2">
      <c r="A28" s="1" t="s">
        <v>146</v>
      </c>
      <c r="B28" s="10">
        <v>14.7415</v>
      </c>
      <c r="D28" s="10"/>
    </row>
    <row r="29" spans="1:4" x14ac:dyDescent="0.2">
      <c r="A29" s="1" t="s">
        <v>147</v>
      </c>
      <c r="B29" s="10">
        <v>35.444800000000001</v>
      </c>
      <c r="D29" s="10"/>
    </row>
    <row r="31" spans="1:4" x14ac:dyDescent="0.2">
      <c r="A31" s="9" t="s">
        <v>149</v>
      </c>
      <c r="B31" s="11"/>
    </row>
    <row r="32" spans="1:4" x14ac:dyDescent="0.2">
      <c r="A32" s="22" t="s">
        <v>634</v>
      </c>
      <c r="B32" s="23"/>
      <c r="C32" s="51" t="s">
        <v>635</v>
      </c>
      <c r="D32" s="52"/>
    </row>
    <row r="33" spans="1:4" x14ac:dyDescent="0.2">
      <c r="A33" s="53"/>
      <c r="B33" s="54"/>
      <c r="C33" s="24" t="s">
        <v>636</v>
      </c>
      <c r="D33" s="24" t="s">
        <v>637</v>
      </c>
    </row>
    <row r="34" spans="1:4" x14ac:dyDescent="0.2">
      <c r="A34" s="25" t="s">
        <v>639</v>
      </c>
      <c r="B34" s="26"/>
      <c r="C34" s="27">
        <v>0.39724576100000003</v>
      </c>
      <c r="D34" s="27">
        <v>0.36804068400000001</v>
      </c>
    </row>
    <row r="35" spans="1:4" x14ac:dyDescent="0.2">
      <c r="A35" s="25" t="s">
        <v>638</v>
      </c>
      <c r="B35" s="26"/>
      <c r="C35" s="27">
        <v>0.39724576100000003</v>
      </c>
      <c r="D35" s="27">
        <v>0.36804068400000001</v>
      </c>
    </row>
    <row r="36" spans="1:4" x14ac:dyDescent="0.2">
      <c r="A36" s="9"/>
      <c r="B36" s="11"/>
    </row>
    <row r="37" spans="1:4" x14ac:dyDescent="0.2">
      <c r="A37" s="9"/>
      <c r="B37" s="11"/>
    </row>
    <row r="38" spans="1:4" x14ac:dyDescent="0.2">
      <c r="A38" s="9" t="s">
        <v>151</v>
      </c>
      <c r="B38" s="12">
        <v>6.2754310681231135E-2</v>
      </c>
    </row>
  </sheetData>
  <mergeCells count="3">
    <mergeCell ref="A1:D1"/>
    <mergeCell ref="C32:D32"/>
    <mergeCell ref="A33:B3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workbookViewId="0">
      <selection sqref="A1:D1"/>
    </sheetView>
  </sheetViews>
  <sheetFormatPr defaultRowHeight="11.25" x14ac:dyDescent="0.2"/>
  <cols>
    <col min="1" max="1" width="59" style="1" bestFit="1" customWidth="1"/>
    <col min="2" max="2" width="43.140625" style="1" bestFit="1" customWidth="1"/>
    <col min="3" max="3" width="11.7109375" style="1" bestFit="1" customWidth="1"/>
    <col min="4" max="4" width="24" style="1" bestFit="1" customWidth="1"/>
    <col min="5" max="5" width="14.140625" style="1" bestFit="1" customWidth="1"/>
    <col min="6" max="16384" width="9.140625" style="2"/>
  </cols>
  <sheetData>
    <row r="1" spans="1:9" x14ac:dyDescent="0.2">
      <c r="A1" s="50" t="s">
        <v>284</v>
      </c>
      <c r="B1" s="50"/>
      <c r="C1" s="50"/>
      <c r="D1" s="50"/>
    </row>
    <row r="3" spans="1:9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9" x14ac:dyDescent="0.2">
      <c r="A4" s="5"/>
      <c r="B4" s="5"/>
      <c r="C4" s="5"/>
      <c r="D4" s="5"/>
      <c r="E4" s="5"/>
    </row>
    <row r="5" spans="1:9" x14ac:dyDescent="0.2">
      <c r="A5" s="6" t="s">
        <v>577</v>
      </c>
      <c r="B5" s="7"/>
      <c r="C5" s="7"/>
      <c r="D5" s="7"/>
      <c r="E5" s="7"/>
    </row>
    <row r="6" spans="1:9" x14ac:dyDescent="0.2">
      <c r="A6" s="7" t="s">
        <v>586</v>
      </c>
      <c r="B6" s="7" t="s">
        <v>587</v>
      </c>
      <c r="C6" s="7">
        <v>525347.06599999999</v>
      </c>
      <c r="D6" s="7">
        <v>330.50266870000002</v>
      </c>
      <c r="E6" s="7">
        <f>D6/$D$16*100</f>
        <v>49.937975080438171</v>
      </c>
    </row>
    <row r="7" spans="1:9" x14ac:dyDescent="0.2">
      <c r="A7" s="7" t="s">
        <v>588</v>
      </c>
      <c r="B7" s="7" t="s">
        <v>589</v>
      </c>
      <c r="C7" s="7">
        <v>316254.391</v>
      </c>
      <c r="D7" s="7">
        <v>198.2835968</v>
      </c>
      <c r="E7" s="7">
        <f t="shared" ref="E7:E9" si="0">D7/$D$16*100</f>
        <v>29.960064633687022</v>
      </c>
    </row>
    <row r="8" spans="1:9" x14ac:dyDescent="0.2">
      <c r="A8" s="7" t="s">
        <v>584</v>
      </c>
      <c r="B8" s="7" t="s">
        <v>585</v>
      </c>
      <c r="C8" s="7">
        <v>13214.529</v>
      </c>
      <c r="D8" s="7">
        <v>65.754412699999989</v>
      </c>
      <c r="E8" s="7">
        <f t="shared" si="0"/>
        <v>9.9352971513281041</v>
      </c>
    </row>
    <row r="9" spans="1:9" x14ac:dyDescent="0.2">
      <c r="A9" s="7" t="s">
        <v>573</v>
      </c>
      <c r="B9" s="7" t="s">
        <v>574</v>
      </c>
      <c r="C9" s="7">
        <v>22562.382000000001</v>
      </c>
      <c r="D9" s="7">
        <v>65.586159600000002</v>
      </c>
      <c r="E9" s="7">
        <f t="shared" si="0"/>
        <v>9.9098746058822371</v>
      </c>
      <c r="F9" s="1"/>
    </row>
    <row r="10" spans="1:9" x14ac:dyDescent="0.2">
      <c r="A10" s="6" t="s">
        <v>131</v>
      </c>
      <c r="B10" s="7"/>
      <c r="C10" s="7"/>
      <c r="D10" s="6">
        <f>SUM(D6:D9)</f>
        <v>660.12683779999998</v>
      </c>
      <c r="E10" s="6">
        <f>SUM(E6:E9)</f>
        <v>99.743211471335528</v>
      </c>
      <c r="H10" s="1"/>
      <c r="I10" s="1"/>
    </row>
    <row r="11" spans="1:9" x14ac:dyDescent="0.2">
      <c r="A11" s="7"/>
      <c r="B11" s="7"/>
      <c r="C11" s="7"/>
      <c r="D11" s="7"/>
      <c r="E11" s="7"/>
    </row>
    <row r="12" spans="1:9" x14ac:dyDescent="0.2">
      <c r="A12" s="6" t="s">
        <v>131</v>
      </c>
      <c r="B12" s="7"/>
      <c r="C12" s="7"/>
      <c r="D12" s="6">
        <f>D10</f>
        <v>660.12683779999998</v>
      </c>
      <c r="E12" s="6">
        <f>E10</f>
        <v>99.743211471335528</v>
      </c>
      <c r="H12" s="1"/>
      <c r="I12" s="1"/>
    </row>
    <row r="13" spans="1:9" x14ac:dyDescent="0.2">
      <c r="A13" s="7"/>
      <c r="B13" s="7"/>
      <c r="C13" s="7"/>
      <c r="D13" s="7"/>
      <c r="E13" s="7"/>
    </row>
    <row r="14" spans="1:9" x14ac:dyDescent="0.2">
      <c r="A14" s="6" t="s">
        <v>139</v>
      </c>
      <c r="B14" s="7"/>
      <c r="C14" s="7"/>
      <c r="D14" s="6">
        <v>1.6994941000000381</v>
      </c>
      <c r="E14" s="6">
        <f t="shared" ref="E14" si="1">D14/$D$16*100</f>
        <v>0.25678852866446944</v>
      </c>
      <c r="H14" s="1"/>
      <c r="I14" s="1"/>
    </row>
    <row r="15" spans="1:9" x14ac:dyDescent="0.2">
      <c r="A15" s="7"/>
      <c r="B15" s="7"/>
      <c r="C15" s="7"/>
      <c r="D15" s="7"/>
      <c r="E15" s="7"/>
    </row>
    <row r="16" spans="1:9" x14ac:dyDescent="0.2">
      <c r="A16" s="8" t="s">
        <v>140</v>
      </c>
      <c r="B16" s="5"/>
      <c r="C16" s="5"/>
      <c r="D16" s="8">
        <f>D12+D14</f>
        <v>661.82633190000001</v>
      </c>
      <c r="E16" s="8">
        <f>E12+E14</f>
        <v>100</v>
      </c>
      <c r="H16" s="1"/>
      <c r="I16" s="1"/>
    </row>
    <row r="18" spans="1:4" x14ac:dyDescent="0.2">
      <c r="A18" s="9" t="s">
        <v>141</v>
      </c>
    </row>
    <row r="19" spans="1:4" x14ac:dyDescent="0.2">
      <c r="A19" s="9" t="s">
        <v>142</v>
      </c>
    </row>
    <row r="20" spans="1:4" x14ac:dyDescent="0.2">
      <c r="A20" s="9" t="s">
        <v>143</v>
      </c>
    </row>
    <row r="21" spans="1:4" x14ac:dyDescent="0.2">
      <c r="A21" s="1" t="s">
        <v>144</v>
      </c>
      <c r="B21" s="10">
        <v>14.546799999999999</v>
      </c>
      <c r="D21" s="10"/>
    </row>
    <row r="22" spans="1:4" x14ac:dyDescent="0.2">
      <c r="A22" s="1" t="s">
        <v>145</v>
      </c>
      <c r="B22" s="10">
        <v>33.950400000000002</v>
      </c>
      <c r="D22" s="10"/>
    </row>
    <row r="23" spans="1:4" x14ac:dyDescent="0.2">
      <c r="A23" s="1" t="s">
        <v>146</v>
      </c>
      <c r="B23" s="10">
        <v>14.155200000000001</v>
      </c>
      <c r="D23" s="10"/>
    </row>
    <row r="24" spans="1:4" x14ac:dyDescent="0.2">
      <c r="A24" s="1" t="s">
        <v>147</v>
      </c>
      <c r="B24" s="10">
        <v>32.974600000000002</v>
      </c>
      <c r="D24" s="10"/>
    </row>
    <row r="26" spans="1:4" x14ac:dyDescent="0.2">
      <c r="A26" s="9" t="s">
        <v>148</v>
      </c>
    </row>
    <row r="27" spans="1:4" x14ac:dyDescent="0.2">
      <c r="A27" s="1" t="s">
        <v>144</v>
      </c>
      <c r="B27" s="10">
        <v>14.511900000000001</v>
      </c>
      <c r="D27" s="10"/>
    </row>
    <row r="28" spans="1:4" x14ac:dyDescent="0.2">
      <c r="A28" s="1" t="s">
        <v>145</v>
      </c>
      <c r="B28" s="10">
        <v>35.213200000000001</v>
      </c>
      <c r="D28" s="10"/>
    </row>
    <row r="29" spans="1:4" x14ac:dyDescent="0.2">
      <c r="A29" s="1" t="s">
        <v>146</v>
      </c>
      <c r="B29" s="10">
        <v>14.0609</v>
      </c>
      <c r="D29" s="10"/>
    </row>
    <row r="30" spans="1:4" x14ac:dyDescent="0.2">
      <c r="A30" s="1" t="s">
        <v>147</v>
      </c>
      <c r="B30" s="10">
        <v>34.057099999999998</v>
      </c>
      <c r="D30" s="10"/>
    </row>
    <row r="32" spans="1:4" x14ac:dyDescent="0.2">
      <c r="A32" s="9" t="s">
        <v>149</v>
      </c>
      <c r="B32" s="11"/>
    </row>
    <row r="33" spans="1:4" x14ac:dyDescent="0.2">
      <c r="A33" s="22" t="s">
        <v>634</v>
      </c>
      <c r="B33" s="23"/>
      <c r="C33" s="51" t="s">
        <v>635</v>
      </c>
      <c r="D33" s="52"/>
    </row>
    <row r="34" spans="1:4" x14ac:dyDescent="0.2">
      <c r="A34" s="53"/>
      <c r="B34" s="54"/>
      <c r="C34" s="24" t="s">
        <v>636</v>
      </c>
      <c r="D34" s="24" t="s">
        <v>637</v>
      </c>
    </row>
    <row r="35" spans="1:4" x14ac:dyDescent="0.2">
      <c r="A35" s="25" t="s">
        <v>639</v>
      </c>
      <c r="B35" s="26"/>
      <c r="C35" s="27">
        <v>0.39724576100000003</v>
      </c>
      <c r="D35" s="27">
        <v>0.36804068400000001</v>
      </c>
    </row>
    <row r="36" spans="1:4" x14ac:dyDescent="0.2">
      <c r="A36" s="25" t="s">
        <v>638</v>
      </c>
      <c r="B36" s="26"/>
      <c r="C36" s="27">
        <v>0.39724576100000003</v>
      </c>
      <c r="D36" s="27">
        <v>0.36804068400000001</v>
      </c>
    </row>
    <row r="37" spans="1:4" x14ac:dyDescent="0.2">
      <c r="A37" s="9"/>
      <c r="B37" s="11"/>
    </row>
    <row r="38" spans="1:4" x14ac:dyDescent="0.2">
      <c r="A38" s="9" t="s">
        <v>151</v>
      </c>
      <c r="B38" s="12">
        <v>6.4399644686798443E-2</v>
      </c>
    </row>
  </sheetData>
  <mergeCells count="3">
    <mergeCell ref="A1:D1"/>
    <mergeCell ref="C33:D33"/>
    <mergeCell ref="A34:B3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workbookViewId="0">
      <selection sqref="A1:D1"/>
    </sheetView>
  </sheetViews>
  <sheetFormatPr defaultRowHeight="11.25" x14ac:dyDescent="0.2"/>
  <cols>
    <col min="1" max="1" width="59" style="1" bestFit="1" customWidth="1"/>
    <col min="2" max="2" width="43.140625" style="1" bestFit="1" customWidth="1"/>
    <col min="3" max="3" width="11.7109375" style="1" bestFit="1" customWidth="1"/>
    <col min="4" max="4" width="24" style="1" bestFit="1" customWidth="1"/>
    <col min="5" max="5" width="14.140625" style="1" bestFit="1" customWidth="1"/>
    <col min="6" max="16384" width="9.140625" style="2"/>
  </cols>
  <sheetData>
    <row r="1" spans="1:9" x14ac:dyDescent="0.2">
      <c r="A1" s="50" t="s">
        <v>283</v>
      </c>
      <c r="B1" s="50"/>
      <c r="C1" s="50"/>
      <c r="D1" s="50"/>
    </row>
    <row r="3" spans="1:9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9" x14ac:dyDescent="0.2">
      <c r="A4" s="5"/>
      <c r="B4" s="5"/>
      <c r="C4" s="5"/>
      <c r="D4" s="5"/>
      <c r="E4" s="5"/>
    </row>
    <row r="5" spans="1:9" x14ac:dyDescent="0.2">
      <c r="A5" s="6" t="s">
        <v>577</v>
      </c>
      <c r="B5" s="7"/>
      <c r="C5" s="7"/>
      <c r="D5" s="7"/>
      <c r="E5" s="7"/>
    </row>
    <row r="6" spans="1:9" x14ac:dyDescent="0.2">
      <c r="A6" s="7" t="s">
        <v>586</v>
      </c>
      <c r="B6" s="7" t="s">
        <v>587</v>
      </c>
      <c r="C6" s="7">
        <v>785700.51500000001</v>
      </c>
      <c r="D6" s="7">
        <v>494.2944081</v>
      </c>
      <c r="E6" s="7">
        <f>D6/$D$17*100</f>
        <v>35.036509706836647</v>
      </c>
    </row>
    <row r="7" spans="1:9" x14ac:dyDescent="0.2">
      <c r="A7" s="7" t="s">
        <v>588</v>
      </c>
      <c r="B7" s="7" t="s">
        <v>589</v>
      </c>
      <c r="C7" s="7">
        <v>675643.90500000003</v>
      </c>
      <c r="D7" s="7">
        <v>423.61183729999999</v>
      </c>
      <c r="E7" s="7">
        <f t="shared" ref="E7:E10" si="0">D7/$D$17*100</f>
        <v>30.026397236704561</v>
      </c>
    </row>
    <row r="8" spans="1:9" x14ac:dyDescent="0.2">
      <c r="A8" s="7" t="s">
        <v>573</v>
      </c>
      <c r="B8" s="7" t="s">
        <v>574</v>
      </c>
      <c r="C8" s="7">
        <v>56537.881999999998</v>
      </c>
      <c r="D8" s="7">
        <v>281.32786469999996</v>
      </c>
      <c r="E8" s="7">
        <f t="shared" si="0"/>
        <v>19.941043841165751</v>
      </c>
    </row>
    <row r="9" spans="1:9" x14ac:dyDescent="0.2">
      <c r="A9" s="7" t="s">
        <v>590</v>
      </c>
      <c r="B9" s="7" t="s">
        <v>591</v>
      </c>
      <c r="C9" s="7">
        <v>13188.325000000001</v>
      </c>
      <c r="D9" s="7">
        <v>140.6006405</v>
      </c>
      <c r="E9" s="7">
        <f t="shared" si="0"/>
        <v>9.9660356761897582</v>
      </c>
    </row>
    <row r="10" spans="1:9" x14ac:dyDescent="0.2">
      <c r="A10" s="7" t="s">
        <v>584</v>
      </c>
      <c r="B10" s="7" t="s">
        <v>585</v>
      </c>
      <c r="C10" s="7">
        <v>24134.342000000001</v>
      </c>
      <c r="D10" s="7">
        <v>70.1556602</v>
      </c>
      <c r="E10" s="7">
        <f t="shared" si="0"/>
        <v>4.9727640639008746</v>
      </c>
      <c r="F10" s="1"/>
    </row>
    <row r="11" spans="1:9" x14ac:dyDescent="0.2">
      <c r="A11" s="6" t="s">
        <v>131</v>
      </c>
      <c r="B11" s="7"/>
      <c r="C11" s="7"/>
      <c r="D11" s="6">
        <f>SUM(D6:D10)</f>
        <v>1409.9904108000001</v>
      </c>
      <c r="E11" s="6">
        <f>SUM(E6:E10)</f>
        <v>99.942750524797589</v>
      </c>
      <c r="H11" s="1"/>
      <c r="I11" s="1"/>
    </row>
    <row r="12" spans="1:9" x14ac:dyDescent="0.2">
      <c r="A12" s="7"/>
      <c r="B12" s="7"/>
      <c r="C12" s="7"/>
      <c r="D12" s="7"/>
      <c r="E12" s="7"/>
    </row>
    <row r="13" spans="1:9" x14ac:dyDescent="0.2">
      <c r="A13" s="6" t="s">
        <v>131</v>
      </c>
      <c r="B13" s="7"/>
      <c r="C13" s="7"/>
      <c r="D13" s="6">
        <f>D11</f>
        <v>1409.9904108000001</v>
      </c>
      <c r="E13" s="6">
        <f>E11</f>
        <v>99.942750524797589</v>
      </c>
      <c r="H13" s="1"/>
      <c r="I13" s="1"/>
    </row>
    <row r="14" spans="1:9" x14ac:dyDescent="0.2">
      <c r="A14" s="7"/>
      <c r="B14" s="7"/>
      <c r="C14" s="7"/>
      <c r="D14" s="7"/>
      <c r="E14" s="7"/>
    </row>
    <row r="15" spans="1:9" x14ac:dyDescent="0.2">
      <c r="A15" s="6" t="s">
        <v>139</v>
      </c>
      <c r="B15" s="7"/>
      <c r="C15" s="7"/>
      <c r="D15" s="6">
        <v>0.80767449999984819</v>
      </c>
      <c r="E15" s="6">
        <f t="shared" ref="E15" si="1">D15/$D$17*100</f>
        <v>5.7249475202406433E-2</v>
      </c>
      <c r="H15" s="1"/>
      <c r="I15" s="1"/>
    </row>
    <row r="16" spans="1:9" x14ac:dyDescent="0.2">
      <c r="A16" s="7"/>
      <c r="B16" s="7"/>
      <c r="C16" s="7"/>
      <c r="D16" s="7"/>
      <c r="E16" s="7"/>
    </row>
    <row r="17" spans="1:9" x14ac:dyDescent="0.2">
      <c r="A17" s="8" t="s">
        <v>140</v>
      </c>
      <c r="B17" s="5"/>
      <c r="C17" s="5"/>
      <c r="D17" s="8">
        <f>D13+D15</f>
        <v>1410.7980852999999</v>
      </c>
      <c r="E17" s="8">
        <f>E13+E15</f>
        <v>100</v>
      </c>
      <c r="H17" s="1"/>
      <c r="I17" s="1"/>
    </row>
    <row r="19" spans="1:9" x14ac:dyDescent="0.2">
      <c r="A19" s="9" t="s">
        <v>141</v>
      </c>
    </row>
    <row r="20" spans="1:9" x14ac:dyDescent="0.2">
      <c r="A20" s="9" t="s">
        <v>142</v>
      </c>
    </row>
    <row r="21" spans="1:9" x14ac:dyDescent="0.2">
      <c r="A21" s="9" t="s">
        <v>143</v>
      </c>
    </row>
    <row r="22" spans="1:9" x14ac:dyDescent="0.2">
      <c r="A22" s="1" t="s">
        <v>144</v>
      </c>
      <c r="B22" s="10">
        <v>16.765499999999999</v>
      </c>
      <c r="D22" s="10"/>
    </row>
    <row r="23" spans="1:9" x14ac:dyDescent="0.2">
      <c r="A23" s="1" t="s">
        <v>145</v>
      </c>
      <c r="B23" s="10">
        <v>45.831299999999999</v>
      </c>
      <c r="D23" s="10"/>
    </row>
    <row r="24" spans="1:9" x14ac:dyDescent="0.2">
      <c r="A24" s="1" t="s">
        <v>146</v>
      </c>
      <c r="B24" s="10">
        <v>16.396599999999999</v>
      </c>
      <c r="D24" s="10"/>
    </row>
    <row r="25" spans="1:9" x14ac:dyDescent="0.2">
      <c r="A25" s="1" t="s">
        <v>147</v>
      </c>
      <c r="B25" s="10">
        <v>44.485199999999999</v>
      </c>
      <c r="D25" s="10"/>
    </row>
    <row r="27" spans="1:9" x14ac:dyDescent="0.2">
      <c r="A27" s="9" t="s">
        <v>148</v>
      </c>
    </row>
    <row r="28" spans="1:9" x14ac:dyDescent="0.2">
      <c r="A28" s="1" t="s">
        <v>144</v>
      </c>
      <c r="B28" s="10">
        <v>16.137499999999999</v>
      </c>
      <c r="D28" s="10"/>
    </row>
    <row r="29" spans="1:9" x14ac:dyDescent="0.2">
      <c r="A29" s="1" t="s">
        <v>145</v>
      </c>
      <c r="B29" s="10">
        <v>47.962899999999998</v>
      </c>
      <c r="D29" s="10"/>
    </row>
    <row r="30" spans="1:9" x14ac:dyDescent="0.2">
      <c r="A30" s="1" t="s">
        <v>146</v>
      </c>
      <c r="B30" s="10">
        <v>15.7036</v>
      </c>
      <c r="D30" s="10"/>
    </row>
    <row r="31" spans="1:9" x14ac:dyDescent="0.2">
      <c r="A31" s="1" t="s">
        <v>147</v>
      </c>
      <c r="B31" s="10">
        <v>46.3476</v>
      </c>
      <c r="D31" s="10"/>
    </row>
    <row r="33" spans="1:4" x14ac:dyDescent="0.2">
      <c r="A33" s="9" t="s">
        <v>149</v>
      </c>
      <c r="B33" s="11"/>
    </row>
    <row r="34" spans="1:4" x14ac:dyDescent="0.2">
      <c r="A34" s="22" t="s">
        <v>634</v>
      </c>
      <c r="B34" s="23"/>
      <c r="C34" s="51" t="s">
        <v>635</v>
      </c>
      <c r="D34" s="52"/>
    </row>
    <row r="35" spans="1:4" x14ac:dyDescent="0.2">
      <c r="A35" s="53"/>
      <c r="B35" s="54"/>
      <c r="C35" s="24" t="s">
        <v>636</v>
      </c>
      <c r="D35" s="24" t="s">
        <v>637</v>
      </c>
    </row>
    <row r="36" spans="1:4" x14ac:dyDescent="0.2">
      <c r="A36" s="25" t="s">
        <v>639</v>
      </c>
      <c r="B36" s="26"/>
      <c r="C36" s="27">
        <v>0.97505777700000007</v>
      </c>
      <c r="D36" s="27">
        <v>0.90337258800000009</v>
      </c>
    </row>
    <row r="37" spans="1:4" x14ac:dyDescent="0.2">
      <c r="A37" s="25" t="s">
        <v>638</v>
      </c>
      <c r="B37" s="26"/>
      <c r="C37" s="27">
        <v>0.97505777700000007</v>
      </c>
      <c r="D37" s="27">
        <v>0.90337258800000009</v>
      </c>
    </row>
    <row r="38" spans="1:4" x14ac:dyDescent="0.2">
      <c r="A38" s="9"/>
      <c r="B38" s="11"/>
    </row>
    <row r="39" spans="1:4" x14ac:dyDescent="0.2">
      <c r="A39" s="9" t="s">
        <v>151</v>
      </c>
      <c r="B39" s="12">
        <v>0.14733942065003716</v>
      </c>
    </row>
  </sheetData>
  <mergeCells count="3">
    <mergeCell ref="A1:D1"/>
    <mergeCell ref="C34:D34"/>
    <mergeCell ref="A35:B3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workbookViewId="0">
      <selection sqref="A1:D1"/>
    </sheetView>
  </sheetViews>
  <sheetFormatPr defaultRowHeight="11.25" x14ac:dyDescent="0.2"/>
  <cols>
    <col min="1" max="1" width="59" style="1" bestFit="1" customWidth="1"/>
    <col min="2" max="2" width="43.140625" style="1" bestFit="1" customWidth="1"/>
    <col min="3" max="3" width="11.7109375" style="1" bestFit="1" customWidth="1"/>
    <col min="4" max="4" width="24" style="1" bestFit="1" customWidth="1"/>
    <col min="5" max="5" width="14.140625" style="1" bestFit="1" customWidth="1"/>
    <col min="6" max="16384" width="9.140625" style="2"/>
  </cols>
  <sheetData>
    <row r="1" spans="1:9" x14ac:dyDescent="0.2">
      <c r="A1" s="50" t="s">
        <v>282</v>
      </c>
      <c r="B1" s="50"/>
      <c r="C1" s="50"/>
      <c r="D1" s="50"/>
    </row>
    <row r="3" spans="1:9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9" x14ac:dyDescent="0.2">
      <c r="A4" s="5"/>
      <c r="B4" s="5"/>
      <c r="C4" s="5"/>
      <c r="D4" s="5"/>
      <c r="E4" s="5"/>
    </row>
    <row r="5" spans="1:9" x14ac:dyDescent="0.2">
      <c r="A5" s="6" t="s">
        <v>577</v>
      </c>
      <c r="B5" s="7"/>
      <c r="C5" s="7"/>
      <c r="D5" s="7"/>
      <c r="E5" s="7"/>
    </row>
    <row r="6" spans="1:9" x14ac:dyDescent="0.2">
      <c r="A6" s="7" t="s">
        <v>573</v>
      </c>
      <c r="B6" s="7" t="s">
        <v>574</v>
      </c>
      <c r="C6" s="7">
        <v>52833.192999999999</v>
      </c>
      <c r="D6" s="7">
        <v>262.89363600000001</v>
      </c>
      <c r="E6" s="7">
        <f>D6/$D$17*100</f>
        <v>34.858009529422425</v>
      </c>
    </row>
    <row r="7" spans="1:9" x14ac:dyDescent="0.2">
      <c r="A7" s="7" t="s">
        <v>586</v>
      </c>
      <c r="B7" s="7" t="s">
        <v>587</v>
      </c>
      <c r="C7" s="7">
        <v>298954.049</v>
      </c>
      <c r="D7" s="7">
        <v>188.07587859999998</v>
      </c>
      <c r="E7" s="7">
        <f t="shared" ref="E7:E10" si="0">D7/$D$17*100</f>
        <v>24.937654894366837</v>
      </c>
    </row>
    <row r="8" spans="1:9" x14ac:dyDescent="0.2">
      <c r="A8" s="7" t="s">
        <v>588</v>
      </c>
      <c r="B8" s="7" t="s">
        <v>589</v>
      </c>
      <c r="C8" s="7">
        <v>239943.08100000001</v>
      </c>
      <c r="D8" s="7">
        <v>150.43831320000001</v>
      </c>
      <c r="E8" s="7">
        <f t="shared" si="0"/>
        <v>19.947155187567322</v>
      </c>
    </row>
    <row r="9" spans="1:9" x14ac:dyDescent="0.2">
      <c r="A9" s="7" t="s">
        <v>590</v>
      </c>
      <c r="B9" s="7" t="s">
        <v>591</v>
      </c>
      <c r="C9" s="7">
        <v>7043.1869999999999</v>
      </c>
      <c r="D9" s="7">
        <v>75.087367300000011</v>
      </c>
      <c r="E9" s="7">
        <f t="shared" si="0"/>
        <v>9.956103178102957</v>
      </c>
    </row>
    <row r="10" spans="1:9" x14ac:dyDescent="0.2">
      <c r="A10" s="7" t="s">
        <v>584</v>
      </c>
      <c r="B10" s="7" t="s">
        <v>585</v>
      </c>
      <c r="C10" s="7">
        <v>25776.092000000001</v>
      </c>
      <c r="D10" s="7">
        <v>74.928032099999996</v>
      </c>
      <c r="E10" s="7">
        <f t="shared" si="0"/>
        <v>9.9349763528040249</v>
      </c>
      <c r="F10" s="1"/>
    </row>
    <row r="11" spans="1:9" x14ac:dyDescent="0.2">
      <c r="A11" s="6" t="s">
        <v>131</v>
      </c>
      <c r="B11" s="7"/>
      <c r="C11" s="7"/>
      <c r="D11" s="6">
        <f>SUM(D6:D10)</f>
        <v>751.42322720000004</v>
      </c>
      <c r="E11" s="6">
        <f>SUM(E6:E10)</f>
        <v>99.633899142263573</v>
      </c>
      <c r="H11" s="1"/>
      <c r="I11" s="1"/>
    </row>
    <row r="12" spans="1:9" x14ac:dyDescent="0.2">
      <c r="A12" s="7"/>
      <c r="B12" s="7"/>
      <c r="C12" s="7"/>
      <c r="D12" s="7"/>
      <c r="E12" s="7"/>
    </row>
    <row r="13" spans="1:9" x14ac:dyDescent="0.2">
      <c r="A13" s="6" t="s">
        <v>131</v>
      </c>
      <c r="B13" s="7"/>
      <c r="C13" s="7"/>
      <c r="D13" s="6">
        <f>D11</f>
        <v>751.42322720000004</v>
      </c>
      <c r="E13" s="6">
        <f>E11</f>
        <v>99.633899142263573</v>
      </c>
      <c r="H13" s="1"/>
      <c r="I13" s="1"/>
    </row>
    <row r="14" spans="1:9" x14ac:dyDescent="0.2">
      <c r="A14" s="7"/>
      <c r="B14" s="7"/>
      <c r="C14" s="7"/>
      <c r="D14" s="7"/>
      <c r="E14" s="7"/>
    </row>
    <row r="15" spans="1:9" x14ac:dyDescent="0.2">
      <c r="A15" s="6" t="s">
        <v>139</v>
      </c>
      <c r="B15" s="7"/>
      <c r="C15" s="7"/>
      <c r="D15" s="6">
        <v>2.7610751999999366</v>
      </c>
      <c r="E15" s="6">
        <f t="shared" ref="E15" si="1">D15/$D$17*100</f>
        <v>0.36610085773643336</v>
      </c>
      <c r="H15" s="1"/>
      <c r="I15" s="1"/>
    </row>
    <row r="16" spans="1:9" x14ac:dyDescent="0.2">
      <c r="A16" s="7"/>
      <c r="B16" s="7"/>
      <c r="C16" s="7"/>
      <c r="D16" s="7"/>
      <c r="E16" s="7"/>
    </row>
    <row r="17" spans="1:9" x14ac:dyDescent="0.2">
      <c r="A17" s="8" t="s">
        <v>140</v>
      </c>
      <c r="B17" s="5"/>
      <c r="C17" s="5"/>
      <c r="D17" s="8">
        <f>D13+D15</f>
        <v>754.18430239999998</v>
      </c>
      <c r="E17" s="8">
        <f>E13+E15</f>
        <v>100</v>
      </c>
      <c r="H17" s="1"/>
      <c r="I17" s="1"/>
    </row>
    <row r="19" spans="1:9" x14ac:dyDescent="0.2">
      <c r="A19" s="9" t="s">
        <v>141</v>
      </c>
    </row>
    <row r="20" spans="1:9" x14ac:dyDescent="0.2">
      <c r="A20" s="9" t="s">
        <v>142</v>
      </c>
    </row>
    <row r="21" spans="1:9" x14ac:dyDescent="0.2">
      <c r="A21" s="9" t="s">
        <v>143</v>
      </c>
    </row>
    <row r="22" spans="1:9" x14ac:dyDescent="0.2">
      <c r="A22" s="1" t="s">
        <v>144</v>
      </c>
      <c r="B22" s="10">
        <v>26.499500000000001</v>
      </c>
      <c r="C22" s="10"/>
      <c r="D22" s="10"/>
    </row>
    <row r="23" spans="1:9" x14ac:dyDescent="0.2">
      <c r="A23" s="1" t="s">
        <v>145</v>
      </c>
      <c r="B23" s="10">
        <v>57.595799999999997</v>
      </c>
      <c r="C23" s="10"/>
      <c r="D23" s="10"/>
    </row>
    <row r="24" spans="1:9" x14ac:dyDescent="0.2">
      <c r="A24" s="1" t="s">
        <v>146</v>
      </c>
      <c r="B24" s="10">
        <v>25.754899999999999</v>
      </c>
      <c r="C24" s="10"/>
      <c r="D24" s="10"/>
    </row>
    <row r="25" spans="1:9" x14ac:dyDescent="0.2">
      <c r="A25" s="1" t="s">
        <v>147</v>
      </c>
      <c r="B25" s="10">
        <v>56.177199999999999</v>
      </c>
      <c r="C25" s="10"/>
      <c r="D25" s="10"/>
    </row>
    <row r="27" spans="1:9" x14ac:dyDescent="0.2">
      <c r="A27" s="9" t="s">
        <v>148</v>
      </c>
    </row>
    <row r="28" spans="1:9" x14ac:dyDescent="0.2">
      <c r="A28" s="1" t="s">
        <v>144</v>
      </c>
      <c r="B28" s="10">
        <v>25.803699999999999</v>
      </c>
      <c r="D28" s="10"/>
    </row>
    <row r="29" spans="1:9" x14ac:dyDescent="0.2">
      <c r="A29" s="1" t="s">
        <v>145</v>
      </c>
      <c r="B29" s="10">
        <v>60.830500000000001</v>
      </c>
      <c r="D29" s="10"/>
    </row>
    <row r="30" spans="1:9" x14ac:dyDescent="0.2">
      <c r="A30" s="1" t="s">
        <v>146</v>
      </c>
      <c r="B30" s="10">
        <v>24.946100000000001</v>
      </c>
      <c r="D30" s="10"/>
    </row>
    <row r="31" spans="1:9" x14ac:dyDescent="0.2">
      <c r="A31" s="1" t="s">
        <v>147</v>
      </c>
      <c r="B31" s="10">
        <v>59.130099999999999</v>
      </c>
      <c r="D31" s="10"/>
    </row>
    <row r="33" spans="1:4" x14ac:dyDescent="0.2">
      <c r="A33" s="9" t="s">
        <v>149</v>
      </c>
      <c r="B33" s="11"/>
    </row>
    <row r="34" spans="1:4" x14ac:dyDescent="0.2">
      <c r="A34" s="22" t="s">
        <v>634</v>
      </c>
      <c r="B34" s="23"/>
      <c r="C34" s="51" t="s">
        <v>635</v>
      </c>
      <c r="D34" s="52"/>
    </row>
    <row r="35" spans="1:4" x14ac:dyDescent="0.2">
      <c r="A35" s="53"/>
      <c r="B35" s="54"/>
      <c r="C35" s="24" t="s">
        <v>636</v>
      </c>
      <c r="D35" s="24" t="s">
        <v>637</v>
      </c>
    </row>
    <row r="36" spans="1:4" x14ac:dyDescent="0.2">
      <c r="A36" s="25" t="s">
        <v>639</v>
      </c>
      <c r="B36" s="26"/>
      <c r="C36" s="27">
        <v>1.516756542</v>
      </c>
      <c r="D36" s="27">
        <v>1.4052462480000001</v>
      </c>
    </row>
    <row r="37" spans="1:4" x14ac:dyDescent="0.2">
      <c r="A37" s="25" t="s">
        <v>638</v>
      </c>
      <c r="B37" s="26"/>
      <c r="C37" s="27">
        <v>1.516756542</v>
      </c>
      <c r="D37" s="27">
        <v>1.4052462480000001</v>
      </c>
    </row>
    <row r="38" spans="1:4" x14ac:dyDescent="0.2">
      <c r="A38" s="9"/>
      <c r="B38" s="11"/>
    </row>
    <row r="39" spans="1:4" x14ac:dyDescent="0.2">
      <c r="A39" s="9" t="s">
        <v>151</v>
      </c>
      <c r="B39" s="12">
        <v>0.12779875125853402</v>
      </c>
    </row>
  </sheetData>
  <mergeCells count="3">
    <mergeCell ref="A1:D1"/>
    <mergeCell ref="C34:D34"/>
    <mergeCell ref="A35:B3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zoomScaleNormal="100" workbookViewId="0">
      <selection sqref="A1:D1"/>
    </sheetView>
  </sheetViews>
  <sheetFormatPr defaultRowHeight="11.25" x14ac:dyDescent="0.2"/>
  <cols>
    <col min="1" max="1" width="59" style="1" bestFit="1" customWidth="1"/>
    <col min="2" max="2" width="43.140625" style="1" bestFit="1" customWidth="1"/>
    <col min="3" max="3" width="11.7109375" style="1" bestFit="1" customWidth="1"/>
    <col min="4" max="4" width="24" style="1" bestFit="1" customWidth="1"/>
    <col min="5" max="5" width="14.140625" style="1" bestFit="1" customWidth="1"/>
    <col min="6" max="16384" width="9.140625" style="2"/>
  </cols>
  <sheetData>
    <row r="1" spans="1:9" x14ac:dyDescent="0.2">
      <c r="A1" s="50" t="s">
        <v>281</v>
      </c>
      <c r="B1" s="50"/>
      <c r="C1" s="50"/>
      <c r="D1" s="50"/>
    </row>
    <row r="3" spans="1:9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9" x14ac:dyDescent="0.2">
      <c r="A4" s="5"/>
      <c r="B4" s="5"/>
      <c r="C4" s="5"/>
      <c r="D4" s="5"/>
      <c r="E4" s="5"/>
    </row>
    <row r="5" spans="1:9" x14ac:dyDescent="0.2">
      <c r="A5" s="6" t="s">
        <v>577</v>
      </c>
      <c r="B5" s="7"/>
      <c r="C5" s="7"/>
      <c r="D5" s="7"/>
      <c r="E5" s="7"/>
    </row>
    <row r="6" spans="1:9" x14ac:dyDescent="0.2">
      <c r="A6" s="7" t="s">
        <v>573</v>
      </c>
      <c r="B6" s="7" t="s">
        <v>574</v>
      </c>
      <c r="C6" s="7">
        <v>144943.00399999999</v>
      </c>
      <c r="D6" s="7">
        <v>721.22450260000005</v>
      </c>
      <c r="E6" s="7">
        <f>D6/$D$17*100</f>
        <v>49.841350103129692</v>
      </c>
    </row>
    <row r="7" spans="1:9" x14ac:dyDescent="0.2">
      <c r="A7" s="7" t="s">
        <v>590</v>
      </c>
      <c r="B7" s="7" t="s">
        <v>591</v>
      </c>
      <c r="C7" s="7">
        <v>20293.542000000001</v>
      </c>
      <c r="D7" s="7">
        <v>216.34930920000002</v>
      </c>
      <c r="E7" s="7">
        <f t="shared" ref="E7:E10" si="0">D7/$D$17*100</f>
        <v>14.95115823926454</v>
      </c>
    </row>
    <row r="8" spans="1:9" x14ac:dyDescent="0.2">
      <c r="A8" s="7" t="s">
        <v>584</v>
      </c>
      <c r="B8" s="7" t="s">
        <v>585</v>
      </c>
      <c r="C8" s="7">
        <v>74263.911999999997</v>
      </c>
      <c r="D8" s="7">
        <v>215.8763548</v>
      </c>
      <c r="E8" s="7">
        <f t="shared" si="0"/>
        <v>14.918473983879096</v>
      </c>
    </row>
    <row r="9" spans="1:9" x14ac:dyDescent="0.2">
      <c r="A9" s="7" t="s">
        <v>586</v>
      </c>
      <c r="B9" s="7" t="s">
        <v>587</v>
      </c>
      <c r="C9" s="7">
        <v>228142.663</v>
      </c>
      <c r="D9" s="7">
        <v>143.52751509999999</v>
      </c>
      <c r="E9" s="7">
        <f t="shared" si="0"/>
        <v>9.9186939763454074</v>
      </c>
    </row>
    <row r="10" spans="1:9" x14ac:dyDescent="0.2">
      <c r="A10" s="7" t="s">
        <v>588</v>
      </c>
      <c r="B10" s="7" t="s">
        <v>589</v>
      </c>
      <c r="C10" s="7">
        <v>228861.47899999999</v>
      </c>
      <c r="D10" s="7">
        <v>143.4904258</v>
      </c>
      <c r="E10" s="7">
        <f t="shared" si="0"/>
        <v>9.9161308621143807</v>
      </c>
      <c r="F10" s="1"/>
      <c r="H10" s="1"/>
    </row>
    <row r="11" spans="1:9" x14ac:dyDescent="0.2">
      <c r="A11" s="6" t="s">
        <v>131</v>
      </c>
      <c r="B11" s="7"/>
      <c r="C11" s="7"/>
      <c r="D11" s="6">
        <f>SUM(D6:D10)</f>
        <v>1440.4681075000001</v>
      </c>
      <c r="E11" s="6">
        <f>SUM(E6:E10)</f>
        <v>99.54580716473312</v>
      </c>
      <c r="H11" s="1"/>
      <c r="I11" s="1"/>
    </row>
    <row r="12" spans="1:9" x14ac:dyDescent="0.2">
      <c r="A12" s="7"/>
      <c r="B12" s="7"/>
      <c r="C12" s="7"/>
      <c r="D12" s="7"/>
      <c r="E12" s="7"/>
    </row>
    <row r="13" spans="1:9" x14ac:dyDescent="0.2">
      <c r="A13" s="6" t="s">
        <v>131</v>
      </c>
      <c r="B13" s="7"/>
      <c r="C13" s="7"/>
      <c r="D13" s="6">
        <f>D11</f>
        <v>1440.4681075000001</v>
      </c>
      <c r="E13" s="6">
        <f>E11</f>
        <v>99.54580716473312</v>
      </c>
      <c r="H13" s="1"/>
      <c r="I13" s="1"/>
    </row>
    <row r="14" spans="1:9" x14ac:dyDescent="0.2">
      <c r="A14" s="7"/>
      <c r="B14" s="7"/>
      <c r="C14" s="7"/>
      <c r="D14" s="7"/>
      <c r="E14" s="7"/>
    </row>
    <row r="15" spans="1:9" x14ac:dyDescent="0.2">
      <c r="A15" s="6" t="s">
        <v>139</v>
      </c>
      <c r="B15" s="7"/>
      <c r="C15" s="7"/>
      <c r="D15" s="6">
        <v>6.5723540999999841</v>
      </c>
      <c r="E15" s="6">
        <f t="shared" ref="E15" si="1">D15/$D$17*100</f>
        <v>0.45419283526687965</v>
      </c>
      <c r="H15" s="1"/>
      <c r="I15" s="1"/>
    </row>
    <row r="16" spans="1:9" x14ac:dyDescent="0.2">
      <c r="A16" s="7"/>
      <c r="B16" s="7"/>
      <c r="C16" s="7"/>
      <c r="D16" s="7"/>
      <c r="E16" s="7"/>
    </row>
    <row r="17" spans="1:9" x14ac:dyDescent="0.2">
      <c r="A17" s="8" t="s">
        <v>140</v>
      </c>
      <c r="B17" s="5"/>
      <c r="C17" s="5"/>
      <c r="D17" s="8">
        <f>D13+D15</f>
        <v>1447.0404616000001</v>
      </c>
      <c r="E17" s="8">
        <f>E13+E15</f>
        <v>100</v>
      </c>
      <c r="H17" s="1"/>
      <c r="I17" s="1"/>
    </row>
    <row r="19" spans="1:9" x14ac:dyDescent="0.2">
      <c r="A19" s="9" t="s">
        <v>141</v>
      </c>
    </row>
    <row r="20" spans="1:9" x14ac:dyDescent="0.2">
      <c r="A20" s="9" t="s">
        <v>142</v>
      </c>
    </row>
    <row r="21" spans="1:9" x14ac:dyDescent="0.2">
      <c r="A21" s="9" t="s">
        <v>143</v>
      </c>
    </row>
    <row r="22" spans="1:9" x14ac:dyDescent="0.2">
      <c r="A22" s="1" t="s">
        <v>144</v>
      </c>
      <c r="B22" s="10">
        <v>34.331299999999999</v>
      </c>
      <c r="C22" s="10"/>
      <c r="D22" s="10"/>
    </row>
    <row r="23" spans="1:9" x14ac:dyDescent="0.2">
      <c r="A23" s="1" t="s">
        <v>145</v>
      </c>
      <c r="B23" s="10">
        <v>80.866699999999994</v>
      </c>
      <c r="C23" s="10"/>
      <c r="D23" s="10"/>
    </row>
    <row r="24" spans="1:9" x14ac:dyDescent="0.2">
      <c r="A24" s="1" t="s">
        <v>146</v>
      </c>
      <c r="B24" s="10">
        <v>33.5824</v>
      </c>
      <c r="C24" s="10"/>
      <c r="D24" s="10"/>
    </row>
    <row r="25" spans="1:9" x14ac:dyDescent="0.2">
      <c r="A25" s="1" t="s">
        <v>147</v>
      </c>
      <c r="B25" s="10">
        <v>79.327399999999997</v>
      </c>
      <c r="C25" s="10"/>
      <c r="D25" s="10"/>
    </row>
    <row r="27" spans="1:9" x14ac:dyDescent="0.2">
      <c r="A27" s="9" t="s">
        <v>148</v>
      </c>
    </row>
    <row r="28" spans="1:9" x14ac:dyDescent="0.2">
      <c r="A28" s="1" t="s">
        <v>144</v>
      </c>
      <c r="B28" s="10">
        <v>33.89</v>
      </c>
      <c r="D28" s="10"/>
    </row>
    <row r="29" spans="1:9" x14ac:dyDescent="0.2">
      <c r="A29" s="1" t="s">
        <v>145</v>
      </c>
      <c r="B29" s="10">
        <v>86.484499999999997</v>
      </c>
      <c r="D29" s="10"/>
    </row>
    <row r="30" spans="1:9" x14ac:dyDescent="0.2">
      <c r="A30" s="1" t="s">
        <v>146</v>
      </c>
      <c r="B30" s="10">
        <v>33.020800000000001</v>
      </c>
      <c r="D30" s="10"/>
    </row>
    <row r="31" spans="1:9" x14ac:dyDescent="0.2">
      <c r="A31" s="1" t="s">
        <v>147</v>
      </c>
      <c r="B31" s="10">
        <v>84.638400000000004</v>
      </c>
      <c r="D31" s="10"/>
    </row>
    <row r="33" spans="1:4" x14ac:dyDescent="0.2">
      <c r="A33" s="9" t="s">
        <v>149</v>
      </c>
      <c r="B33" s="11"/>
    </row>
    <row r="34" spans="1:4" x14ac:dyDescent="0.2">
      <c r="A34" s="22" t="s">
        <v>634</v>
      </c>
      <c r="B34" s="23"/>
      <c r="C34" s="51" t="s">
        <v>635</v>
      </c>
      <c r="D34" s="52"/>
    </row>
    <row r="35" spans="1:4" x14ac:dyDescent="0.2">
      <c r="A35" s="53"/>
      <c r="B35" s="54"/>
      <c r="C35" s="24" t="s">
        <v>636</v>
      </c>
      <c r="D35" s="24" t="s">
        <v>637</v>
      </c>
    </row>
    <row r="36" spans="1:4" x14ac:dyDescent="0.2">
      <c r="A36" s="25" t="s">
        <v>639</v>
      </c>
      <c r="B36" s="26"/>
      <c r="C36" s="27">
        <v>1.9501155540000001</v>
      </c>
      <c r="D36" s="27">
        <v>1.8067451760000002</v>
      </c>
    </row>
    <row r="37" spans="1:4" x14ac:dyDescent="0.2">
      <c r="A37" s="25" t="s">
        <v>638</v>
      </c>
      <c r="B37" s="26"/>
      <c r="C37" s="27">
        <v>1.9501155540000001</v>
      </c>
      <c r="D37" s="27">
        <v>1.8067451760000002</v>
      </c>
    </row>
    <row r="38" spans="1:4" x14ac:dyDescent="0.2">
      <c r="A38" s="9"/>
      <c r="B38" s="11"/>
    </row>
    <row r="39" spans="1:4" x14ac:dyDescent="0.2">
      <c r="A39" s="9" t="s">
        <v>151</v>
      </c>
      <c r="B39" s="12">
        <v>0.11282859402407591</v>
      </c>
    </row>
  </sheetData>
  <mergeCells count="3">
    <mergeCell ref="A1:D1"/>
    <mergeCell ref="C34:D34"/>
    <mergeCell ref="A35:B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27.140625" style="1" bestFit="1" customWidth="1"/>
    <col min="3" max="3" width="20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7" width="9.140625" style="2"/>
    <col min="8" max="8" width="10" style="2" bestFit="1" customWidth="1"/>
    <col min="9" max="16384" width="9.140625" style="2"/>
  </cols>
  <sheetData>
    <row r="1" spans="1:6" x14ac:dyDescent="0.2">
      <c r="A1" s="50" t="s">
        <v>555</v>
      </c>
      <c r="B1" s="50"/>
      <c r="C1" s="50"/>
      <c r="D1" s="50"/>
      <c r="E1" s="50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363</v>
      </c>
      <c r="B8" s="7" t="s">
        <v>364</v>
      </c>
      <c r="C8" s="7" t="s">
        <v>111</v>
      </c>
      <c r="D8" s="7">
        <v>225145</v>
      </c>
      <c r="E8" s="7">
        <v>6323.0847524999999</v>
      </c>
      <c r="F8" s="7">
        <f>E8/$E$42*100</f>
        <v>9.9057147940021171</v>
      </c>
    </row>
    <row r="9" spans="1:6" x14ac:dyDescent="0.2">
      <c r="A9" s="7" t="s">
        <v>9</v>
      </c>
      <c r="B9" s="7" t="s">
        <v>10</v>
      </c>
      <c r="C9" s="7" t="s">
        <v>11</v>
      </c>
      <c r="D9" s="7">
        <v>274400</v>
      </c>
      <c r="E9" s="7">
        <v>5503.6408000000001</v>
      </c>
      <c r="F9" s="7">
        <f t="shared" ref="F9:F35" si="0">E9/$E$42*100</f>
        <v>8.6219777572772056</v>
      </c>
    </row>
    <row r="10" spans="1:6" x14ac:dyDescent="0.2">
      <c r="A10" s="7" t="s">
        <v>365</v>
      </c>
      <c r="B10" s="7" t="s">
        <v>366</v>
      </c>
      <c r="C10" s="7" t="s">
        <v>359</v>
      </c>
      <c r="D10" s="7">
        <v>661038</v>
      </c>
      <c r="E10" s="7">
        <v>4752.8632200000002</v>
      </c>
      <c r="F10" s="7">
        <f t="shared" si="0"/>
        <v>7.4458131363189475</v>
      </c>
    </row>
    <row r="11" spans="1:6" x14ac:dyDescent="0.2">
      <c r="A11" s="7" t="s">
        <v>319</v>
      </c>
      <c r="B11" s="7" t="s">
        <v>320</v>
      </c>
      <c r="C11" s="7" t="s">
        <v>88</v>
      </c>
      <c r="D11" s="7">
        <v>423800</v>
      </c>
      <c r="E11" s="7">
        <v>4073.9893999999999</v>
      </c>
      <c r="F11" s="7">
        <f t="shared" si="0"/>
        <v>6.3822926071380071</v>
      </c>
    </row>
    <row r="12" spans="1:6" x14ac:dyDescent="0.2">
      <c r="A12" s="7" t="s">
        <v>15</v>
      </c>
      <c r="B12" s="7" t="s">
        <v>16</v>
      </c>
      <c r="C12" s="7" t="s">
        <v>11</v>
      </c>
      <c r="D12" s="7">
        <v>1042550</v>
      </c>
      <c r="E12" s="7">
        <v>3679.6802250000001</v>
      </c>
      <c r="F12" s="7">
        <f t="shared" si="0"/>
        <v>5.7645697106255156</v>
      </c>
    </row>
    <row r="13" spans="1:6" x14ac:dyDescent="0.2">
      <c r="A13" s="7" t="s">
        <v>23</v>
      </c>
      <c r="B13" s="7" t="s">
        <v>24</v>
      </c>
      <c r="C13" s="7" t="s">
        <v>11</v>
      </c>
      <c r="D13" s="7">
        <v>809000</v>
      </c>
      <c r="E13" s="7">
        <v>2867.096</v>
      </c>
      <c r="F13" s="7">
        <f t="shared" si="0"/>
        <v>4.4915790906954625</v>
      </c>
    </row>
    <row r="14" spans="1:6" x14ac:dyDescent="0.2">
      <c r="A14" s="7" t="s">
        <v>367</v>
      </c>
      <c r="B14" s="7" t="s">
        <v>368</v>
      </c>
      <c r="C14" s="7" t="s">
        <v>63</v>
      </c>
      <c r="D14" s="7">
        <v>251563</v>
      </c>
      <c r="E14" s="7">
        <v>2804.6758869999999</v>
      </c>
      <c r="F14" s="7">
        <f t="shared" si="0"/>
        <v>4.3937920356440623</v>
      </c>
    </row>
    <row r="15" spans="1:6" x14ac:dyDescent="0.2">
      <c r="A15" s="7" t="s">
        <v>95</v>
      </c>
      <c r="B15" s="7" t="s">
        <v>96</v>
      </c>
      <c r="C15" s="7" t="s">
        <v>85</v>
      </c>
      <c r="D15" s="7">
        <v>1022300</v>
      </c>
      <c r="E15" s="7">
        <v>2605.3315499999999</v>
      </c>
      <c r="F15" s="7">
        <f t="shared" si="0"/>
        <v>4.0815001361339833</v>
      </c>
    </row>
    <row r="16" spans="1:6" x14ac:dyDescent="0.2">
      <c r="A16" s="7" t="s">
        <v>225</v>
      </c>
      <c r="B16" s="7" t="s">
        <v>226</v>
      </c>
      <c r="C16" s="7" t="s">
        <v>27</v>
      </c>
      <c r="D16" s="7">
        <v>1005448</v>
      </c>
      <c r="E16" s="7">
        <v>2257.7334839999999</v>
      </c>
      <c r="F16" s="7">
        <f t="shared" si="0"/>
        <v>3.5369546429897771</v>
      </c>
    </row>
    <row r="17" spans="1:6" x14ac:dyDescent="0.2">
      <c r="A17" s="7" t="s">
        <v>371</v>
      </c>
      <c r="B17" s="7" t="s">
        <v>372</v>
      </c>
      <c r="C17" s="7" t="s">
        <v>111</v>
      </c>
      <c r="D17" s="7">
        <v>259985</v>
      </c>
      <c r="E17" s="7">
        <v>2201.1630024999999</v>
      </c>
      <c r="F17" s="7">
        <f t="shared" si="0"/>
        <v>3.4483315930967935</v>
      </c>
    </row>
    <row r="18" spans="1:6" x14ac:dyDescent="0.2">
      <c r="A18" s="7" t="s">
        <v>296</v>
      </c>
      <c r="B18" s="7" t="s">
        <v>297</v>
      </c>
      <c r="C18" s="7" t="s">
        <v>85</v>
      </c>
      <c r="D18" s="7">
        <v>187800</v>
      </c>
      <c r="E18" s="7">
        <v>2144.3942999999999</v>
      </c>
      <c r="F18" s="7">
        <f t="shared" si="0"/>
        <v>3.3593980111187536</v>
      </c>
    </row>
    <row r="19" spans="1:6" x14ac:dyDescent="0.2">
      <c r="A19" s="7" t="s">
        <v>375</v>
      </c>
      <c r="B19" s="7" t="s">
        <v>376</v>
      </c>
      <c r="C19" s="7" t="s">
        <v>11</v>
      </c>
      <c r="D19" s="7">
        <v>2091750</v>
      </c>
      <c r="E19" s="7">
        <v>2101.162875</v>
      </c>
      <c r="F19" s="7">
        <f t="shared" si="0"/>
        <v>3.2916718643169127</v>
      </c>
    </row>
    <row r="20" spans="1:6" x14ac:dyDescent="0.2">
      <c r="A20" s="7" t="s">
        <v>12</v>
      </c>
      <c r="B20" s="7" t="s">
        <v>13</v>
      </c>
      <c r="C20" s="7" t="s">
        <v>14</v>
      </c>
      <c r="D20" s="7">
        <v>175373</v>
      </c>
      <c r="E20" s="7">
        <v>2017.2279325</v>
      </c>
      <c r="F20" s="7">
        <f t="shared" si="0"/>
        <v>3.1601797786972732</v>
      </c>
    </row>
    <row r="21" spans="1:6" x14ac:dyDescent="0.2">
      <c r="A21" s="7" t="s">
        <v>373</v>
      </c>
      <c r="B21" s="7" t="s">
        <v>374</v>
      </c>
      <c r="C21" s="7" t="s">
        <v>52</v>
      </c>
      <c r="D21" s="7">
        <v>484054</v>
      </c>
      <c r="E21" s="7">
        <v>2001.321263</v>
      </c>
      <c r="F21" s="7">
        <f t="shared" si="0"/>
        <v>3.1352604651727867</v>
      </c>
    </row>
    <row r="22" spans="1:6" x14ac:dyDescent="0.2">
      <c r="A22" s="7" t="s">
        <v>325</v>
      </c>
      <c r="B22" s="7" t="s">
        <v>326</v>
      </c>
      <c r="C22" s="7" t="s">
        <v>124</v>
      </c>
      <c r="D22" s="7">
        <v>509100</v>
      </c>
      <c r="E22" s="7">
        <v>1732.7218499999999</v>
      </c>
      <c r="F22" s="7">
        <f t="shared" si="0"/>
        <v>2.7144738897655185</v>
      </c>
    </row>
    <row r="23" spans="1:6" x14ac:dyDescent="0.2">
      <c r="A23" s="7" t="s">
        <v>379</v>
      </c>
      <c r="B23" s="7" t="s">
        <v>380</v>
      </c>
      <c r="C23" s="7" t="s">
        <v>34</v>
      </c>
      <c r="D23" s="7">
        <v>278900</v>
      </c>
      <c r="E23" s="7">
        <v>1690.6918000000001</v>
      </c>
      <c r="F23" s="7">
        <f t="shared" si="0"/>
        <v>2.6486298113806708</v>
      </c>
    </row>
    <row r="24" spans="1:6" x14ac:dyDescent="0.2">
      <c r="A24" s="7" t="s">
        <v>377</v>
      </c>
      <c r="B24" s="7" t="s">
        <v>378</v>
      </c>
      <c r="C24" s="7" t="s">
        <v>34</v>
      </c>
      <c r="D24" s="7">
        <v>267122</v>
      </c>
      <c r="E24" s="7">
        <v>1642.5331779999999</v>
      </c>
      <c r="F24" s="7">
        <f t="shared" si="0"/>
        <v>2.5731847409638071</v>
      </c>
    </row>
    <row r="25" spans="1:6" x14ac:dyDescent="0.2">
      <c r="A25" s="7" t="s">
        <v>120</v>
      </c>
      <c r="B25" s="7" t="s">
        <v>121</v>
      </c>
      <c r="C25" s="7" t="s">
        <v>111</v>
      </c>
      <c r="D25" s="7">
        <v>1084661</v>
      </c>
      <c r="E25" s="7">
        <v>1609.0945935</v>
      </c>
      <c r="F25" s="7">
        <f t="shared" si="0"/>
        <v>2.5208000119688054</v>
      </c>
    </row>
    <row r="26" spans="1:6" x14ac:dyDescent="0.2">
      <c r="A26" s="7" t="s">
        <v>369</v>
      </c>
      <c r="B26" s="7" t="s">
        <v>370</v>
      </c>
      <c r="C26" s="7" t="s">
        <v>111</v>
      </c>
      <c r="D26" s="7">
        <v>572110</v>
      </c>
      <c r="E26" s="7">
        <v>1605.9127699999999</v>
      </c>
      <c r="F26" s="7">
        <f t="shared" si="0"/>
        <v>2.5158153822588538</v>
      </c>
    </row>
    <row r="27" spans="1:6" x14ac:dyDescent="0.2">
      <c r="A27" s="7" t="s">
        <v>381</v>
      </c>
      <c r="B27" s="7" t="s">
        <v>382</v>
      </c>
      <c r="C27" s="7" t="s">
        <v>63</v>
      </c>
      <c r="D27" s="7">
        <v>52400</v>
      </c>
      <c r="E27" s="7">
        <v>1538.0709999999999</v>
      </c>
      <c r="F27" s="7">
        <f t="shared" si="0"/>
        <v>2.4095347848851456</v>
      </c>
    </row>
    <row r="28" spans="1:6" x14ac:dyDescent="0.2">
      <c r="A28" s="7" t="s">
        <v>385</v>
      </c>
      <c r="B28" s="7" t="s">
        <v>386</v>
      </c>
      <c r="C28" s="7" t="s">
        <v>387</v>
      </c>
      <c r="D28" s="7">
        <v>109433</v>
      </c>
      <c r="E28" s="7">
        <v>1419.7837420000001</v>
      </c>
      <c r="F28" s="7">
        <f t="shared" si="0"/>
        <v>2.2242265235892211</v>
      </c>
    </row>
    <row r="29" spans="1:6" x14ac:dyDescent="0.2">
      <c r="A29" s="7" t="s">
        <v>553</v>
      </c>
      <c r="B29" s="7" t="s">
        <v>554</v>
      </c>
      <c r="C29" s="7" t="s">
        <v>19</v>
      </c>
      <c r="D29" s="7">
        <v>1000000</v>
      </c>
      <c r="E29" s="7">
        <v>1225</v>
      </c>
      <c r="F29" s="7">
        <f t="shared" si="0"/>
        <v>1.9190792307275173</v>
      </c>
    </row>
    <row r="30" spans="1:6" x14ac:dyDescent="0.2">
      <c r="A30" s="7" t="s">
        <v>237</v>
      </c>
      <c r="B30" s="7" t="s">
        <v>238</v>
      </c>
      <c r="C30" s="7" t="s">
        <v>239</v>
      </c>
      <c r="D30" s="7">
        <v>399300</v>
      </c>
      <c r="E30" s="7">
        <v>1196.1031499999999</v>
      </c>
      <c r="F30" s="7">
        <f t="shared" si="0"/>
        <v>1.8738095616104165</v>
      </c>
    </row>
    <row r="31" spans="1:6" x14ac:dyDescent="0.2">
      <c r="A31" s="7" t="s">
        <v>383</v>
      </c>
      <c r="B31" s="7" t="s">
        <v>384</v>
      </c>
      <c r="C31" s="7" t="s">
        <v>91</v>
      </c>
      <c r="D31" s="7">
        <v>625863</v>
      </c>
      <c r="E31" s="7">
        <v>1117.1654550000001</v>
      </c>
      <c r="F31" s="7">
        <f t="shared" si="0"/>
        <v>1.7501461403891891</v>
      </c>
    </row>
    <row r="32" spans="1:6" x14ac:dyDescent="0.2">
      <c r="A32" s="7" t="s">
        <v>234</v>
      </c>
      <c r="B32" s="7" t="s">
        <v>235</v>
      </c>
      <c r="C32" s="7" t="s">
        <v>236</v>
      </c>
      <c r="D32" s="7">
        <v>425242</v>
      </c>
      <c r="E32" s="7">
        <v>865.15484900000001</v>
      </c>
      <c r="F32" s="7">
        <f t="shared" si="0"/>
        <v>1.3553475119013072</v>
      </c>
    </row>
    <row r="33" spans="1:10" x14ac:dyDescent="0.2">
      <c r="A33" s="7" t="s">
        <v>388</v>
      </c>
      <c r="B33" s="7" t="s">
        <v>389</v>
      </c>
      <c r="C33" s="7" t="s">
        <v>91</v>
      </c>
      <c r="D33" s="7">
        <v>154809</v>
      </c>
      <c r="E33" s="7">
        <v>621.17111250000005</v>
      </c>
      <c r="F33" s="7">
        <f t="shared" si="0"/>
        <v>0.97312373936869889</v>
      </c>
    </row>
    <row r="34" spans="1:10" x14ac:dyDescent="0.2">
      <c r="A34" s="7" t="s">
        <v>390</v>
      </c>
      <c r="B34" s="7" t="s">
        <v>391</v>
      </c>
      <c r="C34" s="7" t="s">
        <v>66</v>
      </c>
      <c r="D34" s="7">
        <v>710100</v>
      </c>
      <c r="E34" s="7">
        <v>558.84870000000001</v>
      </c>
      <c r="F34" s="7">
        <f t="shared" si="0"/>
        <v>0.87548974146046776</v>
      </c>
      <c r="H34" s="1"/>
    </row>
    <row r="35" spans="1:10" x14ac:dyDescent="0.2">
      <c r="A35" s="7" t="s">
        <v>392</v>
      </c>
      <c r="B35" s="7" t="s">
        <v>393</v>
      </c>
      <c r="C35" s="7" t="s">
        <v>161</v>
      </c>
      <c r="D35" s="7">
        <v>123400</v>
      </c>
      <c r="E35" s="7">
        <v>409.81139999999999</v>
      </c>
      <c r="F35" s="7">
        <f t="shared" si="0"/>
        <v>0.64200860918805447</v>
      </c>
    </row>
    <row r="36" spans="1:10" x14ac:dyDescent="0.2">
      <c r="A36" s="6" t="s">
        <v>131</v>
      </c>
      <c r="B36" s="7"/>
      <c r="C36" s="7"/>
      <c r="D36" s="7"/>
      <c r="E36" s="6">
        <f xml:space="preserve"> SUM(E8:E35)</f>
        <v>62565.4282915</v>
      </c>
      <c r="F36" s="6">
        <f>SUM(F8:F35)</f>
        <v>98.014705302685272</v>
      </c>
    </row>
    <row r="37" spans="1:10" x14ac:dyDescent="0.2">
      <c r="A37" s="7"/>
      <c r="B37" s="7"/>
      <c r="C37" s="7"/>
      <c r="D37" s="7"/>
      <c r="E37" s="7"/>
      <c r="F37" s="7"/>
      <c r="I37" s="13"/>
    </row>
    <row r="38" spans="1:10" x14ac:dyDescent="0.2">
      <c r="A38" s="6" t="s">
        <v>131</v>
      </c>
      <c r="B38" s="7"/>
      <c r="C38" s="7"/>
      <c r="D38" s="7"/>
      <c r="E38" s="6">
        <f>E36</f>
        <v>62565.4282915</v>
      </c>
      <c r="F38" s="6">
        <f>F36</f>
        <v>98.014705302685272</v>
      </c>
      <c r="H38" s="13"/>
      <c r="I38" s="1"/>
      <c r="J38" s="1"/>
    </row>
    <row r="39" spans="1:10" x14ac:dyDescent="0.2">
      <c r="A39" s="7"/>
      <c r="B39" s="7"/>
      <c r="C39" s="7"/>
      <c r="D39" s="7"/>
      <c r="E39" s="7"/>
      <c r="F39" s="7"/>
      <c r="H39" s="13"/>
    </row>
    <row r="40" spans="1:10" x14ac:dyDescent="0.2">
      <c r="A40" s="6" t="s">
        <v>139</v>
      </c>
      <c r="B40" s="7"/>
      <c r="C40" s="7"/>
      <c r="D40" s="7"/>
      <c r="E40" s="6">
        <v>1267.2671171</v>
      </c>
      <c r="F40" s="6">
        <f t="shared" ref="F40" si="1">E40/$E$42*100</f>
        <v>1.9852946973147316</v>
      </c>
      <c r="H40" s="13"/>
      <c r="I40" s="1"/>
      <c r="J40" s="1"/>
    </row>
    <row r="41" spans="1:10" x14ac:dyDescent="0.2">
      <c r="A41" s="7"/>
      <c r="B41" s="7"/>
      <c r="C41" s="7"/>
      <c r="D41" s="7"/>
      <c r="E41" s="7"/>
      <c r="F41" s="7"/>
      <c r="H41" s="13"/>
    </row>
    <row r="42" spans="1:10" x14ac:dyDescent="0.2">
      <c r="A42" s="8" t="s">
        <v>140</v>
      </c>
      <c r="B42" s="5"/>
      <c r="C42" s="5"/>
      <c r="D42" s="5"/>
      <c r="E42" s="8">
        <f>E38+E40</f>
        <v>63832.695408599997</v>
      </c>
      <c r="F42" s="8">
        <f>F38+F40</f>
        <v>100</v>
      </c>
      <c r="H42" s="13"/>
      <c r="I42" s="1"/>
      <c r="J42" s="1"/>
    </row>
    <row r="44" spans="1:10" x14ac:dyDescent="0.2">
      <c r="A44" s="9" t="s">
        <v>141</v>
      </c>
    </row>
    <row r="45" spans="1:10" x14ac:dyDescent="0.2">
      <c r="A45" s="9" t="s">
        <v>142</v>
      </c>
    </row>
    <row r="46" spans="1:10" x14ac:dyDescent="0.2">
      <c r="A46" s="9" t="s">
        <v>143</v>
      </c>
    </row>
    <row r="47" spans="1:10" x14ac:dyDescent="0.2">
      <c r="A47" s="1" t="s">
        <v>144</v>
      </c>
      <c r="B47" s="10">
        <v>77.589100000000002</v>
      </c>
      <c r="D47" s="10"/>
    </row>
    <row r="48" spans="1:10" x14ac:dyDescent="0.2">
      <c r="A48" s="1" t="s">
        <v>145</v>
      </c>
      <c r="B48" s="10">
        <v>266.26949999999999</v>
      </c>
      <c r="D48" s="10"/>
    </row>
    <row r="49" spans="1:4" x14ac:dyDescent="0.2">
      <c r="A49" s="1" t="s">
        <v>146</v>
      </c>
      <c r="B49" s="10">
        <v>74.907399999999996</v>
      </c>
      <c r="D49" s="10"/>
    </row>
    <row r="50" spans="1:4" x14ac:dyDescent="0.2">
      <c r="A50" s="1" t="s">
        <v>147</v>
      </c>
      <c r="B50" s="10">
        <v>258.30779999999999</v>
      </c>
      <c r="D50" s="10"/>
    </row>
    <row r="52" spans="1:4" x14ac:dyDescent="0.2">
      <c r="A52" s="9" t="s">
        <v>148</v>
      </c>
    </row>
    <row r="53" spans="1:4" x14ac:dyDescent="0.2">
      <c r="A53" s="1" t="s">
        <v>144</v>
      </c>
      <c r="B53" s="10">
        <v>78.030299999999997</v>
      </c>
      <c r="D53" s="10"/>
    </row>
    <row r="54" spans="1:4" x14ac:dyDescent="0.2">
      <c r="A54" s="1" t="s">
        <v>145</v>
      </c>
      <c r="B54" s="10">
        <v>290.68810000000002</v>
      </c>
      <c r="D54" s="10"/>
    </row>
    <row r="55" spans="1:4" x14ac:dyDescent="0.2">
      <c r="A55" s="1" t="s">
        <v>146</v>
      </c>
      <c r="B55" s="10">
        <v>74.798199999999994</v>
      </c>
      <c r="D55" s="10"/>
    </row>
    <row r="56" spans="1:4" x14ac:dyDescent="0.2">
      <c r="A56" s="1" t="s">
        <v>147</v>
      </c>
      <c r="B56" s="10">
        <v>280.86590000000001</v>
      </c>
      <c r="D56" s="10"/>
    </row>
    <row r="58" spans="1:4" x14ac:dyDescent="0.2">
      <c r="A58" s="9" t="s">
        <v>149</v>
      </c>
      <c r="B58" s="11"/>
    </row>
    <row r="59" spans="1:4" x14ac:dyDescent="0.2">
      <c r="A59" s="22" t="s">
        <v>634</v>
      </c>
      <c r="B59" s="23"/>
      <c r="C59" s="51" t="s">
        <v>635</v>
      </c>
      <c r="D59" s="52"/>
    </row>
    <row r="60" spans="1:4" x14ac:dyDescent="0.2">
      <c r="A60" s="53"/>
      <c r="B60" s="54"/>
      <c r="C60" s="24" t="s">
        <v>636</v>
      </c>
      <c r="D60" s="24" t="s">
        <v>637</v>
      </c>
    </row>
    <row r="61" spans="1:4" x14ac:dyDescent="0.2">
      <c r="A61" s="25" t="s">
        <v>639</v>
      </c>
      <c r="B61" s="26"/>
      <c r="C61" s="27">
        <v>6.5</v>
      </c>
      <c r="D61" s="27">
        <v>6.5</v>
      </c>
    </row>
    <row r="62" spans="1:4" x14ac:dyDescent="0.2">
      <c r="A62" s="25" t="s">
        <v>638</v>
      </c>
      <c r="B62" s="26"/>
      <c r="C62" s="27">
        <v>6.5</v>
      </c>
      <c r="D62" s="27">
        <v>6.5</v>
      </c>
    </row>
    <row r="64" spans="1:4" x14ac:dyDescent="0.2">
      <c r="A64" s="9" t="s">
        <v>151</v>
      </c>
      <c r="B64" s="12">
        <v>5.0864579617922019E-2</v>
      </c>
    </row>
  </sheetData>
  <mergeCells count="3">
    <mergeCell ref="A1:E1"/>
    <mergeCell ref="C59:D59"/>
    <mergeCell ref="A60:B6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showGridLines="0" zoomScale="115" zoomScaleNormal="115" workbookViewId="0">
      <selection sqref="A1:E1"/>
    </sheetView>
  </sheetViews>
  <sheetFormatPr defaultRowHeight="11.25" x14ac:dyDescent="0.2"/>
  <cols>
    <col min="1" max="1" width="59" style="1" bestFit="1" customWidth="1"/>
    <col min="2" max="2" width="33.42578125" style="1" bestFit="1" customWidth="1"/>
    <col min="3" max="3" width="19.140625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7" width="10" style="2" bestFit="1" customWidth="1"/>
    <col min="8" max="16384" width="9.140625" style="2"/>
  </cols>
  <sheetData>
    <row r="1" spans="1:6" x14ac:dyDescent="0.2">
      <c r="A1" s="50" t="s">
        <v>243</v>
      </c>
      <c r="B1" s="50"/>
      <c r="C1" s="50"/>
      <c r="D1" s="50"/>
      <c r="E1" s="50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39</v>
      </c>
      <c r="B8" s="7" t="s">
        <v>40</v>
      </c>
      <c r="C8" s="7" t="s">
        <v>11</v>
      </c>
      <c r="D8" s="7">
        <v>3500000</v>
      </c>
      <c r="E8" s="7">
        <v>10963.75</v>
      </c>
      <c r="F8" s="7">
        <f>E8/$E$47*100</f>
        <v>8.676650127620805</v>
      </c>
    </row>
    <row r="9" spans="1:6" x14ac:dyDescent="0.2">
      <c r="A9" s="7" t="s">
        <v>15</v>
      </c>
      <c r="B9" s="7" t="s">
        <v>16</v>
      </c>
      <c r="C9" s="7" t="s">
        <v>11</v>
      </c>
      <c r="D9" s="7">
        <v>3000000</v>
      </c>
      <c r="E9" s="7">
        <v>10588.5</v>
      </c>
      <c r="F9" s="7">
        <f t="shared" ref="F9:F40" si="0">E9/$E$47*100</f>
        <v>8.3796793867347308</v>
      </c>
    </row>
    <row r="10" spans="1:6" x14ac:dyDescent="0.2">
      <c r="A10" s="7" t="s">
        <v>9</v>
      </c>
      <c r="B10" s="7" t="s">
        <v>10</v>
      </c>
      <c r="C10" s="7" t="s">
        <v>11</v>
      </c>
      <c r="D10" s="7">
        <v>525000</v>
      </c>
      <c r="E10" s="7">
        <v>10529.924999999999</v>
      </c>
      <c r="F10" s="7">
        <f t="shared" si="0"/>
        <v>8.3333234609588427</v>
      </c>
    </row>
    <row r="11" spans="1:6" x14ac:dyDescent="0.2">
      <c r="A11" s="7" t="s">
        <v>30</v>
      </c>
      <c r="B11" s="7" t="s">
        <v>31</v>
      </c>
      <c r="C11" s="7" t="s">
        <v>11</v>
      </c>
      <c r="D11" s="7">
        <v>1675000</v>
      </c>
      <c r="E11" s="7">
        <v>9942.7999999999993</v>
      </c>
      <c r="F11" s="7">
        <f t="shared" si="0"/>
        <v>7.8686760359282308</v>
      </c>
    </row>
    <row r="12" spans="1:6" x14ac:dyDescent="0.2">
      <c r="A12" s="7" t="s">
        <v>20</v>
      </c>
      <c r="B12" s="7" t="s">
        <v>21</v>
      </c>
      <c r="C12" s="7" t="s">
        <v>22</v>
      </c>
      <c r="D12" s="7">
        <v>1425000</v>
      </c>
      <c r="E12" s="7">
        <v>6267.8625000000002</v>
      </c>
      <c r="F12" s="7">
        <f t="shared" si="0"/>
        <v>4.9603511536230451</v>
      </c>
    </row>
    <row r="13" spans="1:6" x14ac:dyDescent="0.2">
      <c r="A13" s="7" t="s">
        <v>223</v>
      </c>
      <c r="B13" s="7" t="s">
        <v>224</v>
      </c>
      <c r="C13" s="7" t="s">
        <v>88</v>
      </c>
      <c r="D13" s="7">
        <v>1325000</v>
      </c>
      <c r="E13" s="7">
        <v>5533.2</v>
      </c>
      <c r="F13" s="7">
        <f t="shared" si="0"/>
        <v>4.3789433803353273</v>
      </c>
    </row>
    <row r="14" spans="1:6" x14ac:dyDescent="0.2">
      <c r="A14" s="7" t="s">
        <v>244</v>
      </c>
      <c r="B14" s="7" t="s">
        <v>245</v>
      </c>
      <c r="C14" s="7" t="s">
        <v>94</v>
      </c>
      <c r="D14" s="7">
        <v>325000</v>
      </c>
      <c r="E14" s="7">
        <v>4799.7624999999998</v>
      </c>
      <c r="F14" s="7">
        <f t="shared" si="0"/>
        <v>3.7985050651624266</v>
      </c>
    </row>
    <row r="15" spans="1:6" x14ac:dyDescent="0.2">
      <c r="A15" s="7" t="s">
        <v>25</v>
      </c>
      <c r="B15" s="7" t="s">
        <v>26</v>
      </c>
      <c r="C15" s="7" t="s">
        <v>27</v>
      </c>
      <c r="D15" s="7">
        <v>600000</v>
      </c>
      <c r="E15" s="7">
        <v>4578.3</v>
      </c>
      <c r="F15" s="7">
        <f t="shared" si="0"/>
        <v>3.6232408874049793</v>
      </c>
    </row>
    <row r="16" spans="1:6" x14ac:dyDescent="0.2">
      <c r="A16" s="7" t="s">
        <v>225</v>
      </c>
      <c r="B16" s="7" t="s">
        <v>226</v>
      </c>
      <c r="C16" s="7" t="s">
        <v>27</v>
      </c>
      <c r="D16" s="7">
        <v>1925000</v>
      </c>
      <c r="E16" s="7">
        <v>4322.5874999999996</v>
      </c>
      <c r="F16" s="7">
        <f t="shared" si="0"/>
        <v>3.4208714521515993</v>
      </c>
    </row>
    <row r="17" spans="1:6" x14ac:dyDescent="0.2">
      <c r="A17" s="7" t="s">
        <v>97</v>
      </c>
      <c r="B17" s="7" t="s">
        <v>98</v>
      </c>
      <c r="C17" s="7" t="s">
        <v>88</v>
      </c>
      <c r="D17" s="7">
        <v>800000</v>
      </c>
      <c r="E17" s="7">
        <v>3938.4</v>
      </c>
      <c r="F17" s="7">
        <f t="shared" si="0"/>
        <v>3.1168276239992507</v>
      </c>
    </row>
    <row r="18" spans="1:6" x14ac:dyDescent="0.2">
      <c r="A18" s="7" t="s">
        <v>47</v>
      </c>
      <c r="B18" s="7" t="s">
        <v>48</v>
      </c>
      <c r="C18" s="7" t="s">
        <v>49</v>
      </c>
      <c r="D18" s="7">
        <v>2200000</v>
      </c>
      <c r="E18" s="7">
        <v>3745.5</v>
      </c>
      <c r="F18" s="7">
        <f t="shared" si="0"/>
        <v>2.9641676482046497</v>
      </c>
    </row>
    <row r="19" spans="1:6" x14ac:dyDescent="0.2">
      <c r="A19" s="7" t="s">
        <v>162</v>
      </c>
      <c r="B19" s="7" t="s">
        <v>163</v>
      </c>
      <c r="C19" s="7" t="s">
        <v>22</v>
      </c>
      <c r="D19" s="7">
        <v>4000000</v>
      </c>
      <c r="E19" s="7">
        <v>3724</v>
      </c>
      <c r="F19" s="7">
        <f t="shared" si="0"/>
        <v>2.9471526690466199</v>
      </c>
    </row>
    <row r="20" spans="1:6" x14ac:dyDescent="0.2">
      <c r="A20" s="7" t="s">
        <v>246</v>
      </c>
      <c r="B20" s="7" t="s">
        <v>247</v>
      </c>
      <c r="C20" s="7" t="s">
        <v>34</v>
      </c>
      <c r="D20" s="7">
        <v>55000</v>
      </c>
      <c r="E20" s="7">
        <v>3093.7775000000001</v>
      </c>
      <c r="F20" s="7">
        <f t="shared" si="0"/>
        <v>2.4483981247479538</v>
      </c>
    </row>
    <row r="21" spans="1:6" x14ac:dyDescent="0.2">
      <c r="A21" s="7" t="s">
        <v>248</v>
      </c>
      <c r="B21" s="7" t="s">
        <v>249</v>
      </c>
      <c r="C21" s="7" t="s">
        <v>34</v>
      </c>
      <c r="D21" s="7">
        <v>60000</v>
      </c>
      <c r="E21" s="7">
        <v>2982.87</v>
      </c>
      <c r="F21" s="7">
        <f t="shared" si="0"/>
        <v>2.3606265526098529</v>
      </c>
    </row>
    <row r="22" spans="1:6" x14ac:dyDescent="0.2">
      <c r="A22" s="7" t="s">
        <v>250</v>
      </c>
      <c r="B22" s="7" t="s">
        <v>251</v>
      </c>
      <c r="C22" s="7" t="s">
        <v>111</v>
      </c>
      <c r="D22" s="7">
        <v>135938</v>
      </c>
      <c r="E22" s="7">
        <v>2659.355094</v>
      </c>
      <c r="F22" s="7">
        <f t="shared" si="0"/>
        <v>2.1045986743353451</v>
      </c>
    </row>
    <row r="23" spans="1:6" x14ac:dyDescent="0.2">
      <c r="A23" s="7" t="s">
        <v>252</v>
      </c>
      <c r="B23" s="7" t="s">
        <v>253</v>
      </c>
      <c r="C23" s="7" t="s">
        <v>106</v>
      </c>
      <c r="D23" s="7">
        <v>650000</v>
      </c>
      <c r="E23" s="7">
        <v>2514.1999999999998</v>
      </c>
      <c r="F23" s="7">
        <f t="shared" si="0"/>
        <v>1.9897237487961901</v>
      </c>
    </row>
    <row r="24" spans="1:6" x14ac:dyDescent="0.2">
      <c r="A24" s="7" t="s">
        <v>254</v>
      </c>
      <c r="B24" s="7" t="s">
        <v>255</v>
      </c>
      <c r="C24" s="7" t="s">
        <v>106</v>
      </c>
      <c r="D24" s="7">
        <v>45000</v>
      </c>
      <c r="E24" s="7">
        <v>2469.915</v>
      </c>
      <c r="F24" s="7">
        <f t="shared" si="0"/>
        <v>1.9546768487025463</v>
      </c>
    </row>
    <row r="25" spans="1:6" x14ac:dyDescent="0.2">
      <c r="A25" s="7" t="s">
        <v>256</v>
      </c>
      <c r="B25" s="7" t="s">
        <v>257</v>
      </c>
      <c r="C25" s="7" t="s">
        <v>11</v>
      </c>
      <c r="D25" s="7">
        <v>1300000</v>
      </c>
      <c r="E25" s="7">
        <v>2227.5500000000002</v>
      </c>
      <c r="F25" s="7">
        <f t="shared" si="0"/>
        <v>1.762870549928786</v>
      </c>
    </row>
    <row r="26" spans="1:6" x14ac:dyDescent="0.2">
      <c r="A26" s="7" t="s">
        <v>104</v>
      </c>
      <c r="B26" s="7" t="s">
        <v>105</v>
      </c>
      <c r="C26" s="7" t="s">
        <v>106</v>
      </c>
      <c r="D26" s="7">
        <v>122325</v>
      </c>
      <c r="E26" s="7">
        <v>2152.5530250000002</v>
      </c>
      <c r="F26" s="7">
        <f t="shared" si="0"/>
        <v>1.7035183654385408</v>
      </c>
    </row>
    <row r="27" spans="1:6" x14ac:dyDescent="0.2">
      <c r="A27" s="7" t="s">
        <v>258</v>
      </c>
      <c r="B27" s="7" t="s">
        <v>259</v>
      </c>
      <c r="C27" s="7" t="s">
        <v>63</v>
      </c>
      <c r="D27" s="7">
        <v>1200000</v>
      </c>
      <c r="E27" s="7">
        <v>1819.2</v>
      </c>
      <c r="F27" s="7">
        <f t="shared" si="0"/>
        <v>1.4397046550831394</v>
      </c>
    </row>
    <row r="28" spans="1:6" x14ac:dyDescent="0.2">
      <c r="A28" s="7" t="s">
        <v>260</v>
      </c>
      <c r="B28" s="7" t="s">
        <v>261</v>
      </c>
      <c r="C28" s="7" t="s">
        <v>161</v>
      </c>
      <c r="D28" s="7">
        <v>305000</v>
      </c>
      <c r="E28" s="7">
        <v>1738.8050000000001</v>
      </c>
      <c r="F28" s="7">
        <f t="shared" si="0"/>
        <v>1.3760805039478003</v>
      </c>
    </row>
    <row r="29" spans="1:6" x14ac:dyDescent="0.2">
      <c r="A29" s="7" t="s">
        <v>234</v>
      </c>
      <c r="B29" s="7" t="s">
        <v>235</v>
      </c>
      <c r="C29" s="7" t="s">
        <v>236</v>
      </c>
      <c r="D29" s="7">
        <v>800000</v>
      </c>
      <c r="E29" s="7">
        <v>1627.6</v>
      </c>
      <c r="F29" s="7">
        <f t="shared" si="0"/>
        <v>1.2880734919818149</v>
      </c>
    </row>
    <row r="30" spans="1:6" x14ac:dyDescent="0.2">
      <c r="A30" s="7" t="s">
        <v>262</v>
      </c>
      <c r="B30" s="7" t="s">
        <v>263</v>
      </c>
      <c r="C30" s="7" t="s">
        <v>233</v>
      </c>
      <c r="D30" s="7">
        <v>600000</v>
      </c>
      <c r="E30" s="7">
        <v>1528.5</v>
      </c>
      <c r="F30" s="7">
        <f t="shared" si="0"/>
        <v>1.2096463089789899</v>
      </c>
    </row>
    <row r="31" spans="1:6" x14ac:dyDescent="0.2">
      <c r="A31" s="7" t="s">
        <v>264</v>
      </c>
      <c r="B31" s="7" t="s">
        <v>265</v>
      </c>
      <c r="C31" s="7" t="s">
        <v>161</v>
      </c>
      <c r="D31" s="7">
        <v>200000</v>
      </c>
      <c r="E31" s="7">
        <v>1470.7</v>
      </c>
      <c r="F31" s="7">
        <f t="shared" si="0"/>
        <v>1.1639037138471708</v>
      </c>
    </row>
    <row r="32" spans="1:6" x14ac:dyDescent="0.2">
      <c r="A32" s="7" t="s">
        <v>266</v>
      </c>
      <c r="B32" s="7" t="s">
        <v>267</v>
      </c>
      <c r="C32" s="7" t="s">
        <v>106</v>
      </c>
      <c r="D32" s="7">
        <v>125000</v>
      </c>
      <c r="E32" s="7">
        <v>1363.8125</v>
      </c>
      <c r="F32" s="7">
        <f t="shared" si="0"/>
        <v>1.0793135471144317</v>
      </c>
    </row>
    <row r="33" spans="1:11" x14ac:dyDescent="0.2">
      <c r="A33" s="7" t="s">
        <v>268</v>
      </c>
      <c r="B33" s="7" t="s">
        <v>269</v>
      </c>
      <c r="C33" s="7" t="s">
        <v>94</v>
      </c>
      <c r="D33" s="7">
        <v>175000</v>
      </c>
      <c r="E33" s="7">
        <v>1314.6</v>
      </c>
      <c r="F33" s="7">
        <f t="shared" si="0"/>
        <v>1.0403670512160812</v>
      </c>
    </row>
    <row r="34" spans="1:11" x14ac:dyDescent="0.2">
      <c r="A34" s="7" t="s">
        <v>270</v>
      </c>
      <c r="B34" s="7" t="s">
        <v>271</v>
      </c>
      <c r="C34" s="7" t="s">
        <v>106</v>
      </c>
      <c r="D34" s="7">
        <v>700000</v>
      </c>
      <c r="E34" s="7">
        <v>1139.5999999999999</v>
      </c>
      <c r="F34" s="7">
        <f t="shared" si="0"/>
        <v>0.90187303481351444</v>
      </c>
    </row>
    <row r="35" spans="1:11" x14ac:dyDescent="0.2">
      <c r="A35" s="7" t="s">
        <v>272</v>
      </c>
      <c r="B35" s="7" t="s">
        <v>273</v>
      </c>
      <c r="C35" s="7" t="s">
        <v>91</v>
      </c>
      <c r="D35" s="7">
        <v>75000</v>
      </c>
      <c r="E35" s="7">
        <v>1042.7249999999999</v>
      </c>
      <c r="F35" s="7">
        <f t="shared" si="0"/>
        <v>0.8252067043049508</v>
      </c>
    </row>
    <row r="36" spans="1:11" x14ac:dyDescent="0.2">
      <c r="A36" s="7" t="s">
        <v>274</v>
      </c>
      <c r="B36" s="7" t="s">
        <v>275</v>
      </c>
      <c r="C36" s="7" t="s">
        <v>161</v>
      </c>
      <c r="D36" s="7">
        <v>959805</v>
      </c>
      <c r="E36" s="7">
        <v>1958.0850275</v>
      </c>
      <c r="F36" s="7">
        <f t="shared" si="0"/>
        <v>1.5496174852354592</v>
      </c>
    </row>
    <row r="37" spans="1:11" x14ac:dyDescent="0.2">
      <c r="A37" s="7" t="s">
        <v>276</v>
      </c>
      <c r="B37" s="7" t="s">
        <v>277</v>
      </c>
      <c r="C37" s="7" t="s">
        <v>127</v>
      </c>
      <c r="D37" s="7">
        <v>400000</v>
      </c>
      <c r="E37" s="7">
        <v>1009.4</v>
      </c>
      <c r="F37" s="7">
        <f t="shared" si="0"/>
        <v>0.79883348661000486</v>
      </c>
    </row>
    <row r="38" spans="1:11" x14ac:dyDescent="0.2">
      <c r="A38" s="7" t="s">
        <v>231</v>
      </c>
      <c r="B38" s="7" t="s">
        <v>232</v>
      </c>
      <c r="C38" s="7" t="s">
        <v>233</v>
      </c>
      <c r="D38" s="7">
        <v>200000</v>
      </c>
      <c r="E38" s="7">
        <v>957.2</v>
      </c>
      <c r="F38" s="7">
        <f t="shared" si="0"/>
        <v>0.75752270000306787</v>
      </c>
    </row>
    <row r="39" spans="1:11" x14ac:dyDescent="0.2">
      <c r="A39" s="7" t="s">
        <v>99</v>
      </c>
      <c r="B39" s="7" t="s">
        <v>100</v>
      </c>
      <c r="C39" s="7" t="s">
        <v>63</v>
      </c>
      <c r="D39" s="7">
        <v>200000</v>
      </c>
      <c r="E39" s="7">
        <v>823.5</v>
      </c>
      <c r="F39" s="7">
        <f t="shared" si="0"/>
        <v>0.65171327147150682</v>
      </c>
      <c r="G39" s="1"/>
      <c r="I39" s="1"/>
    </row>
    <row r="40" spans="1:11" x14ac:dyDescent="0.2">
      <c r="A40" s="7" t="s">
        <v>278</v>
      </c>
      <c r="B40" s="7" t="s">
        <v>279</v>
      </c>
      <c r="C40" s="7" t="s">
        <v>280</v>
      </c>
      <c r="D40" s="7">
        <v>883524</v>
      </c>
      <c r="E40" s="7">
        <v>540.27492600000005</v>
      </c>
      <c r="F40" s="7">
        <f t="shared" si="0"/>
        <v>0.42757053979051163</v>
      </c>
    </row>
    <row r="41" spans="1:11" x14ac:dyDescent="0.2">
      <c r="A41" s="6" t="s">
        <v>131</v>
      </c>
      <c r="B41" s="7"/>
      <c r="C41" s="7"/>
      <c r="D41" s="7"/>
      <c r="E41" s="6">
        <f>SUM(E8:E40)</f>
        <v>115368.81057249998</v>
      </c>
      <c r="F41" s="6">
        <f>SUM(F8:F40)</f>
        <v>91.302228250128195</v>
      </c>
    </row>
    <row r="42" spans="1:11" x14ac:dyDescent="0.2">
      <c r="A42" s="7"/>
      <c r="B42" s="7"/>
      <c r="C42" s="7"/>
      <c r="D42" s="7"/>
      <c r="E42" s="7"/>
      <c r="F42" s="7"/>
    </row>
    <row r="43" spans="1:11" x14ac:dyDescent="0.2">
      <c r="A43" s="6" t="s">
        <v>131</v>
      </c>
      <c r="B43" s="7"/>
      <c r="C43" s="7"/>
      <c r="D43" s="7"/>
      <c r="E43" s="6">
        <f>E41</f>
        <v>115368.81057249998</v>
      </c>
      <c r="F43" s="6">
        <f>F41</f>
        <v>91.302228250128195</v>
      </c>
      <c r="J43" s="1"/>
      <c r="K43" s="1"/>
    </row>
    <row r="44" spans="1:11" x14ac:dyDescent="0.2">
      <c r="A44" s="7"/>
      <c r="B44" s="7"/>
      <c r="C44" s="7"/>
      <c r="D44" s="7"/>
      <c r="E44" s="7"/>
      <c r="F44" s="7"/>
    </row>
    <row r="45" spans="1:11" x14ac:dyDescent="0.2">
      <c r="A45" s="6" t="s">
        <v>139</v>
      </c>
      <c r="B45" s="7"/>
      <c r="C45" s="7"/>
      <c r="D45" s="7"/>
      <c r="E45" s="6">
        <v>10990.439123400021</v>
      </c>
      <c r="F45" s="6">
        <f t="shared" ref="F45" si="1">E45/$E$47*100</f>
        <v>8.6977717498718494</v>
      </c>
      <c r="J45" s="1"/>
      <c r="K45" s="1"/>
    </row>
    <row r="46" spans="1:11" x14ac:dyDescent="0.2">
      <c r="A46" s="7"/>
      <c r="B46" s="7"/>
      <c r="C46" s="7"/>
      <c r="D46" s="7"/>
      <c r="E46" s="7"/>
      <c r="F46" s="7"/>
    </row>
    <row r="47" spans="1:11" x14ac:dyDescent="0.2">
      <c r="A47" s="8" t="s">
        <v>140</v>
      </c>
      <c r="B47" s="5"/>
      <c r="C47" s="5"/>
      <c r="D47" s="5"/>
      <c r="E47" s="8">
        <f>E43+E45</f>
        <v>126359.2496959</v>
      </c>
      <c r="F47" s="8">
        <f>F43+F45</f>
        <v>100.00000000000004</v>
      </c>
      <c r="J47" s="1"/>
      <c r="K47" s="1"/>
    </row>
    <row r="49" spans="1:4" x14ac:dyDescent="0.2">
      <c r="A49" s="9" t="s">
        <v>141</v>
      </c>
    </row>
    <row r="50" spans="1:4" x14ac:dyDescent="0.2">
      <c r="A50" s="9" t="s">
        <v>142</v>
      </c>
    </row>
    <row r="51" spans="1:4" x14ac:dyDescent="0.2">
      <c r="A51" s="9" t="s">
        <v>143</v>
      </c>
    </row>
    <row r="52" spans="1:4" x14ac:dyDescent="0.2">
      <c r="A52" s="1" t="s">
        <v>144</v>
      </c>
      <c r="B52" s="10">
        <v>25.927900000000001</v>
      </c>
      <c r="D52" s="10"/>
    </row>
    <row r="53" spans="1:4" x14ac:dyDescent="0.2">
      <c r="A53" s="1" t="s">
        <v>145</v>
      </c>
      <c r="B53" s="10">
        <v>41.309199999999997</v>
      </c>
      <c r="D53" s="10"/>
    </row>
    <row r="54" spans="1:4" x14ac:dyDescent="0.2">
      <c r="A54" s="1" t="s">
        <v>146</v>
      </c>
      <c r="B54" s="10">
        <v>24.3703</v>
      </c>
      <c r="D54" s="10"/>
    </row>
    <row r="55" spans="1:4" x14ac:dyDescent="0.2">
      <c r="A55" s="1" t="s">
        <v>147</v>
      </c>
      <c r="B55" s="10">
        <v>39.206400000000002</v>
      </c>
      <c r="D55" s="10"/>
    </row>
    <row r="57" spans="1:4" x14ac:dyDescent="0.2">
      <c r="A57" s="9" t="s">
        <v>148</v>
      </c>
    </row>
    <row r="58" spans="1:4" x14ac:dyDescent="0.2">
      <c r="A58" s="1" t="s">
        <v>144</v>
      </c>
      <c r="B58" s="10">
        <v>27.055499999999999</v>
      </c>
      <c r="D58" s="10"/>
    </row>
    <row r="59" spans="1:4" x14ac:dyDescent="0.2">
      <c r="A59" s="1" t="s">
        <v>145</v>
      </c>
      <c r="B59" s="10">
        <v>46.705500000000001</v>
      </c>
      <c r="D59" s="10"/>
    </row>
    <row r="60" spans="1:4" x14ac:dyDescent="0.2">
      <c r="A60" s="1" t="s">
        <v>146</v>
      </c>
      <c r="B60" s="10">
        <v>25.128900000000002</v>
      </c>
      <c r="D60" s="10"/>
    </row>
    <row r="61" spans="1:4" x14ac:dyDescent="0.2">
      <c r="A61" s="1" t="s">
        <v>147</v>
      </c>
      <c r="B61" s="10">
        <v>44.056800000000003</v>
      </c>
      <c r="D61" s="10"/>
    </row>
    <row r="63" spans="1:4" x14ac:dyDescent="0.2">
      <c r="A63" s="9" t="s">
        <v>149</v>
      </c>
      <c r="B63" s="11"/>
    </row>
    <row r="64" spans="1:4" x14ac:dyDescent="0.2">
      <c r="A64" s="22" t="s">
        <v>634</v>
      </c>
      <c r="B64" s="23"/>
      <c r="C64" s="51" t="s">
        <v>635</v>
      </c>
      <c r="D64" s="52"/>
    </row>
    <row r="65" spans="1:4" x14ac:dyDescent="0.2">
      <c r="A65" s="53"/>
      <c r="B65" s="54"/>
      <c r="C65" s="24" t="s">
        <v>636</v>
      </c>
      <c r="D65" s="24" t="s">
        <v>637</v>
      </c>
    </row>
    <row r="66" spans="1:4" x14ac:dyDescent="0.2">
      <c r="A66" s="25" t="s">
        <v>639</v>
      </c>
      <c r="B66" s="26"/>
      <c r="C66" s="27">
        <v>2.25</v>
      </c>
      <c r="D66" s="27">
        <v>2.25</v>
      </c>
    </row>
    <row r="67" spans="1:4" x14ac:dyDescent="0.2">
      <c r="A67" s="25" t="s">
        <v>638</v>
      </c>
      <c r="B67" s="26"/>
      <c r="C67" s="27">
        <v>2.25</v>
      </c>
      <c r="D67" s="27">
        <v>2.25</v>
      </c>
    </row>
    <row r="68" spans="1:4" x14ac:dyDescent="0.2">
      <c r="A68" s="28"/>
      <c r="B68" s="28"/>
      <c r="C68" s="29"/>
      <c r="D68" s="29"/>
    </row>
    <row r="69" spans="1:4" x14ac:dyDescent="0.2">
      <c r="A69" s="9" t="s">
        <v>151</v>
      </c>
      <c r="B69" s="12">
        <v>0.19378612615815688</v>
      </c>
    </row>
  </sheetData>
  <mergeCells count="3">
    <mergeCell ref="A1:E1"/>
    <mergeCell ref="C64:D64"/>
    <mergeCell ref="A65:B6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39.140625" style="1" bestFit="1" customWidth="1"/>
    <col min="3" max="3" width="20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7" width="9.140625" style="2"/>
    <col min="8" max="8" width="10.85546875" style="2" bestFit="1" customWidth="1"/>
    <col min="9" max="16384" width="9.140625" style="2"/>
  </cols>
  <sheetData>
    <row r="1" spans="1:6" x14ac:dyDescent="0.2">
      <c r="A1" s="50" t="s">
        <v>242</v>
      </c>
      <c r="B1" s="50"/>
      <c r="C1" s="50"/>
      <c r="D1" s="50"/>
      <c r="E1" s="50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7">
        <v>4200000</v>
      </c>
      <c r="E8" s="7">
        <v>84239.4</v>
      </c>
      <c r="F8" s="7">
        <f>E8/$E$54*100</f>
        <v>9.7766987401587713</v>
      </c>
    </row>
    <row r="9" spans="1:6" x14ac:dyDescent="0.2">
      <c r="A9" s="7" t="s">
        <v>12</v>
      </c>
      <c r="B9" s="7" t="s">
        <v>13</v>
      </c>
      <c r="C9" s="7" t="s">
        <v>14</v>
      </c>
      <c r="D9" s="7">
        <v>4100000</v>
      </c>
      <c r="E9" s="7">
        <v>47160.25</v>
      </c>
      <c r="F9" s="7">
        <f t="shared" ref="F9:F47" si="0">E9/$E$54*100</f>
        <v>5.4733480623149351</v>
      </c>
    </row>
    <row r="10" spans="1:6" x14ac:dyDescent="0.2">
      <c r="A10" s="7" t="s">
        <v>17</v>
      </c>
      <c r="B10" s="7" t="s">
        <v>18</v>
      </c>
      <c r="C10" s="7" t="s">
        <v>19</v>
      </c>
      <c r="D10" s="7">
        <v>3300000</v>
      </c>
      <c r="E10" s="7">
        <v>46744.5</v>
      </c>
      <c r="F10" s="7">
        <f t="shared" si="0"/>
        <v>5.4250967392853191</v>
      </c>
    </row>
    <row r="11" spans="1:6" x14ac:dyDescent="0.2">
      <c r="A11" s="7" t="s">
        <v>23</v>
      </c>
      <c r="B11" s="7" t="s">
        <v>24</v>
      </c>
      <c r="C11" s="7" t="s">
        <v>11</v>
      </c>
      <c r="D11" s="7">
        <v>11000000</v>
      </c>
      <c r="E11" s="7">
        <v>38984</v>
      </c>
      <c r="F11" s="7">
        <f t="shared" si="0"/>
        <v>4.524424719149823</v>
      </c>
    </row>
    <row r="12" spans="1:6" x14ac:dyDescent="0.2">
      <c r="A12" s="7" t="s">
        <v>15</v>
      </c>
      <c r="B12" s="7" t="s">
        <v>16</v>
      </c>
      <c r="C12" s="7" t="s">
        <v>11</v>
      </c>
      <c r="D12" s="7">
        <v>11000000</v>
      </c>
      <c r="E12" s="7">
        <v>38824.5</v>
      </c>
      <c r="F12" s="7">
        <f t="shared" si="0"/>
        <v>4.5059133877650401</v>
      </c>
    </row>
    <row r="13" spans="1:6" x14ac:dyDescent="0.2">
      <c r="A13" s="7" t="s">
        <v>20</v>
      </c>
      <c r="B13" s="7" t="s">
        <v>21</v>
      </c>
      <c r="C13" s="7" t="s">
        <v>22</v>
      </c>
      <c r="D13" s="7">
        <v>8200000</v>
      </c>
      <c r="E13" s="7">
        <v>36067.699999999997</v>
      </c>
      <c r="F13" s="7">
        <f t="shared" si="0"/>
        <v>4.185963303993435</v>
      </c>
    </row>
    <row r="14" spans="1:6" x14ac:dyDescent="0.2">
      <c r="A14" s="7" t="s">
        <v>25</v>
      </c>
      <c r="B14" s="7" t="s">
        <v>26</v>
      </c>
      <c r="C14" s="7" t="s">
        <v>27</v>
      </c>
      <c r="D14" s="7">
        <v>4100000</v>
      </c>
      <c r="E14" s="7">
        <v>31285.05</v>
      </c>
      <c r="F14" s="7">
        <f t="shared" si="0"/>
        <v>3.6308960999342847</v>
      </c>
    </row>
    <row r="15" spans="1:6" x14ac:dyDescent="0.2">
      <c r="A15" s="7" t="s">
        <v>28</v>
      </c>
      <c r="B15" s="7" t="s">
        <v>29</v>
      </c>
      <c r="C15" s="7" t="s">
        <v>11</v>
      </c>
      <c r="D15" s="7">
        <v>2500000</v>
      </c>
      <c r="E15" s="7">
        <v>27723.75</v>
      </c>
      <c r="F15" s="7">
        <f t="shared" si="0"/>
        <v>3.2175769497109048</v>
      </c>
    </row>
    <row r="16" spans="1:6" x14ac:dyDescent="0.2">
      <c r="A16" s="7" t="s">
        <v>30</v>
      </c>
      <c r="B16" s="7" t="s">
        <v>31</v>
      </c>
      <c r="C16" s="7" t="s">
        <v>11</v>
      </c>
      <c r="D16" s="7">
        <v>4500000</v>
      </c>
      <c r="E16" s="7">
        <v>26712</v>
      </c>
      <c r="F16" s="7">
        <f t="shared" si="0"/>
        <v>3.1001547583093081</v>
      </c>
    </row>
    <row r="17" spans="1:6" x14ac:dyDescent="0.2">
      <c r="A17" s="7" t="s">
        <v>39</v>
      </c>
      <c r="B17" s="7" t="s">
        <v>40</v>
      </c>
      <c r="C17" s="7" t="s">
        <v>11</v>
      </c>
      <c r="D17" s="7">
        <v>7800000</v>
      </c>
      <c r="E17" s="7">
        <v>24433.5</v>
      </c>
      <c r="F17" s="7">
        <f t="shared" si="0"/>
        <v>2.8357154569912577</v>
      </c>
    </row>
    <row r="18" spans="1:6" x14ac:dyDescent="0.2">
      <c r="A18" s="7" t="s">
        <v>35</v>
      </c>
      <c r="B18" s="7" t="s">
        <v>36</v>
      </c>
      <c r="C18" s="7" t="s">
        <v>14</v>
      </c>
      <c r="D18" s="7">
        <v>2200000</v>
      </c>
      <c r="E18" s="7">
        <v>21704.1</v>
      </c>
      <c r="F18" s="7">
        <f t="shared" si="0"/>
        <v>2.5189453762287006</v>
      </c>
    </row>
    <row r="19" spans="1:6" x14ac:dyDescent="0.2">
      <c r="A19" s="7" t="s">
        <v>47</v>
      </c>
      <c r="B19" s="7" t="s">
        <v>48</v>
      </c>
      <c r="C19" s="7" t="s">
        <v>49</v>
      </c>
      <c r="D19" s="7">
        <v>12500000</v>
      </c>
      <c r="E19" s="7">
        <v>21281.25</v>
      </c>
      <c r="F19" s="7">
        <f t="shared" si="0"/>
        <v>2.469870037820828</v>
      </c>
    </row>
    <row r="20" spans="1:6" x14ac:dyDescent="0.2">
      <c r="A20" s="7" t="s">
        <v>32</v>
      </c>
      <c r="B20" s="7" t="s">
        <v>33</v>
      </c>
      <c r="C20" s="7" t="s">
        <v>34</v>
      </c>
      <c r="D20" s="7">
        <v>920000</v>
      </c>
      <c r="E20" s="7">
        <v>20473.22</v>
      </c>
      <c r="F20" s="7">
        <f t="shared" si="0"/>
        <v>2.3760912848500038</v>
      </c>
    </row>
    <row r="21" spans="1:6" x14ac:dyDescent="0.2">
      <c r="A21" s="7" t="s">
        <v>55</v>
      </c>
      <c r="B21" s="7" t="s">
        <v>56</v>
      </c>
      <c r="C21" s="7" t="s">
        <v>27</v>
      </c>
      <c r="D21" s="7">
        <v>600000</v>
      </c>
      <c r="E21" s="7">
        <v>20022.900000000001</v>
      </c>
      <c r="F21" s="7">
        <f t="shared" si="0"/>
        <v>2.3238278193378052</v>
      </c>
    </row>
    <row r="22" spans="1:6" x14ac:dyDescent="0.2">
      <c r="A22" s="7" t="s">
        <v>59</v>
      </c>
      <c r="B22" s="7" t="s">
        <v>60</v>
      </c>
      <c r="C22" s="7" t="s">
        <v>52</v>
      </c>
      <c r="D22" s="7">
        <v>5500000</v>
      </c>
      <c r="E22" s="7">
        <v>19558</v>
      </c>
      <c r="F22" s="7">
        <f t="shared" si="0"/>
        <v>2.2698722208375806</v>
      </c>
    </row>
    <row r="23" spans="1:6" x14ac:dyDescent="0.2">
      <c r="A23" s="7" t="s">
        <v>41</v>
      </c>
      <c r="B23" s="7" t="s">
        <v>42</v>
      </c>
      <c r="C23" s="7" t="s">
        <v>14</v>
      </c>
      <c r="D23" s="7">
        <v>3000000</v>
      </c>
      <c r="E23" s="7">
        <v>18379.5</v>
      </c>
      <c r="F23" s="7">
        <f t="shared" si="0"/>
        <v>2.1330972738973468</v>
      </c>
    </row>
    <row r="24" spans="1:6" x14ac:dyDescent="0.2">
      <c r="A24" s="7" t="s">
        <v>53</v>
      </c>
      <c r="B24" s="7" t="s">
        <v>54</v>
      </c>
      <c r="C24" s="7" t="s">
        <v>27</v>
      </c>
      <c r="D24" s="7">
        <v>479000</v>
      </c>
      <c r="E24" s="7">
        <v>17682.0455</v>
      </c>
      <c r="F24" s="7">
        <f t="shared" si="0"/>
        <v>2.0521517480333444</v>
      </c>
    </row>
    <row r="25" spans="1:6" x14ac:dyDescent="0.2">
      <c r="A25" s="7" t="s">
        <v>223</v>
      </c>
      <c r="B25" s="7" t="s">
        <v>224</v>
      </c>
      <c r="C25" s="7" t="s">
        <v>88</v>
      </c>
      <c r="D25" s="7">
        <v>4200000</v>
      </c>
      <c r="E25" s="7">
        <v>17539.2</v>
      </c>
      <c r="F25" s="7">
        <f t="shared" si="0"/>
        <v>2.0355733130030931</v>
      </c>
    </row>
    <row r="26" spans="1:6" x14ac:dyDescent="0.2">
      <c r="A26" s="7" t="s">
        <v>50</v>
      </c>
      <c r="B26" s="7" t="s">
        <v>51</v>
      </c>
      <c r="C26" s="7" t="s">
        <v>52</v>
      </c>
      <c r="D26" s="7">
        <v>1500000</v>
      </c>
      <c r="E26" s="7">
        <v>17198.25</v>
      </c>
      <c r="F26" s="7">
        <f t="shared" si="0"/>
        <v>1.9960031660711686</v>
      </c>
    </row>
    <row r="27" spans="1:6" x14ac:dyDescent="0.2">
      <c r="A27" s="7" t="s">
        <v>45</v>
      </c>
      <c r="B27" s="7" t="s">
        <v>46</v>
      </c>
      <c r="C27" s="7" t="s">
        <v>34</v>
      </c>
      <c r="D27" s="7">
        <v>4000000</v>
      </c>
      <c r="E27" s="7">
        <v>17032</v>
      </c>
      <c r="F27" s="7">
        <f t="shared" si="0"/>
        <v>1.9767084397845216</v>
      </c>
    </row>
    <row r="28" spans="1:6" x14ac:dyDescent="0.2">
      <c r="A28" s="7" t="s">
        <v>43</v>
      </c>
      <c r="B28" s="7" t="s">
        <v>44</v>
      </c>
      <c r="C28" s="7" t="s">
        <v>27</v>
      </c>
      <c r="D28" s="7">
        <v>4200000</v>
      </c>
      <c r="E28" s="7">
        <v>16779</v>
      </c>
      <c r="F28" s="7">
        <f t="shared" si="0"/>
        <v>1.9473456382776235</v>
      </c>
    </row>
    <row r="29" spans="1:6" x14ac:dyDescent="0.2">
      <c r="A29" s="7" t="s">
        <v>69</v>
      </c>
      <c r="B29" s="7" t="s">
        <v>70</v>
      </c>
      <c r="C29" s="7" t="s">
        <v>52</v>
      </c>
      <c r="D29" s="7">
        <v>5000000</v>
      </c>
      <c r="E29" s="7">
        <v>15470</v>
      </c>
      <c r="F29" s="7">
        <f t="shared" si="0"/>
        <v>1.7954250565680216</v>
      </c>
    </row>
    <row r="30" spans="1:6" x14ac:dyDescent="0.2">
      <c r="A30" s="7" t="s">
        <v>71</v>
      </c>
      <c r="B30" s="7" t="s">
        <v>72</v>
      </c>
      <c r="C30" s="7" t="s">
        <v>34</v>
      </c>
      <c r="D30" s="7">
        <v>1750000</v>
      </c>
      <c r="E30" s="7">
        <v>15465.625</v>
      </c>
      <c r="F30" s="7">
        <f t="shared" si="0"/>
        <v>1.7949173006131101</v>
      </c>
    </row>
    <row r="31" spans="1:6" x14ac:dyDescent="0.2">
      <c r="A31" s="7" t="s">
        <v>67</v>
      </c>
      <c r="B31" s="7" t="s">
        <v>68</v>
      </c>
      <c r="C31" s="7" t="s">
        <v>63</v>
      </c>
      <c r="D31" s="7">
        <v>900000</v>
      </c>
      <c r="E31" s="7">
        <v>15437.25</v>
      </c>
      <c r="F31" s="7">
        <f t="shared" si="0"/>
        <v>1.7916241405626823</v>
      </c>
    </row>
    <row r="32" spans="1:6" x14ac:dyDescent="0.2">
      <c r="A32" s="7" t="s">
        <v>76</v>
      </c>
      <c r="B32" s="7" t="s">
        <v>77</v>
      </c>
      <c r="C32" s="7" t="s">
        <v>34</v>
      </c>
      <c r="D32" s="7">
        <v>2600000</v>
      </c>
      <c r="E32" s="7">
        <v>15077.4</v>
      </c>
      <c r="F32" s="7">
        <f t="shared" si="0"/>
        <v>1.7498604879055393</v>
      </c>
    </row>
    <row r="33" spans="1:9" x14ac:dyDescent="0.2">
      <c r="A33" s="7" t="s">
        <v>61</v>
      </c>
      <c r="B33" s="7" t="s">
        <v>62</v>
      </c>
      <c r="C33" s="7" t="s">
        <v>63</v>
      </c>
      <c r="D33" s="7">
        <v>337500</v>
      </c>
      <c r="E33" s="7">
        <v>14789.25</v>
      </c>
      <c r="F33" s="7">
        <f t="shared" si="0"/>
        <v>1.7164182299837503</v>
      </c>
    </row>
    <row r="34" spans="1:9" x14ac:dyDescent="0.2">
      <c r="A34" s="7" t="s">
        <v>97</v>
      </c>
      <c r="B34" s="7" t="s">
        <v>98</v>
      </c>
      <c r="C34" s="7" t="s">
        <v>88</v>
      </c>
      <c r="D34" s="7">
        <v>3000000</v>
      </c>
      <c r="E34" s="7">
        <v>14769</v>
      </c>
      <c r="F34" s="7">
        <f t="shared" si="0"/>
        <v>1.7140680452781585</v>
      </c>
    </row>
    <row r="35" spans="1:9" x14ac:dyDescent="0.2">
      <c r="A35" s="7" t="s">
        <v>118</v>
      </c>
      <c r="B35" s="7" t="s">
        <v>119</v>
      </c>
      <c r="C35" s="7" t="s">
        <v>106</v>
      </c>
      <c r="D35" s="7">
        <v>1400000</v>
      </c>
      <c r="E35" s="7">
        <v>12654.6</v>
      </c>
      <c r="F35" s="7">
        <f t="shared" si="0"/>
        <v>1.4686739444631991</v>
      </c>
    </row>
    <row r="36" spans="1:9" x14ac:dyDescent="0.2">
      <c r="A36" s="7" t="s">
        <v>225</v>
      </c>
      <c r="B36" s="7" t="s">
        <v>226</v>
      </c>
      <c r="C36" s="7" t="s">
        <v>27</v>
      </c>
      <c r="D36" s="7">
        <v>5500000</v>
      </c>
      <c r="E36" s="7">
        <v>12350.25</v>
      </c>
      <c r="F36" s="7">
        <f t="shared" si="0"/>
        <v>1.4333515387769367</v>
      </c>
    </row>
    <row r="37" spans="1:9" x14ac:dyDescent="0.2">
      <c r="A37" s="7" t="s">
        <v>227</v>
      </c>
      <c r="B37" s="7" t="s">
        <v>228</v>
      </c>
      <c r="C37" s="7" t="s">
        <v>52</v>
      </c>
      <c r="D37" s="7">
        <v>1000000</v>
      </c>
      <c r="E37" s="7">
        <v>11283</v>
      </c>
      <c r="F37" s="7">
        <f t="shared" si="0"/>
        <v>1.3094881004044596</v>
      </c>
    </row>
    <row r="38" spans="1:9" x14ac:dyDescent="0.2">
      <c r="A38" s="7" t="s">
        <v>229</v>
      </c>
      <c r="B38" s="7" t="s">
        <v>230</v>
      </c>
      <c r="C38" s="7" t="s">
        <v>52</v>
      </c>
      <c r="D38" s="7">
        <v>4000000</v>
      </c>
      <c r="E38" s="7">
        <v>10856</v>
      </c>
      <c r="F38" s="7">
        <f t="shared" si="0"/>
        <v>1.2599311192050706</v>
      </c>
    </row>
    <row r="39" spans="1:9" x14ac:dyDescent="0.2">
      <c r="A39" s="7" t="s">
        <v>122</v>
      </c>
      <c r="B39" s="7" t="s">
        <v>123</v>
      </c>
      <c r="C39" s="7" t="s">
        <v>124</v>
      </c>
      <c r="D39" s="7">
        <v>4200000</v>
      </c>
      <c r="E39" s="7">
        <v>10758.3</v>
      </c>
      <c r="F39" s="7">
        <f t="shared" si="0"/>
        <v>1.2485922033662409</v>
      </c>
    </row>
    <row r="40" spans="1:9" x14ac:dyDescent="0.2">
      <c r="A40" s="7" t="s">
        <v>231</v>
      </c>
      <c r="B40" s="7" t="s">
        <v>232</v>
      </c>
      <c r="C40" s="7" t="s">
        <v>233</v>
      </c>
      <c r="D40" s="7">
        <v>2200000</v>
      </c>
      <c r="E40" s="7">
        <v>10529.2</v>
      </c>
      <c r="F40" s="7">
        <f t="shared" si="0"/>
        <v>1.2220032001044612</v>
      </c>
    </row>
    <row r="41" spans="1:9" x14ac:dyDescent="0.2">
      <c r="A41" s="7" t="s">
        <v>81</v>
      </c>
      <c r="B41" s="7" t="s">
        <v>82</v>
      </c>
      <c r="C41" s="7" t="s">
        <v>11</v>
      </c>
      <c r="D41" s="7">
        <v>600000</v>
      </c>
      <c r="E41" s="7">
        <v>10518.6</v>
      </c>
      <c r="F41" s="7">
        <f t="shared" si="0"/>
        <v>1.2207729799622751</v>
      </c>
    </row>
    <row r="42" spans="1:9" x14ac:dyDescent="0.2">
      <c r="A42" s="7" t="s">
        <v>78</v>
      </c>
      <c r="B42" s="7" t="s">
        <v>79</v>
      </c>
      <c r="C42" s="7" t="s">
        <v>80</v>
      </c>
      <c r="D42" s="7">
        <v>5750000</v>
      </c>
      <c r="E42" s="7">
        <v>9375.375</v>
      </c>
      <c r="F42" s="7">
        <f t="shared" si="0"/>
        <v>1.0880919967499301</v>
      </c>
    </row>
    <row r="43" spans="1:9" x14ac:dyDescent="0.2">
      <c r="A43" s="7" t="s">
        <v>234</v>
      </c>
      <c r="B43" s="7" t="s">
        <v>235</v>
      </c>
      <c r="C43" s="7" t="s">
        <v>236</v>
      </c>
      <c r="D43" s="7">
        <v>4500000</v>
      </c>
      <c r="E43" s="7">
        <v>9155.25</v>
      </c>
      <c r="F43" s="7">
        <f t="shared" si="0"/>
        <v>1.0625446185613692</v>
      </c>
    </row>
    <row r="44" spans="1:9" x14ac:dyDescent="0.2">
      <c r="A44" s="7" t="s">
        <v>237</v>
      </c>
      <c r="B44" s="7" t="s">
        <v>238</v>
      </c>
      <c r="C44" s="7" t="s">
        <v>239</v>
      </c>
      <c r="D44" s="7">
        <v>3000000</v>
      </c>
      <c r="E44" s="7">
        <v>8986.5</v>
      </c>
      <c r="F44" s="7">
        <f t="shared" si="0"/>
        <v>1.0429597460147721</v>
      </c>
    </row>
    <row r="45" spans="1:9" x14ac:dyDescent="0.2">
      <c r="A45" s="7" t="s">
        <v>109</v>
      </c>
      <c r="B45" s="7" t="s">
        <v>110</v>
      </c>
      <c r="C45" s="7" t="s">
        <v>111</v>
      </c>
      <c r="D45" s="7">
        <v>4500000</v>
      </c>
      <c r="E45" s="7">
        <v>7688.25</v>
      </c>
      <c r="F45" s="7">
        <f t="shared" si="0"/>
        <v>0.89228679322295357</v>
      </c>
      <c r="H45" s="1"/>
      <c r="I45" s="1"/>
    </row>
    <row r="46" spans="1:9" x14ac:dyDescent="0.2">
      <c r="A46" s="7" t="s">
        <v>114</v>
      </c>
      <c r="B46" s="7" t="s">
        <v>115</v>
      </c>
      <c r="C46" s="7" t="s">
        <v>111</v>
      </c>
      <c r="D46" s="7">
        <v>900000</v>
      </c>
      <c r="E46" s="7">
        <v>7082.1</v>
      </c>
      <c r="F46" s="7">
        <f t="shared" si="0"/>
        <v>0.82193793103557777</v>
      </c>
    </row>
    <row r="47" spans="1:9" x14ac:dyDescent="0.2">
      <c r="A47" s="7" t="s">
        <v>240</v>
      </c>
      <c r="B47" s="7" t="s">
        <v>241</v>
      </c>
      <c r="C47" s="7" t="s">
        <v>49</v>
      </c>
      <c r="D47" s="7">
        <v>3500000</v>
      </c>
      <c r="E47" s="7">
        <v>6783</v>
      </c>
      <c r="F47" s="7">
        <f t="shared" si="0"/>
        <v>0.78722483249520947</v>
      </c>
    </row>
    <row r="48" spans="1:9" x14ac:dyDescent="0.2">
      <c r="A48" s="6" t="s">
        <v>131</v>
      </c>
      <c r="B48" s="7"/>
      <c r="C48" s="7"/>
      <c r="D48" s="7"/>
      <c r="E48" s="6">
        <f xml:space="preserve"> SUM(E8:E47)</f>
        <v>828853.06549999991</v>
      </c>
      <c r="F48" s="6">
        <f>SUM(F8:F47)</f>
        <v>96.195446801028808</v>
      </c>
    </row>
    <row r="49" spans="1:10" x14ac:dyDescent="0.2">
      <c r="A49" s="7"/>
      <c r="B49" s="7"/>
      <c r="C49" s="7"/>
      <c r="D49" s="7"/>
      <c r="E49" s="7"/>
      <c r="F49" s="7"/>
    </row>
    <row r="50" spans="1:10" x14ac:dyDescent="0.2">
      <c r="A50" s="6" t="s">
        <v>131</v>
      </c>
      <c r="B50" s="7"/>
      <c r="C50" s="7"/>
      <c r="D50" s="7"/>
      <c r="E50" s="6">
        <f>E48</f>
        <v>828853.06549999991</v>
      </c>
      <c r="F50" s="6">
        <f>F48</f>
        <v>96.195446801028808</v>
      </c>
      <c r="I50" s="1"/>
      <c r="J50" s="1"/>
    </row>
    <row r="51" spans="1:10" x14ac:dyDescent="0.2">
      <c r="A51" s="7"/>
      <c r="B51" s="7"/>
      <c r="C51" s="7"/>
      <c r="D51" s="7"/>
      <c r="E51" s="7"/>
      <c r="F51" s="7"/>
    </row>
    <row r="52" spans="1:10" x14ac:dyDescent="0.2">
      <c r="A52" s="6" t="s">
        <v>139</v>
      </c>
      <c r="B52" s="7"/>
      <c r="C52" s="7"/>
      <c r="D52" s="7"/>
      <c r="E52" s="6">
        <v>32781.339311700001</v>
      </c>
      <c r="F52" s="6">
        <f t="shared" ref="F52" si="1">E52/$E$54*100</f>
        <v>3.8045531989712016</v>
      </c>
      <c r="I52" s="1"/>
      <c r="J52" s="1"/>
    </row>
    <row r="53" spans="1:10" x14ac:dyDescent="0.2">
      <c r="A53" s="7"/>
      <c r="B53" s="7"/>
      <c r="C53" s="7"/>
      <c r="D53" s="7"/>
      <c r="E53" s="7"/>
      <c r="F53" s="7"/>
    </row>
    <row r="54" spans="1:10" x14ac:dyDescent="0.2">
      <c r="A54" s="8" t="s">
        <v>140</v>
      </c>
      <c r="B54" s="5"/>
      <c r="C54" s="5"/>
      <c r="D54" s="5"/>
      <c r="E54" s="8">
        <f>E50+E52</f>
        <v>861634.40481169987</v>
      </c>
      <c r="F54" s="8">
        <f>F50+F52</f>
        <v>100.00000000000001</v>
      </c>
      <c r="I54" s="1"/>
      <c r="J54" s="1"/>
    </row>
    <row r="56" spans="1:10" x14ac:dyDescent="0.2">
      <c r="A56" s="9" t="s">
        <v>141</v>
      </c>
    </row>
    <row r="57" spans="1:10" x14ac:dyDescent="0.2">
      <c r="A57" s="9" t="s">
        <v>142</v>
      </c>
    </row>
    <row r="58" spans="1:10" x14ac:dyDescent="0.2">
      <c r="A58" s="9" t="s">
        <v>143</v>
      </c>
    </row>
    <row r="59" spans="1:10" x14ac:dyDescent="0.2">
      <c r="A59" s="1" t="s">
        <v>144</v>
      </c>
      <c r="B59" s="10">
        <v>45.456299999999999</v>
      </c>
      <c r="D59" s="10"/>
    </row>
    <row r="60" spans="1:10" x14ac:dyDescent="0.2">
      <c r="A60" s="1" t="s">
        <v>145</v>
      </c>
      <c r="B60" s="10">
        <v>462.38709999999998</v>
      </c>
      <c r="D60" s="10"/>
    </row>
    <row r="61" spans="1:10" x14ac:dyDescent="0.2">
      <c r="A61" s="1" t="s">
        <v>146</v>
      </c>
      <c r="B61" s="10">
        <v>43.356299999999997</v>
      </c>
      <c r="D61" s="10"/>
    </row>
    <row r="62" spans="1:10" x14ac:dyDescent="0.2">
      <c r="A62" s="1" t="s">
        <v>147</v>
      </c>
      <c r="B62" s="10">
        <v>445.11099999999999</v>
      </c>
      <c r="D62" s="10"/>
    </row>
    <row r="64" spans="1:10" x14ac:dyDescent="0.2">
      <c r="A64" s="9" t="s">
        <v>148</v>
      </c>
    </row>
    <row r="65" spans="1:4" x14ac:dyDescent="0.2">
      <c r="A65" s="1" t="s">
        <v>144</v>
      </c>
      <c r="B65" s="10">
        <v>44.863</v>
      </c>
      <c r="D65" s="10"/>
    </row>
    <row r="66" spans="1:4" x14ac:dyDescent="0.2">
      <c r="A66" s="1" t="s">
        <v>145</v>
      </c>
      <c r="B66" s="10">
        <v>497.59179999999998</v>
      </c>
      <c r="D66" s="10"/>
    </row>
    <row r="67" spans="1:4" x14ac:dyDescent="0.2">
      <c r="A67" s="1" t="s">
        <v>146</v>
      </c>
      <c r="B67" s="10">
        <v>42.390500000000003</v>
      </c>
      <c r="D67" s="10"/>
    </row>
    <row r="68" spans="1:4" x14ac:dyDescent="0.2">
      <c r="A68" s="1" t="s">
        <v>147</v>
      </c>
      <c r="B68" s="10">
        <v>476.79809999999998</v>
      </c>
      <c r="D68" s="10"/>
    </row>
    <row r="70" spans="1:4" x14ac:dyDescent="0.2">
      <c r="A70" s="9" t="s">
        <v>149</v>
      </c>
      <c r="B70" s="11"/>
    </row>
    <row r="71" spans="1:4" x14ac:dyDescent="0.2">
      <c r="A71" s="22" t="s">
        <v>634</v>
      </c>
      <c r="B71" s="23"/>
      <c r="C71" s="51" t="s">
        <v>635</v>
      </c>
      <c r="D71" s="52"/>
    </row>
    <row r="72" spans="1:4" x14ac:dyDescent="0.2">
      <c r="A72" s="53"/>
      <c r="B72" s="54"/>
      <c r="C72" s="24" t="s">
        <v>636</v>
      </c>
      <c r="D72" s="24" t="s">
        <v>637</v>
      </c>
    </row>
    <row r="73" spans="1:4" x14ac:dyDescent="0.2">
      <c r="A73" s="25" t="s">
        <v>639</v>
      </c>
      <c r="B73" s="26"/>
      <c r="C73" s="27">
        <v>4</v>
      </c>
      <c r="D73" s="27">
        <v>4</v>
      </c>
    </row>
    <row r="74" spans="1:4" x14ac:dyDescent="0.2">
      <c r="A74" s="25" t="s">
        <v>638</v>
      </c>
      <c r="B74" s="26"/>
      <c r="C74" s="27">
        <v>4</v>
      </c>
      <c r="D74" s="27">
        <v>4</v>
      </c>
    </row>
    <row r="76" spans="1:4" x14ac:dyDescent="0.2">
      <c r="A76" s="9" t="s">
        <v>151</v>
      </c>
      <c r="B76" s="12">
        <v>0.10862169634871122</v>
      </c>
    </row>
  </sheetData>
  <mergeCells count="3">
    <mergeCell ref="A1:E1"/>
    <mergeCell ref="C71:D71"/>
    <mergeCell ref="A72:B7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45" style="1" bestFit="1" customWidth="1"/>
    <col min="3" max="3" width="12" style="1" customWidth="1"/>
    <col min="4" max="4" width="12" style="1" bestFit="1" customWidth="1"/>
    <col min="5" max="5" width="24" style="1" bestFit="1" customWidth="1"/>
    <col min="6" max="6" width="14.140625" style="1" bestFit="1" customWidth="1"/>
    <col min="7" max="7" width="10" style="2" bestFit="1" customWidth="1"/>
    <col min="8" max="16384" width="9.140625" style="2"/>
  </cols>
  <sheetData>
    <row r="1" spans="1:6" x14ac:dyDescent="0.2">
      <c r="A1" s="50" t="s">
        <v>152</v>
      </c>
      <c r="B1" s="50"/>
      <c r="C1" s="50"/>
      <c r="D1" s="50"/>
      <c r="E1" s="50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153</v>
      </c>
      <c r="B8" s="7" t="s">
        <v>154</v>
      </c>
      <c r="C8" s="7" t="s">
        <v>111</v>
      </c>
      <c r="D8" s="7">
        <v>17000</v>
      </c>
      <c r="E8" s="7">
        <v>218.56899999999999</v>
      </c>
      <c r="F8" s="7">
        <f>E8/$E$68*100</f>
        <v>1.7054966629836577</v>
      </c>
    </row>
    <row r="9" spans="1:6" x14ac:dyDescent="0.2">
      <c r="A9" s="7" t="s">
        <v>155</v>
      </c>
      <c r="B9" s="7" t="s">
        <v>156</v>
      </c>
      <c r="C9" s="7" t="s">
        <v>640</v>
      </c>
      <c r="D9" s="7">
        <v>134100</v>
      </c>
      <c r="E9" s="7">
        <v>185.3262</v>
      </c>
      <c r="F9" s="7">
        <f t="shared" ref="F9:F20" si="0">E9/$E$68*100</f>
        <v>1.4461026754180235</v>
      </c>
    </row>
    <row r="10" spans="1:6" x14ac:dyDescent="0.2">
      <c r="A10" s="7" t="s">
        <v>157</v>
      </c>
      <c r="B10" s="7" t="s">
        <v>158</v>
      </c>
      <c r="C10" s="7" t="s">
        <v>80</v>
      </c>
      <c r="D10" s="7">
        <v>54190</v>
      </c>
      <c r="E10" s="7">
        <v>172.35129499999999</v>
      </c>
      <c r="F10" s="7">
        <f t="shared" si="0"/>
        <v>1.3448593280996481</v>
      </c>
    </row>
    <row r="11" spans="1:6" x14ac:dyDescent="0.2">
      <c r="A11" s="7" t="s">
        <v>23</v>
      </c>
      <c r="B11" s="7" t="s">
        <v>24</v>
      </c>
      <c r="C11" s="7" t="s">
        <v>11</v>
      </c>
      <c r="D11" s="7">
        <v>47385</v>
      </c>
      <c r="E11" s="7">
        <v>167.93244000000001</v>
      </c>
      <c r="F11" s="7">
        <f t="shared" si="0"/>
        <v>1.3103789468163527</v>
      </c>
    </row>
    <row r="12" spans="1:6" x14ac:dyDescent="0.2">
      <c r="A12" s="7" t="s">
        <v>9</v>
      </c>
      <c r="B12" s="7" t="s">
        <v>10</v>
      </c>
      <c r="C12" s="7" t="s">
        <v>11</v>
      </c>
      <c r="D12" s="7">
        <v>7900</v>
      </c>
      <c r="E12" s="7">
        <v>158.4503</v>
      </c>
      <c r="F12" s="7">
        <f t="shared" si="0"/>
        <v>1.2363896888340042</v>
      </c>
    </row>
    <row r="13" spans="1:6" x14ac:dyDescent="0.2">
      <c r="A13" s="7" t="s">
        <v>159</v>
      </c>
      <c r="B13" s="7" t="s">
        <v>160</v>
      </c>
      <c r="C13" s="7" t="s">
        <v>161</v>
      </c>
      <c r="D13" s="7">
        <v>27999</v>
      </c>
      <c r="E13" s="7">
        <v>148.05871200000001</v>
      </c>
      <c r="F13" s="7">
        <f t="shared" si="0"/>
        <v>1.1553039966402303</v>
      </c>
    </row>
    <row r="14" spans="1:6" x14ac:dyDescent="0.2">
      <c r="A14" s="7" t="s">
        <v>118</v>
      </c>
      <c r="B14" s="7" t="s">
        <v>119</v>
      </c>
      <c r="C14" s="7" t="s">
        <v>106</v>
      </c>
      <c r="D14" s="7">
        <v>15402</v>
      </c>
      <c r="E14" s="7">
        <v>139.21867800000001</v>
      </c>
      <c r="F14" s="7">
        <f t="shared" si="0"/>
        <v>1.0863250998723351</v>
      </c>
    </row>
    <row r="15" spans="1:6" x14ac:dyDescent="0.2">
      <c r="A15" s="7" t="s">
        <v>43</v>
      </c>
      <c r="B15" s="7" t="s">
        <v>44</v>
      </c>
      <c r="C15" s="7" t="s">
        <v>27</v>
      </c>
      <c r="D15" s="7">
        <v>32975</v>
      </c>
      <c r="E15" s="7">
        <v>131.73512500000001</v>
      </c>
      <c r="F15" s="7">
        <f t="shared" si="0"/>
        <v>1.0279308414516015</v>
      </c>
    </row>
    <row r="16" spans="1:6" x14ac:dyDescent="0.2">
      <c r="A16" s="7" t="s">
        <v>162</v>
      </c>
      <c r="B16" s="7" t="s">
        <v>163</v>
      </c>
      <c r="C16" s="7" t="s">
        <v>22</v>
      </c>
      <c r="D16" s="7">
        <v>125455</v>
      </c>
      <c r="E16" s="7">
        <v>116.79860499999999</v>
      </c>
      <c r="F16" s="7">
        <f t="shared" si="0"/>
        <v>0.91138098755379937</v>
      </c>
    </row>
    <row r="17" spans="1:6" x14ac:dyDescent="0.2">
      <c r="A17" s="7" t="s">
        <v>164</v>
      </c>
      <c r="B17" s="7" t="s">
        <v>165</v>
      </c>
      <c r="C17" s="7" t="s">
        <v>75</v>
      </c>
      <c r="D17" s="7">
        <v>37307</v>
      </c>
      <c r="E17" s="7">
        <v>106.47417799999999</v>
      </c>
      <c r="F17" s="7">
        <f t="shared" si="0"/>
        <v>0.83081935348987279</v>
      </c>
    </row>
    <row r="18" spans="1:6" x14ac:dyDescent="0.2">
      <c r="A18" s="7" t="s">
        <v>78</v>
      </c>
      <c r="B18" s="7" t="s">
        <v>79</v>
      </c>
      <c r="C18" s="7" t="s">
        <v>80</v>
      </c>
      <c r="D18" s="7">
        <v>53117</v>
      </c>
      <c r="E18" s="7">
        <v>86.607268500000004</v>
      </c>
      <c r="F18" s="7">
        <f t="shared" si="0"/>
        <v>0.67579760815522638</v>
      </c>
    </row>
    <row r="19" spans="1:6" x14ac:dyDescent="0.2">
      <c r="A19" s="7" t="s">
        <v>122</v>
      </c>
      <c r="B19" s="7" t="s">
        <v>123</v>
      </c>
      <c r="C19" s="7" t="s">
        <v>124</v>
      </c>
      <c r="D19" s="7">
        <v>30000</v>
      </c>
      <c r="E19" s="7">
        <v>76.844999999999999</v>
      </c>
      <c r="F19" s="7">
        <f t="shared" si="0"/>
        <v>0.59962250395517747</v>
      </c>
    </row>
    <row r="20" spans="1:6" x14ac:dyDescent="0.2">
      <c r="A20" s="7" t="s">
        <v>76</v>
      </c>
      <c r="B20" s="7" t="s">
        <v>77</v>
      </c>
      <c r="C20" s="7" t="s">
        <v>34</v>
      </c>
      <c r="D20" s="7">
        <v>10071</v>
      </c>
      <c r="E20" s="7">
        <v>58.401729000000003</v>
      </c>
      <c r="F20" s="7">
        <f t="shared" si="0"/>
        <v>0.45570942778699597</v>
      </c>
    </row>
    <row r="21" spans="1:6" x14ac:dyDescent="0.2">
      <c r="A21" s="6" t="s">
        <v>131</v>
      </c>
      <c r="B21" s="7"/>
      <c r="C21" s="7"/>
      <c r="D21" s="7"/>
      <c r="E21" s="6">
        <f xml:space="preserve"> SUM(E8:E20)</f>
        <v>1766.7685304999995</v>
      </c>
      <c r="F21" s="6">
        <f>SUM(F8:F20)</f>
        <v>13.786117121056925</v>
      </c>
    </row>
    <row r="22" spans="1:6" x14ac:dyDescent="0.2">
      <c r="A22" s="7"/>
      <c r="B22" s="7"/>
      <c r="C22" s="7"/>
      <c r="D22" s="7"/>
      <c r="E22" s="7"/>
      <c r="F22" s="7"/>
    </row>
    <row r="23" spans="1:6" x14ac:dyDescent="0.2">
      <c r="A23" s="6" t="s">
        <v>166</v>
      </c>
      <c r="B23" s="7"/>
      <c r="C23" s="7"/>
      <c r="D23" s="7"/>
      <c r="E23" s="7"/>
      <c r="F23" s="7"/>
    </row>
    <row r="24" spans="1:6" x14ac:dyDescent="0.2">
      <c r="A24" s="7"/>
      <c r="B24" s="7"/>
      <c r="C24" s="7"/>
      <c r="D24" s="7"/>
      <c r="E24" s="7"/>
      <c r="F24" s="7"/>
    </row>
    <row r="25" spans="1:6" x14ac:dyDescent="0.2">
      <c r="A25" s="7"/>
      <c r="B25" s="7"/>
      <c r="C25" s="7"/>
      <c r="D25" s="7"/>
      <c r="E25" s="7"/>
      <c r="F25" s="7"/>
    </row>
    <row r="26" spans="1:6" x14ac:dyDescent="0.2">
      <c r="A26" s="7" t="s">
        <v>167</v>
      </c>
      <c r="B26" s="7" t="s">
        <v>168</v>
      </c>
      <c r="C26" s="7" t="s">
        <v>11</v>
      </c>
      <c r="D26" s="7">
        <v>627000</v>
      </c>
      <c r="E26" s="7">
        <v>460.38889540000002</v>
      </c>
      <c r="F26" s="7">
        <f t="shared" ref="F26:F61" si="1">E26/$E$68*100</f>
        <v>3.5924203559490704</v>
      </c>
    </row>
    <row r="27" spans="1:6" x14ac:dyDescent="0.2">
      <c r="A27" s="7" t="s">
        <v>169</v>
      </c>
      <c r="B27" s="7" t="s">
        <v>170</v>
      </c>
      <c r="C27" s="7" t="s">
        <v>111</v>
      </c>
      <c r="D27" s="7">
        <v>109310</v>
      </c>
      <c r="E27" s="7">
        <v>824.43435220000003</v>
      </c>
      <c r="F27" s="7">
        <f t="shared" si="1"/>
        <v>6.4330716456871455</v>
      </c>
    </row>
    <row r="28" spans="1:6" x14ac:dyDescent="0.2">
      <c r="A28" s="7" t="s">
        <v>171</v>
      </c>
      <c r="B28" s="7" t="s">
        <v>172</v>
      </c>
      <c r="C28" s="7" t="s">
        <v>111</v>
      </c>
      <c r="D28" s="7">
        <v>89724</v>
      </c>
      <c r="E28" s="7">
        <v>489.36644919999998</v>
      </c>
      <c r="F28" s="7">
        <f t="shared" si="1"/>
        <v>3.8185325736346956</v>
      </c>
    </row>
    <row r="29" spans="1:6" x14ac:dyDescent="0.2">
      <c r="A29" s="7" t="s">
        <v>173</v>
      </c>
      <c r="B29" s="7" t="s">
        <v>174</v>
      </c>
      <c r="C29" s="7" t="s">
        <v>80</v>
      </c>
      <c r="D29" s="7">
        <v>37521</v>
      </c>
      <c r="E29" s="7">
        <v>159.13396700000001</v>
      </c>
      <c r="F29" s="7">
        <f t="shared" si="1"/>
        <v>1.2417243510555092</v>
      </c>
    </row>
    <row r="30" spans="1:6" x14ac:dyDescent="0.2">
      <c r="A30" s="7" t="s">
        <v>175</v>
      </c>
      <c r="B30" s="7" t="s">
        <v>176</v>
      </c>
      <c r="C30" s="7" t="s">
        <v>63</v>
      </c>
      <c r="D30" s="7">
        <v>95800</v>
      </c>
      <c r="E30" s="7">
        <v>99.293907599999997</v>
      </c>
      <c r="F30" s="7">
        <f t="shared" si="1"/>
        <v>0.77479161302109478</v>
      </c>
    </row>
    <row r="31" spans="1:6" x14ac:dyDescent="0.2">
      <c r="A31" s="7" t="s">
        <v>177</v>
      </c>
      <c r="B31" s="7" t="s">
        <v>178</v>
      </c>
      <c r="C31" s="7" t="s">
        <v>63</v>
      </c>
      <c r="D31" s="7">
        <v>184500</v>
      </c>
      <c r="E31" s="7">
        <v>97.807427700000005</v>
      </c>
      <c r="F31" s="7">
        <f t="shared" si="1"/>
        <v>0.7631925916180492</v>
      </c>
    </row>
    <row r="32" spans="1:6" x14ac:dyDescent="0.2">
      <c r="A32" s="7" t="s">
        <v>179</v>
      </c>
      <c r="B32" s="7" t="s">
        <v>180</v>
      </c>
      <c r="C32" s="7" t="s">
        <v>11</v>
      </c>
      <c r="D32" s="7">
        <v>195429</v>
      </c>
      <c r="E32" s="7">
        <v>211.1511744</v>
      </c>
      <c r="F32" s="7">
        <f t="shared" si="1"/>
        <v>1.6476152762938951</v>
      </c>
    </row>
    <row r="33" spans="1:6" x14ac:dyDescent="0.2">
      <c r="A33" s="7" t="s">
        <v>181</v>
      </c>
      <c r="B33" s="7" t="s">
        <v>182</v>
      </c>
      <c r="C33" s="7" t="s">
        <v>80</v>
      </c>
      <c r="D33" s="7">
        <v>154700</v>
      </c>
      <c r="E33" s="7">
        <v>81.825926800000005</v>
      </c>
      <c r="F33" s="7">
        <f t="shared" si="1"/>
        <v>0.63848873858115773</v>
      </c>
    </row>
    <row r="34" spans="1:6" x14ac:dyDescent="0.2">
      <c r="A34" s="7" t="s">
        <v>183</v>
      </c>
      <c r="B34" s="7" t="s">
        <v>184</v>
      </c>
      <c r="C34" s="7" t="s">
        <v>80</v>
      </c>
      <c r="D34" s="7">
        <v>1925400</v>
      </c>
      <c r="E34" s="7">
        <v>123.5820331</v>
      </c>
      <c r="F34" s="7">
        <f t="shared" si="1"/>
        <v>0.96431216255180718</v>
      </c>
    </row>
    <row r="35" spans="1:6" x14ac:dyDescent="0.2">
      <c r="A35" s="7" t="s">
        <v>185</v>
      </c>
      <c r="B35" s="7" t="s">
        <v>186</v>
      </c>
      <c r="C35" s="7" t="s">
        <v>127</v>
      </c>
      <c r="D35" s="7">
        <v>32</v>
      </c>
      <c r="E35" s="7">
        <v>0.21113190000000001</v>
      </c>
      <c r="F35" s="7">
        <f t="shared" si="1"/>
        <v>1.6474648779076604E-3</v>
      </c>
    </row>
    <row r="36" spans="1:6" x14ac:dyDescent="0.2">
      <c r="A36" s="7" t="s">
        <v>187</v>
      </c>
      <c r="B36" s="7" t="s">
        <v>188</v>
      </c>
      <c r="C36" s="7" t="s">
        <v>27</v>
      </c>
      <c r="D36" s="7">
        <v>149000</v>
      </c>
      <c r="E36" s="7">
        <v>115.8351596</v>
      </c>
      <c r="F36" s="7">
        <f t="shared" si="1"/>
        <v>0.90386321094930855</v>
      </c>
    </row>
    <row r="37" spans="1:6" x14ac:dyDescent="0.2">
      <c r="A37" s="7" t="s">
        <v>189</v>
      </c>
      <c r="B37" s="7" t="s">
        <v>190</v>
      </c>
      <c r="C37" s="7" t="s">
        <v>191</v>
      </c>
      <c r="D37" s="7">
        <v>5500</v>
      </c>
      <c r="E37" s="7">
        <v>58.562714</v>
      </c>
      <c r="F37" s="7">
        <f t="shared" si="1"/>
        <v>0.45696559577189055</v>
      </c>
    </row>
    <row r="38" spans="1:6" x14ac:dyDescent="0.2">
      <c r="A38" s="7" t="s">
        <v>192</v>
      </c>
      <c r="B38" s="7" t="s">
        <v>193</v>
      </c>
      <c r="C38" s="7" t="s">
        <v>14</v>
      </c>
      <c r="D38" s="7">
        <v>38900</v>
      </c>
      <c r="E38" s="7">
        <v>1468.0599480000001</v>
      </c>
      <c r="F38" s="7">
        <f t="shared" si="1"/>
        <v>11.455290285328488</v>
      </c>
    </row>
    <row r="39" spans="1:6" x14ac:dyDescent="0.2">
      <c r="A39" s="7" t="s">
        <v>194</v>
      </c>
      <c r="B39" s="7" t="s">
        <v>195</v>
      </c>
      <c r="C39" s="7" t="s">
        <v>52</v>
      </c>
      <c r="D39" s="7">
        <v>235000</v>
      </c>
      <c r="E39" s="7">
        <v>137.16325399999999</v>
      </c>
      <c r="F39" s="7">
        <f t="shared" si="1"/>
        <v>1.0702866004830505</v>
      </c>
    </row>
    <row r="40" spans="1:6" x14ac:dyDescent="0.2">
      <c r="A40" s="7" t="s">
        <v>196</v>
      </c>
      <c r="B40" s="7" t="s">
        <v>197</v>
      </c>
      <c r="C40" s="7" t="s">
        <v>52</v>
      </c>
      <c r="D40" s="7">
        <v>101700</v>
      </c>
      <c r="E40" s="7">
        <v>280.65411390000003</v>
      </c>
      <c r="F40" s="7">
        <f t="shared" si="1"/>
        <v>2.1899475895899485</v>
      </c>
    </row>
    <row r="41" spans="1:6" x14ac:dyDescent="0.2">
      <c r="A41" s="7" t="s">
        <v>198</v>
      </c>
      <c r="B41" s="7" t="s">
        <v>199</v>
      </c>
      <c r="C41" s="7" t="s">
        <v>11</v>
      </c>
      <c r="D41" s="7">
        <v>19342</v>
      </c>
      <c r="E41" s="7">
        <v>248.4261406</v>
      </c>
      <c r="F41" s="7">
        <f t="shared" si="1"/>
        <v>1.9384723075605828</v>
      </c>
    </row>
    <row r="42" spans="1:6" x14ac:dyDescent="0.2">
      <c r="A42" s="7" t="s">
        <v>200</v>
      </c>
      <c r="B42" s="7" t="s">
        <v>201</v>
      </c>
      <c r="C42" s="7" t="s">
        <v>63</v>
      </c>
      <c r="D42" s="7">
        <v>6612</v>
      </c>
      <c r="E42" s="7">
        <v>66.095223500000003</v>
      </c>
      <c r="F42" s="7">
        <f t="shared" si="1"/>
        <v>0.51574186237942732</v>
      </c>
    </row>
    <row r="43" spans="1:6" x14ac:dyDescent="0.2">
      <c r="A43" s="7" t="s">
        <v>202</v>
      </c>
      <c r="B43" s="7" t="s">
        <v>203</v>
      </c>
      <c r="C43" s="7" t="s">
        <v>11</v>
      </c>
      <c r="D43" s="7">
        <v>43451</v>
      </c>
      <c r="E43" s="7">
        <v>203.931298</v>
      </c>
      <c r="F43" s="7">
        <f t="shared" si="1"/>
        <v>1.5912784897077166</v>
      </c>
    </row>
    <row r="44" spans="1:6" x14ac:dyDescent="0.2">
      <c r="A44" s="7" t="s">
        <v>204</v>
      </c>
      <c r="B44" s="7" t="s">
        <v>205</v>
      </c>
      <c r="C44" s="7" t="s">
        <v>206</v>
      </c>
      <c r="D44" s="7">
        <v>117000</v>
      </c>
      <c r="E44" s="7">
        <v>104.5949378</v>
      </c>
      <c r="F44" s="7">
        <f t="shared" si="1"/>
        <v>0.81615561851352769</v>
      </c>
    </row>
    <row r="45" spans="1:6" x14ac:dyDescent="0.2">
      <c r="A45" s="7" t="s">
        <v>207</v>
      </c>
      <c r="B45" s="7" t="s">
        <v>208</v>
      </c>
      <c r="C45" s="7" t="s">
        <v>127</v>
      </c>
      <c r="D45" s="7">
        <v>95100</v>
      </c>
      <c r="E45" s="7">
        <v>57.483024999999998</v>
      </c>
      <c r="F45" s="7">
        <f t="shared" si="1"/>
        <v>0.44854076889085909</v>
      </c>
    </row>
    <row r="46" spans="1:6" x14ac:dyDescent="0.2">
      <c r="A46" s="7" t="s">
        <v>209</v>
      </c>
      <c r="B46" s="7" t="s">
        <v>210</v>
      </c>
      <c r="C46" s="7" t="s">
        <v>211</v>
      </c>
      <c r="D46" s="7">
        <v>146714</v>
      </c>
      <c r="E46" s="7">
        <v>817.47402030000001</v>
      </c>
      <c r="F46" s="7">
        <f t="shared" si="1"/>
        <v>6.3787600881071205</v>
      </c>
    </row>
    <row r="47" spans="1:6" x14ac:dyDescent="0.2">
      <c r="A47" s="7" t="s">
        <v>212</v>
      </c>
      <c r="B47" s="7" t="s">
        <v>213</v>
      </c>
      <c r="C47" s="7" t="s">
        <v>94</v>
      </c>
      <c r="D47" s="7">
        <v>2000</v>
      </c>
      <c r="E47" s="7">
        <v>175.0228443</v>
      </c>
      <c r="F47" s="7">
        <f t="shared" si="1"/>
        <v>1.3657054609736894</v>
      </c>
    </row>
    <row r="48" spans="1:6" x14ac:dyDescent="0.2">
      <c r="A48" s="7" t="s">
        <v>214</v>
      </c>
      <c r="B48" s="7" t="s">
        <v>215</v>
      </c>
      <c r="C48" s="7" t="s">
        <v>211</v>
      </c>
      <c r="D48" s="7">
        <v>16010</v>
      </c>
      <c r="E48" s="7">
        <v>166.167912</v>
      </c>
      <c r="F48" s="7">
        <f t="shared" si="1"/>
        <v>1.2966103125830384</v>
      </c>
    </row>
    <row r="49" spans="1:10" x14ac:dyDescent="0.2">
      <c r="A49" s="7" t="s">
        <v>216</v>
      </c>
      <c r="B49" s="7" t="s">
        <v>217</v>
      </c>
      <c r="C49" s="7" t="s">
        <v>80</v>
      </c>
      <c r="D49" s="7">
        <v>10363</v>
      </c>
      <c r="E49" s="7">
        <v>1317.0706990000001</v>
      </c>
      <c r="F49" s="7">
        <f t="shared" si="1"/>
        <v>10.277119271525486</v>
      </c>
    </row>
    <row r="50" spans="1:10" x14ac:dyDescent="0.2">
      <c r="A50" s="7" t="s">
        <v>218</v>
      </c>
      <c r="B50" s="7" t="s">
        <v>219</v>
      </c>
      <c r="C50" s="7" t="s">
        <v>14</v>
      </c>
      <c r="D50" s="7">
        <v>6200</v>
      </c>
      <c r="E50" s="7">
        <v>194.41000890000001</v>
      </c>
      <c r="F50" s="7">
        <f t="shared" si="1"/>
        <v>1.5169837508044288</v>
      </c>
    </row>
    <row r="51" spans="1:10" x14ac:dyDescent="0.2">
      <c r="A51" s="7" t="s">
        <v>220</v>
      </c>
      <c r="B51" s="7" t="s">
        <v>221</v>
      </c>
      <c r="C51" s="7" t="s">
        <v>222</v>
      </c>
      <c r="D51" s="7">
        <v>3660</v>
      </c>
      <c r="E51" s="7">
        <v>212.1724274</v>
      </c>
      <c r="F51" s="7">
        <f t="shared" si="1"/>
        <v>1.6555841263300946</v>
      </c>
    </row>
    <row r="52" spans="1:10" x14ac:dyDescent="0.2">
      <c r="A52" s="15" t="s">
        <v>603</v>
      </c>
      <c r="B52" s="15" t="s">
        <v>604</v>
      </c>
      <c r="C52" s="15" t="s">
        <v>211</v>
      </c>
      <c r="D52" s="15">
        <v>642</v>
      </c>
      <c r="E52" s="15">
        <v>956.33402069999988</v>
      </c>
      <c r="F52" s="7">
        <f t="shared" si="1"/>
        <v>7.4622864221440102</v>
      </c>
    </row>
    <row r="53" spans="1:10" x14ac:dyDescent="0.2">
      <c r="A53" s="15" t="s">
        <v>605</v>
      </c>
      <c r="B53" s="15" t="s">
        <v>606</v>
      </c>
      <c r="C53" s="15" t="s">
        <v>91</v>
      </c>
      <c r="D53" s="15">
        <v>17538</v>
      </c>
      <c r="E53" s="15">
        <v>523.58287259999997</v>
      </c>
      <c r="F53" s="7">
        <f t="shared" si="1"/>
        <v>4.0855237568671567</v>
      </c>
    </row>
    <row r="54" spans="1:10" x14ac:dyDescent="0.2">
      <c r="A54" s="15" t="s">
        <v>607</v>
      </c>
      <c r="B54" s="15" t="s">
        <v>608</v>
      </c>
      <c r="C54" s="15" t="s">
        <v>11</v>
      </c>
      <c r="D54" s="15">
        <v>75264</v>
      </c>
      <c r="E54" s="15">
        <v>229.94668910000001</v>
      </c>
      <c r="F54" s="7">
        <f t="shared" si="1"/>
        <v>1.7942769144946937</v>
      </c>
    </row>
    <row r="55" spans="1:10" x14ac:dyDescent="0.2">
      <c r="A55" s="15" t="s">
        <v>609</v>
      </c>
      <c r="B55" s="15" t="s">
        <v>610</v>
      </c>
      <c r="C55" s="15" t="s">
        <v>127</v>
      </c>
      <c r="D55" s="15">
        <v>466</v>
      </c>
      <c r="E55" s="15">
        <v>253.18113160000001</v>
      </c>
      <c r="F55" s="7">
        <f t="shared" si="1"/>
        <v>1.97557556229029</v>
      </c>
    </row>
    <row r="56" spans="1:10" x14ac:dyDescent="0.2">
      <c r="A56" s="15" t="s">
        <v>611</v>
      </c>
      <c r="B56" s="15" t="s">
        <v>612</v>
      </c>
      <c r="C56" s="15" t="s">
        <v>11</v>
      </c>
      <c r="D56" s="15">
        <v>5267</v>
      </c>
      <c r="E56" s="15">
        <v>167.60792710000001</v>
      </c>
      <c r="F56" s="7">
        <f t="shared" si="1"/>
        <v>1.3078467685657993</v>
      </c>
    </row>
    <row r="57" spans="1:10" x14ac:dyDescent="0.2">
      <c r="A57" s="15" t="s">
        <v>613</v>
      </c>
      <c r="B57" s="15" t="s">
        <v>614</v>
      </c>
      <c r="C57" s="15" t="s">
        <v>52</v>
      </c>
      <c r="D57" s="15">
        <v>87300</v>
      </c>
      <c r="E57" s="15">
        <v>174.88532519999998</v>
      </c>
      <c r="F57" s="7">
        <f t="shared" si="1"/>
        <v>1.3646323977023813</v>
      </c>
    </row>
    <row r="58" spans="1:10" x14ac:dyDescent="0.2">
      <c r="A58" s="15" t="s">
        <v>599</v>
      </c>
      <c r="B58" s="15" t="s">
        <v>600</v>
      </c>
      <c r="C58" s="15" t="s">
        <v>34</v>
      </c>
      <c r="D58" s="15">
        <v>455</v>
      </c>
      <c r="E58" s="15">
        <v>165.16537339999999</v>
      </c>
      <c r="F58" s="7">
        <f t="shared" si="1"/>
        <v>1.2887874912460129</v>
      </c>
    </row>
    <row r="59" spans="1:10" x14ac:dyDescent="0.2">
      <c r="A59" s="15" t="s">
        <v>615</v>
      </c>
      <c r="B59" s="15" t="s">
        <v>616</v>
      </c>
      <c r="C59" s="15" t="s">
        <v>34</v>
      </c>
      <c r="D59" s="15">
        <v>2997</v>
      </c>
      <c r="E59" s="15">
        <v>103.24441880000001</v>
      </c>
      <c r="F59" s="7">
        <f t="shared" si="1"/>
        <v>0.80561750172754243</v>
      </c>
    </row>
    <row r="60" spans="1:10" x14ac:dyDescent="0.2">
      <c r="A60" s="15" t="s">
        <v>562</v>
      </c>
      <c r="B60" s="15" t="s">
        <v>563</v>
      </c>
      <c r="C60" s="15" t="s">
        <v>14</v>
      </c>
      <c r="D60" s="15">
        <v>4500</v>
      </c>
      <c r="E60" s="15">
        <v>88.512277600000004</v>
      </c>
      <c r="F60" s="7">
        <f t="shared" si="1"/>
        <v>0.69066241818319696</v>
      </c>
      <c r="G60" s="13"/>
    </row>
    <row r="61" spans="1:10" x14ac:dyDescent="0.2">
      <c r="A61" s="15" t="s">
        <v>617</v>
      </c>
      <c r="B61" s="15" t="s">
        <v>618</v>
      </c>
      <c r="C61" s="15" t="s">
        <v>130</v>
      </c>
      <c r="D61" s="15">
        <v>2084</v>
      </c>
      <c r="E61" s="15">
        <v>65.446659800000006</v>
      </c>
      <c r="F61" s="7">
        <f t="shared" si="1"/>
        <v>0.51068111165044783</v>
      </c>
    </row>
    <row r="62" spans="1:10" x14ac:dyDescent="0.2">
      <c r="A62" s="6" t="s">
        <v>131</v>
      </c>
      <c r="B62" s="7"/>
      <c r="C62" s="7"/>
      <c r="D62" s="7"/>
      <c r="E62" s="6">
        <f>SUM(E26:E61)</f>
        <v>10898.2256875</v>
      </c>
      <c r="F62" s="6">
        <f>SUM(F26:F61)</f>
        <v>85.038992457640504</v>
      </c>
    </row>
    <row r="63" spans="1:10" x14ac:dyDescent="0.2">
      <c r="A63" s="7"/>
      <c r="B63" s="7"/>
      <c r="C63" s="7"/>
      <c r="D63" s="7"/>
      <c r="E63" s="7"/>
      <c r="F63" s="7"/>
    </row>
    <row r="64" spans="1:10" x14ac:dyDescent="0.2">
      <c r="A64" s="6" t="s">
        <v>131</v>
      </c>
      <c r="B64" s="7"/>
      <c r="C64" s="7"/>
      <c r="D64" s="7"/>
      <c r="E64" s="6">
        <f>E62+E21</f>
        <v>12664.994218</v>
      </c>
      <c r="F64" s="6">
        <f>F62+F21</f>
        <v>98.825109578697436</v>
      </c>
      <c r="I64" s="1"/>
      <c r="J64" s="1"/>
    </row>
    <row r="65" spans="1:10" x14ac:dyDescent="0.2">
      <c r="A65" s="7"/>
      <c r="B65" s="7"/>
      <c r="C65" s="7"/>
      <c r="D65" s="7"/>
      <c r="E65" s="7"/>
      <c r="F65" s="7"/>
    </row>
    <row r="66" spans="1:10" x14ac:dyDescent="0.2">
      <c r="A66" s="6" t="s">
        <v>139</v>
      </c>
      <c r="B66" s="7"/>
      <c r="C66" s="7"/>
      <c r="D66" s="7"/>
      <c r="E66" s="6">
        <v>150.5688226</v>
      </c>
      <c r="F66" s="6">
        <f t="shared" ref="F66" si="2">E66/$E$68*100</f>
        <v>1.1748904213025559</v>
      </c>
      <c r="I66" s="1"/>
      <c r="J66" s="1"/>
    </row>
    <row r="67" spans="1:10" x14ac:dyDescent="0.2">
      <c r="A67" s="7"/>
      <c r="B67" s="7"/>
      <c r="C67" s="7"/>
      <c r="D67" s="7"/>
      <c r="E67" s="7"/>
      <c r="F67" s="7"/>
    </row>
    <row r="68" spans="1:10" x14ac:dyDescent="0.2">
      <c r="A68" s="8" t="s">
        <v>140</v>
      </c>
      <c r="B68" s="5"/>
      <c r="C68" s="5"/>
      <c r="D68" s="5"/>
      <c r="E68" s="8">
        <f>E64+E66</f>
        <v>12815.5630406</v>
      </c>
      <c r="F68" s="8">
        <f xml:space="preserve"> ROUND(SUM(F64:F67),2)</f>
        <v>100</v>
      </c>
      <c r="I68" s="1"/>
      <c r="J68" s="1"/>
    </row>
    <row r="70" spans="1:10" x14ac:dyDescent="0.2">
      <c r="A70" s="9" t="s">
        <v>141</v>
      </c>
    </row>
    <row r="71" spans="1:10" x14ac:dyDescent="0.2">
      <c r="A71" s="9" t="s">
        <v>142</v>
      </c>
    </row>
    <row r="72" spans="1:10" x14ac:dyDescent="0.2">
      <c r="A72" s="9" t="s">
        <v>143</v>
      </c>
    </row>
    <row r="73" spans="1:10" x14ac:dyDescent="0.2">
      <c r="A73" s="1" t="s">
        <v>144</v>
      </c>
      <c r="B73" s="10">
        <v>14.7425</v>
      </c>
      <c r="D73" s="10"/>
    </row>
    <row r="74" spans="1:10" x14ac:dyDescent="0.2">
      <c r="A74" s="1" t="s">
        <v>145</v>
      </c>
      <c r="B74" s="10">
        <v>21.2515</v>
      </c>
      <c r="D74" s="10"/>
    </row>
    <row r="75" spans="1:10" x14ac:dyDescent="0.2">
      <c r="A75" s="1" t="s">
        <v>146</v>
      </c>
      <c r="B75" s="10">
        <v>14.310700000000001</v>
      </c>
      <c r="D75" s="10"/>
    </row>
    <row r="76" spans="1:10" x14ac:dyDescent="0.2">
      <c r="A76" s="1" t="s">
        <v>147</v>
      </c>
      <c r="B76" s="10">
        <v>20.628299999999999</v>
      </c>
      <c r="D76" s="10"/>
    </row>
    <row r="78" spans="1:10" x14ac:dyDescent="0.2">
      <c r="A78" s="9" t="s">
        <v>148</v>
      </c>
    </row>
    <row r="79" spans="1:10" x14ac:dyDescent="0.2">
      <c r="A79" s="1" t="s">
        <v>144</v>
      </c>
      <c r="B79" s="10">
        <v>15.6363</v>
      </c>
      <c r="D79" s="10"/>
    </row>
    <row r="80" spans="1:10" x14ac:dyDescent="0.2">
      <c r="A80" s="1" t="s">
        <v>145</v>
      </c>
      <c r="B80" s="10">
        <v>24.4558</v>
      </c>
      <c r="D80" s="10"/>
    </row>
    <row r="81" spans="1:4" x14ac:dyDescent="0.2">
      <c r="A81" s="1" t="s">
        <v>146</v>
      </c>
      <c r="B81" s="10">
        <v>15.0932</v>
      </c>
      <c r="D81" s="10"/>
    </row>
    <row r="82" spans="1:4" x14ac:dyDescent="0.2">
      <c r="A82" s="1" t="s">
        <v>147</v>
      </c>
      <c r="B82" s="10">
        <v>23.6496</v>
      </c>
      <c r="D82" s="10"/>
    </row>
    <row r="84" spans="1:4" x14ac:dyDescent="0.2">
      <c r="A84" s="9" t="s">
        <v>149</v>
      </c>
      <c r="B84" s="11"/>
    </row>
    <row r="85" spans="1:4" x14ac:dyDescent="0.2">
      <c r="A85" s="22" t="s">
        <v>634</v>
      </c>
      <c r="B85" s="23"/>
      <c r="C85" s="51" t="s">
        <v>635</v>
      </c>
      <c r="D85" s="52"/>
    </row>
    <row r="86" spans="1:4" x14ac:dyDescent="0.2">
      <c r="A86" s="53"/>
      <c r="B86" s="54"/>
      <c r="C86" s="24" t="s">
        <v>636</v>
      </c>
      <c r="D86" s="24" t="s">
        <v>637</v>
      </c>
    </row>
    <row r="87" spans="1:4" x14ac:dyDescent="0.2">
      <c r="A87" s="25" t="s">
        <v>639</v>
      </c>
      <c r="B87" s="26"/>
      <c r="C87" s="31">
        <v>0.90283127500000004</v>
      </c>
      <c r="D87" s="31">
        <v>0.83645610000000004</v>
      </c>
    </row>
    <row r="88" spans="1:4" x14ac:dyDescent="0.2">
      <c r="A88" s="25" t="s">
        <v>638</v>
      </c>
      <c r="B88" s="26"/>
      <c r="C88" s="31">
        <v>0.90283127500000004</v>
      </c>
      <c r="D88" s="31">
        <v>0.83645610000000004</v>
      </c>
    </row>
    <row r="89" spans="1:4" x14ac:dyDescent="0.2">
      <c r="A89" s="9"/>
      <c r="B89" s="11"/>
    </row>
    <row r="90" spans="1:4" x14ac:dyDescent="0.2">
      <c r="A90" s="9"/>
      <c r="B90" s="11"/>
    </row>
    <row r="91" spans="1:4" x14ac:dyDescent="0.2">
      <c r="A91" s="9" t="s">
        <v>151</v>
      </c>
      <c r="B91" s="12">
        <v>0.12764384158632147</v>
      </c>
    </row>
  </sheetData>
  <mergeCells count="3">
    <mergeCell ref="A1:E1"/>
    <mergeCell ref="C85:D85"/>
    <mergeCell ref="A86:B8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39.140625" style="1" bestFit="1" customWidth="1"/>
    <col min="3" max="3" width="20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7" width="10.85546875" style="2" bestFit="1" customWidth="1"/>
    <col min="8" max="16384" width="9.140625" style="2"/>
  </cols>
  <sheetData>
    <row r="1" spans="1:6" x14ac:dyDescent="0.2">
      <c r="A1" s="50" t="s">
        <v>0</v>
      </c>
      <c r="B1" s="50"/>
      <c r="C1" s="50"/>
      <c r="D1" s="50"/>
      <c r="E1" s="50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7">
        <v>5900000</v>
      </c>
      <c r="E8" s="7">
        <v>118336.3</v>
      </c>
      <c r="F8" s="7">
        <f>E8/$E$78*100</f>
        <v>9.6222710540770287</v>
      </c>
    </row>
    <row r="9" spans="1:6" x14ac:dyDescent="0.2">
      <c r="A9" s="7" t="s">
        <v>12</v>
      </c>
      <c r="B9" s="7" t="s">
        <v>13</v>
      </c>
      <c r="C9" s="7" t="s">
        <v>14</v>
      </c>
      <c r="D9" s="7">
        <v>5100000</v>
      </c>
      <c r="E9" s="7">
        <v>58662.75</v>
      </c>
      <c r="F9" s="7">
        <f t="shared" ref="F9:F57" si="0">E9/$E$78*100</f>
        <v>4.7700399731743959</v>
      </c>
    </row>
    <row r="10" spans="1:6" x14ac:dyDescent="0.2">
      <c r="A10" s="7" t="s">
        <v>15</v>
      </c>
      <c r="B10" s="7" t="s">
        <v>16</v>
      </c>
      <c r="C10" s="7" t="s">
        <v>11</v>
      </c>
      <c r="D10" s="7">
        <v>16000000</v>
      </c>
      <c r="E10" s="7">
        <v>56472</v>
      </c>
      <c r="F10" s="7">
        <f t="shared" si="0"/>
        <v>4.5919036759290082</v>
      </c>
    </row>
    <row r="11" spans="1:6" x14ac:dyDescent="0.2">
      <c r="A11" s="7" t="s">
        <v>17</v>
      </c>
      <c r="B11" s="7" t="s">
        <v>18</v>
      </c>
      <c r="C11" s="7" t="s">
        <v>19</v>
      </c>
      <c r="D11" s="7">
        <v>3700000</v>
      </c>
      <c r="E11" s="7">
        <v>52410.5</v>
      </c>
      <c r="F11" s="7">
        <f t="shared" si="0"/>
        <v>4.2616512184317417</v>
      </c>
    </row>
    <row r="12" spans="1:6" x14ac:dyDescent="0.2">
      <c r="A12" s="7" t="s">
        <v>20</v>
      </c>
      <c r="B12" s="7" t="s">
        <v>21</v>
      </c>
      <c r="C12" s="7" t="s">
        <v>22</v>
      </c>
      <c r="D12" s="7">
        <v>11700000</v>
      </c>
      <c r="E12" s="7">
        <v>51462.45</v>
      </c>
      <c r="F12" s="7">
        <f t="shared" si="0"/>
        <v>4.1845624969420738</v>
      </c>
    </row>
    <row r="13" spans="1:6" x14ac:dyDescent="0.2">
      <c r="A13" s="7" t="s">
        <v>23</v>
      </c>
      <c r="B13" s="7" t="s">
        <v>24</v>
      </c>
      <c r="C13" s="7" t="s">
        <v>11</v>
      </c>
      <c r="D13" s="7">
        <v>14500000</v>
      </c>
      <c r="E13" s="7">
        <v>51388</v>
      </c>
      <c r="F13" s="7">
        <f t="shared" si="0"/>
        <v>4.1785087494446786</v>
      </c>
    </row>
    <row r="14" spans="1:6" x14ac:dyDescent="0.2">
      <c r="A14" s="7" t="s">
        <v>25</v>
      </c>
      <c r="B14" s="7" t="s">
        <v>26</v>
      </c>
      <c r="C14" s="7" t="s">
        <v>27</v>
      </c>
      <c r="D14" s="7">
        <v>5200000</v>
      </c>
      <c r="E14" s="7">
        <v>39678.6</v>
      </c>
      <c r="F14" s="7">
        <f t="shared" si="0"/>
        <v>3.2263831490954233</v>
      </c>
    </row>
    <row r="15" spans="1:6" x14ac:dyDescent="0.2">
      <c r="A15" s="7" t="s">
        <v>28</v>
      </c>
      <c r="B15" s="7" t="s">
        <v>29</v>
      </c>
      <c r="C15" s="7" t="s">
        <v>11</v>
      </c>
      <c r="D15" s="7">
        <v>3400000</v>
      </c>
      <c r="E15" s="7">
        <v>37704.300000000003</v>
      </c>
      <c r="F15" s="7">
        <f t="shared" si="0"/>
        <v>3.0658470351383009</v>
      </c>
    </row>
    <row r="16" spans="1:6" x14ac:dyDescent="0.2">
      <c r="A16" s="7" t="s">
        <v>30</v>
      </c>
      <c r="B16" s="7" t="s">
        <v>31</v>
      </c>
      <c r="C16" s="7" t="s">
        <v>11</v>
      </c>
      <c r="D16" s="7">
        <v>6000000</v>
      </c>
      <c r="E16" s="7">
        <v>35616</v>
      </c>
      <c r="F16" s="7">
        <f t="shared" si="0"/>
        <v>2.8960412473772417</v>
      </c>
    </row>
    <row r="17" spans="1:6" x14ac:dyDescent="0.2">
      <c r="A17" s="7" t="s">
        <v>32</v>
      </c>
      <c r="B17" s="7" t="s">
        <v>33</v>
      </c>
      <c r="C17" s="7" t="s">
        <v>34</v>
      </c>
      <c r="D17" s="7">
        <v>1270000</v>
      </c>
      <c r="E17" s="7">
        <v>28261.945</v>
      </c>
      <c r="F17" s="7">
        <f t="shared" si="0"/>
        <v>2.298061501884181</v>
      </c>
    </row>
    <row r="18" spans="1:6" x14ac:dyDescent="0.2">
      <c r="A18" s="7" t="s">
        <v>35</v>
      </c>
      <c r="B18" s="7" t="s">
        <v>36</v>
      </c>
      <c r="C18" s="7" t="s">
        <v>14</v>
      </c>
      <c r="D18" s="7">
        <v>2800000</v>
      </c>
      <c r="E18" s="7">
        <v>27623.4</v>
      </c>
      <c r="F18" s="7">
        <f t="shared" si="0"/>
        <v>2.2461395382075611</v>
      </c>
    </row>
    <row r="19" spans="1:6" x14ac:dyDescent="0.2">
      <c r="A19" s="7" t="s">
        <v>37</v>
      </c>
      <c r="B19" s="7" t="s">
        <v>38</v>
      </c>
      <c r="C19" s="7" t="s">
        <v>19</v>
      </c>
      <c r="D19" s="7">
        <v>4200000</v>
      </c>
      <c r="E19" s="7">
        <v>25410</v>
      </c>
      <c r="F19" s="7">
        <f t="shared" si="0"/>
        <v>2.0661615031406027</v>
      </c>
    </row>
    <row r="20" spans="1:6" x14ac:dyDescent="0.2">
      <c r="A20" s="7" t="s">
        <v>39</v>
      </c>
      <c r="B20" s="7" t="s">
        <v>40</v>
      </c>
      <c r="C20" s="7" t="s">
        <v>11</v>
      </c>
      <c r="D20" s="7">
        <v>8000000</v>
      </c>
      <c r="E20" s="7">
        <v>25060</v>
      </c>
      <c r="F20" s="7">
        <f t="shared" si="0"/>
        <v>2.0377019783039554</v>
      </c>
    </row>
    <row r="21" spans="1:6" x14ac:dyDescent="0.2">
      <c r="A21" s="7" t="s">
        <v>41</v>
      </c>
      <c r="B21" s="7" t="s">
        <v>42</v>
      </c>
      <c r="C21" s="7" t="s">
        <v>14</v>
      </c>
      <c r="D21" s="7">
        <v>4000000</v>
      </c>
      <c r="E21" s="7">
        <v>24506</v>
      </c>
      <c r="F21" s="7">
        <f t="shared" si="0"/>
        <v>1.9926546161339476</v>
      </c>
    </row>
    <row r="22" spans="1:6" x14ac:dyDescent="0.2">
      <c r="A22" s="7" t="s">
        <v>43</v>
      </c>
      <c r="B22" s="7" t="s">
        <v>44</v>
      </c>
      <c r="C22" s="7" t="s">
        <v>27</v>
      </c>
      <c r="D22" s="7">
        <v>6000000</v>
      </c>
      <c r="E22" s="7">
        <v>23970</v>
      </c>
      <c r="F22" s="7">
        <f t="shared" si="0"/>
        <v>1.9490708866698248</v>
      </c>
    </row>
    <row r="23" spans="1:6" x14ac:dyDescent="0.2">
      <c r="A23" s="7" t="s">
        <v>45</v>
      </c>
      <c r="B23" s="7" t="s">
        <v>46</v>
      </c>
      <c r="C23" s="7" t="s">
        <v>34</v>
      </c>
      <c r="D23" s="7">
        <v>5600000</v>
      </c>
      <c r="E23" s="7">
        <v>23844.799999999999</v>
      </c>
      <c r="F23" s="7">
        <f t="shared" si="0"/>
        <v>1.9388905080711154</v>
      </c>
    </row>
    <row r="24" spans="1:6" x14ac:dyDescent="0.2">
      <c r="A24" s="7" t="s">
        <v>47</v>
      </c>
      <c r="B24" s="7" t="s">
        <v>48</v>
      </c>
      <c r="C24" s="7" t="s">
        <v>49</v>
      </c>
      <c r="D24" s="7">
        <v>14000000</v>
      </c>
      <c r="E24" s="7">
        <v>23835</v>
      </c>
      <c r="F24" s="7">
        <f t="shared" si="0"/>
        <v>1.9380936413756891</v>
      </c>
    </row>
    <row r="25" spans="1:6" x14ac:dyDescent="0.2">
      <c r="A25" s="7" t="s">
        <v>50</v>
      </c>
      <c r="B25" s="7" t="s">
        <v>51</v>
      </c>
      <c r="C25" s="7" t="s">
        <v>52</v>
      </c>
      <c r="D25" s="7">
        <v>2000000</v>
      </c>
      <c r="E25" s="7">
        <v>22931</v>
      </c>
      <c r="F25" s="7">
        <f t="shared" si="0"/>
        <v>1.8645867543690342</v>
      </c>
    </row>
    <row r="26" spans="1:6" x14ac:dyDescent="0.2">
      <c r="A26" s="7" t="s">
        <v>53</v>
      </c>
      <c r="B26" s="7" t="s">
        <v>54</v>
      </c>
      <c r="C26" s="7" t="s">
        <v>27</v>
      </c>
      <c r="D26" s="7">
        <v>600000</v>
      </c>
      <c r="E26" s="7">
        <v>22148.7</v>
      </c>
      <c r="F26" s="7">
        <f t="shared" si="0"/>
        <v>1.8009756507127221</v>
      </c>
    </row>
    <row r="27" spans="1:6" x14ac:dyDescent="0.2">
      <c r="A27" s="7" t="s">
        <v>55</v>
      </c>
      <c r="B27" s="7" t="s">
        <v>56</v>
      </c>
      <c r="C27" s="7" t="s">
        <v>27</v>
      </c>
      <c r="D27" s="7">
        <v>640000</v>
      </c>
      <c r="E27" s="7">
        <v>21357.759999999998</v>
      </c>
      <c r="F27" s="7">
        <f t="shared" si="0"/>
        <v>1.736662003357585</v>
      </c>
    </row>
    <row r="28" spans="1:6" x14ac:dyDescent="0.2">
      <c r="A28" s="7" t="s">
        <v>57</v>
      </c>
      <c r="B28" s="7" t="s">
        <v>58</v>
      </c>
      <c r="C28" s="7" t="s">
        <v>34</v>
      </c>
      <c r="D28" s="7">
        <v>1500000</v>
      </c>
      <c r="E28" s="7">
        <v>20436</v>
      </c>
      <c r="F28" s="7">
        <f t="shared" si="0"/>
        <v>1.6617109987477903</v>
      </c>
    </row>
    <row r="29" spans="1:6" x14ac:dyDescent="0.2">
      <c r="A29" s="7" t="s">
        <v>59</v>
      </c>
      <c r="B29" s="7" t="s">
        <v>60</v>
      </c>
      <c r="C29" s="7" t="s">
        <v>52</v>
      </c>
      <c r="D29" s="7">
        <v>5500000</v>
      </c>
      <c r="E29" s="7">
        <v>19558</v>
      </c>
      <c r="F29" s="7">
        <f t="shared" si="0"/>
        <v>1.5903182478718576</v>
      </c>
    </row>
    <row r="30" spans="1:6" x14ac:dyDescent="0.2">
      <c r="A30" s="7" t="s">
        <v>61</v>
      </c>
      <c r="B30" s="7" t="s">
        <v>62</v>
      </c>
      <c r="C30" s="7" t="s">
        <v>63</v>
      </c>
      <c r="D30" s="7">
        <v>437500</v>
      </c>
      <c r="E30" s="7">
        <v>19171.25</v>
      </c>
      <c r="F30" s="7">
        <f t="shared" si="0"/>
        <v>1.5588704729273624</v>
      </c>
    </row>
    <row r="31" spans="1:6" x14ac:dyDescent="0.2">
      <c r="A31" s="7" t="s">
        <v>64</v>
      </c>
      <c r="B31" s="7" t="s">
        <v>65</v>
      </c>
      <c r="C31" s="7" t="s">
        <v>66</v>
      </c>
      <c r="D31" s="7">
        <v>4600000</v>
      </c>
      <c r="E31" s="7">
        <v>19014.099999999999</v>
      </c>
      <c r="F31" s="7">
        <f t="shared" si="0"/>
        <v>1.5460921462757076</v>
      </c>
    </row>
    <row r="32" spans="1:6" x14ac:dyDescent="0.2">
      <c r="A32" s="7" t="s">
        <v>67</v>
      </c>
      <c r="B32" s="7" t="s">
        <v>68</v>
      </c>
      <c r="C32" s="7" t="s">
        <v>63</v>
      </c>
      <c r="D32" s="7">
        <v>1100000</v>
      </c>
      <c r="E32" s="7">
        <v>18867.75</v>
      </c>
      <c r="F32" s="7">
        <f t="shared" si="0"/>
        <v>1.5341919992475839</v>
      </c>
    </row>
    <row r="33" spans="1:6" x14ac:dyDescent="0.2">
      <c r="A33" s="7" t="s">
        <v>69</v>
      </c>
      <c r="B33" s="7" t="s">
        <v>70</v>
      </c>
      <c r="C33" s="7" t="s">
        <v>52</v>
      </c>
      <c r="D33" s="7">
        <v>6000000</v>
      </c>
      <c r="E33" s="7">
        <v>18564</v>
      </c>
      <c r="F33" s="7">
        <f t="shared" si="0"/>
        <v>1.509493197335779</v>
      </c>
    </row>
    <row r="34" spans="1:6" x14ac:dyDescent="0.2">
      <c r="A34" s="7" t="s">
        <v>71</v>
      </c>
      <c r="B34" s="7" t="s">
        <v>72</v>
      </c>
      <c r="C34" s="7" t="s">
        <v>34</v>
      </c>
      <c r="D34" s="7">
        <v>2100000</v>
      </c>
      <c r="E34" s="7">
        <v>18558.75</v>
      </c>
      <c r="F34" s="7">
        <f t="shared" si="0"/>
        <v>1.5090663044632293</v>
      </c>
    </row>
    <row r="35" spans="1:6" x14ac:dyDescent="0.2">
      <c r="A35" s="7" t="s">
        <v>73</v>
      </c>
      <c r="B35" s="7" t="s">
        <v>74</v>
      </c>
      <c r="C35" s="7" t="s">
        <v>75</v>
      </c>
      <c r="D35" s="7">
        <v>2000000</v>
      </c>
      <c r="E35" s="7">
        <v>18074</v>
      </c>
      <c r="F35" s="7">
        <f t="shared" si="0"/>
        <v>1.4696498625644727</v>
      </c>
    </row>
    <row r="36" spans="1:6" x14ac:dyDescent="0.2">
      <c r="A36" s="7" t="s">
        <v>76</v>
      </c>
      <c r="B36" s="7" t="s">
        <v>77</v>
      </c>
      <c r="C36" s="7" t="s">
        <v>34</v>
      </c>
      <c r="D36" s="7">
        <v>3100000</v>
      </c>
      <c r="E36" s="7">
        <v>17976.900000000001</v>
      </c>
      <c r="F36" s="7">
        <f t="shared" si="0"/>
        <v>1.4617543772455059</v>
      </c>
    </row>
    <row r="37" spans="1:6" x14ac:dyDescent="0.2">
      <c r="A37" s="7" t="s">
        <v>78</v>
      </c>
      <c r="B37" s="7" t="s">
        <v>79</v>
      </c>
      <c r="C37" s="7" t="s">
        <v>80</v>
      </c>
      <c r="D37" s="7">
        <v>10000000</v>
      </c>
      <c r="E37" s="7">
        <v>16305</v>
      </c>
      <c r="F37" s="7">
        <f t="shared" si="0"/>
        <v>1.3258072927472462</v>
      </c>
    </row>
    <row r="38" spans="1:6" x14ac:dyDescent="0.2">
      <c r="A38" s="7" t="s">
        <v>81</v>
      </c>
      <c r="B38" s="7" t="s">
        <v>82</v>
      </c>
      <c r="C38" s="7" t="s">
        <v>11</v>
      </c>
      <c r="D38" s="7">
        <v>900000</v>
      </c>
      <c r="E38" s="7">
        <v>15777.9</v>
      </c>
      <c r="F38" s="7">
        <f t="shared" si="0"/>
        <v>1.2829472483432551</v>
      </c>
    </row>
    <row r="39" spans="1:6" x14ac:dyDescent="0.2">
      <c r="A39" s="7" t="s">
        <v>83</v>
      </c>
      <c r="B39" s="7" t="s">
        <v>84</v>
      </c>
      <c r="C39" s="7" t="s">
        <v>85</v>
      </c>
      <c r="D39" s="7">
        <v>1900000</v>
      </c>
      <c r="E39" s="7">
        <v>15391.9</v>
      </c>
      <c r="F39" s="7">
        <f t="shared" si="0"/>
        <v>1.2515604580948383</v>
      </c>
    </row>
    <row r="40" spans="1:6" x14ac:dyDescent="0.2">
      <c r="A40" s="7" t="s">
        <v>86</v>
      </c>
      <c r="B40" s="7" t="s">
        <v>87</v>
      </c>
      <c r="C40" s="7" t="s">
        <v>88</v>
      </c>
      <c r="D40" s="7">
        <v>3700000</v>
      </c>
      <c r="E40" s="7">
        <v>14714.9</v>
      </c>
      <c r="F40" s="7">
        <f t="shared" si="0"/>
        <v>1.1965116057679517</v>
      </c>
    </row>
    <row r="41" spans="1:6" x14ac:dyDescent="0.2">
      <c r="A41" s="7" t="s">
        <v>89</v>
      </c>
      <c r="B41" s="7" t="s">
        <v>90</v>
      </c>
      <c r="C41" s="7" t="s">
        <v>91</v>
      </c>
      <c r="D41" s="7">
        <v>10000000</v>
      </c>
      <c r="E41" s="7">
        <v>14410</v>
      </c>
      <c r="F41" s="7">
        <f t="shared" si="0"/>
        <v>1.1717192939888266</v>
      </c>
    </row>
    <row r="42" spans="1:6" x14ac:dyDescent="0.2">
      <c r="A42" s="7" t="s">
        <v>92</v>
      </c>
      <c r="B42" s="7" t="s">
        <v>93</v>
      </c>
      <c r="C42" s="7" t="s">
        <v>94</v>
      </c>
      <c r="D42" s="7">
        <v>2000000</v>
      </c>
      <c r="E42" s="7">
        <v>14119</v>
      </c>
      <c r="F42" s="7">
        <f t="shared" si="0"/>
        <v>1.148057231910357</v>
      </c>
    </row>
    <row r="43" spans="1:6" x14ac:dyDescent="0.2">
      <c r="A43" s="7" t="s">
        <v>95</v>
      </c>
      <c r="B43" s="7" t="s">
        <v>96</v>
      </c>
      <c r="C43" s="7" t="s">
        <v>85</v>
      </c>
      <c r="D43" s="7">
        <v>5500000</v>
      </c>
      <c r="E43" s="7">
        <v>14016.75</v>
      </c>
      <c r="F43" s="7">
        <f t="shared" si="0"/>
        <v>1.1397429850116505</v>
      </c>
    </row>
    <row r="44" spans="1:6" x14ac:dyDescent="0.2">
      <c r="A44" s="7" t="s">
        <v>97</v>
      </c>
      <c r="B44" s="7" t="s">
        <v>98</v>
      </c>
      <c r="C44" s="7" t="s">
        <v>88</v>
      </c>
      <c r="D44" s="7">
        <v>2500000</v>
      </c>
      <c r="E44" s="7">
        <v>12307.5</v>
      </c>
      <c r="F44" s="7">
        <f t="shared" si="0"/>
        <v>1.0007588626486803</v>
      </c>
    </row>
    <row r="45" spans="1:6" x14ac:dyDescent="0.2">
      <c r="A45" s="7" t="s">
        <v>99</v>
      </c>
      <c r="B45" s="7" t="s">
        <v>100</v>
      </c>
      <c r="C45" s="7" t="s">
        <v>63</v>
      </c>
      <c r="D45" s="7">
        <v>2780000</v>
      </c>
      <c r="E45" s="7">
        <v>11446.65</v>
      </c>
      <c r="F45" s="7">
        <f t="shared" si="0"/>
        <v>0.93076062848974328</v>
      </c>
    </row>
    <row r="46" spans="1:6" x14ac:dyDescent="0.2">
      <c r="A46" s="7" t="s">
        <v>101</v>
      </c>
      <c r="B46" s="7" t="s">
        <v>102</v>
      </c>
      <c r="C46" s="7" t="s">
        <v>103</v>
      </c>
      <c r="D46" s="7">
        <v>250000</v>
      </c>
      <c r="E46" s="7">
        <v>11378.125</v>
      </c>
      <c r="F46" s="7">
        <f t="shared" si="0"/>
        <v>0.92518866009136824</v>
      </c>
    </row>
    <row r="47" spans="1:6" x14ac:dyDescent="0.2">
      <c r="A47" s="7" t="s">
        <v>104</v>
      </c>
      <c r="B47" s="7" t="s">
        <v>105</v>
      </c>
      <c r="C47" s="7" t="s">
        <v>106</v>
      </c>
      <c r="D47" s="7">
        <v>640000</v>
      </c>
      <c r="E47" s="7">
        <v>11262.08</v>
      </c>
      <c r="F47" s="7">
        <f t="shared" si="0"/>
        <v>0.91575270134945752</v>
      </c>
    </row>
    <row r="48" spans="1:6" x14ac:dyDescent="0.2">
      <c r="A48" s="7" t="s">
        <v>107</v>
      </c>
      <c r="B48" s="7" t="s">
        <v>108</v>
      </c>
      <c r="C48" s="7" t="s">
        <v>52</v>
      </c>
      <c r="D48" s="7">
        <v>525000</v>
      </c>
      <c r="E48" s="7">
        <v>10726.8</v>
      </c>
      <c r="F48" s="7">
        <f t="shared" si="0"/>
        <v>0.87222751719356995</v>
      </c>
    </row>
    <row r="49" spans="1:6" x14ac:dyDescent="0.2">
      <c r="A49" s="7" t="s">
        <v>109</v>
      </c>
      <c r="B49" s="7" t="s">
        <v>110</v>
      </c>
      <c r="C49" s="7" t="s">
        <v>111</v>
      </c>
      <c r="D49" s="7">
        <v>5900000</v>
      </c>
      <c r="E49" s="7">
        <v>10080.15</v>
      </c>
      <c r="F49" s="7">
        <f t="shared" si="0"/>
        <v>0.81964651223466134</v>
      </c>
    </row>
    <row r="50" spans="1:6" x14ac:dyDescent="0.2">
      <c r="A50" s="7" t="s">
        <v>112</v>
      </c>
      <c r="B50" s="7" t="s">
        <v>113</v>
      </c>
      <c r="C50" s="7" t="s">
        <v>106</v>
      </c>
      <c r="D50" s="7">
        <v>1500000</v>
      </c>
      <c r="E50" s="7">
        <v>9699</v>
      </c>
      <c r="F50" s="7">
        <f t="shared" si="0"/>
        <v>0.78865408968755224</v>
      </c>
    </row>
    <row r="51" spans="1:6" x14ac:dyDescent="0.2">
      <c r="A51" s="7" t="s">
        <v>114</v>
      </c>
      <c r="B51" s="7" t="s">
        <v>115</v>
      </c>
      <c r="C51" s="7" t="s">
        <v>111</v>
      </c>
      <c r="D51" s="7">
        <v>1200000</v>
      </c>
      <c r="E51" s="7">
        <v>9442.7999999999993</v>
      </c>
      <c r="F51" s="7">
        <f t="shared" si="0"/>
        <v>0.76782171750712636</v>
      </c>
    </row>
    <row r="52" spans="1:6" x14ac:dyDescent="0.2">
      <c r="A52" s="7" t="s">
        <v>116</v>
      </c>
      <c r="B52" s="7" t="s">
        <v>117</v>
      </c>
      <c r="C52" s="7" t="s">
        <v>11</v>
      </c>
      <c r="D52" s="7">
        <v>8200000</v>
      </c>
      <c r="E52" s="7">
        <v>9093.7999999999993</v>
      </c>
      <c r="F52" s="7">
        <f t="shared" si="0"/>
        <v>0.73944350559858363</v>
      </c>
    </row>
    <row r="53" spans="1:6" x14ac:dyDescent="0.2">
      <c r="A53" s="7" t="s">
        <v>118</v>
      </c>
      <c r="B53" s="7" t="s">
        <v>119</v>
      </c>
      <c r="C53" s="7" t="s">
        <v>106</v>
      </c>
      <c r="D53" s="7">
        <v>1000000</v>
      </c>
      <c r="E53" s="7">
        <v>9039</v>
      </c>
      <c r="F53" s="7">
        <f t="shared" si="0"/>
        <v>0.73498755713844577</v>
      </c>
    </row>
    <row r="54" spans="1:6" x14ac:dyDescent="0.2">
      <c r="A54" s="7" t="s">
        <v>120</v>
      </c>
      <c r="B54" s="7" t="s">
        <v>121</v>
      </c>
      <c r="C54" s="7" t="s">
        <v>111</v>
      </c>
      <c r="D54" s="7">
        <v>5500000</v>
      </c>
      <c r="E54" s="7">
        <v>8159.25</v>
      </c>
      <c r="F54" s="7">
        <f t="shared" si="0"/>
        <v>0.66345250863832983</v>
      </c>
    </row>
    <row r="55" spans="1:6" x14ac:dyDescent="0.2">
      <c r="A55" s="7" t="s">
        <v>122</v>
      </c>
      <c r="B55" s="7" t="s">
        <v>123</v>
      </c>
      <c r="C55" s="7" t="s">
        <v>124</v>
      </c>
      <c r="D55" s="7">
        <v>2500000</v>
      </c>
      <c r="E55" s="7">
        <v>6403.75</v>
      </c>
      <c r="F55" s="7">
        <f t="shared" si="0"/>
        <v>0.52070766335051688</v>
      </c>
    </row>
    <row r="56" spans="1:6" x14ac:dyDescent="0.2">
      <c r="A56" s="7" t="s">
        <v>125</v>
      </c>
      <c r="B56" s="7" t="s">
        <v>126</v>
      </c>
      <c r="C56" s="7" t="s">
        <v>127</v>
      </c>
      <c r="D56" s="7">
        <v>3000000</v>
      </c>
      <c r="E56" s="7">
        <v>5202</v>
      </c>
      <c r="F56" s="7">
        <f t="shared" si="0"/>
        <v>0.4229898520006854</v>
      </c>
    </row>
    <row r="57" spans="1:6" x14ac:dyDescent="0.2">
      <c r="A57" s="7" t="s">
        <v>128</v>
      </c>
      <c r="B57" s="7" t="s">
        <v>129</v>
      </c>
      <c r="C57" s="7" t="s">
        <v>130</v>
      </c>
      <c r="D57" s="7">
        <v>3500000</v>
      </c>
      <c r="E57" s="7">
        <v>3181.5</v>
      </c>
      <c r="F57" s="7">
        <f t="shared" si="0"/>
        <v>0.25869708076512504</v>
      </c>
    </row>
    <row r="58" spans="1:6" x14ac:dyDescent="0.2">
      <c r="A58" s="6" t="s">
        <v>131</v>
      </c>
      <c r="B58" s="7"/>
      <c r="C58" s="7"/>
      <c r="D58" s="7"/>
      <c r="E58" s="6">
        <f xml:space="preserve"> SUM(E8:E57)</f>
        <v>1173058.1100000001</v>
      </c>
      <c r="F58" s="6">
        <f>SUM(F8:F57)</f>
        <v>95.384789761073392</v>
      </c>
    </row>
    <row r="59" spans="1:6" x14ac:dyDescent="0.2">
      <c r="A59" s="7"/>
      <c r="B59" s="7"/>
      <c r="C59" s="7"/>
      <c r="D59" s="7"/>
      <c r="E59" s="7"/>
      <c r="F59" s="7"/>
    </row>
    <row r="60" spans="1:6" x14ac:dyDescent="0.2">
      <c r="A60" s="6" t="s">
        <v>132</v>
      </c>
      <c r="B60" s="7"/>
      <c r="C60" s="7"/>
      <c r="D60" s="7"/>
      <c r="E60" s="7"/>
      <c r="F60" s="7"/>
    </row>
    <row r="61" spans="1:6" x14ac:dyDescent="0.2">
      <c r="A61" s="7" t="s">
        <v>133</v>
      </c>
      <c r="B61" s="7" t="s">
        <v>134</v>
      </c>
      <c r="C61" s="7" t="s">
        <v>135</v>
      </c>
      <c r="D61" s="7">
        <v>38000</v>
      </c>
      <c r="E61" s="7">
        <v>0.61939999999999995</v>
      </c>
      <c r="F61" s="7">
        <f t="shared" ref="F61:F63" si="1">E61/$E$78*100</f>
        <v>5.0365227668055459E-5</v>
      </c>
    </row>
    <row r="62" spans="1:6" x14ac:dyDescent="0.2">
      <c r="A62" s="7" t="s">
        <v>136</v>
      </c>
      <c r="B62" s="7" t="s">
        <v>137</v>
      </c>
      <c r="C62" s="7" t="s">
        <v>135</v>
      </c>
      <c r="D62" s="7">
        <v>73500</v>
      </c>
      <c r="E62" s="7">
        <v>7.3499999999999998E-3</v>
      </c>
      <c r="F62" s="7">
        <f t="shared" si="1"/>
        <v>5.9765002156959575E-7</v>
      </c>
    </row>
    <row r="63" spans="1:6" x14ac:dyDescent="0.2">
      <c r="A63" s="7" t="s">
        <v>136</v>
      </c>
      <c r="B63" s="7" t="s">
        <v>138</v>
      </c>
      <c r="C63" s="7" t="s">
        <v>135</v>
      </c>
      <c r="D63" s="7">
        <v>45000</v>
      </c>
      <c r="E63" s="7">
        <v>4.4999999999999997E-3</v>
      </c>
      <c r="F63" s="7">
        <f t="shared" si="1"/>
        <v>3.6590817647118106E-7</v>
      </c>
    </row>
    <row r="64" spans="1:6" x14ac:dyDescent="0.2">
      <c r="A64" s="6" t="s">
        <v>131</v>
      </c>
      <c r="B64" s="7"/>
      <c r="C64" s="7"/>
      <c r="D64" s="7"/>
      <c r="E64" s="6">
        <f>SUM(E61:E63)</f>
        <v>0.63124999999999987</v>
      </c>
      <c r="F64" s="6">
        <f>SUM(F61:F63)</f>
        <v>5.1328785866096238E-5</v>
      </c>
    </row>
    <row r="65" spans="1:10" x14ac:dyDescent="0.2">
      <c r="A65" s="7"/>
      <c r="B65" s="7"/>
      <c r="C65" s="7"/>
      <c r="D65" s="7"/>
      <c r="E65" s="7"/>
      <c r="F65" s="7"/>
    </row>
    <row r="66" spans="1:10" x14ac:dyDescent="0.2">
      <c r="A66" s="16" t="s">
        <v>166</v>
      </c>
      <c r="B66" s="15"/>
      <c r="C66" s="15"/>
      <c r="D66" s="20"/>
      <c r="E66" s="16"/>
      <c r="F66" s="16"/>
    </row>
    <row r="67" spans="1:10" x14ac:dyDescent="0.2">
      <c r="A67" s="15" t="s">
        <v>562</v>
      </c>
      <c r="B67" s="15" t="s">
        <v>594</v>
      </c>
      <c r="C67" s="15" t="s">
        <v>14</v>
      </c>
      <c r="D67" s="20">
        <v>800000</v>
      </c>
      <c r="E67" s="15">
        <v>15735.5160208</v>
      </c>
      <c r="F67" s="15">
        <f t="shared" ref="F67" si="2">E67/$E$78*100</f>
        <v>1.2795008828897743</v>
      </c>
      <c r="G67" s="1"/>
    </row>
    <row r="68" spans="1:10" x14ac:dyDescent="0.2">
      <c r="A68" s="16" t="s">
        <v>131</v>
      </c>
      <c r="B68" s="15"/>
      <c r="C68" s="15"/>
      <c r="D68" s="20"/>
      <c r="E68" s="16">
        <f>E67</f>
        <v>15735.5160208</v>
      </c>
      <c r="F68" s="16">
        <f>F67</f>
        <v>1.2795008828897743</v>
      </c>
    </row>
    <row r="69" spans="1:10" x14ac:dyDescent="0.2">
      <c r="A69" s="7"/>
      <c r="B69" s="7"/>
      <c r="C69" s="7"/>
      <c r="D69" s="7"/>
      <c r="E69" s="7"/>
      <c r="F69" s="7"/>
    </row>
    <row r="70" spans="1:10" x14ac:dyDescent="0.2">
      <c r="A70" s="6" t="s">
        <v>593</v>
      </c>
      <c r="B70" s="7"/>
      <c r="C70" s="7"/>
      <c r="D70" s="7"/>
      <c r="E70" s="7"/>
      <c r="F70" s="7"/>
    </row>
    <row r="71" spans="1:10" x14ac:dyDescent="0.2">
      <c r="A71" s="7" t="s">
        <v>136</v>
      </c>
      <c r="B71" s="7" t="s">
        <v>566</v>
      </c>
      <c r="C71" s="7"/>
      <c r="D71" s="7">
        <v>200000</v>
      </c>
      <c r="E71" s="7">
        <v>200</v>
      </c>
      <c r="F71" s="7">
        <f t="shared" ref="F71" si="3">E71/$E$78*100</f>
        <v>1.6262585620941381E-2</v>
      </c>
    </row>
    <row r="72" spans="1:10" x14ac:dyDescent="0.2">
      <c r="A72" s="6" t="s">
        <v>592</v>
      </c>
      <c r="B72" s="7"/>
      <c r="C72" s="7"/>
      <c r="D72" s="7"/>
      <c r="E72" s="6">
        <f>SUM(E71:E71)</f>
        <v>200</v>
      </c>
      <c r="F72" s="6">
        <f>SUM(F71:F71)</f>
        <v>1.6262585620941381E-2</v>
      </c>
      <c r="I72" s="1"/>
      <c r="J72" s="1"/>
    </row>
    <row r="73" spans="1:10" x14ac:dyDescent="0.2">
      <c r="A73" s="7"/>
      <c r="B73" s="7"/>
      <c r="C73" s="7"/>
      <c r="D73" s="7"/>
      <c r="E73" s="7"/>
      <c r="F73" s="7"/>
    </row>
    <row r="74" spans="1:10" x14ac:dyDescent="0.2">
      <c r="A74" s="6" t="s">
        <v>131</v>
      </c>
      <c r="B74" s="7"/>
      <c r="C74" s="7"/>
      <c r="D74" s="7"/>
      <c r="E74" s="6">
        <f>E58+E64+E72+E68</f>
        <v>1188994.2572708002</v>
      </c>
      <c r="F74" s="6">
        <f>F58+F64+F72+F68</f>
        <v>96.680604558369978</v>
      </c>
      <c r="I74" s="1"/>
      <c r="J74" s="1"/>
    </row>
    <row r="75" spans="1:10" x14ac:dyDescent="0.2">
      <c r="A75" s="7"/>
      <c r="B75" s="7"/>
      <c r="C75" s="7"/>
      <c r="D75" s="7"/>
      <c r="E75" s="7"/>
      <c r="F75" s="7"/>
    </row>
    <row r="76" spans="1:10" x14ac:dyDescent="0.2">
      <c r="A76" s="6" t="s">
        <v>139</v>
      </c>
      <c r="B76" s="7"/>
      <c r="C76" s="7"/>
      <c r="D76" s="7"/>
      <c r="E76" s="6">
        <v>40822.480742</v>
      </c>
      <c r="F76" s="6">
        <f t="shared" ref="F76" si="4">E76/$E$78*100</f>
        <v>3.3193954416300282</v>
      </c>
      <c r="I76" s="1"/>
      <c r="J76" s="1"/>
    </row>
    <row r="77" spans="1:10" x14ac:dyDescent="0.2">
      <c r="A77" s="7"/>
      <c r="B77" s="7"/>
      <c r="C77" s="7"/>
      <c r="D77" s="7"/>
      <c r="E77" s="7"/>
      <c r="F77" s="7"/>
    </row>
    <row r="78" spans="1:10" x14ac:dyDescent="0.2">
      <c r="A78" s="8" t="s">
        <v>140</v>
      </c>
      <c r="B78" s="5"/>
      <c r="C78" s="5"/>
      <c r="D78" s="5"/>
      <c r="E78" s="8">
        <f>E74+E76</f>
        <v>1229816.7380128002</v>
      </c>
      <c r="F78" s="8">
        <f>F74+F76</f>
        <v>100</v>
      </c>
      <c r="I78" s="1"/>
      <c r="J78" s="1"/>
    </row>
    <row r="80" spans="1:10" x14ac:dyDescent="0.2">
      <c r="A80" s="9" t="s">
        <v>141</v>
      </c>
    </row>
    <row r="81" spans="1:4" x14ac:dyDescent="0.2">
      <c r="A81" s="9" t="s">
        <v>142</v>
      </c>
    </row>
    <row r="82" spans="1:4" x14ac:dyDescent="0.2">
      <c r="A82" s="9" t="s">
        <v>143</v>
      </c>
    </row>
    <row r="83" spans="1:4" x14ac:dyDescent="0.2">
      <c r="A83" s="1" t="s">
        <v>144</v>
      </c>
      <c r="B83" s="10">
        <v>42.686</v>
      </c>
      <c r="D83" s="10"/>
    </row>
    <row r="84" spans="1:4" x14ac:dyDescent="0.2">
      <c r="A84" s="1" t="s">
        <v>145</v>
      </c>
      <c r="B84" s="10">
        <v>589.46370000000002</v>
      </c>
      <c r="D84" s="10"/>
    </row>
    <row r="85" spans="1:4" x14ac:dyDescent="0.2">
      <c r="A85" s="1" t="s">
        <v>146</v>
      </c>
      <c r="B85" s="10">
        <v>40.633200000000002</v>
      </c>
      <c r="D85" s="10"/>
    </row>
    <row r="86" spans="1:4" x14ac:dyDescent="0.2">
      <c r="A86" s="1" t="s">
        <v>147</v>
      </c>
      <c r="B86" s="10">
        <v>564.96860000000004</v>
      </c>
      <c r="D86" s="10"/>
    </row>
    <row r="88" spans="1:4" x14ac:dyDescent="0.2">
      <c r="A88" s="9" t="s">
        <v>148</v>
      </c>
    </row>
    <row r="89" spans="1:4" x14ac:dyDescent="0.2">
      <c r="A89" s="1" t="s">
        <v>144</v>
      </c>
      <c r="B89" s="10">
        <v>46.172600000000003</v>
      </c>
      <c r="D89" s="10"/>
    </row>
    <row r="90" spans="1:4" x14ac:dyDescent="0.2">
      <c r="A90" s="1" t="s">
        <v>145</v>
      </c>
      <c r="B90" s="10">
        <v>637.61199999999997</v>
      </c>
      <c r="D90" s="10"/>
    </row>
    <row r="91" spans="1:4" x14ac:dyDescent="0.2">
      <c r="A91" s="1" t="s">
        <v>146</v>
      </c>
      <c r="B91" s="10">
        <v>43.7149</v>
      </c>
      <c r="D91" s="10"/>
    </row>
    <row r="92" spans="1:4" x14ac:dyDescent="0.2">
      <c r="A92" s="1" t="s">
        <v>147</v>
      </c>
      <c r="B92" s="10">
        <v>607.81650000000002</v>
      </c>
      <c r="D92" s="10"/>
    </row>
    <row r="94" spans="1:4" x14ac:dyDescent="0.2">
      <c r="A94" s="9" t="s">
        <v>149</v>
      </c>
      <c r="B94" s="11" t="s">
        <v>150</v>
      </c>
    </row>
    <row r="96" spans="1:4" x14ac:dyDescent="0.2">
      <c r="A96" s="9" t="s">
        <v>151</v>
      </c>
      <c r="B96" s="12">
        <v>0.15423231831277756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6"/>
  <sheetViews>
    <sheetView showGridLines="0" workbookViewId="0"/>
  </sheetViews>
  <sheetFormatPr defaultRowHeight="11.25" x14ac:dyDescent="0.2"/>
  <cols>
    <col min="1" max="1" width="38" style="2" customWidth="1"/>
    <col min="2" max="2" width="57.5703125" style="2" customWidth="1"/>
    <col min="3" max="3" width="11.85546875" style="2" customWidth="1"/>
    <col min="4" max="4" width="7.42578125" style="2" customWidth="1"/>
    <col min="5" max="5" width="15.5703125" style="13" customWidth="1"/>
    <col min="6" max="6" width="13.5703125" style="1" customWidth="1"/>
    <col min="7" max="16384" width="9.140625" style="2"/>
  </cols>
  <sheetData>
    <row r="1" spans="1:6" x14ac:dyDescent="0.2">
      <c r="A1" s="4"/>
      <c r="B1" s="55" t="s">
        <v>641</v>
      </c>
      <c r="C1" s="55"/>
      <c r="D1" s="55"/>
      <c r="E1" s="55"/>
    </row>
    <row r="3" spans="1:6" s="4" customFormat="1" ht="22.5" x14ac:dyDescent="0.2">
      <c r="A3" s="32" t="s">
        <v>1</v>
      </c>
      <c r="B3" s="32" t="s">
        <v>2</v>
      </c>
      <c r="C3" s="32" t="s">
        <v>642</v>
      </c>
      <c r="D3" s="32" t="s">
        <v>4</v>
      </c>
      <c r="E3" s="33" t="s">
        <v>643</v>
      </c>
      <c r="F3" s="34" t="s">
        <v>6</v>
      </c>
    </row>
    <row r="4" spans="1:6" x14ac:dyDescent="0.2">
      <c r="A4" s="35" t="s">
        <v>644</v>
      </c>
      <c r="B4" s="36"/>
      <c r="C4" s="36"/>
      <c r="D4" s="36"/>
      <c r="E4" s="37"/>
      <c r="F4" s="7"/>
    </row>
    <row r="5" spans="1:6" x14ac:dyDescent="0.2">
      <c r="A5" s="35" t="s">
        <v>8</v>
      </c>
      <c r="B5" s="36"/>
      <c r="C5" s="36"/>
      <c r="D5" s="36"/>
      <c r="E5" s="37"/>
      <c r="F5" s="7"/>
    </row>
    <row r="6" spans="1:6" x14ac:dyDescent="0.2">
      <c r="A6" s="35"/>
      <c r="B6" s="36"/>
      <c r="C6" s="36"/>
      <c r="D6" s="36"/>
      <c r="E6" s="37"/>
      <c r="F6" s="7"/>
    </row>
    <row r="7" spans="1:6" x14ac:dyDescent="0.2">
      <c r="A7" s="36" t="s">
        <v>645</v>
      </c>
      <c r="B7" s="36" t="s">
        <v>646</v>
      </c>
      <c r="C7" s="36" t="s">
        <v>647</v>
      </c>
      <c r="D7" s="36">
        <v>4620</v>
      </c>
      <c r="E7" s="37">
        <v>46179.348599999998</v>
      </c>
      <c r="F7" s="7">
        <v>3.7150867694388698</v>
      </c>
    </row>
    <row r="8" spans="1:6" x14ac:dyDescent="0.2">
      <c r="A8" s="36" t="s">
        <v>648</v>
      </c>
      <c r="B8" s="36" t="s">
        <v>649</v>
      </c>
      <c r="C8" s="36" t="s">
        <v>650</v>
      </c>
      <c r="D8" s="36">
        <v>3150</v>
      </c>
      <c r="E8" s="37">
        <v>31516.316999999999</v>
      </c>
      <c r="F8" s="7">
        <v>2.5354591577790599</v>
      </c>
    </row>
    <row r="9" spans="1:6" x14ac:dyDescent="0.2">
      <c r="A9" s="36" t="s">
        <v>651</v>
      </c>
      <c r="B9" s="36" t="s">
        <v>652</v>
      </c>
      <c r="C9" s="36" t="s">
        <v>653</v>
      </c>
      <c r="D9" s="36">
        <v>2850</v>
      </c>
      <c r="E9" s="37">
        <v>28453.0605</v>
      </c>
      <c r="F9" s="7">
        <v>2.2890229467982102</v>
      </c>
    </row>
    <row r="10" spans="1:6" x14ac:dyDescent="0.2">
      <c r="A10" s="36" t="s">
        <v>654</v>
      </c>
      <c r="B10" s="36" t="s">
        <v>655</v>
      </c>
      <c r="C10" s="36" t="s">
        <v>656</v>
      </c>
      <c r="D10" s="36">
        <v>2740</v>
      </c>
      <c r="E10" s="37">
        <v>27876.348999999998</v>
      </c>
      <c r="F10" s="7">
        <v>2.2426270289607402</v>
      </c>
    </row>
    <row r="11" spans="1:6" x14ac:dyDescent="0.2">
      <c r="A11" s="36" t="s">
        <v>657</v>
      </c>
      <c r="B11" s="36" t="s">
        <v>658</v>
      </c>
      <c r="C11" s="36" t="s">
        <v>656</v>
      </c>
      <c r="D11" s="36">
        <v>2500</v>
      </c>
      <c r="E11" s="37">
        <v>25009.1</v>
      </c>
      <c r="F11" s="7">
        <v>2.0119594438275299</v>
      </c>
    </row>
    <row r="12" spans="1:6" x14ac:dyDescent="0.2">
      <c r="A12" s="36" t="s">
        <v>659</v>
      </c>
      <c r="B12" s="36" t="s">
        <v>660</v>
      </c>
      <c r="C12" s="36" t="s">
        <v>656</v>
      </c>
      <c r="D12" s="36">
        <v>2500</v>
      </c>
      <c r="E12" s="37">
        <v>25009.05</v>
      </c>
      <c r="F12" s="7">
        <v>2.0119554213728201</v>
      </c>
    </row>
    <row r="13" spans="1:6" x14ac:dyDescent="0.2">
      <c r="A13" s="36" t="s">
        <v>661</v>
      </c>
      <c r="B13" s="36" t="s">
        <v>662</v>
      </c>
      <c r="C13" s="36" t="s">
        <v>663</v>
      </c>
      <c r="D13" s="36">
        <v>2500</v>
      </c>
      <c r="E13" s="37">
        <v>24912.799999999999</v>
      </c>
      <c r="F13" s="7">
        <v>2.0042121960480999</v>
      </c>
    </row>
    <row r="14" spans="1:6" x14ac:dyDescent="0.2">
      <c r="A14" s="36" t="s">
        <v>664</v>
      </c>
      <c r="B14" s="36" t="s">
        <v>665</v>
      </c>
      <c r="C14" s="36" t="s">
        <v>666</v>
      </c>
      <c r="D14" s="36">
        <v>2350</v>
      </c>
      <c r="E14" s="37">
        <v>23618.087500000001</v>
      </c>
      <c r="F14" s="7">
        <v>1.9000537480665001</v>
      </c>
    </row>
    <row r="15" spans="1:6" x14ac:dyDescent="0.2">
      <c r="A15" s="36" t="s">
        <v>667</v>
      </c>
      <c r="B15" s="36" t="s">
        <v>668</v>
      </c>
      <c r="C15" s="36" t="s">
        <v>669</v>
      </c>
      <c r="D15" s="36">
        <v>2070</v>
      </c>
      <c r="E15" s="37">
        <v>20702.884199299999</v>
      </c>
      <c r="F15" s="7">
        <v>1.66552828287501</v>
      </c>
    </row>
    <row r="16" spans="1:6" x14ac:dyDescent="0.2">
      <c r="A16" s="36" t="s">
        <v>670</v>
      </c>
      <c r="B16" s="36" t="s">
        <v>671</v>
      </c>
      <c r="C16" s="36" t="s">
        <v>672</v>
      </c>
      <c r="D16" s="36">
        <v>1900000</v>
      </c>
      <c r="E16" s="37">
        <v>19126.083999999999</v>
      </c>
      <c r="F16" s="7">
        <v>1.53867613497641</v>
      </c>
    </row>
    <row r="17" spans="1:6" x14ac:dyDescent="0.2">
      <c r="A17" s="36" t="s">
        <v>673</v>
      </c>
      <c r="B17" s="36" t="s">
        <v>674</v>
      </c>
      <c r="C17" s="36" t="s">
        <v>663</v>
      </c>
      <c r="D17" s="36">
        <v>1850</v>
      </c>
      <c r="E17" s="37">
        <v>18500.339454699999</v>
      </c>
      <c r="F17" s="7">
        <v>1.48833555305464</v>
      </c>
    </row>
    <row r="18" spans="1:6" x14ac:dyDescent="0.2">
      <c r="A18" s="36" t="s">
        <v>675</v>
      </c>
      <c r="B18" s="36" t="s">
        <v>676</v>
      </c>
      <c r="C18" s="36" t="s">
        <v>677</v>
      </c>
      <c r="D18" s="36">
        <v>1800</v>
      </c>
      <c r="E18" s="37">
        <v>18067.698</v>
      </c>
      <c r="F18" s="7">
        <v>1.45352993987484</v>
      </c>
    </row>
    <row r="19" spans="1:6" x14ac:dyDescent="0.2">
      <c r="A19" s="36" t="s">
        <v>678</v>
      </c>
      <c r="B19" s="36" t="s">
        <v>679</v>
      </c>
      <c r="C19" s="36" t="s">
        <v>680</v>
      </c>
      <c r="D19" s="36">
        <v>1740</v>
      </c>
      <c r="E19" s="37">
        <v>17513.761200000001</v>
      </c>
      <c r="F19" s="7">
        <v>1.40896622602494</v>
      </c>
    </row>
    <row r="20" spans="1:6" x14ac:dyDescent="0.2">
      <c r="A20" s="36" t="s">
        <v>681</v>
      </c>
      <c r="B20" s="36" t="s">
        <v>682</v>
      </c>
      <c r="C20" s="36" t="s">
        <v>683</v>
      </c>
      <c r="D20" s="36">
        <v>1750</v>
      </c>
      <c r="E20" s="37">
        <v>17408.650000000001</v>
      </c>
      <c r="F20" s="7">
        <v>1.40051012518596</v>
      </c>
    </row>
    <row r="21" spans="1:6" x14ac:dyDescent="0.2">
      <c r="A21" s="36" t="s">
        <v>684</v>
      </c>
      <c r="B21" s="36" t="s">
        <v>685</v>
      </c>
      <c r="C21" s="36" t="s">
        <v>686</v>
      </c>
      <c r="D21" s="36">
        <v>1730</v>
      </c>
      <c r="E21" s="37">
        <v>17266.005499999999</v>
      </c>
      <c r="F21" s="7">
        <v>1.38903450435654</v>
      </c>
    </row>
    <row r="22" spans="1:6" x14ac:dyDescent="0.2">
      <c r="A22" s="36" t="s">
        <v>687</v>
      </c>
      <c r="B22" s="36" t="s">
        <v>688</v>
      </c>
      <c r="C22" s="36" t="s">
        <v>647</v>
      </c>
      <c r="D22" s="36">
        <v>1700</v>
      </c>
      <c r="E22" s="37">
        <v>16890.061000000002</v>
      </c>
      <c r="F22" s="7">
        <v>1.3587901098309401</v>
      </c>
    </row>
    <row r="23" spans="1:6" x14ac:dyDescent="0.2">
      <c r="A23" s="36" t="s">
        <v>689</v>
      </c>
      <c r="B23" s="36" t="s">
        <v>690</v>
      </c>
      <c r="C23" s="36" t="s">
        <v>656</v>
      </c>
      <c r="D23" s="36">
        <v>1250</v>
      </c>
      <c r="E23" s="37">
        <v>12780.8</v>
      </c>
      <c r="F23" s="7">
        <v>1.0282037842093801</v>
      </c>
    </row>
    <row r="24" spans="1:6" x14ac:dyDescent="0.2">
      <c r="A24" s="36" t="s">
        <v>691</v>
      </c>
      <c r="B24" s="36" t="s">
        <v>692</v>
      </c>
      <c r="C24" s="36" t="s">
        <v>656</v>
      </c>
      <c r="D24" s="36">
        <v>1200</v>
      </c>
      <c r="E24" s="37">
        <v>12269.567999999999</v>
      </c>
      <c r="F24" s="7">
        <v>0.98707563284100897</v>
      </c>
    </row>
    <row r="25" spans="1:6" x14ac:dyDescent="0.2">
      <c r="A25" s="36" t="s">
        <v>693</v>
      </c>
      <c r="B25" s="36" t="s">
        <v>694</v>
      </c>
      <c r="C25" s="36" t="s">
        <v>695</v>
      </c>
      <c r="D25" s="36">
        <v>1190</v>
      </c>
      <c r="E25" s="37">
        <v>12016.4058</v>
      </c>
      <c r="F25" s="7">
        <v>0.96670896314437205</v>
      </c>
    </row>
    <row r="26" spans="1:6" x14ac:dyDescent="0.2">
      <c r="A26" s="36" t="s">
        <v>696</v>
      </c>
      <c r="B26" s="36" t="s">
        <v>697</v>
      </c>
      <c r="C26" s="36" t="s">
        <v>698</v>
      </c>
      <c r="D26" s="36">
        <v>1200</v>
      </c>
      <c r="E26" s="37">
        <v>11852.328</v>
      </c>
      <c r="F26" s="7">
        <v>0.95350905274246101</v>
      </c>
    </row>
    <row r="27" spans="1:6" x14ac:dyDescent="0.2">
      <c r="A27" s="36" t="s">
        <v>699</v>
      </c>
      <c r="B27" s="36" t="s">
        <v>665</v>
      </c>
      <c r="C27" s="36" t="s">
        <v>666</v>
      </c>
      <c r="D27" s="36">
        <v>1020</v>
      </c>
      <c r="E27" s="37">
        <v>10251.254999999999</v>
      </c>
      <c r="F27" s="7">
        <v>0.82470418001184398</v>
      </c>
    </row>
    <row r="28" spans="1:6" x14ac:dyDescent="0.2">
      <c r="A28" s="36" t="s">
        <v>700</v>
      </c>
      <c r="B28" s="36" t="s">
        <v>701</v>
      </c>
      <c r="C28" s="36" t="s">
        <v>669</v>
      </c>
      <c r="D28" s="36">
        <v>1000</v>
      </c>
      <c r="E28" s="37">
        <v>9979.74</v>
      </c>
      <c r="F28" s="7">
        <v>0.80286104417765403</v>
      </c>
    </row>
    <row r="29" spans="1:6" x14ac:dyDescent="0.2">
      <c r="A29" s="36" t="s">
        <v>702</v>
      </c>
      <c r="B29" s="36" t="s">
        <v>703</v>
      </c>
      <c r="C29" s="36" t="s">
        <v>669</v>
      </c>
      <c r="D29" s="36">
        <v>1000</v>
      </c>
      <c r="E29" s="37">
        <v>9943.56</v>
      </c>
      <c r="F29" s="7">
        <v>0.79995039594650297</v>
      </c>
    </row>
    <row r="30" spans="1:6" x14ac:dyDescent="0.2">
      <c r="A30" s="36" t="s">
        <v>704</v>
      </c>
      <c r="B30" s="36" t="s">
        <v>705</v>
      </c>
      <c r="C30" s="36" t="s">
        <v>683</v>
      </c>
      <c r="D30" s="36">
        <v>95</v>
      </c>
      <c r="E30" s="37">
        <v>9448.6810000000005</v>
      </c>
      <c r="F30" s="7">
        <v>0.76013782861693402</v>
      </c>
    </row>
    <row r="31" spans="1:6" x14ac:dyDescent="0.2">
      <c r="A31" s="36" t="s">
        <v>706</v>
      </c>
      <c r="B31" s="36" t="s">
        <v>707</v>
      </c>
      <c r="C31" s="36" t="s">
        <v>669</v>
      </c>
      <c r="D31" s="36">
        <v>800</v>
      </c>
      <c r="E31" s="37">
        <v>8048.6080000000002</v>
      </c>
      <c r="F31" s="7">
        <v>0.64750322383715597</v>
      </c>
    </row>
    <row r="32" spans="1:6" x14ac:dyDescent="0.2">
      <c r="A32" s="36" t="s">
        <v>708</v>
      </c>
      <c r="B32" s="36" t="s">
        <v>709</v>
      </c>
      <c r="C32" s="36" t="s">
        <v>669</v>
      </c>
      <c r="D32" s="36">
        <v>800</v>
      </c>
      <c r="E32" s="37">
        <v>8048.6080000000002</v>
      </c>
      <c r="F32" s="7">
        <v>0.64750322383715597</v>
      </c>
    </row>
    <row r="33" spans="1:6" x14ac:dyDescent="0.2">
      <c r="A33" s="36" t="s">
        <v>710</v>
      </c>
      <c r="B33" s="36" t="s">
        <v>711</v>
      </c>
      <c r="C33" s="36" t="s">
        <v>653</v>
      </c>
      <c r="D33" s="36">
        <v>750</v>
      </c>
      <c r="E33" s="37">
        <v>7617.6750000000002</v>
      </c>
      <c r="F33" s="7">
        <v>0.61283505429059404</v>
      </c>
    </row>
    <row r="34" spans="1:6" x14ac:dyDescent="0.2">
      <c r="A34" s="36" t="s">
        <v>712</v>
      </c>
      <c r="B34" s="36" t="s">
        <v>713</v>
      </c>
      <c r="C34" s="36" t="s">
        <v>653</v>
      </c>
      <c r="D34" s="36">
        <v>600</v>
      </c>
      <c r="E34" s="37">
        <v>5992.116</v>
      </c>
      <c r="F34" s="7">
        <v>0.48206030503736902</v>
      </c>
    </row>
    <row r="35" spans="1:6" x14ac:dyDescent="0.2">
      <c r="A35" s="36" t="s">
        <v>714</v>
      </c>
      <c r="B35" s="36" t="s">
        <v>715</v>
      </c>
      <c r="C35" s="36" t="s">
        <v>653</v>
      </c>
      <c r="D35" s="36">
        <v>540</v>
      </c>
      <c r="E35" s="37">
        <v>5494.77</v>
      </c>
      <c r="F35" s="7">
        <v>0.44204926979220399</v>
      </c>
    </row>
    <row r="36" spans="1:6" x14ac:dyDescent="0.2">
      <c r="A36" s="36" t="s">
        <v>716</v>
      </c>
      <c r="B36" s="36" t="s">
        <v>717</v>
      </c>
      <c r="C36" s="36" t="s">
        <v>698</v>
      </c>
      <c r="D36" s="36">
        <v>550</v>
      </c>
      <c r="E36" s="37">
        <v>5441.9089999999997</v>
      </c>
      <c r="F36" s="7">
        <v>0.43779665021932201</v>
      </c>
    </row>
    <row r="37" spans="1:6" x14ac:dyDescent="0.2">
      <c r="A37" s="36" t="s">
        <v>718</v>
      </c>
      <c r="B37" s="36" t="s">
        <v>719</v>
      </c>
      <c r="C37" s="36" t="s">
        <v>663</v>
      </c>
      <c r="D37" s="36">
        <v>520</v>
      </c>
      <c r="E37" s="37">
        <v>5303.6567999999997</v>
      </c>
      <c r="F37" s="7">
        <v>0.42667438594672003</v>
      </c>
    </row>
    <row r="38" spans="1:6" x14ac:dyDescent="0.2">
      <c r="A38" s="36" t="s">
        <v>720</v>
      </c>
      <c r="B38" s="36" t="s">
        <v>721</v>
      </c>
      <c r="C38" s="36" t="s">
        <v>669</v>
      </c>
      <c r="D38" s="36">
        <v>520</v>
      </c>
      <c r="E38" s="37">
        <v>5231.5951999999997</v>
      </c>
      <c r="F38" s="7">
        <v>0.42087709549415098</v>
      </c>
    </row>
    <row r="39" spans="1:6" x14ac:dyDescent="0.2">
      <c r="A39" s="36" t="s">
        <v>722</v>
      </c>
      <c r="B39" s="36" t="s">
        <v>723</v>
      </c>
      <c r="C39" s="36" t="s">
        <v>666</v>
      </c>
      <c r="D39" s="36">
        <v>500</v>
      </c>
      <c r="E39" s="37">
        <v>5023.2</v>
      </c>
      <c r="F39" s="7">
        <v>0.40411189040127199</v>
      </c>
    </row>
    <row r="40" spans="1:6" x14ac:dyDescent="0.2">
      <c r="A40" s="36" t="s">
        <v>724</v>
      </c>
      <c r="B40" s="36" t="s">
        <v>725</v>
      </c>
      <c r="C40" s="36" t="s">
        <v>647</v>
      </c>
      <c r="D40" s="36">
        <v>500</v>
      </c>
      <c r="E40" s="37">
        <v>5006.2</v>
      </c>
      <c r="F40" s="7">
        <v>0.40274425579846501</v>
      </c>
    </row>
    <row r="41" spans="1:6" x14ac:dyDescent="0.2">
      <c r="A41" s="36" t="s">
        <v>726</v>
      </c>
      <c r="B41" s="36" t="s">
        <v>727</v>
      </c>
      <c r="C41" s="36" t="s">
        <v>683</v>
      </c>
      <c r="D41" s="36">
        <v>50</v>
      </c>
      <c r="E41" s="37">
        <v>4989.5749999999998</v>
      </c>
      <c r="F41" s="7">
        <v>0.401406789606014</v>
      </c>
    </row>
    <row r="42" spans="1:6" x14ac:dyDescent="0.2">
      <c r="A42" s="36" t="s">
        <v>728</v>
      </c>
      <c r="B42" s="36" t="s">
        <v>729</v>
      </c>
      <c r="C42" s="36" t="s">
        <v>698</v>
      </c>
      <c r="D42" s="36">
        <v>500</v>
      </c>
      <c r="E42" s="37">
        <v>4983.4049999999997</v>
      </c>
      <c r="F42" s="7">
        <v>0.40091041869428901</v>
      </c>
    </row>
    <row r="43" spans="1:6" x14ac:dyDescent="0.2">
      <c r="A43" s="36" t="s">
        <v>730</v>
      </c>
      <c r="B43" s="36" t="s">
        <v>731</v>
      </c>
      <c r="C43" s="36" t="s">
        <v>683</v>
      </c>
      <c r="D43" s="36">
        <v>50</v>
      </c>
      <c r="E43" s="37">
        <v>4975.9949999999999</v>
      </c>
      <c r="F43" s="7">
        <v>0.40031429090565301</v>
      </c>
    </row>
    <row r="44" spans="1:6" x14ac:dyDescent="0.2">
      <c r="A44" s="36" t="s">
        <v>732</v>
      </c>
      <c r="B44" s="36" t="s">
        <v>733</v>
      </c>
      <c r="C44" s="36" t="s">
        <v>666</v>
      </c>
      <c r="D44" s="36">
        <v>1340</v>
      </c>
      <c r="E44" s="37">
        <v>4747.8879999999999</v>
      </c>
      <c r="F44" s="7">
        <v>0.38196328935609097</v>
      </c>
    </row>
    <row r="45" spans="1:6" x14ac:dyDescent="0.2">
      <c r="A45" s="36" t="s">
        <v>734</v>
      </c>
      <c r="B45" s="36" t="s">
        <v>735</v>
      </c>
      <c r="C45" s="36" t="s">
        <v>683</v>
      </c>
      <c r="D45" s="36">
        <v>450</v>
      </c>
      <c r="E45" s="37">
        <v>4547.7584999999999</v>
      </c>
      <c r="F45" s="7">
        <v>0.36586305234182498</v>
      </c>
    </row>
    <row r="46" spans="1:6" x14ac:dyDescent="0.2">
      <c r="A46" s="36" t="s">
        <v>736</v>
      </c>
      <c r="B46" s="36" t="s">
        <v>737</v>
      </c>
      <c r="C46" s="36" t="s">
        <v>698</v>
      </c>
      <c r="D46" s="36">
        <v>400</v>
      </c>
      <c r="E46" s="37">
        <v>4098.8</v>
      </c>
      <c r="F46" s="7">
        <v>0.32974474764626799</v>
      </c>
    </row>
    <row r="47" spans="1:6" x14ac:dyDescent="0.2">
      <c r="A47" s="36" t="s">
        <v>738</v>
      </c>
      <c r="B47" s="36" t="s">
        <v>739</v>
      </c>
      <c r="C47" s="36" t="s">
        <v>683</v>
      </c>
      <c r="D47" s="36">
        <v>350</v>
      </c>
      <c r="E47" s="37">
        <v>3509.73</v>
      </c>
      <c r="F47" s="7">
        <v>0.28235459967711002</v>
      </c>
    </row>
    <row r="48" spans="1:6" x14ac:dyDescent="0.2">
      <c r="A48" s="36" t="s">
        <v>740</v>
      </c>
      <c r="B48" s="36" t="s">
        <v>741</v>
      </c>
      <c r="C48" s="36" t="s">
        <v>663</v>
      </c>
      <c r="D48" s="36">
        <v>300</v>
      </c>
      <c r="E48" s="37">
        <v>3086.268</v>
      </c>
      <c r="F48" s="7">
        <v>0.248287465313934</v>
      </c>
    </row>
    <row r="49" spans="1:6" x14ac:dyDescent="0.2">
      <c r="A49" s="36" t="s">
        <v>742</v>
      </c>
      <c r="B49" s="36" t="s">
        <v>743</v>
      </c>
      <c r="C49" s="36" t="s">
        <v>669</v>
      </c>
      <c r="D49" s="36">
        <v>300</v>
      </c>
      <c r="E49" s="37">
        <v>2999.3939999999998</v>
      </c>
      <c r="F49" s="7">
        <v>0.24129853069721199</v>
      </c>
    </row>
    <row r="50" spans="1:6" x14ac:dyDescent="0.2">
      <c r="A50" s="36" t="s">
        <v>744</v>
      </c>
      <c r="B50" s="36" t="s">
        <v>745</v>
      </c>
      <c r="C50" s="36" t="s">
        <v>683</v>
      </c>
      <c r="D50" s="36">
        <v>30</v>
      </c>
      <c r="E50" s="37">
        <v>2988.1529999999998</v>
      </c>
      <c r="F50" s="7">
        <v>0.240394202428379</v>
      </c>
    </row>
    <row r="51" spans="1:6" x14ac:dyDescent="0.2">
      <c r="A51" s="36" t="s">
        <v>746</v>
      </c>
      <c r="B51" s="36" t="s">
        <v>747</v>
      </c>
      <c r="C51" s="36" t="s">
        <v>683</v>
      </c>
      <c r="D51" s="36">
        <v>250</v>
      </c>
      <c r="E51" s="37">
        <v>2522.73</v>
      </c>
      <c r="F51" s="7">
        <v>0.202951343620003</v>
      </c>
    </row>
    <row r="52" spans="1:6" x14ac:dyDescent="0.2">
      <c r="A52" s="36" t="s">
        <v>748</v>
      </c>
      <c r="B52" s="36" t="s">
        <v>749</v>
      </c>
      <c r="C52" s="36" t="s">
        <v>683</v>
      </c>
      <c r="D52" s="36">
        <v>250</v>
      </c>
      <c r="E52" s="37">
        <v>2515.3825000000002</v>
      </c>
      <c r="F52" s="7">
        <v>0.20236024389976101</v>
      </c>
    </row>
    <row r="53" spans="1:6" x14ac:dyDescent="0.2">
      <c r="A53" s="36" t="s">
        <v>750</v>
      </c>
      <c r="B53" s="36" t="s">
        <v>751</v>
      </c>
      <c r="C53" s="36" t="s">
        <v>683</v>
      </c>
      <c r="D53" s="36">
        <v>250</v>
      </c>
      <c r="E53" s="37">
        <v>2491.5425</v>
      </c>
      <c r="F53" s="7">
        <v>0.200442337492059</v>
      </c>
    </row>
    <row r="54" spans="1:6" x14ac:dyDescent="0.2">
      <c r="A54" s="36" t="s">
        <v>752</v>
      </c>
      <c r="B54" s="36" t="s">
        <v>753</v>
      </c>
      <c r="C54" s="36" t="s">
        <v>683</v>
      </c>
      <c r="D54" s="36">
        <v>25</v>
      </c>
      <c r="E54" s="37">
        <v>2490.12</v>
      </c>
      <c r="F54" s="7">
        <v>0.20032789865544201</v>
      </c>
    </row>
    <row r="55" spans="1:6" x14ac:dyDescent="0.2">
      <c r="A55" s="36" t="s">
        <v>754</v>
      </c>
      <c r="B55" s="36" t="s">
        <v>755</v>
      </c>
      <c r="C55" s="36" t="s">
        <v>683</v>
      </c>
      <c r="D55" s="36">
        <v>25</v>
      </c>
      <c r="E55" s="37">
        <v>2485.8625000000002</v>
      </c>
      <c r="F55" s="7">
        <v>0.19998538663653301</v>
      </c>
    </row>
    <row r="56" spans="1:6" x14ac:dyDescent="0.2">
      <c r="A56" s="36" t="s">
        <v>756</v>
      </c>
      <c r="B56" s="36" t="s">
        <v>757</v>
      </c>
      <c r="C56" s="36" t="s">
        <v>663</v>
      </c>
      <c r="D56" s="36">
        <v>200</v>
      </c>
      <c r="E56" s="37">
        <v>2057.672</v>
      </c>
      <c r="F56" s="7">
        <v>0.16553784873104099</v>
      </c>
    </row>
    <row r="57" spans="1:6" x14ac:dyDescent="0.2">
      <c r="A57" s="36" t="s">
        <v>758</v>
      </c>
      <c r="B57" s="36" t="s">
        <v>759</v>
      </c>
      <c r="C57" s="36" t="s">
        <v>760</v>
      </c>
      <c r="D57" s="36">
        <v>200</v>
      </c>
      <c r="E57" s="37">
        <v>2035.8579999999999</v>
      </c>
      <c r="F57" s="7">
        <v>0.16378293218835699</v>
      </c>
    </row>
    <row r="58" spans="1:6" x14ac:dyDescent="0.2">
      <c r="A58" s="36" t="s">
        <v>761</v>
      </c>
      <c r="B58" s="36" t="s">
        <v>762</v>
      </c>
      <c r="C58" s="36" t="s">
        <v>763</v>
      </c>
      <c r="D58" s="36">
        <v>170</v>
      </c>
      <c r="E58" s="37">
        <v>1704.1701</v>
      </c>
      <c r="F58" s="7">
        <v>0.13709894104879899</v>
      </c>
    </row>
    <row r="59" spans="1:6" x14ac:dyDescent="0.2">
      <c r="A59" s="36" t="s">
        <v>764</v>
      </c>
      <c r="B59" s="36" t="s">
        <v>765</v>
      </c>
      <c r="C59" s="36" t="s">
        <v>698</v>
      </c>
      <c r="D59" s="36">
        <v>150</v>
      </c>
      <c r="E59" s="37">
        <v>1528.9395</v>
      </c>
      <c r="F59" s="7">
        <v>0.12300179798817</v>
      </c>
    </row>
    <row r="60" spans="1:6" x14ac:dyDescent="0.2">
      <c r="A60" s="36" t="s">
        <v>766</v>
      </c>
      <c r="B60" s="36" t="s">
        <v>767</v>
      </c>
      <c r="C60" s="36" t="s">
        <v>683</v>
      </c>
      <c r="D60" s="36">
        <v>150</v>
      </c>
      <c r="E60" s="37">
        <v>1495.7670000000001</v>
      </c>
      <c r="F60" s="7">
        <v>0.120333100408074</v>
      </c>
    </row>
    <row r="61" spans="1:6" x14ac:dyDescent="0.2">
      <c r="A61" s="36" t="s">
        <v>768</v>
      </c>
      <c r="B61" s="36" t="s">
        <v>769</v>
      </c>
      <c r="C61" s="36" t="s">
        <v>647</v>
      </c>
      <c r="D61" s="36">
        <v>150</v>
      </c>
      <c r="E61" s="37">
        <v>1487.2394999999999</v>
      </c>
      <c r="F61" s="7">
        <v>0.119647070756578</v>
      </c>
    </row>
    <row r="62" spans="1:6" x14ac:dyDescent="0.2">
      <c r="A62" s="36" t="s">
        <v>770</v>
      </c>
      <c r="B62" s="36" t="s">
        <v>771</v>
      </c>
      <c r="C62" s="36" t="s">
        <v>647</v>
      </c>
      <c r="D62" s="36">
        <v>150</v>
      </c>
      <c r="E62" s="37">
        <v>1483.941</v>
      </c>
      <c r="F62" s="7">
        <v>0.119381709419086</v>
      </c>
    </row>
    <row r="63" spans="1:6" x14ac:dyDescent="0.2">
      <c r="A63" s="36" t="s">
        <v>772</v>
      </c>
      <c r="B63" s="36" t="s">
        <v>773</v>
      </c>
      <c r="C63" s="36" t="s">
        <v>698</v>
      </c>
      <c r="D63" s="36">
        <v>100</v>
      </c>
      <c r="E63" s="37">
        <v>1033.779</v>
      </c>
      <c r="F63" s="7">
        <v>8.3166584238560395E-2</v>
      </c>
    </row>
    <row r="64" spans="1:6" x14ac:dyDescent="0.2">
      <c r="A64" s="36" t="s">
        <v>774</v>
      </c>
      <c r="B64" s="36" t="s">
        <v>775</v>
      </c>
      <c r="C64" s="36" t="s">
        <v>698</v>
      </c>
      <c r="D64" s="36">
        <v>100</v>
      </c>
      <c r="E64" s="37">
        <v>1033.779</v>
      </c>
      <c r="F64" s="7">
        <v>8.3166584238560395E-2</v>
      </c>
    </row>
    <row r="65" spans="1:6" x14ac:dyDescent="0.2">
      <c r="A65" s="36" t="s">
        <v>776</v>
      </c>
      <c r="B65" s="36" t="s">
        <v>777</v>
      </c>
      <c r="C65" s="36" t="s">
        <v>778</v>
      </c>
      <c r="D65" s="36">
        <v>2</v>
      </c>
      <c r="E65" s="37">
        <v>1004.068</v>
      </c>
      <c r="F65" s="7">
        <v>8.0776361198324695E-2</v>
      </c>
    </row>
    <row r="66" spans="1:6" x14ac:dyDescent="0.2">
      <c r="A66" s="36" t="s">
        <v>779</v>
      </c>
      <c r="B66" s="36" t="s">
        <v>780</v>
      </c>
      <c r="C66" s="36" t="s">
        <v>669</v>
      </c>
      <c r="D66" s="36">
        <v>50</v>
      </c>
      <c r="E66" s="37">
        <v>500.78399999999999</v>
      </c>
      <c r="F66" s="7">
        <v>4.0287619231308899E-2</v>
      </c>
    </row>
    <row r="67" spans="1:6" x14ac:dyDescent="0.2">
      <c r="A67" s="36" t="s">
        <v>781</v>
      </c>
      <c r="B67" s="36" t="s">
        <v>782</v>
      </c>
      <c r="C67" s="36" t="s">
        <v>672</v>
      </c>
      <c r="D67" s="36">
        <v>20</v>
      </c>
      <c r="E67" s="37">
        <v>200.02584999999999</v>
      </c>
      <c r="F67" s="7">
        <v>1.6091898465643701E-2</v>
      </c>
    </row>
    <row r="68" spans="1:6" x14ac:dyDescent="0.2">
      <c r="A68" s="35" t="s">
        <v>131</v>
      </c>
      <c r="B68" s="36"/>
      <c r="C68" s="36"/>
      <c r="D68" s="36"/>
      <c r="E68" s="38">
        <f>SUM(E7:E67)</f>
        <v>596798.89870399982</v>
      </c>
      <c r="F68" s="6">
        <f>SUM(F7:F67)</f>
        <v>48.011930869698759</v>
      </c>
    </row>
    <row r="69" spans="1:6" x14ac:dyDescent="0.2">
      <c r="A69" s="36"/>
      <c r="B69" s="36"/>
      <c r="C69" s="36"/>
      <c r="D69" s="36"/>
      <c r="E69" s="37"/>
      <c r="F69" s="7"/>
    </row>
    <row r="70" spans="1:6" x14ac:dyDescent="0.2">
      <c r="A70" s="35" t="s">
        <v>783</v>
      </c>
      <c r="B70" s="36"/>
      <c r="C70" s="36"/>
      <c r="D70" s="36"/>
      <c r="E70" s="37"/>
      <c r="F70" s="7"/>
    </row>
    <row r="71" spans="1:6" x14ac:dyDescent="0.2">
      <c r="A71" s="36" t="s">
        <v>784</v>
      </c>
      <c r="B71" s="36" t="s">
        <v>785</v>
      </c>
      <c r="C71" s="36" t="s">
        <v>786</v>
      </c>
      <c r="D71" s="36">
        <v>9300</v>
      </c>
      <c r="E71" s="37">
        <v>46537.665000000001</v>
      </c>
      <c r="F71" s="7">
        <v>3.74391299928554</v>
      </c>
    </row>
    <row r="72" spans="1:6" x14ac:dyDescent="0.2">
      <c r="A72" s="36" t="s">
        <v>787</v>
      </c>
      <c r="B72" s="36" t="s">
        <v>788</v>
      </c>
      <c r="C72" s="36" t="s">
        <v>789</v>
      </c>
      <c r="D72" s="36">
        <v>2600</v>
      </c>
      <c r="E72" s="37">
        <v>25973.883000000002</v>
      </c>
      <c r="F72" s="7">
        <v>2.08957536235696</v>
      </c>
    </row>
    <row r="73" spans="1:6" x14ac:dyDescent="0.2">
      <c r="A73" s="36" t="s">
        <v>790</v>
      </c>
      <c r="B73" s="36" t="s">
        <v>791</v>
      </c>
      <c r="C73" s="36" t="s">
        <v>792</v>
      </c>
      <c r="D73" s="36">
        <v>2500</v>
      </c>
      <c r="E73" s="37">
        <v>24823.974999999999</v>
      </c>
      <c r="F73" s="7">
        <v>1.9970663052484301</v>
      </c>
    </row>
    <row r="74" spans="1:6" x14ac:dyDescent="0.2">
      <c r="A74" s="36" t="s">
        <v>793</v>
      </c>
      <c r="B74" s="36" t="s">
        <v>794</v>
      </c>
      <c r="C74" s="36" t="s">
        <v>686</v>
      </c>
      <c r="D74" s="36">
        <v>1820</v>
      </c>
      <c r="E74" s="37">
        <v>18738.356</v>
      </c>
      <c r="F74" s="7">
        <v>1.50748376854834</v>
      </c>
    </row>
    <row r="75" spans="1:6" x14ac:dyDescent="0.2">
      <c r="A75" s="36" t="s">
        <v>795</v>
      </c>
      <c r="B75" s="36" t="s">
        <v>796</v>
      </c>
      <c r="C75" s="36" t="s">
        <v>789</v>
      </c>
      <c r="D75" s="36">
        <v>1500</v>
      </c>
      <c r="E75" s="37">
        <v>14999.575000500001</v>
      </c>
      <c r="F75" s="7">
        <v>1.20670222341689</v>
      </c>
    </row>
    <row r="76" spans="1:6" x14ac:dyDescent="0.2">
      <c r="A76" s="36" t="s">
        <v>797</v>
      </c>
      <c r="B76" s="36" t="s">
        <v>798</v>
      </c>
      <c r="C76" s="36" t="s">
        <v>789</v>
      </c>
      <c r="D76" s="36">
        <v>1500</v>
      </c>
      <c r="E76" s="37">
        <v>14999.307000000001</v>
      </c>
      <c r="F76" s="7">
        <v>1.2066806630194</v>
      </c>
    </row>
    <row r="77" spans="1:6" x14ac:dyDescent="0.2">
      <c r="A77" s="36" t="s">
        <v>799</v>
      </c>
      <c r="B77" s="36" t="s">
        <v>800</v>
      </c>
      <c r="C77" s="36" t="s">
        <v>801</v>
      </c>
      <c r="D77" s="36">
        <v>100</v>
      </c>
      <c r="E77" s="37">
        <v>13427.52</v>
      </c>
      <c r="F77" s="7">
        <v>1.08023182246395</v>
      </c>
    </row>
    <row r="78" spans="1:6" x14ac:dyDescent="0.2">
      <c r="A78" s="36" t="s">
        <v>802</v>
      </c>
      <c r="B78" s="36" t="s">
        <v>803</v>
      </c>
      <c r="C78" s="36" t="s">
        <v>792</v>
      </c>
      <c r="D78" s="36">
        <v>100</v>
      </c>
      <c r="E78" s="37">
        <v>13077.35</v>
      </c>
      <c r="F78" s="7">
        <v>1.0520609631189399</v>
      </c>
    </row>
    <row r="79" spans="1:6" x14ac:dyDescent="0.2">
      <c r="A79" s="36" t="s">
        <v>804</v>
      </c>
      <c r="B79" s="36" t="s">
        <v>805</v>
      </c>
      <c r="C79" s="36" t="s">
        <v>792</v>
      </c>
      <c r="D79" s="36">
        <v>100</v>
      </c>
      <c r="E79" s="37">
        <v>13049.82</v>
      </c>
      <c r="F79" s="7">
        <v>1.0498461995533399</v>
      </c>
    </row>
    <row r="80" spans="1:6" x14ac:dyDescent="0.2">
      <c r="A80" s="36" t="s">
        <v>806</v>
      </c>
      <c r="B80" s="36" t="s">
        <v>807</v>
      </c>
      <c r="C80" s="36" t="s">
        <v>808</v>
      </c>
      <c r="D80" s="36">
        <v>780</v>
      </c>
      <c r="E80" s="37">
        <v>11754.373799999999</v>
      </c>
      <c r="F80" s="7">
        <v>0.94562872607126602</v>
      </c>
    </row>
    <row r="81" spans="1:6" x14ac:dyDescent="0.2">
      <c r="A81" s="36" t="s">
        <v>809</v>
      </c>
      <c r="B81" s="36" t="s">
        <v>810</v>
      </c>
      <c r="C81" s="36" t="s">
        <v>811</v>
      </c>
      <c r="D81" s="36">
        <v>1000</v>
      </c>
      <c r="E81" s="37">
        <v>10214.84</v>
      </c>
      <c r="F81" s="7">
        <v>0.82177462624353603</v>
      </c>
    </row>
    <row r="82" spans="1:6" x14ac:dyDescent="0.2">
      <c r="A82" s="36" t="s">
        <v>812</v>
      </c>
      <c r="B82" s="36" t="s">
        <v>813</v>
      </c>
      <c r="C82" s="36" t="s">
        <v>801</v>
      </c>
      <c r="D82" s="36">
        <v>1000</v>
      </c>
      <c r="E82" s="37">
        <v>9897.67</v>
      </c>
      <c r="F82" s="7">
        <v>0.79625858700986596</v>
      </c>
    </row>
    <row r="83" spans="1:6" x14ac:dyDescent="0.2">
      <c r="A83" s="36" t="s">
        <v>814</v>
      </c>
      <c r="B83" s="36" t="s">
        <v>815</v>
      </c>
      <c r="C83" s="36" t="s">
        <v>816</v>
      </c>
      <c r="D83" s="36">
        <v>850</v>
      </c>
      <c r="E83" s="37">
        <v>8500.3470830999995</v>
      </c>
      <c r="F83" s="7">
        <v>0.68384522392468605</v>
      </c>
    </row>
    <row r="84" spans="1:6" x14ac:dyDescent="0.2">
      <c r="A84" s="36" t="s">
        <v>817</v>
      </c>
      <c r="B84" s="36" t="s">
        <v>818</v>
      </c>
      <c r="C84" s="36" t="s">
        <v>789</v>
      </c>
      <c r="D84" s="36">
        <v>850</v>
      </c>
      <c r="E84" s="37">
        <v>8500.2855999999992</v>
      </c>
      <c r="F84" s="7">
        <v>0.68384027766497701</v>
      </c>
    </row>
    <row r="85" spans="1:6" x14ac:dyDescent="0.2">
      <c r="A85" s="36" t="s">
        <v>819</v>
      </c>
      <c r="B85" s="36" t="s">
        <v>820</v>
      </c>
      <c r="C85" s="36" t="s">
        <v>821</v>
      </c>
      <c r="D85" s="36">
        <v>740</v>
      </c>
      <c r="E85" s="37">
        <v>7079.7575999999999</v>
      </c>
      <c r="F85" s="7">
        <v>0.56956008666164504</v>
      </c>
    </row>
    <row r="86" spans="1:6" x14ac:dyDescent="0.2">
      <c r="A86" s="36" t="s">
        <v>822</v>
      </c>
      <c r="B86" s="36" t="s">
        <v>823</v>
      </c>
      <c r="C86" s="36" t="s">
        <v>816</v>
      </c>
      <c r="D86" s="36">
        <v>300</v>
      </c>
      <c r="E86" s="37">
        <v>3953.6280000000002</v>
      </c>
      <c r="F86" s="7">
        <v>0.31806579173104799</v>
      </c>
    </row>
    <row r="87" spans="1:6" x14ac:dyDescent="0.2">
      <c r="A87" s="36" t="s">
        <v>824</v>
      </c>
      <c r="B87" s="36" t="s">
        <v>825</v>
      </c>
      <c r="C87" s="36" t="s">
        <v>816</v>
      </c>
      <c r="D87" s="36">
        <v>290</v>
      </c>
      <c r="E87" s="37">
        <v>3827.5012000000002</v>
      </c>
      <c r="F87" s="7">
        <v>0.30791900490626301</v>
      </c>
    </row>
    <row r="88" spans="1:6" x14ac:dyDescent="0.2">
      <c r="A88" s="36" t="s">
        <v>826</v>
      </c>
      <c r="B88" s="36" t="s">
        <v>827</v>
      </c>
      <c r="C88" s="36" t="s">
        <v>816</v>
      </c>
      <c r="D88" s="36">
        <v>278</v>
      </c>
      <c r="E88" s="37">
        <v>3668.7465400000001</v>
      </c>
      <c r="F88" s="7">
        <v>0.29514733629609102</v>
      </c>
    </row>
    <row r="89" spans="1:6" x14ac:dyDescent="0.2">
      <c r="A89" s="36" t="s">
        <v>828</v>
      </c>
      <c r="B89" s="36" t="s">
        <v>829</v>
      </c>
      <c r="C89" s="36" t="s">
        <v>789</v>
      </c>
      <c r="D89" s="36">
        <v>100</v>
      </c>
      <c r="E89" s="37">
        <v>1004.234</v>
      </c>
      <c r="F89" s="7">
        <v>8.0789715747975596E-2</v>
      </c>
    </row>
    <row r="90" spans="1:6" x14ac:dyDescent="0.2">
      <c r="A90" s="36" t="s">
        <v>830</v>
      </c>
      <c r="B90" s="36" t="s">
        <v>831</v>
      </c>
      <c r="C90" s="36" t="s">
        <v>832</v>
      </c>
      <c r="D90" s="36">
        <v>100</v>
      </c>
      <c r="E90" s="37">
        <v>988.86300000000006</v>
      </c>
      <c r="F90" s="7">
        <v>7.9553132719755004E-2</v>
      </c>
    </row>
    <row r="91" spans="1:6" x14ac:dyDescent="0.2">
      <c r="A91" s="36" t="s">
        <v>833</v>
      </c>
      <c r="B91" s="36" t="s">
        <v>834</v>
      </c>
      <c r="C91" s="36" t="s">
        <v>647</v>
      </c>
      <c r="D91" s="36">
        <v>7</v>
      </c>
      <c r="E91" s="37">
        <v>764.13890000000004</v>
      </c>
      <c r="F91" s="7">
        <v>6.1474282411241601E-2</v>
      </c>
    </row>
    <row r="92" spans="1:6" x14ac:dyDescent="0.2">
      <c r="A92" s="35" t="s">
        <v>131</v>
      </c>
      <c r="B92" s="36"/>
      <c r="C92" s="36"/>
      <c r="D92" s="36"/>
      <c r="E92" s="38">
        <f>SUM(E71:E91)</f>
        <v>255781.83672360005</v>
      </c>
      <c r="F92" s="6">
        <f>SUM(F71:F91)</f>
        <v>20.577417098400144</v>
      </c>
    </row>
    <row r="93" spans="1:6" x14ac:dyDescent="0.2">
      <c r="A93" s="36"/>
      <c r="B93" s="36"/>
      <c r="C93" s="36"/>
      <c r="D93" s="36"/>
      <c r="E93" s="37"/>
      <c r="F93" s="7"/>
    </row>
    <row r="94" spans="1:6" x14ac:dyDescent="0.2">
      <c r="A94" s="35" t="s">
        <v>835</v>
      </c>
      <c r="B94" s="36"/>
      <c r="C94" s="36"/>
      <c r="D94" s="36"/>
      <c r="E94" s="37"/>
      <c r="F94" s="7"/>
    </row>
    <row r="95" spans="1:6" x14ac:dyDescent="0.2">
      <c r="A95" s="35"/>
      <c r="B95" s="36"/>
      <c r="C95" s="36"/>
      <c r="D95" s="36"/>
      <c r="E95" s="37"/>
      <c r="F95" s="7"/>
    </row>
    <row r="96" spans="1:6" x14ac:dyDescent="0.2">
      <c r="A96" s="35" t="s">
        <v>836</v>
      </c>
      <c r="B96" s="36"/>
      <c r="C96" s="36"/>
      <c r="D96" s="36"/>
      <c r="E96" s="37"/>
      <c r="F96" s="7"/>
    </row>
    <row r="97" spans="1:6" x14ac:dyDescent="0.2">
      <c r="A97" s="36" t="s">
        <v>837</v>
      </c>
      <c r="B97" s="36" t="s">
        <v>838</v>
      </c>
      <c r="C97" s="36" t="s">
        <v>839</v>
      </c>
      <c r="D97" s="36">
        <v>27500</v>
      </c>
      <c r="E97" s="37">
        <v>26832.85</v>
      </c>
      <c r="F97" s="7">
        <v>2.1586784795257601</v>
      </c>
    </row>
    <row r="98" spans="1:6" x14ac:dyDescent="0.2">
      <c r="A98" s="36" t="s">
        <v>840</v>
      </c>
      <c r="B98" s="36" t="s">
        <v>841</v>
      </c>
      <c r="C98" s="36" t="s">
        <v>842</v>
      </c>
      <c r="D98" s="36">
        <v>25000</v>
      </c>
      <c r="E98" s="37">
        <v>24455.95</v>
      </c>
      <c r="F98" s="7">
        <v>1.9674590273250101</v>
      </c>
    </row>
    <row r="99" spans="1:6" x14ac:dyDescent="0.2">
      <c r="A99" s="36" t="s">
        <v>843</v>
      </c>
      <c r="B99" s="36" t="s">
        <v>844</v>
      </c>
      <c r="C99" s="36" t="s">
        <v>845</v>
      </c>
      <c r="D99" s="36">
        <v>20000</v>
      </c>
      <c r="E99" s="37">
        <v>19900.939999999999</v>
      </c>
      <c r="F99" s="7">
        <v>1.60101259837599</v>
      </c>
    </row>
    <row r="100" spans="1:6" x14ac:dyDescent="0.2">
      <c r="A100" s="36" t="s">
        <v>846</v>
      </c>
      <c r="B100" s="36" t="s">
        <v>847</v>
      </c>
      <c r="C100" s="36" t="s">
        <v>839</v>
      </c>
      <c r="D100" s="36">
        <v>15000</v>
      </c>
      <c r="E100" s="37">
        <v>14620.11</v>
      </c>
      <c r="F100" s="7">
        <v>1.17617460781465</v>
      </c>
    </row>
    <row r="101" spans="1:6" x14ac:dyDescent="0.2">
      <c r="A101" s="36" t="s">
        <v>848</v>
      </c>
      <c r="B101" s="36" t="s">
        <v>849</v>
      </c>
      <c r="C101" s="36" t="s">
        <v>845</v>
      </c>
      <c r="D101" s="36">
        <v>14500</v>
      </c>
      <c r="E101" s="37">
        <v>14108.6595</v>
      </c>
      <c r="F101" s="7">
        <v>1.13502887831917</v>
      </c>
    </row>
    <row r="102" spans="1:6" x14ac:dyDescent="0.2">
      <c r="A102" s="36" t="s">
        <v>850</v>
      </c>
      <c r="B102" s="36" t="s">
        <v>851</v>
      </c>
      <c r="C102" s="36" t="s">
        <v>845</v>
      </c>
      <c r="D102" s="36">
        <v>10600</v>
      </c>
      <c r="E102" s="37">
        <v>10589.3894</v>
      </c>
      <c r="F102" s="7">
        <v>0.851906786237696</v>
      </c>
    </row>
    <row r="103" spans="1:6" x14ac:dyDescent="0.2">
      <c r="A103" s="36" t="s">
        <v>852</v>
      </c>
      <c r="B103" s="36" t="s">
        <v>853</v>
      </c>
      <c r="C103" s="36" t="s">
        <v>845</v>
      </c>
      <c r="D103" s="36">
        <v>10000</v>
      </c>
      <c r="E103" s="37">
        <v>9755.51</v>
      </c>
      <c r="F103" s="7">
        <v>0.78482194376662595</v>
      </c>
    </row>
    <row r="104" spans="1:6" x14ac:dyDescent="0.2">
      <c r="A104" s="36" t="s">
        <v>854</v>
      </c>
      <c r="B104" s="36" t="s">
        <v>855</v>
      </c>
      <c r="C104" s="36" t="s">
        <v>839</v>
      </c>
      <c r="D104" s="36">
        <v>10000</v>
      </c>
      <c r="E104" s="37">
        <v>9712.7000000000007</v>
      </c>
      <c r="F104" s="7">
        <v>0.78137791804038004</v>
      </c>
    </row>
    <row r="105" spans="1:6" x14ac:dyDescent="0.2">
      <c r="A105" s="36" t="s">
        <v>856</v>
      </c>
      <c r="B105" s="36" t="s">
        <v>857</v>
      </c>
      <c r="C105" s="36" t="s">
        <v>845</v>
      </c>
      <c r="D105" s="36">
        <v>10000</v>
      </c>
      <c r="E105" s="37">
        <v>9567.08</v>
      </c>
      <c r="F105" s="7">
        <v>0.76966292093092104</v>
      </c>
    </row>
    <row r="106" spans="1:6" x14ac:dyDescent="0.2">
      <c r="A106" s="36" t="s">
        <v>858</v>
      </c>
      <c r="B106" s="36" t="s">
        <v>859</v>
      </c>
      <c r="C106" s="36" t="s">
        <v>845</v>
      </c>
      <c r="D106" s="36">
        <v>10000</v>
      </c>
      <c r="E106" s="37">
        <v>9303.58</v>
      </c>
      <c r="F106" s="7">
        <v>0.74846458458740805</v>
      </c>
    </row>
    <row r="107" spans="1:6" x14ac:dyDescent="0.2">
      <c r="A107" s="36" t="s">
        <v>860</v>
      </c>
      <c r="B107" s="36" t="s">
        <v>861</v>
      </c>
      <c r="C107" s="36" t="s">
        <v>839</v>
      </c>
      <c r="D107" s="36">
        <v>7500</v>
      </c>
      <c r="E107" s="37">
        <v>7473.5625</v>
      </c>
      <c r="F107" s="7">
        <v>0.60124133419076597</v>
      </c>
    </row>
    <row r="108" spans="1:6" x14ac:dyDescent="0.2">
      <c r="A108" s="36" t="s">
        <v>862</v>
      </c>
      <c r="B108" s="36" t="s">
        <v>863</v>
      </c>
      <c r="C108" s="36" t="s">
        <v>839</v>
      </c>
      <c r="D108" s="36">
        <v>5000</v>
      </c>
      <c r="E108" s="37">
        <v>4975.875</v>
      </c>
      <c r="F108" s="7">
        <v>0.40030463701433999</v>
      </c>
    </row>
    <row r="109" spans="1:6" x14ac:dyDescent="0.2">
      <c r="A109" s="36" t="s">
        <v>864</v>
      </c>
      <c r="B109" s="36" t="s">
        <v>865</v>
      </c>
      <c r="C109" s="36" t="s">
        <v>842</v>
      </c>
      <c r="D109" s="36">
        <v>5000</v>
      </c>
      <c r="E109" s="37">
        <v>4885.5349999999999</v>
      </c>
      <c r="F109" s="7">
        <v>0.393036865836833</v>
      </c>
    </row>
    <row r="110" spans="1:6" x14ac:dyDescent="0.2">
      <c r="A110" s="36" t="s">
        <v>866</v>
      </c>
      <c r="B110" s="36" t="s">
        <v>867</v>
      </c>
      <c r="C110" s="36" t="s">
        <v>839</v>
      </c>
      <c r="D110" s="36">
        <v>5000</v>
      </c>
      <c r="E110" s="37">
        <v>4857.4049999999997</v>
      </c>
      <c r="F110" s="7">
        <v>0.390773832814658</v>
      </c>
    </row>
    <row r="111" spans="1:6" x14ac:dyDescent="0.2">
      <c r="A111" s="36" t="s">
        <v>868</v>
      </c>
      <c r="B111" s="36" t="s">
        <v>869</v>
      </c>
      <c r="C111" s="36" t="s">
        <v>842</v>
      </c>
      <c r="D111" s="36">
        <v>1800</v>
      </c>
      <c r="E111" s="37">
        <v>1759.0355999999999</v>
      </c>
      <c r="F111" s="7">
        <v>0.141512820831171</v>
      </c>
    </row>
    <row r="112" spans="1:6" x14ac:dyDescent="0.2">
      <c r="A112" s="36" t="s">
        <v>870</v>
      </c>
      <c r="B112" s="36" t="s">
        <v>871</v>
      </c>
      <c r="C112" s="36" t="s">
        <v>839</v>
      </c>
      <c r="D112" s="36">
        <v>1300</v>
      </c>
      <c r="E112" s="37">
        <v>1292.5263</v>
      </c>
      <c r="F112" s="7">
        <v>0.103982570171676</v>
      </c>
    </row>
    <row r="113" spans="1:6" x14ac:dyDescent="0.2">
      <c r="A113" s="36" t="s">
        <v>872</v>
      </c>
      <c r="B113" s="36" t="s">
        <v>873</v>
      </c>
      <c r="C113" s="36" t="s">
        <v>845</v>
      </c>
      <c r="D113" s="36">
        <v>1000</v>
      </c>
      <c r="E113" s="37">
        <v>990.81399999999996</v>
      </c>
      <c r="F113" s="7">
        <v>7.9710088902700704E-2</v>
      </c>
    </row>
    <row r="114" spans="1:6" x14ac:dyDescent="0.2">
      <c r="A114" s="35" t="s">
        <v>131</v>
      </c>
      <c r="B114" s="36"/>
      <c r="C114" s="36"/>
      <c r="D114" s="36"/>
      <c r="E114" s="38">
        <f>SUM(E97:E113)</f>
        <v>175081.52229999998</v>
      </c>
      <c r="F114" s="6">
        <f>SUM(F97:F113)</f>
        <v>14.085149894685758</v>
      </c>
    </row>
    <row r="115" spans="1:6" x14ac:dyDescent="0.2">
      <c r="A115" s="36"/>
      <c r="B115" s="36"/>
      <c r="C115" s="36"/>
      <c r="D115" s="36"/>
      <c r="E115" s="37"/>
      <c r="F115" s="7"/>
    </row>
    <row r="116" spans="1:6" x14ac:dyDescent="0.2">
      <c r="A116" s="35" t="s">
        <v>874</v>
      </c>
      <c r="B116" s="36"/>
      <c r="C116" s="36"/>
      <c r="D116" s="36"/>
      <c r="E116" s="37"/>
      <c r="F116" s="7"/>
    </row>
    <row r="117" spans="1:6" x14ac:dyDescent="0.2">
      <c r="A117" s="36" t="s">
        <v>875</v>
      </c>
      <c r="B117" s="36" t="s">
        <v>876</v>
      </c>
      <c r="C117" s="36" t="s">
        <v>839</v>
      </c>
      <c r="D117" s="36">
        <v>6000</v>
      </c>
      <c r="E117" s="37">
        <v>28956.27</v>
      </c>
      <c r="F117" s="7">
        <v>2.3295056953077</v>
      </c>
    </row>
    <row r="118" spans="1:6" x14ac:dyDescent="0.2">
      <c r="A118" s="36" t="s">
        <v>877</v>
      </c>
      <c r="B118" s="36" t="s">
        <v>878</v>
      </c>
      <c r="C118" s="36" t="s">
        <v>839</v>
      </c>
      <c r="D118" s="36">
        <v>5000</v>
      </c>
      <c r="E118" s="37">
        <v>24375.724999999999</v>
      </c>
      <c r="F118" s="7">
        <v>1.96100499873617</v>
      </c>
    </row>
    <row r="119" spans="1:6" x14ac:dyDescent="0.2">
      <c r="A119" s="36" t="s">
        <v>879</v>
      </c>
      <c r="B119" s="36" t="s">
        <v>880</v>
      </c>
      <c r="C119" s="36" t="s">
        <v>842</v>
      </c>
      <c r="D119" s="36">
        <v>3700</v>
      </c>
      <c r="E119" s="37">
        <v>17022.072</v>
      </c>
      <c r="F119" s="7">
        <v>1.36941027521631</v>
      </c>
    </row>
    <row r="120" spans="1:6" x14ac:dyDescent="0.2">
      <c r="A120" s="36" t="s">
        <v>881</v>
      </c>
      <c r="B120" s="36" t="s">
        <v>882</v>
      </c>
      <c r="C120" s="36" t="s">
        <v>839</v>
      </c>
      <c r="D120" s="36">
        <v>3000</v>
      </c>
      <c r="E120" s="37">
        <v>14693.73</v>
      </c>
      <c r="F120" s="7">
        <v>1.1820972701357499</v>
      </c>
    </row>
    <row r="121" spans="1:6" x14ac:dyDescent="0.2">
      <c r="A121" s="36" t="s">
        <v>883</v>
      </c>
      <c r="B121" s="36" t="s">
        <v>884</v>
      </c>
      <c r="C121" s="36" t="s">
        <v>845</v>
      </c>
      <c r="D121" s="36">
        <v>3000</v>
      </c>
      <c r="E121" s="37">
        <v>14616.525</v>
      </c>
      <c r="F121" s="7">
        <v>1.1758861978116499</v>
      </c>
    </row>
    <row r="122" spans="1:6" x14ac:dyDescent="0.2">
      <c r="A122" s="36" t="s">
        <v>885</v>
      </c>
      <c r="B122" s="36" t="s">
        <v>886</v>
      </c>
      <c r="C122" s="36" t="s">
        <v>839</v>
      </c>
      <c r="D122" s="36">
        <v>2000</v>
      </c>
      <c r="E122" s="37">
        <v>9823.94</v>
      </c>
      <c r="F122" s="7">
        <v>0.79032707528839696</v>
      </c>
    </row>
    <row r="123" spans="1:6" x14ac:dyDescent="0.2">
      <c r="A123" s="36" t="s">
        <v>887</v>
      </c>
      <c r="B123" s="36" t="s">
        <v>888</v>
      </c>
      <c r="C123" s="36" t="s">
        <v>839</v>
      </c>
      <c r="D123" s="36">
        <v>2000</v>
      </c>
      <c r="E123" s="37">
        <v>9760.19</v>
      </c>
      <c r="F123" s="7">
        <v>0.78519844552786899</v>
      </c>
    </row>
    <row r="124" spans="1:6" x14ac:dyDescent="0.2">
      <c r="A124" s="36" t="s">
        <v>889</v>
      </c>
      <c r="B124" s="36" t="s">
        <v>890</v>
      </c>
      <c r="C124" s="36" t="s">
        <v>839</v>
      </c>
      <c r="D124" s="36">
        <v>2000</v>
      </c>
      <c r="E124" s="37">
        <v>9728.2099999999991</v>
      </c>
      <c r="F124" s="7">
        <v>0.782625683492706</v>
      </c>
    </row>
    <row r="125" spans="1:6" x14ac:dyDescent="0.2">
      <c r="A125" s="36" t="s">
        <v>891</v>
      </c>
      <c r="B125" s="36" t="s">
        <v>892</v>
      </c>
      <c r="C125" s="36" t="s">
        <v>839</v>
      </c>
      <c r="D125" s="36">
        <v>2000</v>
      </c>
      <c r="E125" s="37">
        <v>9667.2199999999993</v>
      </c>
      <c r="F125" s="7">
        <v>0.77771909323239896</v>
      </c>
    </row>
    <row r="126" spans="1:6" x14ac:dyDescent="0.2">
      <c r="A126" s="36" t="s">
        <v>893</v>
      </c>
      <c r="B126" s="36" t="s">
        <v>894</v>
      </c>
      <c r="C126" s="36" t="s">
        <v>895</v>
      </c>
      <c r="D126" s="36">
        <v>2000</v>
      </c>
      <c r="E126" s="37">
        <v>9576.98</v>
      </c>
      <c r="F126" s="7">
        <v>0.77045936696432105</v>
      </c>
    </row>
    <row r="127" spans="1:6" x14ac:dyDescent="0.2">
      <c r="A127" s="36" t="s">
        <v>896</v>
      </c>
      <c r="B127" s="36" t="s">
        <v>897</v>
      </c>
      <c r="C127" s="36" t="s">
        <v>839</v>
      </c>
      <c r="D127" s="36">
        <v>1000</v>
      </c>
      <c r="E127" s="37">
        <v>4982.3649999999998</v>
      </c>
      <c r="F127" s="7">
        <v>0.40082675163623499</v>
      </c>
    </row>
    <row r="128" spans="1:6" x14ac:dyDescent="0.2">
      <c r="A128" s="36" t="s">
        <v>898</v>
      </c>
      <c r="B128" s="36" t="s">
        <v>899</v>
      </c>
      <c r="C128" s="36" t="s">
        <v>845</v>
      </c>
      <c r="D128" s="36">
        <v>1000</v>
      </c>
      <c r="E128" s="37">
        <v>4859.3599999999997</v>
      </c>
      <c r="F128" s="7">
        <v>0.39093111079398102</v>
      </c>
    </row>
    <row r="129" spans="1:6" x14ac:dyDescent="0.2">
      <c r="A129" s="36" t="s">
        <v>900</v>
      </c>
      <c r="B129" s="36" t="s">
        <v>901</v>
      </c>
      <c r="C129" s="36" t="s">
        <v>839</v>
      </c>
      <c r="D129" s="36">
        <v>500</v>
      </c>
      <c r="E129" s="37">
        <v>2484.33</v>
      </c>
      <c r="F129" s="7">
        <v>0.199862098399545</v>
      </c>
    </row>
    <row r="130" spans="1:6" x14ac:dyDescent="0.2">
      <c r="A130" s="36" t="s">
        <v>902</v>
      </c>
      <c r="B130" s="36" t="s">
        <v>903</v>
      </c>
      <c r="C130" s="36" t="s">
        <v>845</v>
      </c>
      <c r="D130" s="36">
        <v>300</v>
      </c>
      <c r="E130" s="37">
        <v>1460.5094999999999</v>
      </c>
      <c r="F130" s="7">
        <v>0.117496666466399</v>
      </c>
    </row>
    <row r="131" spans="1:6" x14ac:dyDescent="0.2">
      <c r="A131" s="36" t="s">
        <v>904</v>
      </c>
      <c r="B131" s="36" t="s">
        <v>905</v>
      </c>
      <c r="C131" s="36" t="s">
        <v>842</v>
      </c>
      <c r="D131" s="36">
        <v>240</v>
      </c>
      <c r="E131" s="37">
        <v>1175.442</v>
      </c>
      <c r="F131" s="7">
        <v>9.4563244281942196E-2</v>
      </c>
    </row>
    <row r="132" spans="1:6" x14ac:dyDescent="0.2">
      <c r="A132" s="35" t="s">
        <v>131</v>
      </c>
      <c r="B132" s="36"/>
      <c r="C132" s="36"/>
      <c r="D132" s="36"/>
      <c r="E132" s="38">
        <f>SUM(E117:E131)</f>
        <v>163182.86849999995</v>
      </c>
      <c r="F132" s="6">
        <f>SUM(F117:F131)</f>
        <v>13.127913973291374</v>
      </c>
    </row>
    <row r="133" spans="1:6" x14ac:dyDescent="0.2">
      <c r="A133" s="36"/>
      <c r="B133" s="36"/>
      <c r="C133" s="36"/>
      <c r="D133" s="36"/>
      <c r="E133" s="37"/>
      <c r="F133" s="7"/>
    </row>
    <row r="134" spans="1:6" x14ac:dyDescent="0.2">
      <c r="A134" s="35" t="s">
        <v>906</v>
      </c>
      <c r="B134" s="36"/>
      <c r="C134" s="36"/>
      <c r="D134" s="36"/>
      <c r="E134" s="37"/>
      <c r="F134" s="7"/>
    </row>
    <row r="135" spans="1:6" x14ac:dyDescent="0.2">
      <c r="A135" s="36" t="s">
        <v>136</v>
      </c>
      <c r="B135" s="36" t="s">
        <v>907</v>
      </c>
      <c r="C135" s="36" t="s">
        <v>908</v>
      </c>
      <c r="D135" s="36">
        <v>4490000</v>
      </c>
      <c r="E135" s="37">
        <v>4490</v>
      </c>
      <c r="F135" s="7">
        <v>0.361216433329693</v>
      </c>
    </row>
    <row r="136" spans="1:6" x14ac:dyDescent="0.2">
      <c r="A136" s="35" t="s">
        <v>131</v>
      </c>
      <c r="B136" s="36"/>
      <c r="C136" s="36"/>
      <c r="D136" s="36"/>
      <c r="E136" s="38">
        <f>SUM(E135:E135)</f>
        <v>4490</v>
      </c>
      <c r="F136" s="6">
        <f>SUM(F135:F135)</f>
        <v>0.361216433329693</v>
      </c>
    </row>
    <row r="137" spans="1:6" x14ac:dyDescent="0.2">
      <c r="A137" s="36"/>
      <c r="B137" s="36"/>
      <c r="C137" s="36"/>
      <c r="D137" s="36"/>
      <c r="E137" s="37"/>
      <c r="F137" s="7"/>
    </row>
    <row r="138" spans="1:6" x14ac:dyDescent="0.2">
      <c r="A138" s="35" t="s">
        <v>131</v>
      </c>
      <c r="B138" s="36"/>
      <c r="C138" s="36"/>
      <c r="D138" s="36"/>
      <c r="E138" s="38">
        <v>1195335.1262275998</v>
      </c>
      <c r="F138" s="6">
        <v>96.16362826940572</v>
      </c>
    </row>
    <row r="139" spans="1:6" x14ac:dyDescent="0.2">
      <c r="A139" s="36"/>
      <c r="B139" s="36"/>
      <c r="C139" s="36"/>
      <c r="D139" s="36"/>
      <c r="E139" s="37"/>
      <c r="F139" s="7"/>
    </row>
    <row r="140" spans="1:6" x14ac:dyDescent="0.2">
      <c r="A140" s="35" t="s">
        <v>139</v>
      </c>
      <c r="B140" s="36"/>
      <c r="C140" s="36"/>
      <c r="D140" s="36"/>
      <c r="E140" s="38">
        <v>47686.943666799998</v>
      </c>
      <c r="F140" s="6">
        <v>3.84</v>
      </c>
    </row>
    <row r="141" spans="1:6" x14ac:dyDescent="0.2">
      <c r="A141" s="36"/>
      <c r="B141" s="36"/>
      <c r="C141" s="36"/>
      <c r="D141" s="36"/>
      <c r="E141" s="37"/>
      <c r="F141" s="7"/>
    </row>
    <row r="142" spans="1:6" x14ac:dyDescent="0.2">
      <c r="A142" s="39" t="s">
        <v>140</v>
      </c>
      <c r="B142" s="40"/>
      <c r="C142" s="40"/>
      <c r="D142" s="40"/>
      <c r="E142" s="41">
        <v>1243022.0736668</v>
      </c>
      <c r="F142" s="8">
        <f xml:space="preserve"> ROUND(SUM(F138:F141),2)</f>
        <v>100</v>
      </c>
    </row>
    <row r="143" spans="1:6" x14ac:dyDescent="0.2">
      <c r="A143" s="4" t="s">
        <v>909</v>
      </c>
    </row>
    <row r="145" spans="1:4" x14ac:dyDescent="0.2">
      <c r="A145" s="4" t="s">
        <v>141</v>
      </c>
    </row>
    <row r="146" spans="1:4" x14ac:dyDescent="0.2">
      <c r="A146" s="4" t="s">
        <v>142</v>
      </c>
    </row>
    <row r="147" spans="1:4" x14ac:dyDescent="0.2">
      <c r="A147" s="4" t="s">
        <v>143</v>
      </c>
    </row>
    <row r="148" spans="1:4" x14ac:dyDescent="0.2">
      <c r="A148" s="2" t="s">
        <v>910</v>
      </c>
      <c r="D148" s="10">
        <v>22.994700000000002</v>
      </c>
    </row>
    <row r="149" spans="1:4" x14ac:dyDescent="0.2">
      <c r="A149" s="2" t="s">
        <v>911</v>
      </c>
      <c r="D149" s="10">
        <v>22.921900000000001</v>
      </c>
    </row>
    <row r="150" spans="1:4" x14ac:dyDescent="0.2">
      <c r="A150" s="2" t="s">
        <v>912</v>
      </c>
      <c r="D150" s="10">
        <v>22.313600000000001</v>
      </c>
    </row>
    <row r="151" spans="1:4" x14ac:dyDescent="0.2">
      <c r="A151" s="2" t="s">
        <v>913</v>
      </c>
      <c r="D151" s="10">
        <v>21.888100000000001</v>
      </c>
    </row>
    <row r="152" spans="1:4" x14ac:dyDescent="0.2">
      <c r="A152" s="2" t="s">
        <v>914</v>
      </c>
      <c r="D152" s="10">
        <v>10.1295</v>
      </c>
    </row>
    <row r="153" spans="1:4" x14ac:dyDescent="0.2">
      <c r="A153" s="2" t="s">
        <v>915</v>
      </c>
      <c r="D153" s="10">
        <v>10.1021</v>
      </c>
    </row>
    <row r="154" spans="1:4" x14ac:dyDescent="0.2">
      <c r="A154" s="2" t="s">
        <v>916</v>
      </c>
      <c r="D154" s="10">
        <v>10.0945</v>
      </c>
    </row>
    <row r="155" spans="1:4" x14ac:dyDescent="0.2">
      <c r="A155" s="2" t="s">
        <v>917</v>
      </c>
      <c r="D155" s="10">
        <v>10.087300000000001</v>
      </c>
    </row>
    <row r="156" spans="1:4" x14ac:dyDescent="0.2">
      <c r="A156" s="2" t="s">
        <v>918</v>
      </c>
      <c r="D156" s="10">
        <v>10.0695</v>
      </c>
    </row>
    <row r="157" spans="1:4" x14ac:dyDescent="0.2">
      <c r="A157" s="2" t="s">
        <v>919</v>
      </c>
      <c r="D157" s="10">
        <v>10.060499999999999</v>
      </c>
    </row>
    <row r="158" spans="1:4" x14ac:dyDescent="0.2">
      <c r="A158" s="2" t="s">
        <v>920</v>
      </c>
      <c r="D158" s="10">
        <v>10</v>
      </c>
    </row>
    <row r="160" spans="1:4" x14ac:dyDescent="0.2">
      <c r="A160" s="4" t="s">
        <v>148</v>
      </c>
    </row>
    <row r="161" spans="1:4" x14ac:dyDescent="0.2">
      <c r="A161" s="2" t="s">
        <v>910</v>
      </c>
      <c r="D161" s="10">
        <v>23.801500000000001</v>
      </c>
    </row>
    <row r="162" spans="1:4" x14ac:dyDescent="0.2">
      <c r="A162" s="2" t="s">
        <v>911</v>
      </c>
      <c r="D162" s="10">
        <v>23.717700000000001</v>
      </c>
    </row>
    <row r="163" spans="1:4" x14ac:dyDescent="0.2">
      <c r="A163" s="2" t="s">
        <v>912</v>
      </c>
      <c r="D163" s="10">
        <v>23.057400000000001</v>
      </c>
    </row>
    <row r="164" spans="1:4" x14ac:dyDescent="0.2">
      <c r="A164" s="2" t="s">
        <v>913</v>
      </c>
      <c r="D164" s="10">
        <v>22.596</v>
      </c>
    </row>
    <row r="165" spans="1:4" x14ac:dyDescent="0.2">
      <c r="A165" s="2" t="s">
        <v>914</v>
      </c>
      <c r="D165" s="10">
        <v>10.1332</v>
      </c>
    </row>
    <row r="166" spans="1:4" x14ac:dyDescent="0.2">
      <c r="A166" s="2" t="s">
        <v>915</v>
      </c>
      <c r="D166" s="10">
        <v>10.1061</v>
      </c>
    </row>
    <row r="167" spans="1:4" x14ac:dyDescent="0.2">
      <c r="A167" s="2" t="s">
        <v>916</v>
      </c>
      <c r="D167" s="10">
        <v>10.098599999999999</v>
      </c>
    </row>
    <row r="168" spans="1:4" x14ac:dyDescent="0.2">
      <c r="A168" s="2" t="s">
        <v>917</v>
      </c>
      <c r="D168" s="10">
        <v>10.0814</v>
      </c>
    </row>
    <row r="169" spans="1:4" x14ac:dyDescent="0.2">
      <c r="A169" s="2" t="s">
        <v>918</v>
      </c>
      <c r="D169" s="10">
        <v>10.063800000000001</v>
      </c>
    </row>
    <row r="170" spans="1:4" x14ac:dyDescent="0.2">
      <c r="A170" s="2" t="s">
        <v>919</v>
      </c>
      <c r="D170" s="10">
        <v>10.0534</v>
      </c>
    </row>
    <row r="171" spans="1:4" x14ac:dyDescent="0.2">
      <c r="A171" s="2" t="s">
        <v>920</v>
      </c>
      <c r="D171" s="10">
        <v>10</v>
      </c>
    </row>
    <row r="173" spans="1:4" x14ac:dyDescent="0.2">
      <c r="A173" s="4" t="s">
        <v>149</v>
      </c>
      <c r="D173" s="42"/>
    </row>
    <row r="174" spans="1:4" x14ac:dyDescent="0.2">
      <c r="A174" s="22" t="s">
        <v>634</v>
      </c>
      <c r="B174" s="23"/>
      <c r="C174" s="51" t="s">
        <v>635</v>
      </c>
      <c r="D174" s="52"/>
    </row>
    <row r="175" spans="1:4" x14ac:dyDescent="0.2">
      <c r="A175" s="53"/>
      <c r="B175" s="54"/>
      <c r="C175" s="24" t="s">
        <v>636</v>
      </c>
      <c r="D175" s="24" t="s">
        <v>637</v>
      </c>
    </row>
    <row r="176" spans="1:4" x14ac:dyDescent="0.2">
      <c r="A176" s="25" t="s">
        <v>919</v>
      </c>
      <c r="B176" s="26"/>
      <c r="C176" s="27">
        <v>0.23617727850000014</v>
      </c>
      <c r="D176" s="27">
        <v>0.2188137808</v>
      </c>
    </row>
    <row r="177" spans="1:4" x14ac:dyDescent="0.2">
      <c r="A177" s="25" t="s">
        <v>921</v>
      </c>
      <c r="B177" s="26"/>
      <c r="C177" s="27">
        <v>0.23690652410000002</v>
      </c>
      <c r="D177" s="27">
        <v>0.21948941420000004</v>
      </c>
    </row>
    <row r="178" spans="1:4" x14ac:dyDescent="0.2">
      <c r="A178" s="25" t="s">
        <v>922</v>
      </c>
      <c r="B178" s="26"/>
      <c r="C178" s="27">
        <v>0.25297245509999999</v>
      </c>
      <c r="D178" s="27">
        <v>0.23437419409999991</v>
      </c>
    </row>
    <row r="179" spans="1:4" x14ac:dyDescent="0.2">
      <c r="A179" s="25" t="s">
        <v>914</v>
      </c>
      <c r="B179" s="26"/>
      <c r="C179" s="27">
        <v>0.23004140920000002</v>
      </c>
      <c r="D179" s="27">
        <v>0.21312901430000003</v>
      </c>
    </row>
    <row r="180" spans="1:4" x14ac:dyDescent="0.2">
      <c r="A180" s="25" t="s">
        <v>915</v>
      </c>
      <c r="B180" s="26"/>
      <c r="C180" s="27">
        <v>0.24629237200000001</v>
      </c>
      <c r="D180" s="27">
        <v>0.22818522420000001</v>
      </c>
    </row>
    <row r="181" spans="1:4" x14ac:dyDescent="0.2">
      <c r="A181" s="25" t="s">
        <v>923</v>
      </c>
      <c r="B181" s="26"/>
      <c r="C181" s="27">
        <v>0.25476028379999993</v>
      </c>
      <c r="D181" s="27">
        <v>0.23603058370000005</v>
      </c>
    </row>
    <row r="182" spans="1:4" x14ac:dyDescent="0.2">
      <c r="A182" s="25" t="s">
        <v>916</v>
      </c>
      <c r="B182" s="26"/>
      <c r="C182" s="27">
        <v>0.24853139360000001</v>
      </c>
      <c r="D182" s="27">
        <v>0.23025963529999996</v>
      </c>
    </row>
    <row r="183" spans="1:4" x14ac:dyDescent="0.2">
      <c r="A183" s="4"/>
      <c r="D183" s="42"/>
    </row>
    <row r="186" spans="1:4" x14ac:dyDescent="0.2">
      <c r="A186" s="4" t="s">
        <v>924</v>
      </c>
      <c r="D186" s="13">
        <v>0.72724305675504863</v>
      </c>
    </row>
  </sheetData>
  <mergeCells count="3">
    <mergeCell ref="B1:E1"/>
    <mergeCell ref="C174:D174"/>
    <mergeCell ref="A175:B17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showGridLines="0" workbookViewId="0"/>
  </sheetViews>
  <sheetFormatPr defaultRowHeight="11.25" x14ac:dyDescent="0.2"/>
  <cols>
    <col min="1" max="1" width="38" style="2" customWidth="1"/>
    <col min="2" max="2" width="57.5703125" style="2" customWidth="1"/>
    <col min="3" max="3" width="11.7109375" style="2" customWidth="1"/>
    <col min="4" max="4" width="8.28515625" style="2" customWidth="1"/>
    <col min="5" max="5" width="23" style="13" customWidth="1"/>
    <col min="6" max="6" width="13.5703125" style="1" customWidth="1"/>
    <col min="7" max="16384" width="9.140625" style="2"/>
  </cols>
  <sheetData>
    <row r="1" spans="1:6" x14ac:dyDescent="0.2">
      <c r="A1" s="4"/>
      <c r="B1" s="55" t="s">
        <v>925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642</v>
      </c>
      <c r="D3" s="43" t="s">
        <v>4</v>
      </c>
      <c r="E3" s="44" t="s">
        <v>5</v>
      </c>
      <c r="F3" s="3" t="s">
        <v>6</v>
      </c>
    </row>
    <row r="4" spans="1:6" x14ac:dyDescent="0.2">
      <c r="A4" s="40"/>
      <c r="B4" s="40"/>
      <c r="C4" s="40"/>
      <c r="D4" s="40"/>
      <c r="E4" s="45"/>
      <c r="F4" s="5"/>
    </row>
    <row r="5" spans="1:6" x14ac:dyDescent="0.2">
      <c r="A5" s="35" t="s">
        <v>644</v>
      </c>
      <c r="B5" s="36"/>
      <c r="C5" s="36"/>
      <c r="D5" s="36"/>
      <c r="E5" s="37"/>
      <c r="F5" s="7"/>
    </row>
    <row r="6" spans="1:6" x14ac:dyDescent="0.2">
      <c r="A6" s="35" t="s">
        <v>8</v>
      </c>
      <c r="B6" s="36"/>
      <c r="C6" s="36"/>
      <c r="D6" s="36"/>
      <c r="E6" s="37"/>
      <c r="F6" s="7"/>
    </row>
    <row r="7" spans="1:6" x14ac:dyDescent="0.2">
      <c r="A7" s="35"/>
      <c r="B7" s="36"/>
      <c r="C7" s="36"/>
      <c r="D7" s="36"/>
      <c r="E7" s="37"/>
      <c r="F7" s="7"/>
    </row>
    <row r="8" spans="1:6" x14ac:dyDescent="0.2">
      <c r="A8" s="36" t="s">
        <v>926</v>
      </c>
      <c r="B8" s="36" t="s">
        <v>927</v>
      </c>
      <c r="C8" s="36" t="s">
        <v>683</v>
      </c>
      <c r="D8" s="36">
        <v>67</v>
      </c>
      <c r="E8" s="37">
        <v>6707.4611199999999</v>
      </c>
      <c r="F8" s="7">
        <v>1.1940934016172</v>
      </c>
    </row>
    <row r="9" spans="1:6" x14ac:dyDescent="0.2">
      <c r="A9" s="36" t="s">
        <v>928</v>
      </c>
      <c r="B9" s="36" t="s">
        <v>929</v>
      </c>
      <c r="C9" s="36" t="s">
        <v>672</v>
      </c>
      <c r="D9" s="36">
        <v>500</v>
      </c>
      <c r="E9" s="37">
        <v>5009.9401664999996</v>
      </c>
      <c r="F9" s="7">
        <v>0.89189283221884996</v>
      </c>
    </row>
    <row r="10" spans="1:6" x14ac:dyDescent="0.2">
      <c r="A10" s="36" t="s">
        <v>779</v>
      </c>
      <c r="B10" s="36" t="s">
        <v>780</v>
      </c>
      <c r="C10" s="36" t="s">
        <v>669</v>
      </c>
      <c r="D10" s="36">
        <v>450</v>
      </c>
      <c r="E10" s="37">
        <v>4507.0559999999996</v>
      </c>
      <c r="F10" s="7">
        <v>0.80236705573616596</v>
      </c>
    </row>
    <row r="11" spans="1:6" x14ac:dyDescent="0.2">
      <c r="A11" s="36" t="s">
        <v>930</v>
      </c>
      <c r="B11" s="36" t="s">
        <v>931</v>
      </c>
      <c r="C11" s="36" t="s">
        <v>669</v>
      </c>
      <c r="D11" s="36">
        <v>450</v>
      </c>
      <c r="E11" s="37">
        <v>4500.2901001999999</v>
      </c>
      <c r="F11" s="7">
        <v>0.80116255880914</v>
      </c>
    </row>
    <row r="12" spans="1:6" x14ac:dyDescent="0.2">
      <c r="A12" s="35" t="s">
        <v>131</v>
      </c>
      <c r="B12" s="36"/>
      <c r="C12" s="36"/>
      <c r="D12" s="36"/>
      <c r="E12" s="38">
        <f>SUM(E8:E11)</f>
        <v>20724.747386700001</v>
      </c>
      <c r="F12" s="6">
        <f>SUM(F8:F11)</f>
        <v>3.6895158483813564</v>
      </c>
    </row>
    <row r="13" spans="1:6" x14ac:dyDescent="0.2">
      <c r="A13" s="36"/>
      <c r="B13" s="36"/>
      <c r="C13" s="36"/>
      <c r="D13" s="36"/>
      <c r="E13" s="37"/>
      <c r="F13" s="7"/>
    </row>
    <row r="14" spans="1:6" x14ac:dyDescent="0.2">
      <c r="A14" s="35" t="s">
        <v>835</v>
      </c>
      <c r="B14" s="36"/>
      <c r="C14" s="36"/>
      <c r="D14" s="36"/>
      <c r="E14" s="37"/>
      <c r="F14" s="7"/>
    </row>
    <row r="15" spans="1:6" x14ac:dyDescent="0.2">
      <c r="A15" s="35" t="s">
        <v>836</v>
      </c>
      <c r="B15" s="36"/>
      <c r="C15" s="36"/>
      <c r="D15" s="36"/>
      <c r="E15" s="37"/>
      <c r="F15" s="7"/>
    </row>
    <row r="16" spans="1:6" x14ac:dyDescent="0.2">
      <c r="A16" s="36" t="s">
        <v>932</v>
      </c>
      <c r="B16" s="36" t="s">
        <v>933</v>
      </c>
      <c r="C16" s="36" t="s">
        <v>842</v>
      </c>
      <c r="D16" s="36">
        <v>28700</v>
      </c>
      <c r="E16" s="37">
        <v>28453.811399999999</v>
      </c>
      <c r="F16" s="7">
        <v>5.0654797449798998</v>
      </c>
    </row>
    <row r="17" spans="1:6" x14ac:dyDescent="0.2">
      <c r="A17" s="36" t="s">
        <v>934</v>
      </c>
      <c r="B17" s="36" t="s">
        <v>935</v>
      </c>
      <c r="C17" s="36" t="s">
        <v>845</v>
      </c>
      <c r="D17" s="36">
        <v>25000</v>
      </c>
      <c r="E17" s="37">
        <v>24888.325000000001</v>
      </c>
      <c r="F17" s="7">
        <v>4.43073528539579</v>
      </c>
    </row>
    <row r="18" spans="1:6" x14ac:dyDescent="0.2">
      <c r="A18" s="36" t="s">
        <v>936</v>
      </c>
      <c r="B18" s="36" t="s">
        <v>937</v>
      </c>
      <c r="C18" s="36" t="s">
        <v>842</v>
      </c>
      <c r="D18" s="36">
        <v>20000</v>
      </c>
      <c r="E18" s="37">
        <v>19863.3</v>
      </c>
      <c r="F18" s="7">
        <v>3.5361569810102602</v>
      </c>
    </row>
    <row r="19" spans="1:6" x14ac:dyDescent="0.2">
      <c r="A19" s="36" t="s">
        <v>872</v>
      </c>
      <c r="B19" s="36" t="s">
        <v>873</v>
      </c>
      <c r="C19" s="36" t="s">
        <v>845</v>
      </c>
      <c r="D19" s="36">
        <v>19000</v>
      </c>
      <c r="E19" s="37">
        <v>18825.466</v>
      </c>
      <c r="F19" s="7">
        <v>3.3513969489798399</v>
      </c>
    </row>
    <row r="20" spans="1:6" x14ac:dyDescent="0.2">
      <c r="A20" s="36" t="s">
        <v>938</v>
      </c>
      <c r="B20" s="36" t="s">
        <v>939</v>
      </c>
      <c r="C20" s="36" t="s">
        <v>839</v>
      </c>
      <c r="D20" s="36">
        <v>18500</v>
      </c>
      <c r="E20" s="37">
        <v>18323.9725</v>
      </c>
      <c r="F20" s="7">
        <v>3.2621187454106302</v>
      </c>
    </row>
    <row r="21" spans="1:6" x14ac:dyDescent="0.2">
      <c r="A21" s="36" t="s">
        <v>940</v>
      </c>
      <c r="B21" s="36" t="s">
        <v>941</v>
      </c>
      <c r="C21" s="36" t="s">
        <v>839</v>
      </c>
      <c r="D21" s="36">
        <v>13500</v>
      </c>
      <c r="E21" s="37">
        <v>13410.157499999999</v>
      </c>
      <c r="F21" s="7">
        <v>2.38733856207539</v>
      </c>
    </row>
    <row r="22" spans="1:6" x14ac:dyDescent="0.2">
      <c r="A22" s="36" t="s">
        <v>942</v>
      </c>
      <c r="B22" s="36" t="s">
        <v>943</v>
      </c>
      <c r="C22" s="36" t="s">
        <v>845</v>
      </c>
      <c r="D22" s="36">
        <v>5000</v>
      </c>
      <c r="E22" s="37">
        <v>5000</v>
      </c>
      <c r="F22" s="7">
        <v>0.89012323758143397</v>
      </c>
    </row>
    <row r="23" spans="1:6" x14ac:dyDescent="0.2">
      <c r="A23" s="36" t="s">
        <v>944</v>
      </c>
      <c r="B23" s="36" t="s">
        <v>945</v>
      </c>
      <c r="C23" s="36" t="s">
        <v>845</v>
      </c>
      <c r="D23" s="36">
        <v>5000</v>
      </c>
      <c r="E23" s="37">
        <v>4983.6549999999997</v>
      </c>
      <c r="F23" s="7">
        <v>0.88721342471777997</v>
      </c>
    </row>
    <row r="24" spans="1:6" x14ac:dyDescent="0.2">
      <c r="A24" s="36" t="s">
        <v>870</v>
      </c>
      <c r="B24" s="36" t="s">
        <v>871</v>
      </c>
      <c r="C24" s="36" t="s">
        <v>839</v>
      </c>
      <c r="D24" s="36">
        <v>1200</v>
      </c>
      <c r="E24" s="37">
        <v>1193.1012000000001</v>
      </c>
      <c r="F24" s="7">
        <v>0.21240142058125899</v>
      </c>
    </row>
    <row r="25" spans="1:6" x14ac:dyDescent="0.2">
      <c r="A25" s="35" t="s">
        <v>131</v>
      </c>
      <c r="B25" s="36"/>
      <c r="C25" s="36"/>
      <c r="D25" s="36"/>
      <c r="E25" s="38">
        <f>SUM(E16:E24)</f>
        <v>134941.78860000003</v>
      </c>
      <c r="F25" s="6">
        <f>SUM(F16:F24)</f>
        <v>24.022964350732284</v>
      </c>
    </row>
    <row r="26" spans="1:6" x14ac:dyDescent="0.2">
      <c r="A26" s="36"/>
      <c r="B26" s="36"/>
      <c r="C26" s="36"/>
      <c r="D26" s="36"/>
      <c r="E26" s="37"/>
      <c r="F26" s="7"/>
    </row>
    <row r="27" spans="1:6" x14ac:dyDescent="0.2">
      <c r="A27" s="35" t="s">
        <v>874</v>
      </c>
      <c r="B27" s="36"/>
      <c r="C27" s="36"/>
      <c r="D27" s="36"/>
      <c r="E27" s="37"/>
      <c r="F27" s="7"/>
    </row>
    <row r="28" spans="1:6" x14ac:dyDescent="0.2">
      <c r="A28" s="36" t="s">
        <v>946</v>
      </c>
      <c r="B28" s="36" t="s">
        <v>947</v>
      </c>
      <c r="C28" s="36" t="s">
        <v>845</v>
      </c>
      <c r="D28" s="36">
        <v>9640</v>
      </c>
      <c r="E28" s="37">
        <v>47754.824800000002</v>
      </c>
      <c r="F28" s="7">
        <v>8.5015358522220303</v>
      </c>
    </row>
    <row r="29" spans="1:6" x14ac:dyDescent="0.2">
      <c r="A29" s="36" t="s">
        <v>948</v>
      </c>
      <c r="B29" s="36" t="s">
        <v>949</v>
      </c>
      <c r="C29" s="36" t="s">
        <v>839</v>
      </c>
      <c r="D29" s="36">
        <v>3700</v>
      </c>
      <c r="E29" s="37">
        <v>18326.47</v>
      </c>
      <c r="F29" s="7">
        <v>3.26256336196781</v>
      </c>
    </row>
    <row r="30" spans="1:6" x14ac:dyDescent="0.2">
      <c r="A30" s="36" t="s">
        <v>950</v>
      </c>
      <c r="B30" s="36" t="s">
        <v>951</v>
      </c>
      <c r="C30" s="36" t="s">
        <v>839</v>
      </c>
      <c r="D30" s="36">
        <v>3680</v>
      </c>
      <c r="E30" s="37">
        <v>18311.495999999999</v>
      </c>
      <c r="F30" s="7">
        <v>3.2598976208959001</v>
      </c>
    </row>
    <row r="31" spans="1:6" x14ac:dyDescent="0.2">
      <c r="A31" s="36" t="s">
        <v>952</v>
      </c>
      <c r="B31" s="36" t="s">
        <v>953</v>
      </c>
      <c r="C31" s="36" t="s">
        <v>845</v>
      </c>
      <c r="D31" s="36">
        <v>3500</v>
      </c>
      <c r="E31" s="37">
        <v>17361.3475</v>
      </c>
      <c r="F31" s="7">
        <v>3.09074776909527</v>
      </c>
    </row>
    <row r="32" spans="1:6" x14ac:dyDescent="0.2">
      <c r="A32" s="36" t="s">
        <v>954</v>
      </c>
      <c r="B32" s="36" t="s">
        <v>955</v>
      </c>
      <c r="C32" s="36" t="s">
        <v>845</v>
      </c>
      <c r="D32" s="36">
        <v>3000</v>
      </c>
      <c r="E32" s="37">
        <v>14988.764999999999</v>
      </c>
      <c r="F32" s="7">
        <v>2.6683696058294601</v>
      </c>
    </row>
    <row r="33" spans="1:6" x14ac:dyDescent="0.2">
      <c r="A33" s="36" t="s">
        <v>956</v>
      </c>
      <c r="B33" s="36" t="s">
        <v>957</v>
      </c>
      <c r="C33" s="36" t="s">
        <v>842</v>
      </c>
      <c r="D33" s="36">
        <v>3000</v>
      </c>
      <c r="E33" s="37">
        <v>14971.44</v>
      </c>
      <c r="F33" s="7">
        <v>2.6652853288112399</v>
      </c>
    </row>
    <row r="34" spans="1:6" x14ac:dyDescent="0.2">
      <c r="A34" s="36" t="s">
        <v>958</v>
      </c>
      <c r="B34" s="36" t="s">
        <v>959</v>
      </c>
      <c r="C34" s="36" t="s">
        <v>842</v>
      </c>
      <c r="D34" s="36">
        <v>3000</v>
      </c>
      <c r="E34" s="37">
        <v>14958.225</v>
      </c>
      <c r="F34" s="7">
        <v>2.6629327330943098</v>
      </c>
    </row>
    <row r="35" spans="1:6" x14ac:dyDescent="0.2">
      <c r="A35" s="36" t="s">
        <v>960</v>
      </c>
      <c r="B35" s="36" t="s">
        <v>961</v>
      </c>
      <c r="C35" s="36" t="s">
        <v>845</v>
      </c>
      <c r="D35" s="36">
        <v>3000</v>
      </c>
      <c r="E35" s="37">
        <v>14932.605</v>
      </c>
      <c r="F35" s="7">
        <v>2.6583717416249399</v>
      </c>
    </row>
    <row r="36" spans="1:6" x14ac:dyDescent="0.2">
      <c r="A36" s="36" t="s">
        <v>962</v>
      </c>
      <c r="B36" s="36" t="s">
        <v>963</v>
      </c>
      <c r="C36" s="36" t="s">
        <v>845</v>
      </c>
      <c r="D36" s="36">
        <v>2400</v>
      </c>
      <c r="E36" s="37">
        <v>11926.284</v>
      </c>
      <c r="F36" s="7">
        <v>2.1231725052791299</v>
      </c>
    </row>
    <row r="37" spans="1:6" x14ac:dyDescent="0.2">
      <c r="A37" s="36" t="s">
        <v>964</v>
      </c>
      <c r="B37" s="36" t="s">
        <v>965</v>
      </c>
      <c r="C37" s="36" t="s">
        <v>845</v>
      </c>
      <c r="D37" s="36">
        <v>2400</v>
      </c>
      <c r="E37" s="37">
        <v>11905.067999999999</v>
      </c>
      <c r="F37" s="7">
        <v>2.1193955343574302</v>
      </c>
    </row>
    <row r="38" spans="1:6" x14ac:dyDescent="0.2">
      <c r="A38" s="36" t="s">
        <v>966</v>
      </c>
      <c r="B38" s="36" t="s">
        <v>967</v>
      </c>
      <c r="C38" s="36" t="s">
        <v>839</v>
      </c>
      <c r="D38" s="36">
        <v>2095</v>
      </c>
      <c r="E38" s="37">
        <v>10426.427425</v>
      </c>
      <c r="F38" s="7">
        <v>1.8561610671897699</v>
      </c>
    </row>
    <row r="39" spans="1:6" x14ac:dyDescent="0.2">
      <c r="A39" s="36" t="s">
        <v>968</v>
      </c>
      <c r="B39" s="36" t="s">
        <v>969</v>
      </c>
      <c r="C39" s="36" t="s">
        <v>839</v>
      </c>
      <c r="D39" s="36">
        <v>2000</v>
      </c>
      <c r="E39" s="37">
        <v>9992.93</v>
      </c>
      <c r="F39" s="7">
        <v>1.77898784090493</v>
      </c>
    </row>
    <row r="40" spans="1:6" x14ac:dyDescent="0.2">
      <c r="A40" s="36" t="s">
        <v>896</v>
      </c>
      <c r="B40" s="36" t="s">
        <v>897</v>
      </c>
      <c r="C40" s="36" t="s">
        <v>839</v>
      </c>
      <c r="D40" s="36">
        <v>2000</v>
      </c>
      <c r="E40" s="37">
        <v>9964.73</v>
      </c>
      <c r="F40" s="7">
        <v>1.77396754584497</v>
      </c>
    </row>
    <row r="41" spans="1:6" x14ac:dyDescent="0.2">
      <c r="A41" s="36" t="s">
        <v>970</v>
      </c>
      <c r="B41" s="36" t="s">
        <v>971</v>
      </c>
      <c r="C41" s="36" t="s">
        <v>842</v>
      </c>
      <c r="D41" s="36">
        <v>2000</v>
      </c>
      <c r="E41" s="37">
        <v>9932.5</v>
      </c>
      <c r="F41" s="7">
        <v>1.7682298114555199</v>
      </c>
    </row>
    <row r="42" spans="1:6" x14ac:dyDescent="0.2">
      <c r="A42" s="36" t="s">
        <v>972</v>
      </c>
      <c r="B42" s="36" t="s">
        <v>973</v>
      </c>
      <c r="C42" s="36" t="s">
        <v>845</v>
      </c>
      <c r="D42" s="36">
        <v>2000</v>
      </c>
      <c r="E42" s="37">
        <v>9931.56</v>
      </c>
      <c r="F42" s="7">
        <v>1.76806246828685</v>
      </c>
    </row>
    <row r="43" spans="1:6" x14ac:dyDescent="0.2">
      <c r="A43" s="36" t="s">
        <v>974</v>
      </c>
      <c r="B43" s="36" t="s">
        <v>975</v>
      </c>
      <c r="C43" s="36" t="s">
        <v>845</v>
      </c>
      <c r="D43" s="36">
        <v>2000</v>
      </c>
      <c r="E43" s="37">
        <v>9906.57</v>
      </c>
      <c r="F43" s="7">
        <v>1.7636136323454199</v>
      </c>
    </row>
    <row r="44" spans="1:6" x14ac:dyDescent="0.2">
      <c r="A44" s="36" t="s">
        <v>976</v>
      </c>
      <c r="B44" s="36" t="s">
        <v>977</v>
      </c>
      <c r="C44" s="36" t="s">
        <v>845</v>
      </c>
      <c r="D44" s="36">
        <v>1920</v>
      </c>
      <c r="E44" s="37">
        <v>9529.152</v>
      </c>
      <c r="F44" s="7">
        <v>1.6964239259291201</v>
      </c>
    </row>
    <row r="45" spans="1:6" x14ac:dyDescent="0.2">
      <c r="A45" s="36" t="s">
        <v>978</v>
      </c>
      <c r="B45" s="36" t="s">
        <v>979</v>
      </c>
      <c r="C45" s="36" t="s">
        <v>980</v>
      </c>
      <c r="D45" s="36">
        <v>1840</v>
      </c>
      <c r="E45" s="37">
        <v>9095.0095999999994</v>
      </c>
      <c r="F45" s="7">
        <v>1.61913587819724</v>
      </c>
    </row>
    <row r="46" spans="1:6" x14ac:dyDescent="0.2">
      <c r="A46" s="36" t="s">
        <v>981</v>
      </c>
      <c r="B46" s="36" t="s">
        <v>982</v>
      </c>
      <c r="C46" s="36" t="s">
        <v>845</v>
      </c>
      <c r="D46" s="36">
        <v>1800</v>
      </c>
      <c r="E46" s="37">
        <v>8930.4570000000003</v>
      </c>
      <c r="F46" s="7">
        <v>1.58984145958436</v>
      </c>
    </row>
    <row r="47" spans="1:6" x14ac:dyDescent="0.2">
      <c r="A47" s="36" t="s">
        <v>983</v>
      </c>
      <c r="B47" s="36" t="s">
        <v>984</v>
      </c>
      <c r="C47" s="36" t="s">
        <v>839</v>
      </c>
      <c r="D47" s="36">
        <v>1800</v>
      </c>
      <c r="E47" s="37">
        <v>8929.5840000000007</v>
      </c>
      <c r="F47" s="7">
        <v>1.5896860440670699</v>
      </c>
    </row>
    <row r="48" spans="1:6" x14ac:dyDescent="0.2">
      <c r="A48" s="36" t="s">
        <v>985</v>
      </c>
      <c r="B48" s="36" t="s">
        <v>986</v>
      </c>
      <c r="C48" s="36" t="s">
        <v>845</v>
      </c>
      <c r="D48" s="36">
        <v>1700</v>
      </c>
      <c r="E48" s="37">
        <v>8439.7945</v>
      </c>
      <c r="F48" s="7">
        <v>1.5024914409723999</v>
      </c>
    </row>
    <row r="49" spans="1:6" x14ac:dyDescent="0.2">
      <c r="A49" s="36" t="s">
        <v>987</v>
      </c>
      <c r="B49" s="36" t="s">
        <v>988</v>
      </c>
      <c r="C49" s="36" t="s">
        <v>842</v>
      </c>
      <c r="D49" s="36">
        <v>1500</v>
      </c>
      <c r="E49" s="37">
        <v>7450.8374999999996</v>
      </c>
      <c r="F49" s="7">
        <v>1.3264327196386301</v>
      </c>
    </row>
    <row r="50" spans="1:6" x14ac:dyDescent="0.2">
      <c r="A50" s="36" t="s">
        <v>989</v>
      </c>
      <c r="B50" s="36" t="s">
        <v>990</v>
      </c>
      <c r="C50" s="36" t="s">
        <v>839</v>
      </c>
      <c r="D50" s="36">
        <v>1500</v>
      </c>
      <c r="E50" s="37">
        <v>7450.4849999999997</v>
      </c>
      <c r="F50" s="7">
        <v>1.32636996595038</v>
      </c>
    </row>
    <row r="51" spans="1:6" x14ac:dyDescent="0.2">
      <c r="A51" s="36" t="s">
        <v>991</v>
      </c>
      <c r="B51" s="36" t="s">
        <v>992</v>
      </c>
      <c r="C51" s="36" t="s">
        <v>839</v>
      </c>
      <c r="D51" s="36">
        <v>1500</v>
      </c>
      <c r="E51" s="37">
        <v>7424.5349999999999</v>
      </c>
      <c r="F51" s="7">
        <v>1.32175022634733</v>
      </c>
    </row>
    <row r="52" spans="1:6" x14ac:dyDescent="0.2">
      <c r="A52" s="36" t="s">
        <v>993</v>
      </c>
      <c r="B52" s="36" t="s">
        <v>994</v>
      </c>
      <c r="C52" s="36" t="s">
        <v>839</v>
      </c>
      <c r="D52" s="36">
        <v>1340</v>
      </c>
      <c r="E52" s="37">
        <v>6652.8721999999998</v>
      </c>
      <c r="F52" s="7">
        <v>1.1843752283758999</v>
      </c>
    </row>
    <row r="53" spans="1:6" x14ac:dyDescent="0.2">
      <c r="A53" s="36" t="s">
        <v>995</v>
      </c>
      <c r="B53" s="36" t="s">
        <v>996</v>
      </c>
      <c r="C53" s="36" t="s">
        <v>845</v>
      </c>
      <c r="D53" s="36">
        <v>1300</v>
      </c>
      <c r="E53" s="37">
        <v>6493.7534999999998</v>
      </c>
      <c r="F53" s="7">
        <v>1.1560481778951499</v>
      </c>
    </row>
    <row r="54" spans="1:6" x14ac:dyDescent="0.2">
      <c r="A54" s="36" t="s">
        <v>997</v>
      </c>
      <c r="B54" s="36" t="s">
        <v>998</v>
      </c>
      <c r="C54" s="36" t="s">
        <v>839</v>
      </c>
      <c r="D54" s="36">
        <v>1000</v>
      </c>
      <c r="E54" s="37">
        <v>4993.7299999999996</v>
      </c>
      <c r="F54" s="7">
        <v>0.88900702304150703</v>
      </c>
    </row>
    <row r="55" spans="1:6" x14ac:dyDescent="0.2">
      <c r="A55" s="36" t="s">
        <v>999</v>
      </c>
      <c r="B55" s="36" t="s">
        <v>1000</v>
      </c>
      <c r="C55" s="36" t="s">
        <v>845</v>
      </c>
      <c r="D55" s="36">
        <v>1000</v>
      </c>
      <c r="E55" s="37">
        <v>4986.9250000000002</v>
      </c>
      <c r="F55" s="7">
        <v>0.88779556531515902</v>
      </c>
    </row>
    <row r="56" spans="1:6" x14ac:dyDescent="0.2">
      <c r="A56" s="36" t="s">
        <v>1001</v>
      </c>
      <c r="B56" s="36" t="s">
        <v>1002</v>
      </c>
      <c r="C56" s="36" t="s">
        <v>845</v>
      </c>
      <c r="D56" s="36">
        <v>1000</v>
      </c>
      <c r="E56" s="37">
        <v>4977.09</v>
      </c>
      <c r="F56" s="7">
        <v>0.88604469290683596</v>
      </c>
    </row>
    <row r="57" spans="1:6" x14ac:dyDescent="0.2">
      <c r="A57" s="36" t="s">
        <v>1003</v>
      </c>
      <c r="B57" s="36" t="s">
        <v>1004</v>
      </c>
      <c r="C57" s="36" t="s">
        <v>845</v>
      </c>
      <c r="D57" s="36">
        <v>1000</v>
      </c>
      <c r="E57" s="37">
        <v>4969.9350000000004</v>
      </c>
      <c r="F57" s="7">
        <v>0.88477092655385703</v>
      </c>
    </row>
    <row r="58" spans="1:6" x14ac:dyDescent="0.2">
      <c r="A58" s="36" t="s">
        <v>1005</v>
      </c>
      <c r="B58" s="36" t="s">
        <v>1006</v>
      </c>
      <c r="C58" s="36" t="s">
        <v>839</v>
      </c>
      <c r="D58" s="36">
        <v>1000</v>
      </c>
      <c r="E58" s="37">
        <v>4953.68</v>
      </c>
      <c r="F58" s="7">
        <v>0.88187713590848005</v>
      </c>
    </row>
    <row r="59" spans="1:6" x14ac:dyDescent="0.2">
      <c r="A59" s="36" t="s">
        <v>1007</v>
      </c>
      <c r="B59" s="36" t="s">
        <v>1008</v>
      </c>
      <c r="C59" s="36" t="s">
        <v>842</v>
      </c>
      <c r="D59" s="36">
        <v>1000</v>
      </c>
      <c r="E59" s="37">
        <v>4947.41</v>
      </c>
      <c r="F59" s="7">
        <v>0.880760921368553</v>
      </c>
    </row>
    <row r="60" spans="1:6" x14ac:dyDescent="0.2">
      <c r="A60" s="36" t="s">
        <v>1009</v>
      </c>
      <c r="B60" s="36" t="s">
        <v>1010</v>
      </c>
      <c r="C60" s="36" t="s">
        <v>839</v>
      </c>
      <c r="D60" s="36">
        <v>940</v>
      </c>
      <c r="E60" s="37">
        <v>4661.1169</v>
      </c>
      <c r="F60" s="7">
        <v>0.82979369315470797</v>
      </c>
    </row>
    <row r="61" spans="1:6" x14ac:dyDescent="0.2">
      <c r="A61" s="36" t="s">
        <v>1011</v>
      </c>
      <c r="B61" s="36" t="s">
        <v>1012</v>
      </c>
      <c r="C61" s="36" t="s">
        <v>842</v>
      </c>
      <c r="D61" s="36">
        <v>840</v>
      </c>
      <c r="E61" s="37">
        <v>4193.3807999999999</v>
      </c>
      <c r="F61" s="7">
        <v>0.74652513882156502</v>
      </c>
    </row>
    <row r="62" spans="1:6" x14ac:dyDescent="0.2">
      <c r="A62" s="36" t="s">
        <v>1013</v>
      </c>
      <c r="B62" s="36" t="s">
        <v>1014</v>
      </c>
      <c r="C62" s="36" t="s">
        <v>842</v>
      </c>
      <c r="D62" s="36">
        <v>800</v>
      </c>
      <c r="E62" s="37">
        <v>3956.1840000000002</v>
      </c>
      <c r="F62" s="7">
        <v>0.70429826210957402</v>
      </c>
    </row>
    <row r="63" spans="1:6" x14ac:dyDescent="0.2">
      <c r="A63" s="36" t="s">
        <v>1015</v>
      </c>
      <c r="B63" s="36" t="s">
        <v>1016</v>
      </c>
      <c r="C63" s="36" t="s">
        <v>839</v>
      </c>
      <c r="D63" s="36">
        <v>260</v>
      </c>
      <c r="E63" s="37">
        <v>1286.9194</v>
      </c>
      <c r="F63" s="7">
        <v>0.22910337256687099</v>
      </c>
    </row>
    <row r="64" spans="1:6" x14ac:dyDescent="0.2">
      <c r="A64" s="35" t="s">
        <v>131</v>
      </c>
      <c r="B64" s="36"/>
      <c r="C64" s="36"/>
      <c r="D64" s="36"/>
      <c r="E64" s="38">
        <f>SUM(E28:E63)</f>
        <v>369914.09412499995</v>
      </c>
      <c r="F64" s="6">
        <f>SUM(F28:F63)</f>
        <v>65.853826217909671</v>
      </c>
    </row>
    <row r="65" spans="1:6" x14ac:dyDescent="0.2">
      <c r="A65" s="36"/>
      <c r="B65" s="36"/>
      <c r="C65" s="36"/>
      <c r="D65" s="36"/>
      <c r="E65" s="37"/>
      <c r="F65" s="7"/>
    </row>
    <row r="66" spans="1:6" x14ac:dyDescent="0.2">
      <c r="A66" s="35" t="s">
        <v>131</v>
      </c>
      <c r="B66" s="36"/>
      <c r="C66" s="36"/>
      <c r="D66" s="36"/>
      <c r="E66" s="38">
        <v>525580.63011169992</v>
      </c>
      <c r="F66" s="6">
        <v>93.566306417023313</v>
      </c>
    </row>
    <row r="67" spans="1:6" x14ac:dyDescent="0.2">
      <c r="A67" s="36"/>
      <c r="B67" s="36"/>
      <c r="C67" s="36"/>
      <c r="D67" s="36"/>
      <c r="E67" s="37"/>
      <c r="F67" s="7"/>
    </row>
    <row r="68" spans="1:6" x14ac:dyDescent="0.2">
      <c r="A68" s="35" t="s">
        <v>139</v>
      </c>
      <c r="B68" s="36"/>
      <c r="C68" s="36"/>
      <c r="D68" s="36"/>
      <c r="E68" s="38">
        <v>36139.341897999999</v>
      </c>
      <c r="F68" s="6">
        <v>6.43</v>
      </c>
    </row>
    <row r="69" spans="1:6" x14ac:dyDescent="0.2">
      <c r="A69" s="36"/>
      <c r="B69" s="36"/>
      <c r="C69" s="36"/>
      <c r="D69" s="36"/>
      <c r="E69" s="37"/>
      <c r="F69" s="7"/>
    </row>
    <row r="70" spans="1:6" x14ac:dyDescent="0.2">
      <c r="A70" s="39" t="s">
        <v>140</v>
      </c>
      <c r="B70" s="40"/>
      <c r="C70" s="40"/>
      <c r="D70" s="40"/>
      <c r="E70" s="41">
        <v>561719.97189799999</v>
      </c>
      <c r="F70" s="8">
        <f xml:space="preserve"> ROUND(SUM(F66:F69),2)</f>
        <v>100</v>
      </c>
    </row>
    <row r="71" spans="1:6" x14ac:dyDescent="0.2">
      <c r="A71" s="4" t="s">
        <v>909</v>
      </c>
    </row>
    <row r="73" spans="1:6" x14ac:dyDescent="0.2">
      <c r="A73" s="4" t="s">
        <v>141</v>
      </c>
    </row>
    <row r="74" spans="1:6" x14ac:dyDescent="0.2">
      <c r="A74" s="4" t="s">
        <v>142</v>
      </c>
    </row>
    <row r="75" spans="1:6" x14ac:dyDescent="0.2">
      <c r="A75" s="4" t="s">
        <v>143</v>
      </c>
    </row>
    <row r="76" spans="1:6" x14ac:dyDescent="0.2">
      <c r="A76" s="2" t="s">
        <v>1017</v>
      </c>
      <c r="D76" s="10">
        <v>3933.3622999999998</v>
      </c>
    </row>
    <row r="77" spans="1:6" x14ac:dyDescent="0.2">
      <c r="A77" s="2" t="s">
        <v>912</v>
      </c>
      <c r="D77" s="10">
        <v>2539.7247000000002</v>
      </c>
    </row>
    <row r="78" spans="1:6" x14ac:dyDescent="0.2">
      <c r="A78" s="2" t="s">
        <v>1018</v>
      </c>
      <c r="D78" s="10">
        <v>2486.9753999999998</v>
      </c>
    </row>
    <row r="79" spans="1:6" x14ac:dyDescent="0.2">
      <c r="A79" s="2" t="s">
        <v>911</v>
      </c>
      <c r="D79" s="10">
        <v>2480.1819</v>
      </c>
    </row>
    <row r="80" spans="1:6" x14ac:dyDescent="0.2">
      <c r="A80" s="2" t="s">
        <v>1019</v>
      </c>
      <c r="D80" s="10">
        <v>1512.2955999999999</v>
      </c>
    </row>
    <row r="81" spans="1:4" x14ac:dyDescent="0.2">
      <c r="A81" s="2" t="s">
        <v>1020</v>
      </c>
      <c r="D81" s="10">
        <v>1244.5070000000001</v>
      </c>
    </row>
    <row r="82" spans="1:4" x14ac:dyDescent="0.2">
      <c r="A82" s="2" t="s">
        <v>1021</v>
      </c>
      <c r="D82" s="10">
        <v>1054.8815</v>
      </c>
    </row>
    <row r="83" spans="1:4" x14ac:dyDescent="0.2">
      <c r="A83" s="2" t="s">
        <v>1022</v>
      </c>
      <c r="D83" s="10">
        <v>1021.5599</v>
      </c>
    </row>
    <row r="84" spans="1:4" x14ac:dyDescent="0.2">
      <c r="A84" s="2" t="s">
        <v>915</v>
      </c>
      <c r="D84" s="10">
        <v>1021.2931</v>
      </c>
    </row>
    <row r="85" spans="1:4" x14ac:dyDescent="0.2">
      <c r="A85" s="2" t="s">
        <v>1023</v>
      </c>
      <c r="D85" s="10">
        <v>1001.8422</v>
      </c>
    </row>
    <row r="86" spans="1:4" x14ac:dyDescent="0.2">
      <c r="A86" s="2" t="s">
        <v>922</v>
      </c>
      <c r="D86" s="10">
        <v>1000.7051</v>
      </c>
    </row>
    <row r="87" spans="1:4" x14ac:dyDescent="0.2">
      <c r="A87" s="2" t="s">
        <v>921</v>
      </c>
      <c r="D87" s="10">
        <v>1000.6505</v>
      </c>
    </row>
    <row r="88" spans="1:4" x14ac:dyDescent="0.2">
      <c r="A88" s="2" t="s">
        <v>1024</v>
      </c>
      <c r="D88" s="10">
        <v>10.583399999999999</v>
      </c>
    </row>
    <row r="89" spans="1:4" x14ac:dyDescent="0.2">
      <c r="A89" s="2" t="s">
        <v>1025</v>
      </c>
      <c r="D89" s="10">
        <v>10.583399999999999</v>
      </c>
    </row>
    <row r="91" spans="1:4" x14ac:dyDescent="0.2">
      <c r="A91" s="4" t="s">
        <v>148</v>
      </c>
    </row>
    <row r="92" spans="1:4" x14ac:dyDescent="0.2">
      <c r="A92" s="2" t="s">
        <v>1017</v>
      </c>
      <c r="D92" s="10">
        <v>4048.3199</v>
      </c>
    </row>
    <row r="93" spans="1:4" x14ac:dyDescent="0.2">
      <c r="A93" s="2" t="s">
        <v>912</v>
      </c>
      <c r="D93" s="10">
        <v>2617.2413999999999</v>
      </c>
    </row>
    <row r="94" spans="1:4" x14ac:dyDescent="0.2">
      <c r="A94" s="2" t="s">
        <v>1018</v>
      </c>
      <c r="D94" s="10">
        <v>2569.1100999999999</v>
      </c>
    </row>
    <row r="95" spans="1:4" x14ac:dyDescent="0.2">
      <c r="A95" s="2" t="s">
        <v>911</v>
      </c>
      <c r="D95" s="10">
        <v>2561.3278</v>
      </c>
    </row>
    <row r="96" spans="1:4" x14ac:dyDescent="0.2">
      <c r="A96" s="2" t="s">
        <v>1019</v>
      </c>
      <c r="D96" s="10">
        <v>1512.2955999999999</v>
      </c>
    </row>
    <row r="97" spans="1:4" x14ac:dyDescent="0.2">
      <c r="A97" s="2" t="s">
        <v>1020</v>
      </c>
      <c r="D97" s="10">
        <v>1244.9282000000001</v>
      </c>
    </row>
    <row r="98" spans="1:4" x14ac:dyDescent="0.2">
      <c r="A98" s="2" t="s">
        <v>1021</v>
      </c>
      <c r="D98" s="10">
        <v>1055.2478000000001</v>
      </c>
    </row>
    <row r="99" spans="1:4" x14ac:dyDescent="0.2">
      <c r="A99" s="2" t="s">
        <v>1022</v>
      </c>
      <c r="D99" s="10">
        <v>1021.949</v>
      </c>
    </row>
    <row r="100" spans="1:4" x14ac:dyDescent="0.2">
      <c r="A100" s="2" t="s">
        <v>915</v>
      </c>
      <c r="D100" s="10">
        <v>1021.679</v>
      </c>
    </row>
    <row r="101" spans="1:4" x14ac:dyDescent="0.2">
      <c r="A101" s="2" t="s">
        <v>1023</v>
      </c>
      <c r="D101" s="10">
        <v>1001.8422</v>
      </c>
    </row>
    <row r="102" spans="1:4" x14ac:dyDescent="0.2">
      <c r="A102" s="2" t="s">
        <v>922</v>
      </c>
      <c r="D102" s="10">
        <v>1000.7051</v>
      </c>
    </row>
    <row r="103" spans="1:4" x14ac:dyDescent="0.2">
      <c r="A103" s="2" t="s">
        <v>921</v>
      </c>
      <c r="D103" s="10">
        <v>1000.6505</v>
      </c>
    </row>
    <row r="104" spans="1:4" x14ac:dyDescent="0.2">
      <c r="A104" s="2" t="s">
        <v>1025</v>
      </c>
      <c r="D104" s="10">
        <v>10.9124</v>
      </c>
    </row>
    <row r="105" spans="1:4" x14ac:dyDescent="0.2">
      <c r="A105" s="2" t="s">
        <v>1024</v>
      </c>
      <c r="D105" s="10">
        <v>10.9124</v>
      </c>
    </row>
    <row r="107" spans="1:4" x14ac:dyDescent="0.2">
      <c r="A107" s="4" t="s">
        <v>149</v>
      </c>
      <c r="D107" s="42"/>
    </row>
    <row r="108" spans="1:4" x14ac:dyDescent="0.2">
      <c r="A108" s="22" t="s">
        <v>634</v>
      </c>
      <c r="B108" s="23"/>
      <c r="C108" s="51" t="s">
        <v>635</v>
      </c>
      <c r="D108" s="52"/>
    </row>
    <row r="109" spans="1:4" x14ac:dyDescent="0.2">
      <c r="A109" s="53"/>
      <c r="B109" s="54"/>
      <c r="C109" s="24" t="s">
        <v>636</v>
      </c>
      <c r="D109" s="24" t="s">
        <v>637</v>
      </c>
    </row>
    <row r="110" spans="1:4" x14ac:dyDescent="0.2">
      <c r="A110" s="25" t="s">
        <v>1020</v>
      </c>
      <c r="B110" s="26"/>
      <c r="C110" s="27">
        <v>25.600058293000004</v>
      </c>
      <c r="D110" s="27">
        <v>23.717969804000006</v>
      </c>
    </row>
    <row r="111" spans="1:4" x14ac:dyDescent="0.2">
      <c r="A111" s="25" t="s">
        <v>1019</v>
      </c>
      <c r="B111" s="26"/>
      <c r="C111" s="27">
        <v>31.462287408999998</v>
      </c>
      <c r="D111" s="27">
        <v>29.149214198000003</v>
      </c>
    </row>
    <row r="112" spans="1:4" x14ac:dyDescent="0.2">
      <c r="A112" s="25" t="s">
        <v>1021</v>
      </c>
      <c r="B112" s="26"/>
      <c r="C112" s="27">
        <v>22.676637805000002</v>
      </c>
      <c r="D112" s="27">
        <v>21.009476013000004</v>
      </c>
    </row>
    <row r="113" spans="1:4" x14ac:dyDescent="0.2">
      <c r="A113" s="25" t="s">
        <v>921</v>
      </c>
      <c r="B113" s="26"/>
      <c r="C113" s="27">
        <v>21.731162562000002</v>
      </c>
      <c r="D113" s="27">
        <v>20.133511081000005</v>
      </c>
    </row>
    <row r="114" spans="1:4" x14ac:dyDescent="0.2">
      <c r="A114" s="25" t="s">
        <v>922</v>
      </c>
      <c r="B114" s="26"/>
      <c r="C114" s="27">
        <v>23.272001462999995</v>
      </c>
      <c r="D114" s="27">
        <v>21.561069178999993</v>
      </c>
    </row>
    <row r="115" spans="1:4" x14ac:dyDescent="0.2">
      <c r="A115" s="25" t="s">
        <v>915</v>
      </c>
      <c r="B115" s="26"/>
      <c r="C115" s="27">
        <v>23.479352708000004</v>
      </c>
      <c r="D115" s="27">
        <v>21.753176192999998</v>
      </c>
    </row>
    <row r="116" spans="1:4" x14ac:dyDescent="0.2">
      <c r="A116" s="25" t="s">
        <v>1026</v>
      </c>
      <c r="B116" s="26"/>
      <c r="C116" s="27">
        <v>23.514289023000003</v>
      </c>
      <c r="D116" s="27">
        <v>21.785544027000011</v>
      </c>
    </row>
    <row r="117" spans="1:4" x14ac:dyDescent="0.2">
      <c r="A117" s="25" t="s">
        <v>916</v>
      </c>
      <c r="B117" s="26"/>
      <c r="C117" s="27">
        <v>23.703563919999997</v>
      </c>
      <c r="D117" s="27">
        <v>21.960903642000002</v>
      </c>
    </row>
    <row r="119" spans="1:4" x14ac:dyDescent="0.2">
      <c r="D119" s="13"/>
    </row>
    <row r="120" spans="1:4" x14ac:dyDescent="0.2">
      <c r="A120" s="4" t="s">
        <v>924</v>
      </c>
      <c r="D120" s="13">
        <v>9.3909073539953369E-2</v>
      </c>
    </row>
  </sheetData>
  <mergeCells count="3">
    <mergeCell ref="B1:E1"/>
    <mergeCell ref="C108:D108"/>
    <mergeCell ref="A109:B10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showGridLines="0" workbookViewId="0"/>
  </sheetViews>
  <sheetFormatPr defaultRowHeight="11.25" x14ac:dyDescent="0.2"/>
  <cols>
    <col min="1" max="1" width="38" style="2" customWidth="1"/>
    <col min="2" max="2" width="44" style="2" customWidth="1"/>
    <col min="3" max="3" width="12.140625" style="2" customWidth="1"/>
    <col min="4" max="4" width="7.42578125" style="2" customWidth="1"/>
    <col min="5" max="5" width="23" style="13" customWidth="1"/>
    <col min="6" max="6" width="15.5703125" style="1" customWidth="1"/>
    <col min="7" max="16384" width="9.140625" style="2"/>
  </cols>
  <sheetData>
    <row r="1" spans="1:6" x14ac:dyDescent="0.2">
      <c r="A1" s="4"/>
      <c r="B1" s="55" t="s">
        <v>1027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642</v>
      </c>
      <c r="D3" s="43" t="s">
        <v>4</v>
      </c>
      <c r="E3" s="44" t="s">
        <v>5</v>
      </c>
      <c r="F3" s="3" t="s">
        <v>6</v>
      </c>
    </row>
    <row r="4" spans="1:6" x14ac:dyDescent="0.2">
      <c r="A4" s="40"/>
      <c r="B4" s="40"/>
      <c r="C4" s="40"/>
      <c r="D4" s="40"/>
      <c r="E4" s="45"/>
      <c r="F4" s="5"/>
    </row>
    <row r="5" spans="1:6" x14ac:dyDescent="0.2">
      <c r="A5" s="35" t="s">
        <v>644</v>
      </c>
      <c r="B5" s="36"/>
      <c r="C5" s="36"/>
      <c r="D5" s="36"/>
      <c r="E5" s="37"/>
      <c r="F5" s="7"/>
    </row>
    <row r="6" spans="1:6" x14ac:dyDescent="0.2">
      <c r="A6" s="35" t="s">
        <v>8</v>
      </c>
      <c r="B6" s="36"/>
      <c r="C6" s="36"/>
      <c r="D6" s="36"/>
      <c r="E6" s="37"/>
      <c r="F6" s="7"/>
    </row>
    <row r="7" spans="1:6" x14ac:dyDescent="0.2">
      <c r="A7" s="35"/>
      <c r="B7" s="36"/>
      <c r="C7" s="36"/>
      <c r="D7" s="36"/>
      <c r="E7" s="37"/>
      <c r="F7" s="7"/>
    </row>
    <row r="8" spans="1:6" x14ac:dyDescent="0.2">
      <c r="A8" s="36" t="s">
        <v>1028</v>
      </c>
      <c r="B8" s="36" t="s">
        <v>1029</v>
      </c>
      <c r="C8" s="36" t="s">
        <v>1030</v>
      </c>
      <c r="D8" s="36">
        <v>1150</v>
      </c>
      <c r="E8" s="37">
        <v>11375.823</v>
      </c>
      <c r="F8" s="7">
        <v>3.4430973239881699</v>
      </c>
    </row>
    <row r="9" spans="1:6" x14ac:dyDescent="0.2">
      <c r="A9" s="36" t="s">
        <v>1031</v>
      </c>
      <c r="B9" s="36" t="s">
        <v>1032</v>
      </c>
      <c r="C9" s="36" t="s">
        <v>686</v>
      </c>
      <c r="D9" s="36">
        <v>1107</v>
      </c>
      <c r="E9" s="37">
        <v>11016.56511</v>
      </c>
      <c r="F9" s="7">
        <v>3.33436146552055</v>
      </c>
    </row>
    <row r="10" spans="1:6" x14ac:dyDescent="0.2">
      <c r="A10" s="36" t="s">
        <v>667</v>
      </c>
      <c r="B10" s="36" t="s">
        <v>668</v>
      </c>
      <c r="C10" s="36" t="s">
        <v>669</v>
      </c>
      <c r="D10" s="36">
        <v>980</v>
      </c>
      <c r="E10" s="37">
        <v>9801.3654662999998</v>
      </c>
      <c r="F10" s="7">
        <v>2.96655944879307</v>
      </c>
    </row>
    <row r="11" spans="1:6" x14ac:dyDescent="0.2">
      <c r="A11" s="36" t="s">
        <v>1033</v>
      </c>
      <c r="B11" s="36" t="s">
        <v>1034</v>
      </c>
      <c r="C11" s="36" t="s">
        <v>683</v>
      </c>
      <c r="D11" s="36">
        <v>650</v>
      </c>
      <c r="E11" s="37">
        <v>9006.5429999999997</v>
      </c>
      <c r="F11" s="7">
        <v>2.72599214155181</v>
      </c>
    </row>
    <row r="12" spans="1:6" x14ac:dyDescent="0.2">
      <c r="A12" s="36" t="s">
        <v>1035</v>
      </c>
      <c r="B12" s="36" t="s">
        <v>1036</v>
      </c>
      <c r="C12" s="36" t="s">
        <v>686</v>
      </c>
      <c r="D12" s="36">
        <v>870</v>
      </c>
      <c r="E12" s="37">
        <v>8642.0580000000009</v>
      </c>
      <c r="F12" s="7">
        <v>2.6156742042796002</v>
      </c>
    </row>
    <row r="13" spans="1:6" x14ac:dyDescent="0.2">
      <c r="A13" s="36" t="s">
        <v>696</v>
      </c>
      <c r="B13" s="36" t="s">
        <v>697</v>
      </c>
      <c r="C13" s="36" t="s">
        <v>698</v>
      </c>
      <c r="D13" s="36">
        <v>850</v>
      </c>
      <c r="E13" s="37">
        <v>8395.3989999999994</v>
      </c>
      <c r="F13" s="7">
        <v>2.5410184239604399</v>
      </c>
    </row>
    <row r="14" spans="1:6" x14ac:dyDescent="0.2">
      <c r="A14" s="36" t="s">
        <v>1037</v>
      </c>
      <c r="B14" s="36" t="s">
        <v>1038</v>
      </c>
      <c r="C14" s="36" t="s">
        <v>1039</v>
      </c>
      <c r="D14" s="36">
        <v>75</v>
      </c>
      <c r="E14" s="37">
        <v>8107.5749999999998</v>
      </c>
      <c r="F14" s="7">
        <v>2.4539033164047499</v>
      </c>
    </row>
    <row r="15" spans="1:6" x14ac:dyDescent="0.2">
      <c r="A15" s="36" t="s">
        <v>645</v>
      </c>
      <c r="B15" s="36" t="s">
        <v>646</v>
      </c>
      <c r="C15" s="36" t="s">
        <v>647</v>
      </c>
      <c r="D15" s="36">
        <v>750</v>
      </c>
      <c r="E15" s="37">
        <v>7496.6475</v>
      </c>
      <c r="F15" s="7">
        <v>2.2689951264302</v>
      </c>
    </row>
    <row r="16" spans="1:6" x14ac:dyDescent="0.2">
      <c r="A16" s="36" t="s">
        <v>1040</v>
      </c>
      <c r="B16" s="36" t="s">
        <v>1041</v>
      </c>
      <c r="C16" s="36" t="s">
        <v>1042</v>
      </c>
      <c r="D16" s="36">
        <v>750</v>
      </c>
      <c r="E16" s="37">
        <v>7397.5424999999996</v>
      </c>
      <c r="F16" s="7">
        <v>2.2389992166578798</v>
      </c>
    </row>
    <row r="17" spans="1:6" x14ac:dyDescent="0.2">
      <c r="A17" s="36" t="s">
        <v>689</v>
      </c>
      <c r="B17" s="36" t="s">
        <v>690</v>
      </c>
      <c r="C17" s="36" t="s">
        <v>656</v>
      </c>
      <c r="D17" s="36">
        <v>650</v>
      </c>
      <c r="E17" s="37">
        <v>6646.0159999999996</v>
      </c>
      <c r="F17" s="7">
        <v>2.0115362119103399</v>
      </c>
    </row>
    <row r="18" spans="1:6" x14ac:dyDescent="0.2">
      <c r="A18" s="36" t="s">
        <v>1043</v>
      </c>
      <c r="B18" s="36" t="s">
        <v>1044</v>
      </c>
      <c r="C18" s="36" t="s">
        <v>647</v>
      </c>
      <c r="D18" s="36">
        <v>650</v>
      </c>
      <c r="E18" s="37">
        <v>6458.7444999999998</v>
      </c>
      <c r="F18" s="7">
        <v>1.9548551260223801</v>
      </c>
    </row>
    <row r="19" spans="1:6" x14ac:dyDescent="0.2">
      <c r="A19" s="36" t="s">
        <v>691</v>
      </c>
      <c r="B19" s="36" t="s">
        <v>692</v>
      </c>
      <c r="C19" s="36" t="s">
        <v>656</v>
      </c>
      <c r="D19" s="36">
        <v>550</v>
      </c>
      <c r="E19" s="37">
        <v>5623.5519999999997</v>
      </c>
      <c r="F19" s="7">
        <v>1.70206910238567</v>
      </c>
    </row>
    <row r="20" spans="1:6" x14ac:dyDescent="0.2">
      <c r="A20" s="36" t="s">
        <v>1045</v>
      </c>
      <c r="B20" s="36" t="s">
        <v>1046</v>
      </c>
      <c r="C20" s="36" t="s">
        <v>778</v>
      </c>
      <c r="D20" s="36">
        <v>11</v>
      </c>
      <c r="E20" s="37">
        <v>5572.8860000000004</v>
      </c>
      <c r="F20" s="7">
        <v>1.68673412670812</v>
      </c>
    </row>
    <row r="21" spans="1:6" x14ac:dyDescent="0.2">
      <c r="A21" s="36" t="s">
        <v>1047</v>
      </c>
      <c r="B21" s="36" t="s">
        <v>1048</v>
      </c>
      <c r="C21" s="36" t="s">
        <v>1049</v>
      </c>
      <c r="D21" s="36">
        <v>550</v>
      </c>
      <c r="E21" s="37">
        <v>5489.7920000000004</v>
      </c>
      <c r="F21" s="7">
        <v>1.6615842339012901</v>
      </c>
    </row>
    <row r="22" spans="1:6" x14ac:dyDescent="0.2">
      <c r="A22" s="36" t="s">
        <v>1050</v>
      </c>
      <c r="B22" s="36" t="s">
        <v>1051</v>
      </c>
      <c r="C22" s="36" t="s">
        <v>1042</v>
      </c>
      <c r="D22" s="36">
        <v>400</v>
      </c>
      <c r="E22" s="37">
        <v>4292.3159999999998</v>
      </c>
      <c r="F22" s="7">
        <v>1.2991465965417699</v>
      </c>
    </row>
    <row r="23" spans="1:6" x14ac:dyDescent="0.2">
      <c r="A23" s="36" t="s">
        <v>1052</v>
      </c>
      <c r="B23" s="36" t="s">
        <v>1053</v>
      </c>
      <c r="C23" s="36" t="s">
        <v>778</v>
      </c>
      <c r="D23" s="36">
        <v>8</v>
      </c>
      <c r="E23" s="37">
        <v>4053.0079999999998</v>
      </c>
      <c r="F23" s="7">
        <v>1.2267157285150001</v>
      </c>
    </row>
    <row r="24" spans="1:6" x14ac:dyDescent="0.2">
      <c r="A24" s="36" t="s">
        <v>1054</v>
      </c>
      <c r="B24" s="36" t="s">
        <v>1055</v>
      </c>
      <c r="C24" s="36" t="s">
        <v>778</v>
      </c>
      <c r="D24" s="36">
        <v>7</v>
      </c>
      <c r="E24" s="37">
        <v>3532.5255000000002</v>
      </c>
      <c r="F24" s="7">
        <v>1.0691823436396599</v>
      </c>
    </row>
    <row r="25" spans="1:6" x14ac:dyDescent="0.2">
      <c r="A25" s="36" t="s">
        <v>670</v>
      </c>
      <c r="B25" s="36" t="s">
        <v>671</v>
      </c>
      <c r="C25" s="36" t="s">
        <v>672</v>
      </c>
      <c r="D25" s="36">
        <v>300000</v>
      </c>
      <c r="E25" s="37">
        <v>3019.9079999999999</v>
      </c>
      <c r="F25" s="7">
        <v>0.91402944239642803</v>
      </c>
    </row>
    <row r="26" spans="1:6" x14ac:dyDescent="0.2">
      <c r="A26" s="36" t="s">
        <v>1056</v>
      </c>
      <c r="B26" s="36" t="s">
        <v>1057</v>
      </c>
      <c r="C26" s="36" t="s">
        <v>1058</v>
      </c>
      <c r="D26" s="36">
        <v>300</v>
      </c>
      <c r="E26" s="37">
        <v>3004.6992</v>
      </c>
      <c r="F26" s="7">
        <v>0.90942622568137599</v>
      </c>
    </row>
    <row r="27" spans="1:6" x14ac:dyDescent="0.2">
      <c r="A27" s="36" t="s">
        <v>1059</v>
      </c>
      <c r="B27" s="36" t="s">
        <v>1060</v>
      </c>
      <c r="C27" s="36" t="s">
        <v>1042</v>
      </c>
      <c r="D27" s="36">
        <v>279</v>
      </c>
      <c r="E27" s="37">
        <v>2904.5629800000002</v>
      </c>
      <c r="F27" s="7">
        <v>0.87911819863873597</v>
      </c>
    </row>
    <row r="28" spans="1:6" x14ac:dyDescent="0.2">
      <c r="A28" s="36" t="s">
        <v>738</v>
      </c>
      <c r="B28" s="36" t="s">
        <v>739</v>
      </c>
      <c r="C28" s="36" t="s">
        <v>683</v>
      </c>
      <c r="D28" s="36">
        <v>250</v>
      </c>
      <c r="E28" s="37">
        <v>2506.9499999999998</v>
      </c>
      <c r="F28" s="7">
        <v>0.75877348270732903</v>
      </c>
    </row>
    <row r="29" spans="1:6" x14ac:dyDescent="0.2">
      <c r="A29" s="36" t="s">
        <v>687</v>
      </c>
      <c r="B29" s="36" t="s">
        <v>688</v>
      </c>
      <c r="C29" s="36" t="s">
        <v>647</v>
      </c>
      <c r="D29" s="36">
        <v>250</v>
      </c>
      <c r="E29" s="37">
        <v>2483.8325</v>
      </c>
      <c r="F29" s="7">
        <v>0.75177655576962099</v>
      </c>
    </row>
    <row r="30" spans="1:6" x14ac:dyDescent="0.2">
      <c r="A30" s="36" t="s">
        <v>1061</v>
      </c>
      <c r="B30" s="36" t="s">
        <v>1062</v>
      </c>
      <c r="C30" s="36" t="s">
        <v>677</v>
      </c>
      <c r="D30" s="36">
        <v>200</v>
      </c>
      <c r="E30" s="37">
        <v>2101.17</v>
      </c>
      <c r="F30" s="7">
        <v>0.635956871361678</v>
      </c>
    </row>
    <row r="31" spans="1:6" x14ac:dyDescent="0.2">
      <c r="A31" s="36" t="s">
        <v>673</v>
      </c>
      <c r="B31" s="36" t="s">
        <v>674</v>
      </c>
      <c r="C31" s="36" t="s">
        <v>663</v>
      </c>
      <c r="D31" s="36">
        <v>200</v>
      </c>
      <c r="E31" s="37">
        <v>2000.0366978</v>
      </c>
      <c r="F31" s="7">
        <v>0.60534705946754896</v>
      </c>
    </row>
    <row r="32" spans="1:6" x14ac:dyDescent="0.2">
      <c r="A32" s="36" t="s">
        <v>1063</v>
      </c>
      <c r="B32" s="36" t="s">
        <v>1064</v>
      </c>
      <c r="C32" s="36" t="s">
        <v>1065</v>
      </c>
      <c r="D32" s="36">
        <v>200</v>
      </c>
      <c r="E32" s="37">
        <v>1912.626</v>
      </c>
      <c r="F32" s="7">
        <v>0.57889064047411698</v>
      </c>
    </row>
    <row r="33" spans="1:6" x14ac:dyDescent="0.2">
      <c r="A33" s="36" t="s">
        <v>724</v>
      </c>
      <c r="B33" s="36" t="s">
        <v>725</v>
      </c>
      <c r="C33" s="36" t="s">
        <v>647</v>
      </c>
      <c r="D33" s="36">
        <v>150</v>
      </c>
      <c r="E33" s="37">
        <v>1501.86</v>
      </c>
      <c r="F33" s="7">
        <v>0.45456492659958497</v>
      </c>
    </row>
    <row r="34" spans="1:6" x14ac:dyDescent="0.2">
      <c r="A34" s="36" t="s">
        <v>1066</v>
      </c>
      <c r="B34" s="36" t="s">
        <v>1067</v>
      </c>
      <c r="C34" s="36" t="s">
        <v>656</v>
      </c>
      <c r="D34" s="36">
        <v>150</v>
      </c>
      <c r="E34" s="37">
        <v>1474.7055</v>
      </c>
      <c r="F34" s="7">
        <v>0.44634612904232401</v>
      </c>
    </row>
    <row r="35" spans="1:6" x14ac:dyDescent="0.2">
      <c r="A35" s="36" t="s">
        <v>1068</v>
      </c>
      <c r="B35" s="36" t="s">
        <v>1069</v>
      </c>
      <c r="C35" s="36" t="s">
        <v>786</v>
      </c>
      <c r="D35" s="36">
        <v>125</v>
      </c>
      <c r="E35" s="37">
        <v>1316.1</v>
      </c>
      <c r="F35" s="7">
        <v>0.39834132335751299</v>
      </c>
    </row>
    <row r="36" spans="1:6" x14ac:dyDescent="0.2">
      <c r="A36" s="36" t="s">
        <v>1070</v>
      </c>
      <c r="B36" s="36" t="s">
        <v>1071</v>
      </c>
      <c r="C36" s="36" t="s">
        <v>1030</v>
      </c>
      <c r="D36" s="36">
        <v>100</v>
      </c>
      <c r="E36" s="37">
        <v>1021.603</v>
      </c>
      <c r="F36" s="7">
        <v>0.30920651239723801</v>
      </c>
    </row>
    <row r="37" spans="1:6" x14ac:dyDescent="0.2">
      <c r="A37" s="36" t="s">
        <v>1072</v>
      </c>
      <c r="B37" s="36" t="s">
        <v>1073</v>
      </c>
      <c r="C37" s="36" t="s">
        <v>698</v>
      </c>
      <c r="D37" s="36">
        <v>100</v>
      </c>
      <c r="E37" s="37">
        <v>972.928</v>
      </c>
      <c r="F37" s="7">
        <v>0.29447414866011501</v>
      </c>
    </row>
    <row r="38" spans="1:6" x14ac:dyDescent="0.2">
      <c r="A38" s="36" t="s">
        <v>1074</v>
      </c>
      <c r="B38" s="36" t="s">
        <v>1075</v>
      </c>
      <c r="C38" s="36" t="s">
        <v>1076</v>
      </c>
      <c r="D38" s="36">
        <v>50</v>
      </c>
      <c r="E38" s="37">
        <v>524.00400000000002</v>
      </c>
      <c r="F38" s="7">
        <v>0.15859923015320301</v>
      </c>
    </row>
    <row r="39" spans="1:6" x14ac:dyDescent="0.2">
      <c r="A39" s="36" t="s">
        <v>1077</v>
      </c>
      <c r="B39" s="36" t="s">
        <v>1078</v>
      </c>
      <c r="C39" s="36" t="s">
        <v>647</v>
      </c>
      <c r="D39" s="36">
        <v>50</v>
      </c>
      <c r="E39" s="37">
        <v>500.60550000000001</v>
      </c>
      <c r="F39" s="7">
        <v>0.151517253514208</v>
      </c>
    </row>
    <row r="40" spans="1:6" x14ac:dyDescent="0.2">
      <c r="A40" s="36" t="s">
        <v>1079</v>
      </c>
      <c r="B40" s="36" t="s">
        <v>1080</v>
      </c>
      <c r="C40" s="36" t="s">
        <v>683</v>
      </c>
      <c r="D40" s="36">
        <v>40</v>
      </c>
      <c r="E40" s="37">
        <v>393.40120000000002</v>
      </c>
      <c r="F40" s="7">
        <v>0.11906994500298899</v>
      </c>
    </row>
    <row r="41" spans="1:6" x14ac:dyDescent="0.2">
      <c r="A41" s="36" t="s">
        <v>1081</v>
      </c>
      <c r="B41" s="36" t="s">
        <v>1082</v>
      </c>
      <c r="C41" s="36" t="s">
        <v>1083</v>
      </c>
      <c r="D41" s="36">
        <v>20</v>
      </c>
      <c r="E41" s="37">
        <v>199.00839999999999</v>
      </c>
      <c r="F41" s="7">
        <v>6.0233469656759499E-2</v>
      </c>
    </row>
    <row r="42" spans="1:6" x14ac:dyDescent="0.2">
      <c r="A42" s="36" t="s">
        <v>1084</v>
      </c>
      <c r="B42" s="36" t="s">
        <v>1085</v>
      </c>
      <c r="C42" s="36" t="s">
        <v>683</v>
      </c>
      <c r="D42" s="36">
        <v>8</v>
      </c>
      <c r="E42" s="37">
        <v>61.825920000000004</v>
      </c>
      <c r="F42" s="7">
        <v>1.8712726077498399E-2</v>
      </c>
    </row>
    <row r="43" spans="1:6" x14ac:dyDescent="0.2">
      <c r="A43" s="35" t="s">
        <v>131</v>
      </c>
      <c r="B43" s="36"/>
      <c r="C43" s="36"/>
      <c r="D43" s="36"/>
      <c r="E43" s="38">
        <f>SUM(E8:E42)</f>
        <v>150808.18547410003</v>
      </c>
      <c r="F43" s="6">
        <f>SUM(F8:F42)</f>
        <v>45.644808278168966</v>
      </c>
    </row>
    <row r="44" spans="1:6" x14ac:dyDescent="0.2">
      <c r="A44" s="36"/>
      <c r="B44" s="36"/>
      <c r="C44" s="36"/>
      <c r="D44" s="36"/>
      <c r="E44" s="37"/>
      <c r="F44" s="7"/>
    </row>
    <row r="45" spans="1:6" x14ac:dyDescent="0.2">
      <c r="A45" s="35" t="s">
        <v>783</v>
      </c>
      <c r="B45" s="36"/>
      <c r="C45" s="36"/>
      <c r="D45" s="36"/>
      <c r="E45" s="37"/>
      <c r="F45" s="7"/>
    </row>
    <row r="46" spans="1:6" x14ac:dyDescent="0.2">
      <c r="A46" s="36" t="s">
        <v>1086</v>
      </c>
      <c r="B46" s="36" t="s">
        <v>1087</v>
      </c>
      <c r="C46" s="36" t="s">
        <v>1088</v>
      </c>
      <c r="D46" s="36">
        <v>1650</v>
      </c>
      <c r="E46" s="37">
        <v>16090.288500000001</v>
      </c>
      <c r="F46" s="7">
        <v>4.8700150553105104</v>
      </c>
    </row>
    <row r="47" spans="1:6" x14ac:dyDescent="0.2">
      <c r="A47" s="36" t="s">
        <v>1089</v>
      </c>
      <c r="B47" s="36" t="s">
        <v>1090</v>
      </c>
      <c r="C47" s="36" t="s">
        <v>1083</v>
      </c>
      <c r="D47" s="36">
        <v>110</v>
      </c>
      <c r="E47" s="37">
        <v>12488.915999999999</v>
      </c>
      <c r="F47" s="7">
        <v>3.77999492951965</v>
      </c>
    </row>
    <row r="48" spans="1:6" x14ac:dyDescent="0.2">
      <c r="A48" s="36" t="s">
        <v>1091</v>
      </c>
      <c r="B48" s="36" t="s">
        <v>1092</v>
      </c>
      <c r="C48" s="36" t="s">
        <v>1093</v>
      </c>
      <c r="D48" s="36">
        <v>1050</v>
      </c>
      <c r="E48" s="37">
        <v>11483.4825</v>
      </c>
      <c r="F48" s="7">
        <v>3.4756824069621102</v>
      </c>
    </row>
    <row r="49" spans="1:6" x14ac:dyDescent="0.2">
      <c r="A49" s="36" t="s">
        <v>1094</v>
      </c>
      <c r="B49" s="36" t="s">
        <v>1095</v>
      </c>
      <c r="C49" s="36" t="s">
        <v>1096</v>
      </c>
      <c r="D49" s="36">
        <v>1000</v>
      </c>
      <c r="E49" s="37">
        <v>10501.07</v>
      </c>
      <c r="F49" s="7">
        <v>3.1783376038825901</v>
      </c>
    </row>
    <row r="50" spans="1:6" x14ac:dyDescent="0.2">
      <c r="A50" s="36" t="s">
        <v>1097</v>
      </c>
      <c r="B50" s="36" t="s">
        <v>1098</v>
      </c>
      <c r="C50" s="36" t="s">
        <v>1099</v>
      </c>
      <c r="D50" s="36">
        <v>10673</v>
      </c>
      <c r="E50" s="37">
        <v>10473.009325999999</v>
      </c>
      <c r="F50" s="7">
        <v>3.1698445364747401</v>
      </c>
    </row>
    <row r="51" spans="1:6" x14ac:dyDescent="0.2">
      <c r="A51" s="36" t="s">
        <v>1100</v>
      </c>
      <c r="B51" s="36" t="s">
        <v>1101</v>
      </c>
      <c r="C51" s="36" t="s">
        <v>778</v>
      </c>
      <c r="D51" s="36">
        <v>980</v>
      </c>
      <c r="E51" s="37">
        <v>9594.5429999999997</v>
      </c>
      <c r="F51" s="7">
        <v>2.9039609115041101</v>
      </c>
    </row>
    <row r="52" spans="1:6" x14ac:dyDescent="0.2">
      <c r="A52" s="36" t="s">
        <v>793</v>
      </c>
      <c r="B52" s="36" t="s">
        <v>794</v>
      </c>
      <c r="C52" s="36" t="s">
        <v>686</v>
      </c>
      <c r="D52" s="36">
        <v>850</v>
      </c>
      <c r="E52" s="37">
        <v>8751.43</v>
      </c>
      <c r="F52" s="7">
        <v>2.6487776061626298</v>
      </c>
    </row>
    <row r="53" spans="1:6" x14ac:dyDescent="0.2">
      <c r="A53" s="36" t="s">
        <v>1102</v>
      </c>
      <c r="B53" s="36" t="s">
        <v>1103</v>
      </c>
      <c r="C53" s="36" t="s">
        <v>816</v>
      </c>
      <c r="D53" s="36">
        <v>850</v>
      </c>
      <c r="E53" s="37">
        <v>8484.0030000000006</v>
      </c>
      <c r="F53" s="7">
        <v>2.56783601731563</v>
      </c>
    </row>
    <row r="54" spans="1:6" x14ac:dyDescent="0.2">
      <c r="A54" s="36" t="s">
        <v>1104</v>
      </c>
      <c r="B54" s="36" t="s">
        <v>1105</v>
      </c>
      <c r="C54" s="36" t="s">
        <v>816</v>
      </c>
      <c r="D54" s="36">
        <v>850</v>
      </c>
      <c r="E54" s="37">
        <v>8472.2729999999992</v>
      </c>
      <c r="F54" s="7">
        <v>2.5642857219558701</v>
      </c>
    </row>
    <row r="55" spans="1:6" x14ac:dyDescent="0.2">
      <c r="A55" s="36" t="s">
        <v>1106</v>
      </c>
      <c r="B55" s="36" t="s">
        <v>1107</v>
      </c>
      <c r="C55" s="36" t="s">
        <v>801</v>
      </c>
      <c r="D55" s="36">
        <v>770</v>
      </c>
      <c r="E55" s="37">
        <v>7659.4287000000004</v>
      </c>
      <c r="F55" s="7">
        <v>2.3182637827828501</v>
      </c>
    </row>
    <row r="56" spans="1:6" x14ac:dyDescent="0.2">
      <c r="A56" s="36" t="s">
        <v>1108</v>
      </c>
      <c r="B56" s="36" t="s">
        <v>791</v>
      </c>
      <c r="C56" s="36" t="s">
        <v>792</v>
      </c>
      <c r="D56" s="36">
        <v>750</v>
      </c>
      <c r="E56" s="37">
        <v>7436.25</v>
      </c>
      <c r="F56" s="7">
        <v>2.2507147373431402</v>
      </c>
    </row>
    <row r="57" spans="1:6" x14ac:dyDescent="0.2">
      <c r="A57" s="36" t="s">
        <v>1109</v>
      </c>
      <c r="B57" s="36" t="s">
        <v>1110</v>
      </c>
      <c r="C57" s="36" t="s">
        <v>832</v>
      </c>
      <c r="D57" s="36">
        <v>600</v>
      </c>
      <c r="E57" s="37">
        <v>6043.89</v>
      </c>
      <c r="F57" s="7">
        <v>1.8292919541275301</v>
      </c>
    </row>
    <row r="58" spans="1:6" x14ac:dyDescent="0.2">
      <c r="A58" s="36" t="s">
        <v>1111</v>
      </c>
      <c r="B58" s="36" t="s">
        <v>1112</v>
      </c>
      <c r="C58" s="36" t="s">
        <v>1099</v>
      </c>
      <c r="D58" s="36">
        <v>44</v>
      </c>
      <c r="E58" s="37">
        <v>5986.64</v>
      </c>
      <c r="F58" s="7">
        <v>1.81196421249527</v>
      </c>
    </row>
    <row r="59" spans="1:6" x14ac:dyDescent="0.2">
      <c r="A59" s="36" t="s">
        <v>1113</v>
      </c>
      <c r="B59" s="36" t="s">
        <v>1114</v>
      </c>
      <c r="C59" s="36" t="s">
        <v>801</v>
      </c>
      <c r="D59" s="36">
        <v>6000</v>
      </c>
      <c r="E59" s="37">
        <v>5977.3919999999998</v>
      </c>
      <c r="F59" s="7">
        <v>1.8091651390522101</v>
      </c>
    </row>
    <row r="60" spans="1:6" x14ac:dyDescent="0.2">
      <c r="A60" s="36" t="s">
        <v>817</v>
      </c>
      <c r="B60" s="36" t="s">
        <v>818</v>
      </c>
      <c r="C60" s="36" t="s">
        <v>789</v>
      </c>
      <c r="D60" s="36">
        <v>450</v>
      </c>
      <c r="E60" s="37">
        <v>4500.1512000000002</v>
      </c>
      <c r="F60" s="7">
        <v>1.36205165589005</v>
      </c>
    </row>
    <row r="61" spans="1:6" x14ac:dyDescent="0.2">
      <c r="A61" s="36" t="s">
        <v>795</v>
      </c>
      <c r="B61" s="36" t="s">
        <v>796</v>
      </c>
      <c r="C61" s="36" t="s">
        <v>789</v>
      </c>
      <c r="D61" s="36">
        <v>350</v>
      </c>
      <c r="E61" s="37">
        <v>3499.9008334999999</v>
      </c>
      <c r="F61" s="7">
        <v>1.05930790185886</v>
      </c>
    </row>
    <row r="62" spans="1:6" x14ac:dyDescent="0.2">
      <c r="A62" s="36" t="s">
        <v>1115</v>
      </c>
      <c r="B62" s="36" t="s">
        <v>1098</v>
      </c>
      <c r="C62" s="36" t="s">
        <v>1099</v>
      </c>
      <c r="D62" s="36">
        <v>3559</v>
      </c>
      <c r="E62" s="37">
        <v>3492.3114580000001</v>
      </c>
      <c r="F62" s="7">
        <v>1.0570108409363499</v>
      </c>
    </row>
    <row r="63" spans="1:6" x14ac:dyDescent="0.2">
      <c r="A63" s="36" t="s">
        <v>1116</v>
      </c>
      <c r="B63" s="36" t="s">
        <v>1117</v>
      </c>
      <c r="C63" s="36" t="s">
        <v>808</v>
      </c>
      <c r="D63" s="36">
        <v>350</v>
      </c>
      <c r="E63" s="37">
        <v>3465.6125000000002</v>
      </c>
      <c r="F63" s="7">
        <v>1.04892992135426</v>
      </c>
    </row>
    <row r="64" spans="1:6" x14ac:dyDescent="0.2">
      <c r="A64" s="36" t="s">
        <v>1118</v>
      </c>
      <c r="B64" s="36" t="s">
        <v>1119</v>
      </c>
      <c r="C64" s="36" t="s">
        <v>1096</v>
      </c>
      <c r="D64" s="36">
        <v>320</v>
      </c>
      <c r="E64" s="37">
        <v>3360.3424</v>
      </c>
      <c r="F64" s="7">
        <v>1.01706803324243</v>
      </c>
    </row>
    <row r="65" spans="1:6" x14ac:dyDescent="0.2">
      <c r="A65" s="36" t="s">
        <v>1120</v>
      </c>
      <c r="B65" s="36" t="s">
        <v>1121</v>
      </c>
      <c r="C65" s="36" t="s">
        <v>1088</v>
      </c>
      <c r="D65" s="36">
        <v>350</v>
      </c>
      <c r="E65" s="37">
        <v>3313.7685000000001</v>
      </c>
      <c r="F65" s="7">
        <v>1.00297160518991</v>
      </c>
    </row>
    <row r="66" spans="1:6" x14ac:dyDescent="0.2">
      <c r="A66" s="36" t="s">
        <v>1122</v>
      </c>
      <c r="B66" s="36" t="s">
        <v>1123</v>
      </c>
      <c r="C66" s="36" t="s">
        <v>832</v>
      </c>
      <c r="D66" s="36">
        <v>307</v>
      </c>
      <c r="E66" s="37">
        <v>3094.6828</v>
      </c>
      <c r="F66" s="7">
        <v>0.93666137977640895</v>
      </c>
    </row>
    <row r="67" spans="1:6" x14ac:dyDescent="0.2">
      <c r="A67" s="36" t="s">
        <v>1124</v>
      </c>
      <c r="B67" s="36" t="s">
        <v>1125</v>
      </c>
      <c r="C67" s="36" t="s">
        <v>801</v>
      </c>
      <c r="D67" s="36">
        <v>3000</v>
      </c>
      <c r="E67" s="37">
        <v>2996.0610000000001</v>
      </c>
      <c r="F67" s="7">
        <v>0.90681171917014802</v>
      </c>
    </row>
    <row r="68" spans="1:6" x14ac:dyDescent="0.2">
      <c r="A68" s="36" t="s">
        <v>1126</v>
      </c>
      <c r="B68" s="36" t="s">
        <v>1127</v>
      </c>
      <c r="C68" s="36" t="s">
        <v>801</v>
      </c>
      <c r="D68" s="36">
        <v>250</v>
      </c>
      <c r="E68" s="37">
        <v>2511.7249999999999</v>
      </c>
      <c r="F68" s="7">
        <v>0.76021872229325105</v>
      </c>
    </row>
    <row r="69" spans="1:6" x14ac:dyDescent="0.2">
      <c r="A69" s="36" t="s">
        <v>1128</v>
      </c>
      <c r="B69" s="36" t="s">
        <v>1129</v>
      </c>
      <c r="C69" s="36" t="s">
        <v>650</v>
      </c>
      <c r="D69" s="36">
        <v>140</v>
      </c>
      <c r="E69" s="37">
        <v>1380.9305999999999</v>
      </c>
      <c r="F69" s="7">
        <v>0.41796346984946697</v>
      </c>
    </row>
    <row r="70" spans="1:6" x14ac:dyDescent="0.2">
      <c r="A70" s="36" t="s">
        <v>819</v>
      </c>
      <c r="B70" s="36" t="s">
        <v>820</v>
      </c>
      <c r="C70" s="36" t="s">
        <v>821</v>
      </c>
      <c r="D70" s="36">
        <v>135</v>
      </c>
      <c r="E70" s="37">
        <v>1291.5773999999999</v>
      </c>
      <c r="F70" s="7">
        <v>0.390919117646573</v>
      </c>
    </row>
    <row r="71" spans="1:6" x14ac:dyDescent="0.2">
      <c r="A71" s="36" t="s">
        <v>1130</v>
      </c>
      <c r="B71" s="36" t="s">
        <v>1131</v>
      </c>
      <c r="C71" s="36" t="s">
        <v>653</v>
      </c>
      <c r="D71" s="36">
        <v>10</v>
      </c>
      <c r="E71" s="37">
        <v>1078.03</v>
      </c>
      <c r="F71" s="7">
        <v>0.32628515828516003</v>
      </c>
    </row>
    <row r="72" spans="1:6" x14ac:dyDescent="0.2">
      <c r="A72" s="36" t="s">
        <v>1132</v>
      </c>
      <c r="B72" s="36" t="s">
        <v>1133</v>
      </c>
      <c r="C72" s="36" t="s">
        <v>801</v>
      </c>
      <c r="D72" s="36">
        <v>100</v>
      </c>
      <c r="E72" s="37">
        <v>1003.904</v>
      </c>
      <c r="F72" s="7">
        <v>0.30384959188807897</v>
      </c>
    </row>
    <row r="73" spans="1:6" x14ac:dyDescent="0.2">
      <c r="A73" s="36" t="s">
        <v>1134</v>
      </c>
      <c r="B73" s="36" t="s">
        <v>1135</v>
      </c>
      <c r="C73" s="36" t="s">
        <v>789</v>
      </c>
      <c r="D73" s="36">
        <v>100</v>
      </c>
      <c r="E73" s="37">
        <v>993.40800000000002</v>
      </c>
      <c r="F73" s="7">
        <v>0.30067278881083498</v>
      </c>
    </row>
    <row r="74" spans="1:6" x14ac:dyDescent="0.2">
      <c r="A74" s="36" t="s">
        <v>1136</v>
      </c>
      <c r="B74" s="36" t="s">
        <v>1137</v>
      </c>
      <c r="C74" s="36" t="s">
        <v>801</v>
      </c>
      <c r="D74" s="36">
        <v>135</v>
      </c>
      <c r="E74" s="37">
        <v>910.30499999999995</v>
      </c>
      <c r="F74" s="7">
        <v>0.27552017199222001</v>
      </c>
    </row>
    <row r="75" spans="1:6" x14ac:dyDescent="0.2">
      <c r="A75" s="36" t="s">
        <v>1138</v>
      </c>
      <c r="B75" s="36" t="s">
        <v>1139</v>
      </c>
      <c r="C75" s="36" t="s">
        <v>778</v>
      </c>
      <c r="D75" s="36">
        <v>50</v>
      </c>
      <c r="E75" s="37">
        <v>550.98649999999998</v>
      </c>
      <c r="F75" s="7">
        <v>0.166765968818573</v>
      </c>
    </row>
    <row r="76" spans="1:6" x14ac:dyDescent="0.2">
      <c r="A76" s="36" t="s">
        <v>784</v>
      </c>
      <c r="B76" s="36" t="s">
        <v>785</v>
      </c>
      <c r="C76" s="36" t="s">
        <v>786</v>
      </c>
      <c r="D76" s="36">
        <v>60</v>
      </c>
      <c r="E76" s="37">
        <v>300.24299999999999</v>
      </c>
      <c r="F76" s="7">
        <v>9.0873941150998894E-2</v>
      </c>
    </row>
    <row r="77" spans="1:6" x14ac:dyDescent="0.2">
      <c r="A77" s="35" t="s">
        <v>131</v>
      </c>
      <c r="B77" s="36"/>
      <c r="C77" s="36"/>
      <c r="D77" s="36"/>
      <c r="E77" s="38">
        <f>SUM(E46:E76)</f>
        <v>167186.55621749998</v>
      </c>
      <c r="F77" s="38">
        <f>SUM(F46:F76)</f>
        <v>50.602016603042422</v>
      </c>
    </row>
    <row r="78" spans="1:6" x14ac:dyDescent="0.2">
      <c r="A78" s="36"/>
      <c r="B78" s="36"/>
      <c r="C78" s="36"/>
      <c r="D78" s="36"/>
      <c r="E78" s="37"/>
      <c r="F78" s="37"/>
    </row>
    <row r="79" spans="1:6" x14ac:dyDescent="0.2">
      <c r="A79" s="35" t="s">
        <v>131</v>
      </c>
      <c r="B79" s="36"/>
      <c r="C79" s="36"/>
      <c r="D79" s="36"/>
      <c r="E79" s="38">
        <v>317994.74169160001</v>
      </c>
      <c r="F79" s="38">
        <v>96.246824881211353</v>
      </c>
    </row>
    <row r="80" spans="1:6" x14ac:dyDescent="0.2">
      <c r="A80" s="36"/>
      <c r="B80" s="36"/>
      <c r="C80" s="36"/>
      <c r="D80" s="36"/>
      <c r="E80" s="37"/>
      <c r="F80" s="37"/>
    </row>
    <row r="81" spans="1:6" x14ac:dyDescent="0.2">
      <c r="A81" s="35" t="s">
        <v>139</v>
      </c>
      <c r="B81" s="36"/>
      <c r="C81" s="36"/>
      <c r="D81" s="36"/>
      <c r="E81" s="38">
        <v>12400.306365500001</v>
      </c>
      <c r="F81" s="38">
        <v>3.75</v>
      </c>
    </row>
    <row r="82" spans="1:6" x14ac:dyDescent="0.2">
      <c r="A82" s="36"/>
      <c r="B82" s="36"/>
      <c r="C82" s="36"/>
      <c r="D82" s="36"/>
      <c r="E82" s="37"/>
      <c r="F82" s="37"/>
    </row>
    <row r="83" spans="1:6" x14ac:dyDescent="0.2">
      <c r="A83" s="39" t="s">
        <v>140</v>
      </c>
      <c r="B83" s="40"/>
      <c r="C83" s="40"/>
      <c r="D83" s="40"/>
      <c r="E83" s="41">
        <v>330395.04636550002</v>
      </c>
      <c r="F83" s="41">
        <f xml:space="preserve"> ROUND(SUM(F79:F82),2)</f>
        <v>100</v>
      </c>
    </row>
    <row r="84" spans="1:6" x14ac:dyDescent="0.2">
      <c r="A84" s="4" t="s">
        <v>909</v>
      </c>
      <c r="F84" s="9" t="s">
        <v>1140</v>
      </c>
    </row>
    <row r="86" spans="1:6" x14ac:dyDescent="0.2">
      <c r="A86" s="4" t="s">
        <v>141</v>
      </c>
    </row>
    <row r="87" spans="1:6" x14ac:dyDescent="0.2">
      <c r="A87" s="4" t="s">
        <v>142</v>
      </c>
    </row>
    <row r="88" spans="1:6" x14ac:dyDescent="0.2">
      <c r="A88" s="4" t="s">
        <v>143</v>
      </c>
    </row>
    <row r="89" spans="1:6" x14ac:dyDescent="0.2">
      <c r="A89" s="2" t="s">
        <v>1141</v>
      </c>
      <c r="D89" s="10">
        <v>19.7195</v>
      </c>
    </row>
    <row r="90" spans="1:6" x14ac:dyDescent="0.2">
      <c r="A90" s="2" t="s">
        <v>638</v>
      </c>
      <c r="D90" s="10">
        <v>11.6046</v>
      </c>
    </row>
    <row r="91" spans="1:6" x14ac:dyDescent="0.2">
      <c r="A91" s="2" t="s">
        <v>1142</v>
      </c>
      <c r="D91" s="10">
        <v>20.4496</v>
      </c>
    </row>
    <row r="92" spans="1:6" x14ac:dyDescent="0.2">
      <c r="A92" s="2" t="s">
        <v>639</v>
      </c>
      <c r="D92" s="10">
        <v>11.1671</v>
      </c>
    </row>
    <row r="94" spans="1:6" x14ac:dyDescent="0.2">
      <c r="A94" s="4" t="s">
        <v>148</v>
      </c>
    </row>
    <row r="95" spans="1:6" x14ac:dyDescent="0.2">
      <c r="A95" s="2" t="s">
        <v>1141</v>
      </c>
      <c r="D95" s="10">
        <v>20.324999999999999</v>
      </c>
    </row>
    <row r="96" spans="1:6" x14ac:dyDescent="0.2">
      <c r="A96" s="2" t="s">
        <v>638</v>
      </c>
      <c r="D96" s="10">
        <v>11.561</v>
      </c>
    </row>
    <row r="97" spans="1:4" x14ac:dyDescent="0.2">
      <c r="A97" s="2" t="s">
        <v>1142</v>
      </c>
      <c r="D97" s="10">
        <v>21.156600000000001</v>
      </c>
    </row>
    <row r="98" spans="1:4" x14ac:dyDescent="0.2">
      <c r="A98" s="2" t="s">
        <v>639</v>
      </c>
      <c r="D98" s="10">
        <v>11.064500000000001</v>
      </c>
    </row>
    <row r="100" spans="1:4" x14ac:dyDescent="0.2">
      <c r="A100" s="4" t="s">
        <v>149</v>
      </c>
      <c r="D100" s="42"/>
    </row>
    <row r="101" spans="1:4" x14ac:dyDescent="0.2">
      <c r="A101" s="22" t="s">
        <v>634</v>
      </c>
      <c r="B101" s="23"/>
      <c r="C101" s="51" t="s">
        <v>635</v>
      </c>
      <c r="D101" s="52"/>
    </row>
    <row r="102" spans="1:4" x14ac:dyDescent="0.2">
      <c r="A102" s="53"/>
      <c r="B102" s="54"/>
      <c r="C102" s="24" t="s">
        <v>636</v>
      </c>
      <c r="D102" s="24" t="s">
        <v>637</v>
      </c>
    </row>
    <row r="103" spans="1:4" x14ac:dyDescent="0.2">
      <c r="A103" s="25" t="s">
        <v>639</v>
      </c>
      <c r="B103" s="26"/>
      <c r="C103" s="27">
        <v>0.31779660879999999</v>
      </c>
      <c r="D103" s="27">
        <v>0.29443254720000001</v>
      </c>
    </row>
    <row r="104" spans="1:4" x14ac:dyDescent="0.2">
      <c r="A104" s="25" t="s">
        <v>638</v>
      </c>
      <c r="B104" s="26"/>
      <c r="C104" s="27">
        <v>0.31779660879999999</v>
      </c>
      <c r="D104" s="27">
        <v>0.29443254720000001</v>
      </c>
    </row>
    <row r="106" spans="1:4" x14ac:dyDescent="0.2">
      <c r="A106" s="4" t="s">
        <v>924</v>
      </c>
      <c r="D106" s="13">
        <v>2.2628448610617067</v>
      </c>
    </row>
  </sheetData>
  <mergeCells count="3">
    <mergeCell ref="B1:E1"/>
    <mergeCell ref="C101:D101"/>
    <mergeCell ref="A102:B10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showGridLines="0" workbookViewId="0"/>
  </sheetViews>
  <sheetFormatPr defaultRowHeight="11.25" x14ac:dyDescent="0.2"/>
  <cols>
    <col min="1" max="1" width="38" style="2" customWidth="1"/>
    <col min="2" max="2" width="43.85546875" style="2" customWidth="1"/>
    <col min="3" max="3" width="12.140625" style="2" customWidth="1"/>
    <col min="4" max="4" width="7.42578125" style="2" customWidth="1"/>
    <col min="5" max="5" width="23" style="13" customWidth="1"/>
    <col min="6" max="6" width="13.5703125" style="1" customWidth="1"/>
    <col min="7" max="16384" width="9.140625" style="2"/>
  </cols>
  <sheetData>
    <row r="1" spans="1:6" x14ac:dyDescent="0.2">
      <c r="A1" s="4"/>
      <c r="B1" s="55" t="s">
        <v>1143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642</v>
      </c>
      <c r="D3" s="43" t="s">
        <v>4</v>
      </c>
      <c r="E3" s="44" t="s">
        <v>5</v>
      </c>
      <c r="F3" s="3" t="s">
        <v>6</v>
      </c>
    </row>
    <row r="4" spans="1:6" x14ac:dyDescent="0.2">
      <c r="A4" s="40"/>
      <c r="B4" s="40"/>
      <c r="C4" s="40"/>
      <c r="D4" s="40"/>
      <c r="E4" s="45"/>
      <c r="F4" s="5"/>
    </row>
    <row r="5" spans="1:6" x14ac:dyDescent="0.2">
      <c r="A5" s="35" t="s">
        <v>644</v>
      </c>
      <c r="B5" s="36"/>
      <c r="C5" s="36"/>
      <c r="D5" s="36"/>
      <c r="E5" s="37"/>
      <c r="F5" s="7"/>
    </row>
    <row r="6" spans="1:6" x14ac:dyDescent="0.2">
      <c r="A6" s="35" t="s">
        <v>8</v>
      </c>
      <c r="B6" s="36"/>
      <c r="C6" s="36"/>
      <c r="D6" s="36"/>
      <c r="E6" s="37"/>
      <c r="F6" s="7"/>
    </row>
    <row r="7" spans="1:6" x14ac:dyDescent="0.2">
      <c r="A7" s="35"/>
      <c r="B7" s="36"/>
      <c r="C7" s="36"/>
      <c r="D7" s="36"/>
      <c r="E7" s="37"/>
      <c r="F7" s="7"/>
    </row>
    <row r="8" spans="1:6" x14ac:dyDescent="0.2">
      <c r="A8" s="36" t="s">
        <v>1035</v>
      </c>
      <c r="B8" s="36" t="s">
        <v>1036</v>
      </c>
      <c r="C8" s="36" t="s">
        <v>686</v>
      </c>
      <c r="D8" s="36">
        <v>2160</v>
      </c>
      <c r="E8" s="37">
        <v>21456.144</v>
      </c>
      <c r="F8" s="7">
        <v>3.2451964806694602</v>
      </c>
    </row>
    <row r="9" spans="1:6" x14ac:dyDescent="0.2">
      <c r="A9" s="36" t="s">
        <v>1144</v>
      </c>
      <c r="B9" s="36" t="s">
        <v>1145</v>
      </c>
      <c r="C9" s="36" t="s">
        <v>1146</v>
      </c>
      <c r="D9" s="36">
        <v>16200</v>
      </c>
      <c r="E9" s="37">
        <v>16055.236800000001</v>
      </c>
      <c r="F9" s="7">
        <v>2.4283206693464998</v>
      </c>
    </row>
    <row r="10" spans="1:6" x14ac:dyDescent="0.2">
      <c r="A10" s="36" t="s">
        <v>1043</v>
      </c>
      <c r="B10" s="36" t="s">
        <v>1044</v>
      </c>
      <c r="C10" s="36" t="s">
        <v>647</v>
      </c>
      <c r="D10" s="36">
        <v>1300</v>
      </c>
      <c r="E10" s="37">
        <v>12917.489</v>
      </c>
      <c r="F10" s="7">
        <v>1.9537429391733401</v>
      </c>
    </row>
    <row r="11" spans="1:6" x14ac:dyDescent="0.2">
      <c r="A11" s="36" t="s">
        <v>1031</v>
      </c>
      <c r="B11" s="36" t="s">
        <v>1032</v>
      </c>
      <c r="C11" s="36" t="s">
        <v>686</v>
      </c>
      <c r="D11" s="36">
        <v>1255</v>
      </c>
      <c r="E11" s="37">
        <v>12489.42115</v>
      </c>
      <c r="F11" s="7">
        <v>1.88899858062002</v>
      </c>
    </row>
    <row r="12" spans="1:6" x14ac:dyDescent="0.2">
      <c r="A12" s="36" t="s">
        <v>1147</v>
      </c>
      <c r="B12" s="36" t="s">
        <v>1148</v>
      </c>
      <c r="C12" s="36" t="s">
        <v>653</v>
      </c>
      <c r="D12" s="36">
        <v>1250</v>
      </c>
      <c r="E12" s="37">
        <v>12053.137500000001</v>
      </c>
      <c r="F12" s="7">
        <v>1.82301159966232</v>
      </c>
    </row>
    <row r="13" spans="1:6" x14ac:dyDescent="0.2">
      <c r="A13" s="36" t="s">
        <v>1149</v>
      </c>
      <c r="B13" s="36" t="s">
        <v>1150</v>
      </c>
      <c r="C13" s="36" t="s">
        <v>677</v>
      </c>
      <c r="D13" s="36">
        <v>1000</v>
      </c>
      <c r="E13" s="37">
        <v>10465.19</v>
      </c>
      <c r="F13" s="7">
        <v>1.58283789284492</v>
      </c>
    </row>
    <row r="14" spans="1:6" x14ac:dyDescent="0.2">
      <c r="A14" s="36" t="s">
        <v>1151</v>
      </c>
      <c r="B14" s="36" t="s">
        <v>1152</v>
      </c>
      <c r="C14" s="36" t="s">
        <v>1076</v>
      </c>
      <c r="D14" s="36">
        <v>10000</v>
      </c>
      <c r="E14" s="37">
        <v>9889.36</v>
      </c>
      <c r="F14" s="7">
        <v>1.4957448210672599</v>
      </c>
    </row>
    <row r="15" spans="1:6" x14ac:dyDescent="0.2">
      <c r="A15" s="36" t="s">
        <v>1052</v>
      </c>
      <c r="B15" s="36" t="s">
        <v>1053</v>
      </c>
      <c r="C15" s="36" t="s">
        <v>778</v>
      </c>
      <c r="D15" s="36">
        <v>19</v>
      </c>
      <c r="E15" s="37">
        <v>9625.8940000000002</v>
      </c>
      <c r="F15" s="7">
        <v>1.45589614481042</v>
      </c>
    </row>
    <row r="16" spans="1:6" x14ac:dyDescent="0.2">
      <c r="A16" s="36" t="s">
        <v>776</v>
      </c>
      <c r="B16" s="36" t="s">
        <v>777</v>
      </c>
      <c r="C16" s="36" t="s">
        <v>778</v>
      </c>
      <c r="D16" s="36">
        <v>18</v>
      </c>
      <c r="E16" s="37">
        <v>9036.6119999999992</v>
      </c>
      <c r="F16" s="7">
        <v>1.3667684864333201</v>
      </c>
    </row>
    <row r="17" spans="1:6" x14ac:dyDescent="0.2">
      <c r="A17" s="36" t="s">
        <v>1066</v>
      </c>
      <c r="B17" s="36" t="s">
        <v>1067</v>
      </c>
      <c r="C17" s="36" t="s">
        <v>656</v>
      </c>
      <c r="D17" s="36">
        <v>850</v>
      </c>
      <c r="E17" s="37">
        <v>8356.6645000000008</v>
      </c>
      <c r="F17" s="7">
        <v>1.2639278625989601</v>
      </c>
    </row>
    <row r="18" spans="1:6" x14ac:dyDescent="0.2">
      <c r="A18" s="36" t="s">
        <v>670</v>
      </c>
      <c r="B18" s="36" t="s">
        <v>671</v>
      </c>
      <c r="C18" s="36" t="s">
        <v>672</v>
      </c>
      <c r="D18" s="36">
        <v>800000</v>
      </c>
      <c r="E18" s="37">
        <v>8053.0879999999997</v>
      </c>
      <c r="F18" s="7">
        <v>1.2180125579004999</v>
      </c>
    </row>
    <row r="19" spans="1:6" x14ac:dyDescent="0.2">
      <c r="A19" s="36" t="s">
        <v>1153</v>
      </c>
      <c r="B19" s="36" t="s">
        <v>1038</v>
      </c>
      <c r="C19" s="36" t="s">
        <v>1039</v>
      </c>
      <c r="D19" s="36">
        <v>70</v>
      </c>
      <c r="E19" s="37">
        <v>7517.3280000000004</v>
      </c>
      <c r="F19" s="7">
        <v>1.1369799890249599</v>
      </c>
    </row>
    <row r="20" spans="1:6" x14ac:dyDescent="0.2">
      <c r="A20" s="36" t="s">
        <v>1050</v>
      </c>
      <c r="B20" s="36" t="s">
        <v>1051</v>
      </c>
      <c r="C20" s="36" t="s">
        <v>1042</v>
      </c>
      <c r="D20" s="36">
        <v>680</v>
      </c>
      <c r="E20" s="37">
        <v>7296.9372000000003</v>
      </c>
      <c r="F20" s="7">
        <v>1.1036463458255199</v>
      </c>
    </row>
    <row r="21" spans="1:6" x14ac:dyDescent="0.2">
      <c r="A21" s="36" t="s">
        <v>1154</v>
      </c>
      <c r="B21" s="36" t="s">
        <v>1155</v>
      </c>
      <c r="C21" s="36" t="s">
        <v>656</v>
      </c>
      <c r="D21" s="36">
        <v>650</v>
      </c>
      <c r="E21" s="37">
        <v>6654.4790000000003</v>
      </c>
      <c r="F21" s="7">
        <v>1.00647589946678</v>
      </c>
    </row>
    <row r="22" spans="1:6" x14ac:dyDescent="0.2">
      <c r="A22" s="36" t="s">
        <v>1028</v>
      </c>
      <c r="B22" s="36" t="s">
        <v>1029</v>
      </c>
      <c r="C22" s="36" t="s">
        <v>1030</v>
      </c>
      <c r="D22" s="36">
        <v>650</v>
      </c>
      <c r="E22" s="37">
        <v>6429.8130000000001</v>
      </c>
      <c r="F22" s="7">
        <v>0.97249564129336297</v>
      </c>
    </row>
    <row r="23" spans="1:6" x14ac:dyDescent="0.2">
      <c r="A23" s="36" t="s">
        <v>1063</v>
      </c>
      <c r="B23" s="36" t="s">
        <v>1064</v>
      </c>
      <c r="C23" s="36" t="s">
        <v>1065</v>
      </c>
      <c r="D23" s="36">
        <v>600</v>
      </c>
      <c r="E23" s="37">
        <v>5737.8779999999997</v>
      </c>
      <c r="F23" s="7">
        <v>0.86784193339263205</v>
      </c>
    </row>
    <row r="24" spans="1:6" x14ac:dyDescent="0.2">
      <c r="A24" s="36" t="s">
        <v>1156</v>
      </c>
      <c r="B24" s="36" t="s">
        <v>1157</v>
      </c>
      <c r="C24" s="36" t="s">
        <v>778</v>
      </c>
      <c r="D24" s="36">
        <v>5500</v>
      </c>
      <c r="E24" s="37">
        <v>5497.5690000000004</v>
      </c>
      <c r="F24" s="7">
        <v>0.83149570449552901</v>
      </c>
    </row>
    <row r="25" spans="1:6" x14ac:dyDescent="0.2">
      <c r="A25" s="36" t="s">
        <v>1158</v>
      </c>
      <c r="B25" s="36" t="s">
        <v>1159</v>
      </c>
      <c r="C25" s="36" t="s">
        <v>656</v>
      </c>
      <c r="D25" s="36">
        <v>550</v>
      </c>
      <c r="E25" s="37">
        <v>5457.4740000000002</v>
      </c>
      <c r="F25" s="7">
        <v>0.825431420396185</v>
      </c>
    </row>
    <row r="26" spans="1:6" x14ac:dyDescent="0.2">
      <c r="A26" s="36" t="s">
        <v>1160</v>
      </c>
      <c r="B26" s="36" t="s">
        <v>1161</v>
      </c>
      <c r="C26" s="36" t="s">
        <v>683</v>
      </c>
      <c r="D26" s="36">
        <v>55</v>
      </c>
      <c r="E26" s="37">
        <v>5415.8609999999999</v>
      </c>
      <c r="F26" s="7">
        <v>0.81913754200172095</v>
      </c>
    </row>
    <row r="27" spans="1:6" x14ac:dyDescent="0.2">
      <c r="A27" s="36" t="s">
        <v>1162</v>
      </c>
      <c r="B27" s="36" t="s">
        <v>1163</v>
      </c>
      <c r="C27" s="36" t="s">
        <v>653</v>
      </c>
      <c r="D27" s="36">
        <v>500</v>
      </c>
      <c r="E27" s="37">
        <v>5281.0150000000003</v>
      </c>
      <c r="F27" s="7">
        <v>0.79874236919563102</v>
      </c>
    </row>
    <row r="28" spans="1:6" x14ac:dyDescent="0.2">
      <c r="A28" s="36" t="s">
        <v>1164</v>
      </c>
      <c r="B28" s="36" t="s">
        <v>1165</v>
      </c>
      <c r="C28" s="36" t="s">
        <v>653</v>
      </c>
      <c r="D28" s="36">
        <v>450</v>
      </c>
      <c r="E28" s="37">
        <v>4668.0884999999998</v>
      </c>
      <c r="F28" s="7">
        <v>0.70603853011303297</v>
      </c>
    </row>
    <row r="29" spans="1:6" x14ac:dyDescent="0.2">
      <c r="A29" s="36" t="s">
        <v>1166</v>
      </c>
      <c r="B29" s="36" t="s">
        <v>1167</v>
      </c>
      <c r="C29" s="36" t="s">
        <v>778</v>
      </c>
      <c r="D29" s="36">
        <v>9</v>
      </c>
      <c r="E29" s="37">
        <v>4541.8185000000003</v>
      </c>
      <c r="F29" s="7">
        <v>0.68694045920084401</v>
      </c>
    </row>
    <row r="30" spans="1:6" x14ac:dyDescent="0.2">
      <c r="A30" s="36" t="s">
        <v>1047</v>
      </c>
      <c r="B30" s="36" t="s">
        <v>1048</v>
      </c>
      <c r="C30" s="36" t="s">
        <v>1049</v>
      </c>
      <c r="D30" s="36">
        <v>450</v>
      </c>
      <c r="E30" s="37">
        <v>4491.6480000000001</v>
      </c>
      <c r="F30" s="7">
        <v>0.67935227699842105</v>
      </c>
    </row>
    <row r="31" spans="1:6" x14ac:dyDescent="0.2">
      <c r="A31" s="36" t="s">
        <v>1168</v>
      </c>
      <c r="B31" s="36" t="s">
        <v>1169</v>
      </c>
      <c r="C31" s="36" t="s">
        <v>1030</v>
      </c>
      <c r="D31" s="36">
        <v>440</v>
      </c>
      <c r="E31" s="37">
        <v>4475.9132</v>
      </c>
      <c r="F31" s="7">
        <v>0.67697242171855199</v>
      </c>
    </row>
    <row r="32" spans="1:6" x14ac:dyDescent="0.2">
      <c r="A32" s="36" t="s">
        <v>1170</v>
      </c>
      <c r="B32" s="36" t="s">
        <v>1171</v>
      </c>
      <c r="C32" s="36" t="s">
        <v>778</v>
      </c>
      <c r="D32" s="36">
        <v>8</v>
      </c>
      <c r="E32" s="37">
        <v>4016.2719999999999</v>
      </c>
      <c r="F32" s="7">
        <v>0.60745266063703196</v>
      </c>
    </row>
    <row r="33" spans="1:6" x14ac:dyDescent="0.2">
      <c r="A33" s="36" t="s">
        <v>718</v>
      </c>
      <c r="B33" s="36" t="s">
        <v>719</v>
      </c>
      <c r="C33" s="36" t="s">
        <v>663</v>
      </c>
      <c r="D33" s="36">
        <v>390</v>
      </c>
      <c r="E33" s="37">
        <v>3977.7426</v>
      </c>
      <c r="F33" s="7">
        <v>0.60162517023231099</v>
      </c>
    </row>
    <row r="34" spans="1:6" x14ac:dyDescent="0.2">
      <c r="A34" s="36" t="s">
        <v>1172</v>
      </c>
      <c r="B34" s="36" t="s">
        <v>1173</v>
      </c>
      <c r="C34" s="36" t="s">
        <v>1049</v>
      </c>
      <c r="D34" s="36">
        <v>400</v>
      </c>
      <c r="E34" s="37">
        <v>3969.5920000000001</v>
      </c>
      <c r="F34" s="7">
        <v>0.60039240919028303</v>
      </c>
    </row>
    <row r="35" spans="1:6" x14ac:dyDescent="0.2">
      <c r="A35" s="36" t="s">
        <v>1174</v>
      </c>
      <c r="B35" s="36" t="s">
        <v>1175</v>
      </c>
      <c r="C35" s="36" t="s">
        <v>677</v>
      </c>
      <c r="D35" s="36">
        <v>400</v>
      </c>
      <c r="E35" s="37">
        <v>3924.6320000000001</v>
      </c>
      <c r="F35" s="7">
        <v>0.593592304112181</v>
      </c>
    </row>
    <row r="36" spans="1:6" x14ac:dyDescent="0.2">
      <c r="A36" s="36" t="s">
        <v>1068</v>
      </c>
      <c r="B36" s="36" t="s">
        <v>1069</v>
      </c>
      <c r="C36" s="36" t="s">
        <v>786</v>
      </c>
      <c r="D36" s="36">
        <v>355</v>
      </c>
      <c r="E36" s="37">
        <v>3737.7240000000002</v>
      </c>
      <c r="F36" s="7">
        <v>0.56532286372210105</v>
      </c>
    </row>
    <row r="37" spans="1:6" x14ac:dyDescent="0.2">
      <c r="A37" s="36" t="s">
        <v>1176</v>
      </c>
      <c r="B37" s="36" t="s">
        <v>1177</v>
      </c>
      <c r="C37" s="36" t="s">
        <v>663</v>
      </c>
      <c r="D37" s="36">
        <v>360</v>
      </c>
      <c r="E37" s="37">
        <v>3703.5468000000001</v>
      </c>
      <c r="F37" s="7">
        <v>0.56015363437878896</v>
      </c>
    </row>
    <row r="38" spans="1:6" x14ac:dyDescent="0.2">
      <c r="A38" s="36" t="s">
        <v>1178</v>
      </c>
      <c r="B38" s="36" t="s">
        <v>1179</v>
      </c>
      <c r="C38" s="36" t="s">
        <v>672</v>
      </c>
      <c r="D38" s="36">
        <v>350000</v>
      </c>
      <c r="E38" s="37">
        <v>3525.732</v>
      </c>
      <c r="F38" s="7">
        <v>0.533259521290671</v>
      </c>
    </row>
    <row r="39" spans="1:6" x14ac:dyDescent="0.2">
      <c r="A39" s="36" t="s">
        <v>1180</v>
      </c>
      <c r="B39" s="36" t="s">
        <v>1181</v>
      </c>
      <c r="C39" s="36" t="s">
        <v>672</v>
      </c>
      <c r="D39" s="36">
        <v>350000</v>
      </c>
      <c r="E39" s="37">
        <v>3522.0079999999998</v>
      </c>
      <c r="F39" s="7">
        <v>0.53269627415297405</v>
      </c>
    </row>
    <row r="40" spans="1:6" x14ac:dyDescent="0.2">
      <c r="A40" s="36" t="s">
        <v>1061</v>
      </c>
      <c r="B40" s="36" t="s">
        <v>1062</v>
      </c>
      <c r="C40" s="36" t="s">
        <v>677</v>
      </c>
      <c r="D40" s="36">
        <v>300</v>
      </c>
      <c r="E40" s="37">
        <v>3151.7550000000001</v>
      </c>
      <c r="F40" s="7">
        <v>0.47669628960042298</v>
      </c>
    </row>
    <row r="41" spans="1:6" x14ac:dyDescent="0.2">
      <c r="A41" s="36" t="s">
        <v>724</v>
      </c>
      <c r="B41" s="36" t="s">
        <v>725</v>
      </c>
      <c r="C41" s="36" t="s">
        <v>647</v>
      </c>
      <c r="D41" s="36">
        <v>300</v>
      </c>
      <c r="E41" s="37">
        <v>3003.72</v>
      </c>
      <c r="F41" s="7">
        <v>0.45430630838963698</v>
      </c>
    </row>
    <row r="42" spans="1:6" x14ac:dyDescent="0.2">
      <c r="A42" s="36" t="s">
        <v>1081</v>
      </c>
      <c r="B42" s="36" t="s">
        <v>1082</v>
      </c>
      <c r="C42" s="36" t="s">
        <v>1083</v>
      </c>
      <c r="D42" s="36">
        <v>290</v>
      </c>
      <c r="E42" s="37">
        <v>2885.6217999999999</v>
      </c>
      <c r="F42" s="7">
        <v>0.43644420497471798</v>
      </c>
    </row>
    <row r="43" spans="1:6" x14ac:dyDescent="0.2">
      <c r="A43" s="36" t="s">
        <v>1070</v>
      </c>
      <c r="B43" s="36" t="s">
        <v>1071</v>
      </c>
      <c r="C43" s="36" t="s">
        <v>1030</v>
      </c>
      <c r="D43" s="36">
        <v>250</v>
      </c>
      <c r="E43" s="37">
        <v>2554.0075000000002</v>
      </c>
      <c r="F43" s="7">
        <v>0.38628824222112801</v>
      </c>
    </row>
    <row r="44" spans="1:6" x14ac:dyDescent="0.2">
      <c r="A44" s="36" t="s">
        <v>1182</v>
      </c>
      <c r="B44" s="36" t="s">
        <v>1183</v>
      </c>
      <c r="C44" s="36" t="s">
        <v>656</v>
      </c>
      <c r="D44" s="36">
        <v>250</v>
      </c>
      <c r="E44" s="37">
        <v>2516.5</v>
      </c>
      <c r="F44" s="7">
        <v>0.38061531203391902</v>
      </c>
    </row>
    <row r="45" spans="1:6" x14ac:dyDescent="0.2">
      <c r="A45" s="36" t="s">
        <v>1184</v>
      </c>
      <c r="B45" s="36" t="s">
        <v>1185</v>
      </c>
      <c r="C45" s="36" t="s">
        <v>669</v>
      </c>
      <c r="D45" s="36">
        <v>220</v>
      </c>
      <c r="E45" s="37">
        <v>2320.0232000000001</v>
      </c>
      <c r="F45" s="7">
        <v>0.350898610845989</v>
      </c>
    </row>
    <row r="46" spans="1:6" x14ac:dyDescent="0.2">
      <c r="A46" s="36" t="s">
        <v>1059</v>
      </c>
      <c r="B46" s="36" t="s">
        <v>1060</v>
      </c>
      <c r="C46" s="36" t="s">
        <v>1042</v>
      </c>
      <c r="D46" s="36">
        <v>200</v>
      </c>
      <c r="E46" s="37">
        <v>2082.1239999999998</v>
      </c>
      <c r="F46" s="7">
        <v>0.31491685911119099</v>
      </c>
    </row>
    <row r="47" spans="1:6" x14ac:dyDescent="0.2">
      <c r="A47" s="36" t="s">
        <v>1186</v>
      </c>
      <c r="B47" s="36" t="s">
        <v>1187</v>
      </c>
      <c r="C47" s="36" t="s">
        <v>778</v>
      </c>
      <c r="D47" s="36">
        <v>2000</v>
      </c>
      <c r="E47" s="37">
        <v>1996.962</v>
      </c>
      <c r="F47" s="7">
        <v>0.30203628640964802</v>
      </c>
    </row>
    <row r="48" spans="1:6" x14ac:dyDescent="0.2">
      <c r="A48" s="36" t="s">
        <v>1188</v>
      </c>
      <c r="B48" s="36" t="s">
        <v>1189</v>
      </c>
      <c r="C48" s="36" t="s">
        <v>677</v>
      </c>
      <c r="D48" s="36">
        <v>160</v>
      </c>
      <c r="E48" s="37">
        <v>1657.1248000000001</v>
      </c>
      <c r="F48" s="7">
        <v>0.25063662739167297</v>
      </c>
    </row>
    <row r="49" spans="1:6" x14ac:dyDescent="0.2">
      <c r="A49" s="36" t="s">
        <v>732</v>
      </c>
      <c r="B49" s="36" t="s">
        <v>733</v>
      </c>
      <c r="C49" s="36" t="s">
        <v>666</v>
      </c>
      <c r="D49" s="36">
        <v>460</v>
      </c>
      <c r="E49" s="37">
        <v>1629.8720000000001</v>
      </c>
      <c r="F49" s="7">
        <v>0.24651469892920599</v>
      </c>
    </row>
    <row r="50" spans="1:6" x14ac:dyDescent="0.2">
      <c r="A50" s="36" t="s">
        <v>1190</v>
      </c>
      <c r="B50" s="36" t="s">
        <v>1191</v>
      </c>
      <c r="C50" s="36" t="s">
        <v>656</v>
      </c>
      <c r="D50" s="36">
        <v>150</v>
      </c>
      <c r="E50" s="37">
        <v>1583.1824999999999</v>
      </c>
      <c r="F50" s="7">
        <v>0.23945301062751401</v>
      </c>
    </row>
    <row r="51" spans="1:6" x14ac:dyDescent="0.2">
      <c r="A51" s="36" t="s">
        <v>1192</v>
      </c>
      <c r="B51" s="36" t="s">
        <v>1193</v>
      </c>
      <c r="C51" s="36" t="s">
        <v>647</v>
      </c>
      <c r="D51" s="36">
        <v>150</v>
      </c>
      <c r="E51" s="37">
        <v>1516.944</v>
      </c>
      <c r="F51" s="7">
        <v>0.22943457734869099</v>
      </c>
    </row>
    <row r="52" spans="1:6" x14ac:dyDescent="0.2">
      <c r="A52" s="36" t="s">
        <v>1194</v>
      </c>
      <c r="B52" s="36" t="s">
        <v>1195</v>
      </c>
      <c r="C52" s="36" t="s">
        <v>656</v>
      </c>
      <c r="D52" s="36">
        <v>140</v>
      </c>
      <c r="E52" s="37">
        <v>1421.4816000000001</v>
      </c>
      <c r="F52" s="7">
        <v>0.21499609089388999</v>
      </c>
    </row>
    <row r="53" spans="1:6" x14ac:dyDescent="0.2">
      <c r="A53" s="36" t="s">
        <v>1196</v>
      </c>
      <c r="B53" s="36" t="s">
        <v>1197</v>
      </c>
      <c r="C53" s="36" t="s">
        <v>656</v>
      </c>
      <c r="D53" s="36">
        <v>110</v>
      </c>
      <c r="E53" s="37">
        <v>1151.2952</v>
      </c>
      <c r="F53" s="7">
        <v>0.174130968325513</v>
      </c>
    </row>
    <row r="54" spans="1:6" x14ac:dyDescent="0.2">
      <c r="A54" s="36" t="s">
        <v>1198</v>
      </c>
      <c r="B54" s="36" t="s">
        <v>1199</v>
      </c>
      <c r="C54" s="36" t="s">
        <v>683</v>
      </c>
      <c r="D54" s="36">
        <v>100</v>
      </c>
      <c r="E54" s="37">
        <v>1025.8920000000001</v>
      </c>
      <c r="F54" s="7">
        <v>0.15516399908329101</v>
      </c>
    </row>
    <row r="55" spans="1:6" x14ac:dyDescent="0.2">
      <c r="A55" s="36" t="s">
        <v>696</v>
      </c>
      <c r="B55" s="36" t="s">
        <v>697</v>
      </c>
      <c r="C55" s="36" t="s">
        <v>698</v>
      </c>
      <c r="D55" s="36">
        <v>100</v>
      </c>
      <c r="E55" s="37">
        <v>987.69399999999996</v>
      </c>
      <c r="F55" s="7">
        <v>0.149386632228901</v>
      </c>
    </row>
    <row r="56" spans="1:6" x14ac:dyDescent="0.2">
      <c r="A56" s="36" t="s">
        <v>1072</v>
      </c>
      <c r="B56" s="36" t="s">
        <v>1073</v>
      </c>
      <c r="C56" s="36" t="s">
        <v>698</v>
      </c>
      <c r="D56" s="36">
        <v>100</v>
      </c>
      <c r="E56" s="37">
        <v>972.928</v>
      </c>
      <c r="F56" s="7">
        <v>0.147153305903651</v>
      </c>
    </row>
    <row r="57" spans="1:6" x14ac:dyDescent="0.2">
      <c r="A57" s="36" t="s">
        <v>1200</v>
      </c>
      <c r="B57" s="36" t="s">
        <v>1201</v>
      </c>
      <c r="C57" s="36" t="s">
        <v>669</v>
      </c>
      <c r="D57" s="36">
        <v>90</v>
      </c>
      <c r="E57" s="37">
        <v>951.83820000000003</v>
      </c>
      <c r="F57" s="7">
        <v>0.14396351817953701</v>
      </c>
    </row>
    <row r="58" spans="1:6" x14ac:dyDescent="0.2">
      <c r="A58" s="36" t="s">
        <v>1202</v>
      </c>
      <c r="B58" s="36" t="s">
        <v>1203</v>
      </c>
      <c r="C58" s="36" t="s">
        <v>656</v>
      </c>
      <c r="D58" s="36">
        <v>75</v>
      </c>
      <c r="E58" s="37">
        <v>751.66875000000005</v>
      </c>
      <c r="F58" s="7">
        <v>0.113688311475222</v>
      </c>
    </row>
    <row r="59" spans="1:6" x14ac:dyDescent="0.2">
      <c r="A59" s="36" t="s">
        <v>1204</v>
      </c>
      <c r="B59" s="36" t="s">
        <v>1205</v>
      </c>
      <c r="C59" s="36" t="s">
        <v>656</v>
      </c>
      <c r="D59" s="36">
        <v>60</v>
      </c>
      <c r="E59" s="37">
        <v>609.20640000000003</v>
      </c>
      <c r="F59" s="7">
        <v>9.2141181811667097E-2</v>
      </c>
    </row>
    <row r="60" spans="1:6" x14ac:dyDescent="0.2">
      <c r="A60" s="36" t="s">
        <v>1077</v>
      </c>
      <c r="B60" s="36" t="s">
        <v>1078</v>
      </c>
      <c r="C60" s="36" t="s">
        <v>647</v>
      </c>
      <c r="D60" s="36">
        <v>50</v>
      </c>
      <c r="E60" s="37">
        <v>500.60550000000001</v>
      </c>
      <c r="F60" s="7">
        <v>7.57155249705527E-2</v>
      </c>
    </row>
    <row r="61" spans="1:6" x14ac:dyDescent="0.2">
      <c r="A61" s="36" t="s">
        <v>693</v>
      </c>
      <c r="B61" s="36" t="s">
        <v>694</v>
      </c>
      <c r="C61" s="36" t="s">
        <v>695</v>
      </c>
      <c r="D61" s="36">
        <v>40</v>
      </c>
      <c r="E61" s="37">
        <v>403.9128</v>
      </c>
      <c r="F61" s="7">
        <v>6.1090958238225301E-2</v>
      </c>
    </row>
    <row r="62" spans="1:6" x14ac:dyDescent="0.2">
      <c r="A62" s="36" t="s">
        <v>1206</v>
      </c>
      <c r="B62" s="36" t="s">
        <v>1207</v>
      </c>
      <c r="C62" s="36" t="s">
        <v>1208</v>
      </c>
      <c r="D62" s="36">
        <v>40</v>
      </c>
      <c r="E62" s="37">
        <v>399.89240000000001</v>
      </c>
      <c r="F62" s="7">
        <v>6.0482881226303499E-2</v>
      </c>
    </row>
    <row r="63" spans="1:6" x14ac:dyDescent="0.2">
      <c r="A63" s="36" t="s">
        <v>1079</v>
      </c>
      <c r="B63" s="36" t="s">
        <v>1080</v>
      </c>
      <c r="C63" s="36" t="s">
        <v>683</v>
      </c>
      <c r="D63" s="36">
        <v>40</v>
      </c>
      <c r="E63" s="37">
        <v>393.40120000000002</v>
      </c>
      <c r="F63" s="7">
        <v>5.9501100930863499E-2</v>
      </c>
    </row>
    <row r="64" spans="1:6" x14ac:dyDescent="0.2">
      <c r="A64" s="35" t="s">
        <v>131</v>
      </c>
      <c r="B64" s="36"/>
      <c r="C64" s="36"/>
      <c r="D64" s="36"/>
      <c r="E64" s="38">
        <f>SUM(E8:E63)</f>
        <v>270708.9616000001</v>
      </c>
      <c r="F64" s="6">
        <f>SUM(F8:F63)</f>
        <v>40.94415890711791</v>
      </c>
    </row>
    <row r="65" spans="1:6" x14ac:dyDescent="0.2">
      <c r="A65" s="36"/>
      <c r="B65" s="36"/>
      <c r="C65" s="36"/>
      <c r="D65" s="36"/>
      <c r="E65" s="37"/>
      <c r="F65" s="7"/>
    </row>
    <row r="66" spans="1:6" x14ac:dyDescent="0.2">
      <c r="A66" s="35" t="s">
        <v>783</v>
      </c>
      <c r="B66" s="36"/>
      <c r="C66" s="36"/>
      <c r="D66" s="36"/>
      <c r="E66" s="37"/>
      <c r="F66" s="7"/>
    </row>
    <row r="67" spans="1:6" x14ac:dyDescent="0.2">
      <c r="A67" s="36" t="s">
        <v>806</v>
      </c>
      <c r="B67" s="36" t="s">
        <v>807</v>
      </c>
      <c r="C67" s="36" t="s">
        <v>808</v>
      </c>
      <c r="D67" s="36">
        <v>2750</v>
      </c>
      <c r="E67" s="37">
        <v>41441.702499999999</v>
      </c>
      <c r="F67" s="7">
        <v>6.2679700092407398</v>
      </c>
    </row>
    <row r="68" spans="1:6" x14ac:dyDescent="0.2">
      <c r="A68" s="36" t="s">
        <v>1209</v>
      </c>
      <c r="B68" s="36" t="s">
        <v>1210</v>
      </c>
      <c r="C68" s="36" t="s">
        <v>666</v>
      </c>
      <c r="D68" s="36">
        <v>2795</v>
      </c>
      <c r="E68" s="37">
        <v>28040.194650000001</v>
      </c>
      <c r="F68" s="7">
        <v>4.2410202408907498</v>
      </c>
    </row>
    <row r="69" spans="1:6" x14ac:dyDescent="0.2">
      <c r="A69" s="36" t="s">
        <v>1211</v>
      </c>
      <c r="B69" s="36" t="s">
        <v>1212</v>
      </c>
      <c r="C69" s="36" t="s">
        <v>808</v>
      </c>
      <c r="D69" s="36">
        <v>170</v>
      </c>
      <c r="E69" s="37">
        <v>23067.912</v>
      </c>
      <c r="F69" s="7">
        <v>3.48897298782077</v>
      </c>
    </row>
    <row r="70" spans="1:6" x14ac:dyDescent="0.2">
      <c r="A70" s="36" t="s">
        <v>1124</v>
      </c>
      <c r="B70" s="36" t="s">
        <v>1125</v>
      </c>
      <c r="C70" s="36" t="s">
        <v>801</v>
      </c>
      <c r="D70" s="36">
        <v>17000</v>
      </c>
      <c r="E70" s="37">
        <v>16977.679</v>
      </c>
      <c r="F70" s="7">
        <v>2.5678381045883998</v>
      </c>
    </row>
    <row r="71" spans="1:6" x14ac:dyDescent="0.2">
      <c r="A71" s="36" t="s">
        <v>1104</v>
      </c>
      <c r="B71" s="36" t="s">
        <v>1105</v>
      </c>
      <c r="C71" s="36" t="s">
        <v>816</v>
      </c>
      <c r="D71" s="36">
        <v>1700</v>
      </c>
      <c r="E71" s="37">
        <v>16944.545999999998</v>
      </c>
      <c r="F71" s="7">
        <v>2.5628268082905201</v>
      </c>
    </row>
    <row r="72" spans="1:6" x14ac:dyDescent="0.2">
      <c r="A72" s="36" t="s">
        <v>1089</v>
      </c>
      <c r="B72" s="36" t="s">
        <v>1090</v>
      </c>
      <c r="C72" s="36" t="s">
        <v>1083</v>
      </c>
      <c r="D72" s="36">
        <v>130</v>
      </c>
      <c r="E72" s="37">
        <v>14759.628000000001</v>
      </c>
      <c r="F72" s="7">
        <v>2.2323625737033801</v>
      </c>
    </row>
    <row r="73" spans="1:6" x14ac:dyDescent="0.2">
      <c r="A73" s="36" t="s">
        <v>1108</v>
      </c>
      <c r="B73" s="36" t="s">
        <v>791</v>
      </c>
      <c r="C73" s="36" t="s">
        <v>792</v>
      </c>
      <c r="D73" s="36">
        <v>1400</v>
      </c>
      <c r="E73" s="37">
        <v>13881</v>
      </c>
      <c r="F73" s="7">
        <v>2.0994719437086502</v>
      </c>
    </row>
    <row r="74" spans="1:6" x14ac:dyDescent="0.2">
      <c r="A74" s="36" t="s">
        <v>817</v>
      </c>
      <c r="B74" s="36" t="s">
        <v>818</v>
      </c>
      <c r="C74" s="36" t="s">
        <v>789</v>
      </c>
      <c r="D74" s="36">
        <v>1300</v>
      </c>
      <c r="E74" s="37">
        <v>13000.436799999999</v>
      </c>
      <c r="F74" s="7">
        <v>1.96628861879962</v>
      </c>
    </row>
    <row r="75" spans="1:6" x14ac:dyDescent="0.2">
      <c r="A75" s="36" t="s">
        <v>1102</v>
      </c>
      <c r="B75" s="36" t="s">
        <v>1103</v>
      </c>
      <c r="C75" s="36" t="s">
        <v>816</v>
      </c>
      <c r="D75" s="36">
        <v>1200</v>
      </c>
      <c r="E75" s="37">
        <v>11977.415999999999</v>
      </c>
      <c r="F75" s="7">
        <v>1.8115588826544999</v>
      </c>
    </row>
    <row r="76" spans="1:6" x14ac:dyDescent="0.2">
      <c r="A76" s="36" t="s">
        <v>1213</v>
      </c>
      <c r="B76" s="36" t="s">
        <v>1214</v>
      </c>
      <c r="C76" s="36" t="s">
        <v>1215</v>
      </c>
      <c r="D76" s="36">
        <v>1200</v>
      </c>
      <c r="E76" s="37">
        <v>11805.516</v>
      </c>
      <c r="F76" s="7">
        <v>1.78555937057875</v>
      </c>
    </row>
    <row r="77" spans="1:6" x14ac:dyDescent="0.2">
      <c r="A77" s="36" t="s">
        <v>1100</v>
      </c>
      <c r="B77" s="36" t="s">
        <v>1101</v>
      </c>
      <c r="C77" s="36" t="s">
        <v>778</v>
      </c>
      <c r="D77" s="36">
        <v>1190</v>
      </c>
      <c r="E77" s="37">
        <v>11650.5165</v>
      </c>
      <c r="F77" s="7">
        <v>1.7621160234467801</v>
      </c>
    </row>
    <row r="78" spans="1:6" x14ac:dyDescent="0.2">
      <c r="A78" s="36" t="s">
        <v>1216</v>
      </c>
      <c r="B78" s="36" t="s">
        <v>1217</v>
      </c>
      <c r="C78" s="36" t="s">
        <v>832</v>
      </c>
      <c r="D78" s="36">
        <v>1000</v>
      </c>
      <c r="E78" s="37">
        <v>9888.8700000000008</v>
      </c>
      <c r="F78" s="7">
        <v>1.4956707096017701</v>
      </c>
    </row>
    <row r="79" spans="1:6" x14ac:dyDescent="0.2">
      <c r="A79" s="36" t="s">
        <v>1218</v>
      </c>
      <c r="B79" s="36" t="s">
        <v>1219</v>
      </c>
      <c r="C79" s="36" t="s">
        <v>801</v>
      </c>
      <c r="D79" s="36">
        <v>1000</v>
      </c>
      <c r="E79" s="37">
        <v>9569.42</v>
      </c>
      <c r="F79" s="7">
        <v>1.4473545715412801</v>
      </c>
    </row>
    <row r="80" spans="1:6" x14ac:dyDescent="0.2">
      <c r="A80" s="36" t="s">
        <v>1220</v>
      </c>
      <c r="B80" s="36" t="s">
        <v>1103</v>
      </c>
      <c r="C80" s="36" t="s">
        <v>816</v>
      </c>
      <c r="D80" s="36">
        <v>900</v>
      </c>
      <c r="E80" s="37">
        <v>8985.0329999999994</v>
      </c>
      <c r="F80" s="7">
        <v>1.3589672715796</v>
      </c>
    </row>
    <row r="81" spans="1:6" x14ac:dyDescent="0.2">
      <c r="A81" s="36" t="s">
        <v>1221</v>
      </c>
      <c r="B81" s="36" t="s">
        <v>1222</v>
      </c>
      <c r="C81" s="36" t="s">
        <v>801</v>
      </c>
      <c r="D81" s="36">
        <v>9000</v>
      </c>
      <c r="E81" s="37">
        <v>8965.08</v>
      </c>
      <c r="F81" s="7">
        <v>1.3559494224554101</v>
      </c>
    </row>
    <row r="82" spans="1:6" x14ac:dyDescent="0.2">
      <c r="A82" s="36" t="s">
        <v>1223</v>
      </c>
      <c r="B82" s="36" t="s">
        <v>1224</v>
      </c>
      <c r="C82" s="36" t="s">
        <v>801</v>
      </c>
      <c r="D82" s="36">
        <v>9000</v>
      </c>
      <c r="E82" s="37">
        <v>8959.8330000000005</v>
      </c>
      <c r="F82" s="7">
        <v>1.3551558247831501</v>
      </c>
    </row>
    <row r="83" spans="1:6" x14ac:dyDescent="0.2">
      <c r="A83" s="36" t="s">
        <v>1225</v>
      </c>
      <c r="B83" s="36" t="s">
        <v>1226</v>
      </c>
      <c r="C83" s="36" t="s">
        <v>778</v>
      </c>
      <c r="D83" s="36">
        <v>650</v>
      </c>
      <c r="E83" s="37">
        <v>8035.3455000000004</v>
      </c>
      <c r="F83" s="7">
        <v>1.2153290422343901</v>
      </c>
    </row>
    <row r="84" spans="1:6" x14ac:dyDescent="0.2">
      <c r="A84" s="36" t="s">
        <v>1227</v>
      </c>
      <c r="B84" s="36" t="s">
        <v>1228</v>
      </c>
      <c r="C84" s="36" t="s">
        <v>778</v>
      </c>
      <c r="D84" s="36">
        <v>700</v>
      </c>
      <c r="E84" s="37">
        <v>7713.8109999999997</v>
      </c>
      <c r="F84" s="7">
        <v>1.1666976279498</v>
      </c>
    </row>
    <row r="85" spans="1:6" x14ac:dyDescent="0.2">
      <c r="A85" s="36" t="s">
        <v>1229</v>
      </c>
      <c r="B85" s="36" t="s">
        <v>1230</v>
      </c>
      <c r="C85" s="36" t="s">
        <v>832</v>
      </c>
      <c r="D85" s="36">
        <v>750</v>
      </c>
      <c r="E85" s="37">
        <v>7578.2550000000001</v>
      </c>
      <c r="F85" s="7">
        <v>1.1461950691427001</v>
      </c>
    </row>
    <row r="86" spans="1:6" x14ac:dyDescent="0.2">
      <c r="A86" s="36" t="s">
        <v>1231</v>
      </c>
      <c r="B86" s="36" t="s">
        <v>1232</v>
      </c>
      <c r="C86" s="36" t="s">
        <v>832</v>
      </c>
      <c r="D86" s="36">
        <v>644</v>
      </c>
      <c r="E86" s="37">
        <v>6506.6540000000005</v>
      </c>
      <c r="F86" s="7">
        <v>0.98411768031263502</v>
      </c>
    </row>
    <row r="87" spans="1:6" x14ac:dyDescent="0.2">
      <c r="A87" s="36" t="s">
        <v>1233</v>
      </c>
      <c r="B87" s="36" t="s">
        <v>1234</v>
      </c>
      <c r="C87" s="36" t="s">
        <v>832</v>
      </c>
      <c r="D87" s="36">
        <v>600</v>
      </c>
      <c r="E87" s="37">
        <v>6029.1360000000004</v>
      </c>
      <c r="F87" s="7">
        <v>0.91189409097354801</v>
      </c>
    </row>
    <row r="88" spans="1:6" x14ac:dyDescent="0.2">
      <c r="A88" s="36" t="s">
        <v>1235</v>
      </c>
      <c r="B88" s="36" t="s">
        <v>1236</v>
      </c>
      <c r="C88" s="36" t="s">
        <v>801</v>
      </c>
      <c r="D88" s="36">
        <v>597</v>
      </c>
      <c r="E88" s="37">
        <v>6010.3273499999996</v>
      </c>
      <c r="F88" s="7">
        <v>0.90904932237085101</v>
      </c>
    </row>
    <row r="89" spans="1:6" x14ac:dyDescent="0.2">
      <c r="A89" s="36" t="s">
        <v>1237</v>
      </c>
      <c r="B89" s="36" t="s">
        <v>1238</v>
      </c>
      <c r="C89" s="36" t="s">
        <v>801</v>
      </c>
      <c r="D89" s="36">
        <v>6000</v>
      </c>
      <c r="E89" s="37">
        <v>5987.6040000000003</v>
      </c>
      <c r="F89" s="7">
        <v>0.90561246365807302</v>
      </c>
    </row>
    <row r="90" spans="1:6" x14ac:dyDescent="0.2">
      <c r="A90" s="36" t="s">
        <v>1116</v>
      </c>
      <c r="B90" s="36" t="s">
        <v>1117</v>
      </c>
      <c r="C90" s="36" t="s">
        <v>808</v>
      </c>
      <c r="D90" s="36">
        <v>580</v>
      </c>
      <c r="E90" s="37">
        <v>5743.0150000000003</v>
      </c>
      <c r="F90" s="7">
        <v>0.86861889379712998</v>
      </c>
    </row>
    <row r="91" spans="1:6" x14ac:dyDescent="0.2">
      <c r="A91" s="36" t="s">
        <v>1130</v>
      </c>
      <c r="B91" s="36" t="s">
        <v>1131</v>
      </c>
      <c r="C91" s="36" t="s">
        <v>653</v>
      </c>
      <c r="D91" s="36">
        <v>50</v>
      </c>
      <c r="E91" s="37">
        <v>5390.15</v>
      </c>
      <c r="F91" s="7">
        <v>0.81524880753412599</v>
      </c>
    </row>
    <row r="92" spans="1:6" x14ac:dyDescent="0.2">
      <c r="A92" s="36" t="s">
        <v>1239</v>
      </c>
      <c r="B92" s="36" t="s">
        <v>1240</v>
      </c>
      <c r="C92" s="36" t="s">
        <v>1096</v>
      </c>
      <c r="D92" s="36">
        <v>500</v>
      </c>
      <c r="E92" s="37">
        <v>5267.18</v>
      </c>
      <c r="F92" s="7">
        <v>0.79664985465480498</v>
      </c>
    </row>
    <row r="93" spans="1:6" x14ac:dyDescent="0.2">
      <c r="A93" s="36" t="s">
        <v>795</v>
      </c>
      <c r="B93" s="36" t="s">
        <v>796</v>
      </c>
      <c r="C93" s="36" t="s">
        <v>789</v>
      </c>
      <c r="D93" s="36">
        <v>500</v>
      </c>
      <c r="E93" s="37">
        <v>4999.8583335000003</v>
      </c>
      <c r="F93" s="7">
        <v>0.75621801698012803</v>
      </c>
    </row>
    <row r="94" spans="1:6" x14ac:dyDescent="0.2">
      <c r="A94" s="36" t="s">
        <v>1241</v>
      </c>
      <c r="B94" s="36" t="s">
        <v>1242</v>
      </c>
      <c r="C94" s="36" t="s">
        <v>808</v>
      </c>
      <c r="D94" s="36">
        <v>34</v>
      </c>
      <c r="E94" s="37">
        <v>4627.2435999999998</v>
      </c>
      <c r="F94" s="7">
        <v>0.69986082522191695</v>
      </c>
    </row>
    <row r="95" spans="1:6" x14ac:dyDescent="0.2">
      <c r="A95" s="36" t="s">
        <v>1243</v>
      </c>
      <c r="B95" s="36" t="s">
        <v>1244</v>
      </c>
      <c r="C95" s="36" t="s">
        <v>801</v>
      </c>
      <c r="D95" s="36">
        <v>422</v>
      </c>
      <c r="E95" s="37">
        <v>4268.1586399999997</v>
      </c>
      <c r="F95" s="7">
        <v>0.64554998314081702</v>
      </c>
    </row>
    <row r="96" spans="1:6" x14ac:dyDescent="0.2">
      <c r="A96" s="36" t="s">
        <v>1245</v>
      </c>
      <c r="B96" s="36" t="s">
        <v>1246</v>
      </c>
      <c r="C96" s="36" t="s">
        <v>832</v>
      </c>
      <c r="D96" s="36">
        <v>370</v>
      </c>
      <c r="E96" s="37">
        <v>3754.1125000000002</v>
      </c>
      <c r="F96" s="7">
        <v>0.56780158974684503</v>
      </c>
    </row>
    <row r="97" spans="1:6" x14ac:dyDescent="0.2">
      <c r="A97" s="36" t="s">
        <v>1126</v>
      </c>
      <c r="B97" s="36" t="s">
        <v>1127</v>
      </c>
      <c r="C97" s="36" t="s">
        <v>801</v>
      </c>
      <c r="D97" s="36">
        <v>338</v>
      </c>
      <c r="E97" s="37">
        <v>3395.8521999999998</v>
      </c>
      <c r="F97" s="7">
        <v>0.51361547574968003</v>
      </c>
    </row>
    <row r="98" spans="1:6" x14ac:dyDescent="0.2">
      <c r="A98" s="36" t="s">
        <v>1247</v>
      </c>
      <c r="B98" s="36" t="s">
        <v>1248</v>
      </c>
      <c r="C98" s="36" t="s">
        <v>801</v>
      </c>
      <c r="D98" s="36">
        <v>323</v>
      </c>
      <c r="E98" s="37">
        <v>3260.2198800000001</v>
      </c>
      <c r="F98" s="7">
        <v>0.49310137370370999</v>
      </c>
    </row>
    <row r="99" spans="1:6" x14ac:dyDescent="0.2">
      <c r="A99" s="36" t="s">
        <v>1249</v>
      </c>
      <c r="B99" s="36" t="s">
        <v>1250</v>
      </c>
      <c r="C99" s="36" t="s">
        <v>832</v>
      </c>
      <c r="D99" s="36">
        <v>320</v>
      </c>
      <c r="E99" s="37">
        <v>3241.6896000000002</v>
      </c>
      <c r="F99" s="7">
        <v>0.49029870797580299</v>
      </c>
    </row>
    <row r="100" spans="1:6" x14ac:dyDescent="0.2">
      <c r="A100" s="36" t="s">
        <v>1134</v>
      </c>
      <c r="B100" s="36" t="s">
        <v>1135</v>
      </c>
      <c r="C100" s="36" t="s">
        <v>789</v>
      </c>
      <c r="D100" s="36">
        <v>300</v>
      </c>
      <c r="E100" s="37">
        <v>2980.2240000000002</v>
      </c>
      <c r="F100" s="7">
        <v>0.45075258799561801</v>
      </c>
    </row>
    <row r="101" spans="1:6" x14ac:dyDescent="0.2">
      <c r="A101" s="36" t="s">
        <v>1122</v>
      </c>
      <c r="B101" s="36" t="s">
        <v>1123</v>
      </c>
      <c r="C101" s="36" t="s">
        <v>832</v>
      </c>
      <c r="D101" s="36">
        <v>280</v>
      </c>
      <c r="E101" s="37">
        <v>2822.5120000000002</v>
      </c>
      <c r="F101" s="7">
        <v>0.42689898096542001</v>
      </c>
    </row>
    <row r="102" spans="1:6" x14ac:dyDescent="0.2">
      <c r="A102" s="36" t="s">
        <v>1111</v>
      </c>
      <c r="B102" s="36" t="s">
        <v>1112</v>
      </c>
      <c r="C102" s="36" t="s">
        <v>1099</v>
      </c>
      <c r="D102" s="36">
        <v>15</v>
      </c>
      <c r="E102" s="37">
        <v>2040.9</v>
      </c>
      <c r="F102" s="7">
        <v>0.30868181614544998</v>
      </c>
    </row>
    <row r="103" spans="1:6" x14ac:dyDescent="0.2">
      <c r="A103" s="36" t="s">
        <v>1132</v>
      </c>
      <c r="B103" s="36" t="s">
        <v>1133</v>
      </c>
      <c r="C103" s="36" t="s">
        <v>801</v>
      </c>
      <c r="D103" s="36">
        <v>200</v>
      </c>
      <c r="E103" s="37">
        <v>2007.808</v>
      </c>
      <c r="F103" s="7">
        <v>0.30367672101100701</v>
      </c>
    </row>
    <row r="104" spans="1:6" x14ac:dyDescent="0.2">
      <c r="A104" s="36" t="s">
        <v>830</v>
      </c>
      <c r="B104" s="36" t="s">
        <v>831</v>
      </c>
      <c r="C104" s="36" t="s">
        <v>832</v>
      </c>
      <c r="D104" s="36">
        <v>200</v>
      </c>
      <c r="E104" s="37">
        <v>1977.7260000000001</v>
      </c>
      <c r="F104" s="7">
        <v>0.29912688202169402</v>
      </c>
    </row>
    <row r="105" spans="1:6" x14ac:dyDescent="0.2">
      <c r="A105" s="36" t="s">
        <v>1091</v>
      </c>
      <c r="B105" s="36" t="s">
        <v>1092</v>
      </c>
      <c r="C105" s="36" t="s">
        <v>1093</v>
      </c>
      <c r="D105" s="36">
        <v>160</v>
      </c>
      <c r="E105" s="37">
        <v>1749.864</v>
      </c>
      <c r="F105" s="7">
        <v>0.26466323559583599</v>
      </c>
    </row>
    <row r="106" spans="1:6" x14ac:dyDescent="0.2">
      <c r="A106" s="36" t="s">
        <v>1128</v>
      </c>
      <c r="B106" s="36" t="s">
        <v>1129</v>
      </c>
      <c r="C106" s="36" t="s">
        <v>650</v>
      </c>
      <c r="D106" s="36">
        <v>160</v>
      </c>
      <c r="E106" s="37">
        <v>1578.2064</v>
      </c>
      <c r="F106" s="7">
        <v>0.238700386008316</v>
      </c>
    </row>
    <row r="107" spans="1:6" x14ac:dyDescent="0.2">
      <c r="A107" s="36" t="s">
        <v>828</v>
      </c>
      <c r="B107" s="36" t="s">
        <v>829</v>
      </c>
      <c r="C107" s="36" t="s">
        <v>789</v>
      </c>
      <c r="D107" s="36">
        <v>120</v>
      </c>
      <c r="E107" s="37">
        <v>1205.0808</v>
      </c>
      <c r="F107" s="7">
        <v>0.18226592677054801</v>
      </c>
    </row>
    <row r="108" spans="1:6" x14ac:dyDescent="0.2">
      <c r="A108" s="36" t="s">
        <v>1251</v>
      </c>
      <c r="B108" s="36" t="s">
        <v>1252</v>
      </c>
      <c r="C108" s="36" t="s">
        <v>778</v>
      </c>
      <c r="D108" s="36">
        <v>100</v>
      </c>
      <c r="E108" s="37">
        <v>1167.798</v>
      </c>
      <c r="F108" s="7">
        <v>0.176626981983941</v>
      </c>
    </row>
    <row r="109" spans="1:6" x14ac:dyDescent="0.2">
      <c r="A109" s="36" t="s">
        <v>1253</v>
      </c>
      <c r="B109" s="36" t="s">
        <v>1254</v>
      </c>
      <c r="C109" s="36" t="s">
        <v>832</v>
      </c>
      <c r="D109" s="36">
        <v>170</v>
      </c>
      <c r="E109" s="37">
        <v>1135.5744999999999</v>
      </c>
      <c r="F109" s="7">
        <v>0.17175324564087499</v>
      </c>
    </row>
    <row r="110" spans="1:6" x14ac:dyDescent="0.2">
      <c r="A110" s="36" t="s">
        <v>1255</v>
      </c>
      <c r="B110" s="36" t="s">
        <v>1256</v>
      </c>
      <c r="C110" s="36" t="s">
        <v>1215</v>
      </c>
      <c r="D110" s="36">
        <v>110</v>
      </c>
      <c r="E110" s="37">
        <v>1079.9920999999999</v>
      </c>
      <c r="F110" s="7">
        <v>0.16334652498933699</v>
      </c>
    </row>
    <row r="111" spans="1:6" x14ac:dyDescent="0.2">
      <c r="A111" s="36" t="s">
        <v>1257</v>
      </c>
      <c r="B111" s="36" t="s">
        <v>1258</v>
      </c>
      <c r="C111" s="36" t="s">
        <v>1096</v>
      </c>
      <c r="D111" s="36">
        <v>90</v>
      </c>
      <c r="E111" s="37">
        <v>948.0924</v>
      </c>
      <c r="F111" s="7">
        <v>0.14339697383786501</v>
      </c>
    </row>
    <row r="112" spans="1:6" x14ac:dyDescent="0.2">
      <c r="A112" s="35" t="s">
        <v>131</v>
      </c>
      <c r="B112" s="36"/>
      <c r="C112" s="36"/>
      <c r="D112" s="36"/>
      <c r="E112" s="38">
        <f>SUM(E67:E111)</f>
        <v>362417.17425350001</v>
      </c>
      <c r="F112" s="6">
        <f>SUM(F67:F111)</f>
        <v>54.814832451796931</v>
      </c>
    </row>
    <row r="113" spans="1:6" x14ac:dyDescent="0.2">
      <c r="A113" s="36"/>
      <c r="B113" s="36"/>
      <c r="C113" s="36"/>
      <c r="D113" s="36"/>
      <c r="E113" s="37"/>
      <c r="F113" s="7"/>
    </row>
    <row r="114" spans="1:6" x14ac:dyDescent="0.2">
      <c r="A114" s="36"/>
      <c r="B114" s="36"/>
      <c r="C114" s="36"/>
      <c r="D114" s="36"/>
      <c r="E114" s="37"/>
      <c r="F114" s="7"/>
    </row>
    <row r="115" spans="1:6" x14ac:dyDescent="0.2">
      <c r="A115" s="35" t="s">
        <v>874</v>
      </c>
      <c r="B115" s="36"/>
      <c r="C115" s="36"/>
      <c r="D115" s="36"/>
      <c r="E115" s="37"/>
      <c r="F115" s="7"/>
    </row>
    <row r="116" spans="1:6" x14ac:dyDescent="0.2">
      <c r="A116" s="36" t="s">
        <v>1259</v>
      </c>
      <c r="B116" s="36" t="s">
        <v>1260</v>
      </c>
      <c r="C116" s="36" t="s">
        <v>842</v>
      </c>
      <c r="D116" s="36">
        <v>2700</v>
      </c>
      <c r="E116" s="37">
        <v>13103.7345</v>
      </c>
      <c r="F116" s="7">
        <v>1.98191217783713</v>
      </c>
    </row>
    <row r="117" spans="1:6" x14ac:dyDescent="0.2">
      <c r="A117" s="35" t="s">
        <v>131</v>
      </c>
      <c r="B117" s="36"/>
      <c r="C117" s="36"/>
      <c r="D117" s="36"/>
      <c r="E117" s="38">
        <f>SUM(E116:E116)</f>
        <v>13103.7345</v>
      </c>
      <c r="F117" s="6">
        <f>SUM(F116:F116)</f>
        <v>1.98191217783713</v>
      </c>
    </row>
    <row r="118" spans="1:6" x14ac:dyDescent="0.2">
      <c r="A118" s="36"/>
      <c r="B118" s="36"/>
      <c r="C118" s="36"/>
      <c r="D118" s="36"/>
      <c r="E118" s="37"/>
      <c r="F118" s="7"/>
    </row>
    <row r="119" spans="1:6" x14ac:dyDescent="0.2">
      <c r="A119" s="35" t="s">
        <v>131</v>
      </c>
      <c r="B119" s="36"/>
      <c r="C119" s="36"/>
      <c r="D119" s="36"/>
      <c r="E119" s="38">
        <v>646229.87035350001</v>
      </c>
      <c r="F119" s="6">
        <v>97.740903536751986</v>
      </c>
    </row>
    <row r="120" spans="1:6" x14ac:dyDescent="0.2">
      <c r="A120" s="36"/>
      <c r="B120" s="36"/>
      <c r="C120" s="36"/>
      <c r="D120" s="36"/>
      <c r="E120" s="37"/>
      <c r="F120" s="7"/>
    </row>
    <row r="121" spans="1:6" x14ac:dyDescent="0.2">
      <c r="A121" s="35" t="s">
        <v>139</v>
      </c>
      <c r="B121" s="36"/>
      <c r="C121" s="36"/>
      <c r="D121" s="36"/>
      <c r="E121" s="38">
        <v>14936.383809499999</v>
      </c>
      <c r="F121" s="6">
        <v>2.2599999999999998</v>
      </c>
    </row>
    <row r="122" spans="1:6" x14ac:dyDescent="0.2">
      <c r="A122" s="36"/>
      <c r="B122" s="36"/>
      <c r="C122" s="36"/>
      <c r="D122" s="36"/>
      <c r="E122" s="37"/>
      <c r="F122" s="7"/>
    </row>
    <row r="123" spans="1:6" x14ac:dyDescent="0.2">
      <c r="A123" s="39" t="s">
        <v>140</v>
      </c>
      <c r="B123" s="40"/>
      <c r="C123" s="40"/>
      <c r="D123" s="40"/>
      <c r="E123" s="41">
        <v>661166.25380950002</v>
      </c>
      <c r="F123" s="8">
        <f xml:space="preserve"> ROUND(SUM(F119:F122),2)</f>
        <v>100</v>
      </c>
    </row>
    <row r="124" spans="1:6" x14ac:dyDescent="0.2">
      <c r="A124" s="4" t="s">
        <v>909</v>
      </c>
    </row>
    <row r="126" spans="1:6" x14ac:dyDescent="0.2">
      <c r="A126" s="4" t="s">
        <v>141</v>
      </c>
    </row>
    <row r="127" spans="1:6" x14ac:dyDescent="0.2">
      <c r="A127" s="4" t="s">
        <v>142</v>
      </c>
    </row>
    <row r="128" spans="1:6" x14ac:dyDescent="0.2">
      <c r="A128" s="4" t="s">
        <v>143</v>
      </c>
    </row>
    <row r="129" spans="1:4" x14ac:dyDescent="0.2">
      <c r="A129" s="2" t="s">
        <v>1141</v>
      </c>
      <c r="D129" s="10">
        <v>17.271100000000001</v>
      </c>
    </row>
    <row r="130" spans="1:4" x14ac:dyDescent="0.2">
      <c r="A130" s="2" t="s">
        <v>638</v>
      </c>
      <c r="D130" s="10">
        <v>11.8445</v>
      </c>
    </row>
    <row r="131" spans="1:4" x14ac:dyDescent="0.2">
      <c r="A131" s="2" t="s">
        <v>1142</v>
      </c>
      <c r="D131" s="10">
        <v>17.949400000000001</v>
      </c>
    </row>
    <row r="132" spans="1:4" x14ac:dyDescent="0.2">
      <c r="A132" s="2" t="s">
        <v>639</v>
      </c>
      <c r="D132" s="10">
        <v>11.291700000000001</v>
      </c>
    </row>
    <row r="134" spans="1:4" x14ac:dyDescent="0.2">
      <c r="A134" s="4" t="s">
        <v>148</v>
      </c>
    </row>
    <row r="135" spans="1:4" x14ac:dyDescent="0.2">
      <c r="A135" s="2" t="s">
        <v>1141</v>
      </c>
      <c r="D135" s="10">
        <v>17.7791</v>
      </c>
    </row>
    <row r="136" spans="1:4" x14ac:dyDescent="0.2">
      <c r="A136" s="2" t="s">
        <v>638</v>
      </c>
      <c r="D136" s="10">
        <v>11.7936</v>
      </c>
    </row>
    <row r="137" spans="1:4" x14ac:dyDescent="0.2">
      <c r="A137" s="2" t="s">
        <v>1142</v>
      </c>
      <c r="D137" s="10">
        <v>18.5472</v>
      </c>
    </row>
    <row r="138" spans="1:4" x14ac:dyDescent="0.2">
      <c r="A138" s="2" t="s">
        <v>639</v>
      </c>
      <c r="D138" s="10">
        <v>11.178100000000001</v>
      </c>
    </row>
    <row r="140" spans="1:4" x14ac:dyDescent="0.2">
      <c r="A140" s="4" t="s">
        <v>149</v>
      </c>
      <c r="D140" s="42"/>
    </row>
    <row r="141" spans="1:4" x14ac:dyDescent="0.2">
      <c r="A141" s="22" t="s">
        <v>634</v>
      </c>
      <c r="B141" s="23"/>
      <c r="C141" s="51" t="s">
        <v>635</v>
      </c>
      <c r="D141" s="52"/>
    </row>
    <row r="142" spans="1:4" x14ac:dyDescent="0.2">
      <c r="A142" s="53"/>
      <c r="B142" s="54"/>
      <c r="C142" s="24" t="s">
        <v>636</v>
      </c>
      <c r="D142" s="24" t="s">
        <v>637</v>
      </c>
    </row>
    <row r="143" spans="1:4" x14ac:dyDescent="0.2">
      <c r="A143" s="25" t="s">
        <v>639</v>
      </c>
      <c r="B143" s="26"/>
      <c r="C143" s="27">
        <v>0.31779660879999999</v>
      </c>
      <c r="D143" s="27">
        <v>0.29443254720000001</v>
      </c>
    </row>
    <row r="144" spans="1:4" x14ac:dyDescent="0.2">
      <c r="A144" s="25" t="s">
        <v>638</v>
      </c>
      <c r="B144" s="26"/>
      <c r="C144" s="27">
        <v>0.31779660879999999</v>
      </c>
      <c r="D144" s="27">
        <v>0.29443254720000001</v>
      </c>
    </row>
    <row r="147" spans="1:4" x14ac:dyDescent="0.2">
      <c r="A147" s="4" t="s">
        <v>924</v>
      </c>
      <c r="D147" s="13">
        <v>2.7754091573623936</v>
      </c>
    </row>
  </sheetData>
  <mergeCells count="3">
    <mergeCell ref="B1:E1"/>
    <mergeCell ref="C141:D141"/>
    <mergeCell ref="A142:B14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showGridLines="0" workbookViewId="0"/>
  </sheetViews>
  <sheetFormatPr defaultRowHeight="11.25" x14ac:dyDescent="0.2"/>
  <cols>
    <col min="1" max="1" width="38" style="2" customWidth="1"/>
    <col min="2" max="2" width="43.85546875" style="2" customWidth="1"/>
    <col min="3" max="3" width="12.140625" style="2" customWidth="1"/>
    <col min="4" max="4" width="7.42578125" style="2" customWidth="1"/>
    <col min="5" max="5" width="23" style="13" customWidth="1"/>
    <col min="6" max="6" width="13.5703125" style="1" customWidth="1"/>
    <col min="7" max="16384" width="9.140625" style="2"/>
  </cols>
  <sheetData>
    <row r="1" spans="1:6" x14ac:dyDescent="0.2">
      <c r="A1" s="4"/>
      <c r="B1" s="55" t="s">
        <v>1261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642</v>
      </c>
      <c r="D3" s="43" t="s">
        <v>4</v>
      </c>
      <c r="E3" s="44" t="s">
        <v>5</v>
      </c>
      <c r="F3" s="3" t="s">
        <v>6</v>
      </c>
    </row>
    <row r="4" spans="1:6" x14ac:dyDescent="0.2">
      <c r="A4" s="40"/>
      <c r="B4" s="40"/>
      <c r="C4" s="40"/>
      <c r="D4" s="40"/>
      <c r="E4" s="45"/>
      <c r="F4" s="5"/>
    </row>
    <row r="5" spans="1:6" x14ac:dyDescent="0.2">
      <c r="A5" s="35" t="s">
        <v>644</v>
      </c>
      <c r="B5" s="36"/>
      <c r="C5" s="36"/>
      <c r="D5" s="36"/>
      <c r="E5" s="37"/>
      <c r="F5" s="7"/>
    </row>
    <row r="6" spans="1:6" x14ac:dyDescent="0.2">
      <c r="A6" s="35" t="s">
        <v>8</v>
      </c>
      <c r="B6" s="36"/>
      <c r="C6" s="36"/>
      <c r="D6" s="36"/>
      <c r="E6" s="37"/>
      <c r="F6" s="7"/>
    </row>
    <row r="7" spans="1:6" x14ac:dyDescent="0.2">
      <c r="A7" s="35"/>
      <c r="B7" s="36"/>
      <c r="C7" s="36"/>
      <c r="D7" s="36"/>
      <c r="E7" s="37"/>
      <c r="F7" s="7"/>
    </row>
    <row r="8" spans="1:6" x14ac:dyDescent="0.2">
      <c r="A8" s="36" t="s">
        <v>1035</v>
      </c>
      <c r="B8" s="36" t="s">
        <v>1036</v>
      </c>
      <c r="C8" s="36" t="s">
        <v>686</v>
      </c>
      <c r="D8" s="36">
        <v>880</v>
      </c>
      <c r="E8" s="37">
        <v>8741.3919999999998</v>
      </c>
      <c r="F8" s="7">
        <v>2.8599123716622601</v>
      </c>
    </row>
    <row r="9" spans="1:6" x14ac:dyDescent="0.2">
      <c r="A9" s="36" t="s">
        <v>1037</v>
      </c>
      <c r="B9" s="36" t="s">
        <v>1038</v>
      </c>
      <c r="C9" s="36" t="s">
        <v>1039</v>
      </c>
      <c r="D9" s="36">
        <v>75</v>
      </c>
      <c r="E9" s="37">
        <v>8107.5749999999998</v>
      </c>
      <c r="F9" s="7">
        <v>2.65254710539004</v>
      </c>
    </row>
    <row r="10" spans="1:6" x14ac:dyDescent="0.2">
      <c r="A10" s="36" t="s">
        <v>1031</v>
      </c>
      <c r="B10" s="36" t="s">
        <v>1032</v>
      </c>
      <c r="C10" s="36" t="s">
        <v>686</v>
      </c>
      <c r="D10" s="36">
        <v>650</v>
      </c>
      <c r="E10" s="37">
        <v>6468.6244999999999</v>
      </c>
      <c r="F10" s="7">
        <v>2.1163333294271198</v>
      </c>
    </row>
    <row r="11" spans="1:6" x14ac:dyDescent="0.2">
      <c r="A11" s="36" t="s">
        <v>1068</v>
      </c>
      <c r="B11" s="36" t="s">
        <v>1069</v>
      </c>
      <c r="C11" s="36" t="s">
        <v>786</v>
      </c>
      <c r="D11" s="36">
        <v>570</v>
      </c>
      <c r="E11" s="37">
        <v>6001.4160000000002</v>
      </c>
      <c r="F11" s="7">
        <v>1.96347719744084</v>
      </c>
    </row>
    <row r="12" spans="1:6" x14ac:dyDescent="0.2">
      <c r="A12" s="36" t="s">
        <v>1052</v>
      </c>
      <c r="B12" s="36" t="s">
        <v>1053</v>
      </c>
      <c r="C12" s="36" t="s">
        <v>778</v>
      </c>
      <c r="D12" s="36">
        <v>11</v>
      </c>
      <c r="E12" s="37">
        <v>5572.8860000000004</v>
      </c>
      <c r="F12" s="7">
        <v>1.8232754711450301</v>
      </c>
    </row>
    <row r="13" spans="1:6" x14ac:dyDescent="0.2">
      <c r="A13" s="36" t="s">
        <v>1174</v>
      </c>
      <c r="B13" s="36" t="s">
        <v>1175</v>
      </c>
      <c r="C13" s="36" t="s">
        <v>677</v>
      </c>
      <c r="D13" s="36">
        <v>550</v>
      </c>
      <c r="E13" s="37">
        <v>5396.3689999999997</v>
      </c>
      <c r="F13" s="7">
        <v>1.7655245829445301</v>
      </c>
    </row>
    <row r="14" spans="1:6" x14ac:dyDescent="0.2">
      <c r="A14" s="36" t="s">
        <v>1262</v>
      </c>
      <c r="B14" s="36" t="s">
        <v>1263</v>
      </c>
      <c r="C14" s="36" t="s">
        <v>656</v>
      </c>
      <c r="D14" s="36">
        <v>500</v>
      </c>
      <c r="E14" s="37">
        <v>5150.05</v>
      </c>
      <c r="F14" s="7">
        <v>1.68493664506514</v>
      </c>
    </row>
    <row r="15" spans="1:6" x14ac:dyDescent="0.2">
      <c r="A15" s="36" t="s">
        <v>724</v>
      </c>
      <c r="B15" s="36" t="s">
        <v>725</v>
      </c>
      <c r="C15" s="36" t="s">
        <v>647</v>
      </c>
      <c r="D15" s="36">
        <v>500</v>
      </c>
      <c r="E15" s="37">
        <v>5006.2</v>
      </c>
      <c r="F15" s="7">
        <v>1.6378733861855901</v>
      </c>
    </row>
    <row r="16" spans="1:6" x14ac:dyDescent="0.2">
      <c r="A16" s="36" t="s">
        <v>732</v>
      </c>
      <c r="B16" s="36" t="s">
        <v>733</v>
      </c>
      <c r="C16" s="36" t="s">
        <v>666</v>
      </c>
      <c r="D16" s="36">
        <v>1180</v>
      </c>
      <c r="E16" s="37">
        <v>4180.9759999999997</v>
      </c>
      <c r="F16" s="7">
        <v>1.3678856854861301</v>
      </c>
    </row>
    <row r="17" spans="1:6" x14ac:dyDescent="0.2">
      <c r="A17" s="36" t="s">
        <v>1070</v>
      </c>
      <c r="B17" s="36" t="s">
        <v>1071</v>
      </c>
      <c r="C17" s="36" t="s">
        <v>1030</v>
      </c>
      <c r="D17" s="36">
        <v>400</v>
      </c>
      <c r="E17" s="37">
        <v>4086.4119999999998</v>
      </c>
      <c r="F17" s="7">
        <v>1.3369472773339901</v>
      </c>
    </row>
    <row r="18" spans="1:6" x14ac:dyDescent="0.2">
      <c r="A18" s="36" t="s">
        <v>718</v>
      </c>
      <c r="B18" s="36" t="s">
        <v>719</v>
      </c>
      <c r="C18" s="36" t="s">
        <v>663</v>
      </c>
      <c r="D18" s="36">
        <v>400</v>
      </c>
      <c r="E18" s="37">
        <v>4079.7359999999999</v>
      </c>
      <c r="F18" s="7">
        <v>1.33476309717215</v>
      </c>
    </row>
    <row r="19" spans="1:6" x14ac:dyDescent="0.2">
      <c r="A19" s="36" t="s">
        <v>1045</v>
      </c>
      <c r="B19" s="36" t="s">
        <v>1046</v>
      </c>
      <c r="C19" s="36" t="s">
        <v>778</v>
      </c>
      <c r="D19" s="36">
        <v>8</v>
      </c>
      <c r="E19" s="37">
        <v>4053.0079999999998</v>
      </c>
      <c r="F19" s="7">
        <v>1.3260185244691101</v>
      </c>
    </row>
    <row r="20" spans="1:6" x14ac:dyDescent="0.2">
      <c r="A20" s="36" t="s">
        <v>1144</v>
      </c>
      <c r="B20" s="36" t="s">
        <v>1145</v>
      </c>
      <c r="C20" s="36" t="s">
        <v>1146</v>
      </c>
      <c r="D20" s="36">
        <v>3800</v>
      </c>
      <c r="E20" s="37">
        <v>3766.0432000000001</v>
      </c>
      <c r="F20" s="7">
        <v>1.2321325413497699</v>
      </c>
    </row>
    <row r="21" spans="1:6" x14ac:dyDescent="0.2">
      <c r="A21" s="36" t="s">
        <v>1162</v>
      </c>
      <c r="B21" s="36" t="s">
        <v>1163</v>
      </c>
      <c r="C21" s="36" t="s">
        <v>653</v>
      </c>
      <c r="D21" s="36">
        <v>300</v>
      </c>
      <c r="E21" s="37">
        <v>3168.6089999999999</v>
      </c>
      <c r="F21" s="7">
        <v>1.0366705989229601</v>
      </c>
    </row>
    <row r="22" spans="1:6" x14ac:dyDescent="0.2">
      <c r="A22" s="36" t="s">
        <v>1164</v>
      </c>
      <c r="B22" s="36" t="s">
        <v>1165</v>
      </c>
      <c r="C22" s="36" t="s">
        <v>653</v>
      </c>
      <c r="D22" s="36">
        <v>300</v>
      </c>
      <c r="E22" s="37">
        <v>3112.0590000000002</v>
      </c>
      <c r="F22" s="7">
        <v>1.01816919266896</v>
      </c>
    </row>
    <row r="23" spans="1:6" x14ac:dyDescent="0.2">
      <c r="A23" s="36" t="s">
        <v>1178</v>
      </c>
      <c r="B23" s="36" t="s">
        <v>1179</v>
      </c>
      <c r="C23" s="36" t="s">
        <v>672</v>
      </c>
      <c r="D23" s="36">
        <v>300000</v>
      </c>
      <c r="E23" s="37">
        <v>3022.056</v>
      </c>
      <c r="F23" s="7">
        <v>0.98872300226967902</v>
      </c>
    </row>
    <row r="24" spans="1:6" x14ac:dyDescent="0.2">
      <c r="A24" s="36" t="s">
        <v>1182</v>
      </c>
      <c r="B24" s="36" t="s">
        <v>1183</v>
      </c>
      <c r="C24" s="36" t="s">
        <v>656</v>
      </c>
      <c r="D24" s="36">
        <v>300</v>
      </c>
      <c r="E24" s="37">
        <v>3019.8</v>
      </c>
      <c r="F24" s="7">
        <v>0.98798490903344505</v>
      </c>
    </row>
    <row r="25" spans="1:6" x14ac:dyDescent="0.2">
      <c r="A25" s="36" t="s">
        <v>1056</v>
      </c>
      <c r="B25" s="36" t="s">
        <v>1057</v>
      </c>
      <c r="C25" s="36" t="s">
        <v>1058</v>
      </c>
      <c r="D25" s="36">
        <v>300</v>
      </c>
      <c r="E25" s="37">
        <v>3004.6992</v>
      </c>
      <c r="F25" s="7">
        <v>0.98304439558409995</v>
      </c>
    </row>
    <row r="26" spans="1:6" x14ac:dyDescent="0.2">
      <c r="A26" s="36" t="s">
        <v>1043</v>
      </c>
      <c r="B26" s="36" t="s">
        <v>1044</v>
      </c>
      <c r="C26" s="36" t="s">
        <v>647</v>
      </c>
      <c r="D26" s="36">
        <v>300</v>
      </c>
      <c r="E26" s="37">
        <v>2980.9589999999998</v>
      </c>
      <c r="F26" s="7">
        <v>0.97527733838248598</v>
      </c>
    </row>
    <row r="27" spans="1:6" x14ac:dyDescent="0.2">
      <c r="A27" s="36" t="s">
        <v>1050</v>
      </c>
      <c r="B27" s="36" t="s">
        <v>1051</v>
      </c>
      <c r="C27" s="36" t="s">
        <v>1042</v>
      </c>
      <c r="D27" s="36">
        <v>270</v>
      </c>
      <c r="E27" s="37">
        <v>2897.3132999999998</v>
      </c>
      <c r="F27" s="7">
        <v>0.94791105938866504</v>
      </c>
    </row>
    <row r="28" spans="1:6" x14ac:dyDescent="0.2">
      <c r="A28" s="36" t="s">
        <v>1158</v>
      </c>
      <c r="B28" s="36" t="s">
        <v>1159</v>
      </c>
      <c r="C28" s="36" t="s">
        <v>656</v>
      </c>
      <c r="D28" s="36">
        <v>250</v>
      </c>
      <c r="E28" s="37">
        <v>2480.67</v>
      </c>
      <c r="F28" s="7">
        <v>0.81159829269885297</v>
      </c>
    </row>
    <row r="29" spans="1:6" x14ac:dyDescent="0.2">
      <c r="A29" s="36" t="s">
        <v>1151</v>
      </c>
      <c r="B29" s="36" t="s">
        <v>1152</v>
      </c>
      <c r="C29" s="36" t="s">
        <v>1076</v>
      </c>
      <c r="D29" s="36">
        <v>2500</v>
      </c>
      <c r="E29" s="37">
        <v>2472.34</v>
      </c>
      <c r="F29" s="7">
        <v>0.80887297503137601</v>
      </c>
    </row>
    <row r="30" spans="1:6" x14ac:dyDescent="0.2">
      <c r="A30" s="36" t="s">
        <v>1264</v>
      </c>
      <c r="B30" s="36" t="s">
        <v>1265</v>
      </c>
      <c r="C30" s="36" t="s">
        <v>1049</v>
      </c>
      <c r="D30" s="36">
        <v>250</v>
      </c>
      <c r="E30" s="37">
        <v>2471.4524999999999</v>
      </c>
      <c r="F30" s="7">
        <v>0.80858261255479902</v>
      </c>
    </row>
    <row r="31" spans="1:6" x14ac:dyDescent="0.2">
      <c r="A31" s="36" t="s">
        <v>696</v>
      </c>
      <c r="B31" s="36" t="s">
        <v>697</v>
      </c>
      <c r="C31" s="36" t="s">
        <v>698</v>
      </c>
      <c r="D31" s="36">
        <v>250</v>
      </c>
      <c r="E31" s="37">
        <v>2469.2350000000001</v>
      </c>
      <c r="F31" s="7">
        <v>0.80785711532459104</v>
      </c>
    </row>
    <row r="32" spans="1:6" x14ac:dyDescent="0.2">
      <c r="A32" s="36" t="s">
        <v>1081</v>
      </c>
      <c r="B32" s="36" t="s">
        <v>1082</v>
      </c>
      <c r="C32" s="36" t="s">
        <v>1083</v>
      </c>
      <c r="D32" s="36">
        <v>240</v>
      </c>
      <c r="E32" s="37">
        <v>2388.1008000000002</v>
      </c>
      <c r="F32" s="7">
        <v>0.78131252124336004</v>
      </c>
    </row>
    <row r="33" spans="1:6" x14ac:dyDescent="0.2">
      <c r="A33" s="36" t="s">
        <v>1206</v>
      </c>
      <c r="B33" s="36" t="s">
        <v>1207</v>
      </c>
      <c r="C33" s="36" t="s">
        <v>1208</v>
      </c>
      <c r="D33" s="36">
        <v>210</v>
      </c>
      <c r="E33" s="37">
        <v>2099.4351000000001</v>
      </c>
      <c r="F33" s="7">
        <v>0.68687005639284804</v>
      </c>
    </row>
    <row r="34" spans="1:6" x14ac:dyDescent="0.2">
      <c r="A34" s="36" t="s">
        <v>1074</v>
      </c>
      <c r="B34" s="36" t="s">
        <v>1075</v>
      </c>
      <c r="C34" s="36" t="s">
        <v>1076</v>
      </c>
      <c r="D34" s="36">
        <v>200</v>
      </c>
      <c r="E34" s="37">
        <v>2096.0160000000001</v>
      </c>
      <c r="F34" s="7">
        <v>0.685751432907029</v>
      </c>
    </row>
    <row r="35" spans="1:6" x14ac:dyDescent="0.2">
      <c r="A35" s="36" t="s">
        <v>654</v>
      </c>
      <c r="B35" s="36" t="s">
        <v>655</v>
      </c>
      <c r="C35" s="36" t="s">
        <v>656</v>
      </c>
      <c r="D35" s="36">
        <v>200</v>
      </c>
      <c r="E35" s="37">
        <v>2034.77</v>
      </c>
      <c r="F35" s="7">
        <v>0.66571364108682096</v>
      </c>
    </row>
    <row r="36" spans="1:6" x14ac:dyDescent="0.2">
      <c r="A36" s="36" t="s">
        <v>716</v>
      </c>
      <c r="B36" s="36" t="s">
        <v>717</v>
      </c>
      <c r="C36" s="36" t="s">
        <v>698</v>
      </c>
      <c r="D36" s="36">
        <v>200</v>
      </c>
      <c r="E36" s="37">
        <v>1978.876</v>
      </c>
      <c r="F36" s="7">
        <v>0.64742685768874397</v>
      </c>
    </row>
    <row r="37" spans="1:6" x14ac:dyDescent="0.2">
      <c r="A37" s="36" t="s">
        <v>1184</v>
      </c>
      <c r="B37" s="36" t="s">
        <v>1185</v>
      </c>
      <c r="C37" s="36" t="s">
        <v>669</v>
      </c>
      <c r="D37" s="36">
        <v>180</v>
      </c>
      <c r="E37" s="37">
        <v>1898.2008000000001</v>
      </c>
      <c r="F37" s="7">
        <v>0.62103243417286302</v>
      </c>
    </row>
    <row r="38" spans="1:6" x14ac:dyDescent="0.2">
      <c r="A38" s="36" t="s">
        <v>1168</v>
      </c>
      <c r="B38" s="36" t="s">
        <v>1169</v>
      </c>
      <c r="C38" s="36" t="s">
        <v>1030</v>
      </c>
      <c r="D38" s="36">
        <v>170</v>
      </c>
      <c r="E38" s="37">
        <v>1729.3300999999999</v>
      </c>
      <c r="F38" s="7">
        <v>0.56578317820295998</v>
      </c>
    </row>
    <row r="39" spans="1:6" x14ac:dyDescent="0.2">
      <c r="A39" s="36" t="s">
        <v>1192</v>
      </c>
      <c r="B39" s="36" t="s">
        <v>1193</v>
      </c>
      <c r="C39" s="36" t="s">
        <v>647</v>
      </c>
      <c r="D39" s="36">
        <v>150</v>
      </c>
      <c r="E39" s="37">
        <v>1516.944</v>
      </c>
      <c r="F39" s="7">
        <v>0.496297032866028</v>
      </c>
    </row>
    <row r="40" spans="1:6" x14ac:dyDescent="0.2">
      <c r="A40" s="36" t="s">
        <v>1028</v>
      </c>
      <c r="B40" s="36" t="s">
        <v>1029</v>
      </c>
      <c r="C40" s="36" t="s">
        <v>1030</v>
      </c>
      <c r="D40" s="36">
        <v>150</v>
      </c>
      <c r="E40" s="37">
        <v>1483.8030000000001</v>
      </c>
      <c r="F40" s="7">
        <v>0.48545432544491501</v>
      </c>
    </row>
    <row r="41" spans="1:6" x14ac:dyDescent="0.2">
      <c r="A41" s="36" t="s">
        <v>1200</v>
      </c>
      <c r="B41" s="36" t="s">
        <v>1201</v>
      </c>
      <c r="C41" s="36" t="s">
        <v>669</v>
      </c>
      <c r="D41" s="36">
        <v>140</v>
      </c>
      <c r="E41" s="37">
        <v>1480.6371999999999</v>
      </c>
      <c r="F41" s="7">
        <v>0.48441857386367798</v>
      </c>
    </row>
    <row r="42" spans="1:6" x14ac:dyDescent="0.2">
      <c r="A42" s="36" t="s">
        <v>1190</v>
      </c>
      <c r="B42" s="36" t="s">
        <v>1191</v>
      </c>
      <c r="C42" s="36" t="s">
        <v>656</v>
      </c>
      <c r="D42" s="36">
        <v>100</v>
      </c>
      <c r="E42" s="37">
        <v>1055.4549999999999</v>
      </c>
      <c r="F42" s="7">
        <v>0.34531214390485998</v>
      </c>
    </row>
    <row r="43" spans="1:6" x14ac:dyDescent="0.2">
      <c r="A43" s="36" t="s">
        <v>1198</v>
      </c>
      <c r="B43" s="36" t="s">
        <v>1199</v>
      </c>
      <c r="C43" s="36" t="s">
        <v>683</v>
      </c>
      <c r="D43" s="36">
        <v>100</v>
      </c>
      <c r="E43" s="37">
        <v>1025.8920000000001</v>
      </c>
      <c r="F43" s="7">
        <v>0.33564004712170997</v>
      </c>
    </row>
    <row r="44" spans="1:6" x14ac:dyDescent="0.2">
      <c r="A44" s="36" t="s">
        <v>720</v>
      </c>
      <c r="B44" s="36" t="s">
        <v>721</v>
      </c>
      <c r="C44" s="36" t="s">
        <v>669</v>
      </c>
      <c r="D44" s="36">
        <v>100</v>
      </c>
      <c r="E44" s="37">
        <v>1006.076</v>
      </c>
      <c r="F44" s="7">
        <v>0.32915686646159797</v>
      </c>
    </row>
    <row r="45" spans="1:6" x14ac:dyDescent="0.2">
      <c r="A45" s="36" t="s">
        <v>1172</v>
      </c>
      <c r="B45" s="36" t="s">
        <v>1173</v>
      </c>
      <c r="C45" s="36" t="s">
        <v>1049</v>
      </c>
      <c r="D45" s="36">
        <v>100</v>
      </c>
      <c r="E45" s="37">
        <v>992.39800000000002</v>
      </c>
      <c r="F45" s="7">
        <v>0.32468184904794101</v>
      </c>
    </row>
    <row r="46" spans="1:6" x14ac:dyDescent="0.2">
      <c r="A46" s="36" t="s">
        <v>1063</v>
      </c>
      <c r="B46" s="36" t="s">
        <v>1064</v>
      </c>
      <c r="C46" s="36" t="s">
        <v>1065</v>
      </c>
      <c r="D46" s="36">
        <v>100</v>
      </c>
      <c r="E46" s="37">
        <v>956.31299999999999</v>
      </c>
      <c r="F46" s="7">
        <v>0.31287595612706198</v>
      </c>
    </row>
    <row r="47" spans="1:6" x14ac:dyDescent="0.2">
      <c r="A47" s="36" t="s">
        <v>1176</v>
      </c>
      <c r="B47" s="36" t="s">
        <v>1177</v>
      </c>
      <c r="C47" s="36" t="s">
        <v>663</v>
      </c>
      <c r="D47" s="36">
        <v>80</v>
      </c>
      <c r="E47" s="37">
        <v>823.0104</v>
      </c>
      <c r="F47" s="7">
        <v>0.26926347942829998</v>
      </c>
    </row>
    <row r="48" spans="1:6" x14ac:dyDescent="0.2">
      <c r="A48" s="36" t="s">
        <v>1266</v>
      </c>
      <c r="B48" s="36" t="s">
        <v>1267</v>
      </c>
      <c r="C48" s="36" t="s">
        <v>672</v>
      </c>
      <c r="D48" s="36">
        <v>80000</v>
      </c>
      <c r="E48" s="37">
        <v>807.404</v>
      </c>
      <c r="F48" s="7">
        <v>0.264157549338777</v>
      </c>
    </row>
    <row r="49" spans="1:6" x14ac:dyDescent="0.2">
      <c r="A49" s="36" t="s">
        <v>1059</v>
      </c>
      <c r="B49" s="36" t="s">
        <v>1060</v>
      </c>
      <c r="C49" s="36" t="s">
        <v>1042</v>
      </c>
      <c r="D49" s="36">
        <v>58</v>
      </c>
      <c r="E49" s="37">
        <v>603.81596000000002</v>
      </c>
      <c r="F49" s="7">
        <v>0.19754985638570199</v>
      </c>
    </row>
    <row r="50" spans="1:6" x14ac:dyDescent="0.2">
      <c r="A50" s="36" t="s">
        <v>1268</v>
      </c>
      <c r="B50" s="36" t="s">
        <v>1269</v>
      </c>
      <c r="C50" s="36" t="s">
        <v>1076</v>
      </c>
      <c r="D50" s="36">
        <v>50</v>
      </c>
      <c r="E50" s="37">
        <v>517.78750000000002</v>
      </c>
      <c r="F50" s="7">
        <v>0.169404012214768</v>
      </c>
    </row>
    <row r="51" spans="1:6" x14ac:dyDescent="0.2">
      <c r="A51" s="36" t="s">
        <v>1180</v>
      </c>
      <c r="B51" s="36" t="s">
        <v>1181</v>
      </c>
      <c r="C51" s="36" t="s">
        <v>672</v>
      </c>
      <c r="D51" s="36">
        <v>50000</v>
      </c>
      <c r="E51" s="37">
        <v>503.14400000000001</v>
      </c>
      <c r="F51" s="7">
        <v>0.164613113143494</v>
      </c>
    </row>
    <row r="52" spans="1:6" x14ac:dyDescent="0.2">
      <c r="A52" s="36" t="s">
        <v>1270</v>
      </c>
      <c r="B52" s="36" t="s">
        <v>1271</v>
      </c>
      <c r="C52" s="36" t="s">
        <v>669</v>
      </c>
      <c r="D52" s="36">
        <v>1500</v>
      </c>
      <c r="E52" s="37">
        <v>419.55675000000002</v>
      </c>
      <c r="F52" s="7">
        <v>0.13726595717700399</v>
      </c>
    </row>
    <row r="53" spans="1:6" x14ac:dyDescent="0.2">
      <c r="A53" s="36" t="s">
        <v>758</v>
      </c>
      <c r="B53" s="36" t="s">
        <v>759</v>
      </c>
      <c r="C53" s="36" t="s">
        <v>760</v>
      </c>
      <c r="D53" s="36">
        <v>20</v>
      </c>
      <c r="E53" s="37">
        <v>203.58580000000001</v>
      </c>
      <c r="F53" s="7">
        <v>6.6606960094543102E-2</v>
      </c>
    </row>
    <row r="54" spans="1:6" x14ac:dyDescent="0.2">
      <c r="A54" s="35" t="s">
        <v>131</v>
      </c>
      <c r="B54" s="36"/>
      <c r="C54" s="36"/>
      <c r="D54" s="36"/>
      <c r="E54" s="38">
        <f>SUM(E8:E53)</f>
        <v>129330.43211000002</v>
      </c>
      <c r="F54" s="6">
        <f>SUM(F8:F53)</f>
        <v>42.312906551246606</v>
      </c>
    </row>
    <row r="55" spans="1:6" x14ac:dyDescent="0.2">
      <c r="A55" s="36"/>
      <c r="B55" s="36"/>
      <c r="C55" s="36"/>
      <c r="D55" s="36"/>
      <c r="E55" s="37"/>
      <c r="F55" s="7"/>
    </row>
    <row r="56" spans="1:6" x14ac:dyDescent="0.2">
      <c r="A56" s="35" t="s">
        <v>783</v>
      </c>
      <c r="B56" s="36"/>
      <c r="C56" s="36"/>
      <c r="D56" s="36"/>
      <c r="E56" s="37"/>
      <c r="F56" s="7"/>
    </row>
    <row r="57" spans="1:6" x14ac:dyDescent="0.2">
      <c r="A57" s="36" t="s">
        <v>1097</v>
      </c>
      <c r="B57" s="36" t="s">
        <v>1098</v>
      </c>
      <c r="C57" s="36" t="s">
        <v>1099</v>
      </c>
      <c r="D57" s="36">
        <v>11978</v>
      </c>
      <c r="E57" s="37">
        <v>11753.556236</v>
      </c>
      <c r="F57" s="7">
        <v>3.8453990955175699</v>
      </c>
    </row>
    <row r="58" spans="1:6" x14ac:dyDescent="0.2">
      <c r="A58" s="36" t="s">
        <v>806</v>
      </c>
      <c r="B58" s="36" t="s">
        <v>807</v>
      </c>
      <c r="C58" s="36" t="s">
        <v>808</v>
      </c>
      <c r="D58" s="36">
        <v>740</v>
      </c>
      <c r="E58" s="37">
        <v>11151.5854</v>
      </c>
      <c r="F58" s="7">
        <v>3.6484529064831102</v>
      </c>
    </row>
    <row r="59" spans="1:6" x14ac:dyDescent="0.2">
      <c r="A59" s="36" t="s">
        <v>1100</v>
      </c>
      <c r="B59" s="36" t="s">
        <v>1101</v>
      </c>
      <c r="C59" s="36" t="s">
        <v>778</v>
      </c>
      <c r="D59" s="36">
        <v>1060</v>
      </c>
      <c r="E59" s="37">
        <v>10377.771000000001</v>
      </c>
      <c r="F59" s="7">
        <v>3.39528483257333</v>
      </c>
    </row>
    <row r="60" spans="1:6" x14ac:dyDescent="0.2">
      <c r="A60" s="36" t="s">
        <v>1113</v>
      </c>
      <c r="B60" s="36" t="s">
        <v>1114</v>
      </c>
      <c r="C60" s="36" t="s">
        <v>801</v>
      </c>
      <c r="D60" s="36">
        <v>9000</v>
      </c>
      <c r="E60" s="37">
        <v>8966.0879999999997</v>
      </c>
      <c r="F60" s="7">
        <v>2.93342593452078</v>
      </c>
    </row>
    <row r="61" spans="1:6" x14ac:dyDescent="0.2">
      <c r="A61" s="36" t="s">
        <v>1241</v>
      </c>
      <c r="B61" s="36" t="s">
        <v>1242</v>
      </c>
      <c r="C61" s="36" t="s">
        <v>808</v>
      </c>
      <c r="D61" s="36">
        <v>60</v>
      </c>
      <c r="E61" s="37">
        <v>8165.7240000000002</v>
      </c>
      <c r="F61" s="7">
        <v>2.6715716548553599</v>
      </c>
    </row>
    <row r="62" spans="1:6" x14ac:dyDescent="0.2">
      <c r="A62" s="36" t="s">
        <v>1089</v>
      </c>
      <c r="B62" s="36" t="s">
        <v>1090</v>
      </c>
      <c r="C62" s="36" t="s">
        <v>1083</v>
      </c>
      <c r="D62" s="36">
        <v>60</v>
      </c>
      <c r="E62" s="37">
        <v>6812.1360000000004</v>
      </c>
      <c r="F62" s="7">
        <v>2.2287196391428101</v>
      </c>
    </row>
    <row r="63" spans="1:6" x14ac:dyDescent="0.2">
      <c r="A63" s="36" t="s">
        <v>1223</v>
      </c>
      <c r="B63" s="36" t="s">
        <v>1224</v>
      </c>
      <c r="C63" s="36" t="s">
        <v>801</v>
      </c>
      <c r="D63" s="36">
        <v>6000</v>
      </c>
      <c r="E63" s="37">
        <v>5973.2219999999998</v>
      </c>
      <c r="F63" s="7">
        <v>1.9542529950018499</v>
      </c>
    </row>
    <row r="64" spans="1:6" x14ac:dyDescent="0.2">
      <c r="A64" s="36" t="s">
        <v>1272</v>
      </c>
      <c r="B64" s="36" t="s">
        <v>1273</v>
      </c>
      <c r="C64" s="36" t="s">
        <v>1274</v>
      </c>
      <c r="D64" s="36">
        <v>600</v>
      </c>
      <c r="E64" s="37">
        <v>5953.674</v>
      </c>
      <c r="F64" s="7">
        <v>1.94785749563044</v>
      </c>
    </row>
    <row r="65" spans="1:6" x14ac:dyDescent="0.2">
      <c r="A65" s="36" t="s">
        <v>1275</v>
      </c>
      <c r="B65" s="36" t="s">
        <v>1276</v>
      </c>
      <c r="C65" s="36" t="s">
        <v>1096</v>
      </c>
      <c r="D65" s="36">
        <v>500</v>
      </c>
      <c r="E65" s="37">
        <v>5267.18</v>
      </c>
      <c r="F65" s="7">
        <v>1.72325794859354</v>
      </c>
    </row>
    <row r="66" spans="1:6" x14ac:dyDescent="0.2">
      <c r="A66" s="36" t="s">
        <v>1102</v>
      </c>
      <c r="B66" s="36" t="s">
        <v>1103</v>
      </c>
      <c r="C66" s="36" t="s">
        <v>816</v>
      </c>
      <c r="D66" s="36">
        <v>450</v>
      </c>
      <c r="E66" s="37">
        <v>4491.5309999999999</v>
      </c>
      <c r="F66" s="7">
        <v>1.4694896504589401</v>
      </c>
    </row>
    <row r="67" spans="1:6" x14ac:dyDescent="0.2">
      <c r="A67" s="36" t="s">
        <v>1106</v>
      </c>
      <c r="B67" s="36" t="s">
        <v>1107</v>
      </c>
      <c r="C67" s="36" t="s">
        <v>801</v>
      </c>
      <c r="D67" s="36">
        <v>450</v>
      </c>
      <c r="E67" s="37">
        <v>4476.2894999999999</v>
      </c>
      <c r="F67" s="7">
        <v>1.4645031043330199</v>
      </c>
    </row>
    <row r="68" spans="1:6" x14ac:dyDescent="0.2">
      <c r="A68" s="36" t="s">
        <v>1277</v>
      </c>
      <c r="B68" s="36" t="s">
        <v>1278</v>
      </c>
      <c r="C68" s="36" t="s">
        <v>666</v>
      </c>
      <c r="D68" s="36">
        <v>400</v>
      </c>
      <c r="E68" s="37">
        <v>3982.3519999999999</v>
      </c>
      <c r="F68" s="7">
        <v>1.30290207247472</v>
      </c>
    </row>
    <row r="69" spans="1:6" x14ac:dyDescent="0.2">
      <c r="A69" s="36" t="s">
        <v>1279</v>
      </c>
      <c r="B69" s="36" t="s">
        <v>1280</v>
      </c>
      <c r="C69" s="36" t="s">
        <v>811</v>
      </c>
      <c r="D69" s="36">
        <v>370</v>
      </c>
      <c r="E69" s="37">
        <v>3925.6260000000002</v>
      </c>
      <c r="F69" s="7">
        <v>1.2843430844788799</v>
      </c>
    </row>
    <row r="70" spans="1:6" x14ac:dyDescent="0.2">
      <c r="A70" s="36" t="s">
        <v>793</v>
      </c>
      <c r="B70" s="36" t="s">
        <v>794</v>
      </c>
      <c r="C70" s="36" t="s">
        <v>686</v>
      </c>
      <c r="D70" s="36">
        <v>375</v>
      </c>
      <c r="E70" s="37">
        <v>3860.9250000000002</v>
      </c>
      <c r="F70" s="7">
        <v>1.2631749238062</v>
      </c>
    </row>
    <row r="71" spans="1:6" x14ac:dyDescent="0.2">
      <c r="A71" s="36" t="s">
        <v>1218</v>
      </c>
      <c r="B71" s="36" t="s">
        <v>1219</v>
      </c>
      <c r="C71" s="36" t="s">
        <v>801</v>
      </c>
      <c r="D71" s="36">
        <v>400</v>
      </c>
      <c r="E71" s="37">
        <v>3827.768</v>
      </c>
      <c r="F71" s="7">
        <v>1.2523269816812801</v>
      </c>
    </row>
    <row r="72" spans="1:6" x14ac:dyDescent="0.2">
      <c r="A72" s="36" t="s">
        <v>1134</v>
      </c>
      <c r="B72" s="36" t="s">
        <v>1135</v>
      </c>
      <c r="C72" s="36" t="s">
        <v>789</v>
      </c>
      <c r="D72" s="36">
        <v>350</v>
      </c>
      <c r="E72" s="37">
        <v>3476.9279999999999</v>
      </c>
      <c r="F72" s="7">
        <v>1.1375430140392899</v>
      </c>
    </row>
    <row r="73" spans="1:6" x14ac:dyDescent="0.2">
      <c r="A73" s="36" t="s">
        <v>1138</v>
      </c>
      <c r="B73" s="36" t="s">
        <v>1139</v>
      </c>
      <c r="C73" s="36" t="s">
        <v>778</v>
      </c>
      <c r="D73" s="36">
        <v>300</v>
      </c>
      <c r="E73" s="37">
        <v>3305.9189999999999</v>
      </c>
      <c r="F73" s="7">
        <v>1.0815941726230001</v>
      </c>
    </row>
    <row r="74" spans="1:6" x14ac:dyDescent="0.2">
      <c r="A74" s="36" t="s">
        <v>828</v>
      </c>
      <c r="B74" s="36" t="s">
        <v>829</v>
      </c>
      <c r="C74" s="36" t="s">
        <v>789</v>
      </c>
      <c r="D74" s="36">
        <v>310</v>
      </c>
      <c r="E74" s="37">
        <v>3113.1253999999999</v>
      </c>
      <c r="F74" s="7">
        <v>1.0185180856774301</v>
      </c>
    </row>
    <row r="75" spans="1:6" x14ac:dyDescent="0.2">
      <c r="A75" s="36" t="s">
        <v>1281</v>
      </c>
      <c r="B75" s="36" t="s">
        <v>1282</v>
      </c>
      <c r="C75" s="36" t="s">
        <v>1088</v>
      </c>
      <c r="D75" s="36">
        <v>338</v>
      </c>
      <c r="E75" s="37">
        <v>3100.8390399999998</v>
      </c>
      <c r="F75" s="7">
        <v>1.0144983697138099</v>
      </c>
    </row>
    <row r="76" spans="1:6" x14ac:dyDescent="0.2">
      <c r="A76" s="36" t="s">
        <v>1111</v>
      </c>
      <c r="B76" s="36" t="s">
        <v>1112</v>
      </c>
      <c r="C76" s="36" t="s">
        <v>1099</v>
      </c>
      <c r="D76" s="36">
        <v>22</v>
      </c>
      <c r="E76" s="37">
        <v>2993.32</v>
      </c>
      <c r="F76" s="7">
        <v>0.97932147423935101</v>
      </c>
    </row>
    <row r="77" spans="1:6" x14ac:dyDescent="0.2">
      <c r="A77" s="36" t="s">
        <v>1283</v>
      </c>
      <c r="B77" s="36" t="s">
        <v>791</v>
      </c>
      <c r="C77" s="36" t="s">
        <v>792</v>
      </c>
      <c r="D77" s="36">
        <v>300</v>
      </c>
      <c r="E77" s="37">
        <v>2977.7579999999998</v>
      </c>
      <c r="F77" s="7">
        <v>0.97423007045288201</v>
      </c>
    </row>
    <row r="78" spans="1:6" x14ac:dyDescent="0.2">
      <c r="A78" s="36" t="s">
        <v>1130</v>
      </c>
      <c r="B78" s="36" t="s">
        <v>1131</v>
      </c>
      <c r="C78" s="36" t="s">
        <v>653</v>
      </c>
      <c r="D78" s="36">
        <v>25</v>
      </c>
      <c r="E78" s="37">
        <v>2695.0749999999998</v>
      </c>
      <c r="F78" s="7">
        <v>0.88174495950503795</v>
      </c>
    </row>
    <row r="79" spans="1:6" x14ac:dyDescent="0.2">
      <c r="A79" s="36" t="s">
        <v>1284</v>
      </c>
      <c r="B79" s="36" t="s">
        <v>1285</v>
      </c>
      <c r="C79" s="36" t="s">
        <v>811</v>
      </c>
      <c r="D79" s="36">
        <v>250</v>
      </c>
      <c r="E79" s="37">
        <v>2625.5050000000001</v>
      </c>
      <c r="F79" s="7">
        <v>0.85898381303127902</v>
      </c>
    </row>
    <row r="80" spans="1:6" x14ac:dyDescent="0.2">
      <c r="A80" s="36" t="s">
        <v>1286</v>
      </c>
      <c r="B80" s="36" t="s">
        <v>1287</v>
      </c>
      <c r="C80" s="36" t="s">
        <v>832</v>
      </c>
      <c r="D80" s="36">
        <v>250</v>
      </c>
      <c r="E80" s="37">
        <v>2530.8325</v>
      </c>
      <c r="F80" s="7">
        <v>0.82800990704397204</v>
      </c>
    </row>
    <row r="81" spans="1:6" x14ac:dyDescent="0.2">
      <c r="A81" s="36" t="s">
        <v>1288</v>
      </c>
      <c r="B81" s="36" t="s">
        <v>1289</v>
      </c>
      <c r="C81" s="36" t="s">
        <v>832</v>
      </c>
      <c r="D81" s="36">
        <v>250</v>
      </c>
      <c r="E81" s="37">
        <v>2507.0949999999998</v>
      </c>
      <c r="F81" s="7">
        <v>0.82024373319862398</v>
      </c>
    </row>
    <row r="82" spans="1:6" x14ac:dyDescent="0.2">
      <c r="A82" s="36" t="s">
        <v>1245</v>
      </c>
      <c r="B82" s="36" t="s">
        <v>1246</v>
      </c>
      <c r="C82" s="36" t="s">
        <v>832</v>
      </c>
      <c r="D82" s="36">
        <v>230</v>
      </c>
      <c r="E82" s="37">
        <v>2333.6374999999998</v>
      </c>
      <c r="F82" s="7">
        <v>0.76349381851597298</v>
      </c>
    </row>
    <row r="83" spans="1:6" x14ac:dyDescent="0.2">
      <c r="A83" s="36" t="s">
        <v>1249</v>
      </c>
      <c r="B83" s="36" t="s">
        <v>1250</v>
      </c>
      <c r="C83" s="36" t="s">
        <v>832</v>
      </c>
      <c r="D83" s="36">
        <v>230</v>
      </c>
      <c r="E83" s="37">
        <v>2329.9643999999998</v>
      </c>
      <c r="F83" s="7">
        <v>0.76229209410728105</v>
      </c>
    </row>
    <row r="84" spans="1:6" x14ac:dyDescent="0.2">
      <c r="A84" s="36" t="s">
        <v>1211</v>
      </c>
      <c r="B84" s="36" t="s">
        <v>1212</v>
      </c>
      <c r="C84" s="36" t="s">
        <v>808</v>
      </c>
      <c r="D84" s="36">
        <v>17</v>
      </c>
      <c r="E84" s="37">
        <v>2306.7912000000001</v>
      </c>
      <c r="F84" s="7">
        <v>0.75471054172168806</v>
      </c>
    </row>
    <row r="85" spans="1:6" x14ac:dyDescent="0.2">
      <c r="A85" s="36" t="s">
        <v>1243</v>
      </c>
      <c r="B85" s="36" t="s">
        <v>1244</v>
      </c>
      <c r="C85" s="36" t="s">
        <v>801</v>
      </c>
      <c r="D85" s="36">
        <v>200</v>
      </c>
      <c r="E85" s="37">
        <v>2022.8240000000001</v>
      </c>
      <c r="F85" s="7">
        <v>0.66180528035984798</v>
      </c>
    </row>
    <row r="86" spans="1:6" x14ac:dyDescent="0.2">
      <c r="A86" s="36" t="s">
        <v>1255</v>
      </c>
      <c r="B86" s="36" t="s">
        <v>1256</v>
      </c>
      <c r="C86" s="36" t="s">
        <v>1215</v>
      </c>
      <c r="D86" s="36">
        <v>190</v>
      </c>
      <c r="E86" s="37">
        <v>1865.4409000000001</v>
      </c>
      <c r="F86" s="7">
        <v>0.61031441085296001</v>
      </c>
    </row>
    <row r="87" spans="1:6" x14ac:dyDescent="0.2">
      <c r="A87" s="36" t="s">
        <v>1251</v>
      </c>
      <c r="B87" s="36" t="s">
        <v>1252</v>
      </c>
      <c r="C87" s="36" t="s">
        <v>778</v>
      </c>
      <c r="D87" s="36">
        <v>150</v>
      </c>
      <c r="E87" s="37">
        <v>1751.6969999999999</v>
      </c>
      <c r="F87" s="7">
        <v>0.57310093423377695</v>
      </c>
    </row>
    <row r="88" spans="1:6" x14ac:dyDescent="0.2">
      <c r="A88" s="36" t="s">
        <v>1257</v>
      </c>
      <c r="B88" s="36" t="s">
        <v>1258</v>
      </c>
      <c r="C88" s="36" t="s">
        <v>1096</v>
      </c>
      <c r="D88" s="36">
        <v>160</v>
      </c>
      <c r="E88" s="37">
        <v>1685.4975999999999</v>
      </c>
      <c r="F88" s="7">
        <v>0.55144254354993405</v>
      </c>
    </row>
    <row r="89" spans="1:6" x14ac:dyDescent="0.2">
      <c r="A89" s="36" t="s">
        <v>1091</v>
      </c>
      <c r="B89" s="36" t="s">
        <v>1092</v>
      </c>
      <c r="C89" s="36" t="s">
        <v>1093</v>
      </c>
      <c r="D89" s="36">
        <v>150</v>
      </c>
      <c r="E89" s="37">
        <v>1640.4974999999999</v>
      </c>
      <c r="F89" s="7">
        <v>0.53671990638687805</v>
      </c>
    </row>
    <row r="90" spans="1:6" x14ac:dyDescent="0.2">
      <c r="A90" s="36" t="s">
        <v>1253</v>
      </c>
      <c r="B90" s="36" t="s">
        <v>1254</v>
      </c>
      <c r="C90" s="36" t="s">
        <v>832</v>
      </c>
      <c r="D90" s="36">
        <v>230</v>
      </c>
      <c r="E90" s="37">
        <v>1536.3655000000001</v>
      </c>
      <c r="F90" s="7">
        <v>0.50265114536049504</v>
      </c>
    </row>
    <row r="91" spans="1:6" x14ac:dyDescent="0.2">
      <c r="A91" s="36" t="s">
        <v>1290</v>
      </c>
      <c r="B91" s="36" t="s">
        <v>1291</v>
      </c>
      <c r="C91" s="36" t="s">
        <v>1093</v>
      </c>
      <c r="D91" s="36">
        <v>140</v>
      </c>
      <c r="E91" s="37">
        <v>1525.4386</v>
      </c>
      <c r="F91" s="7">
        <v>0.49907620254887902</v>
      </c>
    </row>
    <row r="92" spans="1:6" x14ac:dyDescent="0.2">
      <c r="A92" s="36" t="s">
        <v>817</v>
      </c>
      <c r="B92" s="36" t="s">
        <v>818</v>
      </c>
      <c r="C92" s="36" t="s">
        <v>789</v>
      </c>
      <c r="D92" s="36">
        <v>150</v>
      </c>
      <c r="E92" s="37">
        <v>1500.0504000000001</v>
      </c>
      <c r="F92" s="7">
        <v>0.49076997085554802</v>
      </c>
    </row>
    <row r="93" spans="1:6" x14ac:dyDescent="0.2">
      <c r="A93" s="36" t="s">
        <v>795</v>
      </c>
      <c r="B93" s="36" t="s">
        <v>796</v>
      </c>
      <c r="C93" s="36" t="s">
        <v>789</v>
      </c>
      <c r="D93" s="36">
        <v>150</v>
      </c>
      <c r="E93" s="37">
        <v>1499.9575001000001</v>
      </c>
      <c r="F93" s="7">
        <v>0.49073957688930803</v>
      </c>
    </row>
    <row r="94" spans="1:6" x14ac:dyDescent="0.2">
      <c r="A94" s="36" t="s">
        <v>1108</v>
      </c>
      <c r="B94" s="36" t="s">
        <v>791</v>
      </c>
      <c r="C94" s="36" t="s">
        <v>792</v>
      </c>
      <c r="D94" s="36">
        <v>150</v>
      </c>
      <c r="E94" s="37">
        <v>1487.25</v>
      </c>
      <c r="F94" s="7">
        <v>0.48658207694548999</v>
      </c>
    </row>
    <row r="95" spans="1:6" x14ac:dyDescent="0.2">
      <c r="A95" s="36" t="s">
        <v>1116</v>
      </c>
      <c r="B95" s="36" t="s">
        <v>1117</v>
      </c>
      <c r="C95" s="36" t="s">
        <v>808</v>
      </c>
      <c r="D95" s="36">
        <v>120</v>
      </c>
      <c r="E95" s="37">
        <v>1188.21</v>
      </c>
      <c r="F95" s="7">
        <v>0.38874546286596101</v>
      </c>
    </row>
    <row r="96" spans="1:6" x14ac:dyDescent="0.2">
      <c r="A96" s="36" t="s">
        <v>1132</v>
      </c>
      <c r="B96" s="36" t="s">
        <v>1133</v>
      </c>
      <c r="C96" s="36" t="s">
        <v>801</v>
      </c>
      <c r="D96" s="36">
        <v>100</v>
      </c>
      <c r="E96" s="37">
        <v>1003.904</v>
      </c>
      <c r="F96" s="7">
        <v>0.32844625542033001</v>
      </c>
    </row>
    <row r="97" spans="1:6" x14ac:dyDescent="0.2">
      <c r="A97" s="36" t="s">
        <v>1128</v>
      </c>
      <c r="B97" s="36" t="s">
        <v>1129</v>
      </c>
      <c r="C97" s="36" t="s">
        <v>650</v>
      </c>
      <c r="D97" s="36">
        <v>100</v>
      </c>
      <c r="E97" s="37">
        <v>986.37900000000002</v>
      </c>
      <c r="F97" s="7">
        <v>0.32271261891102099</v>
      </c>
    </row>
    <row r="98" spans="1:6" x14ac:dyDescent="0.2">
      <c r="A98" s="36" t="s">
        <v>784</v>
      </c>
      <c r="B98" s="36" t="s">
        <v>785</v>
      </c>
      <c r="C98" s="36" t="s">
        <v>786</v>
      </c>
      <c r="D98" s="36">
        <v>160</v>
      </c>
      <c r="E98" s="37">
        <v>800.64800000000002</v>
      </c>
      <c r="F98" s="7">
        <v>0.26194719565792801</v>
      </c>
    </row>
    <row r="99" spans="1:6" x14ac:dyDescent="0.2">
      <c r="A99" s="36" t="s">
        <v>1227</v>
      </c>
      <c r="B99" s="36" t="s">
        <v>1228</v>
      </c>
      <c r="C99" s="36" t="s">
        <v>778</v>
      </c>
      <c r="D99" s="36">
        <v>50</v>
      </c>
      <c r="E99" s="37">
        <v>550.98649999999998</v>
      </c>
      <c r="F99" s="7">
        <v>0.180265695437167</v>
      </c>
    </row>
    <row r="100" spans="1:6" x14ac:dyDescent="0.2">
      <c r="A100" s="36" t="s">
        <v>1209</v>
      </c>
      <c r="B100" s="36" t="s">
        <v>1210</v>
      </c>
      <c r="C100" s="36" t="s">
        <v>666</v>
      </c>
      <c r="D100" s="36">
        <v>40</v>
      </c>
      <c r="E100" s="37">
        <v>401.29079999999999</v>
      </c>
      <c r="F100" s="7">
        <v>0.13128990480626501</v>
      </c>
    </row>
    <row r="101" spans="1:6" x14ac:dyDescent="0.2">
      <c r="A101" s="35" t="s">
        <v>131</v>
      </c>
      <c r="B101" s="36"/>
      <c r="C101" s="36"/>
      <c r="D101" s="36"/>
      <c r="E101" s="38">
        <f>SUM(E57:E100)</f>
        <v>156728.65547609996</v>
      </c>
      <c r="F101" s="6">
        <f>SUM(F57:F100)</f>
        <v>51.276755554503225</v>
      </c>
    </row>
    <row r="102" spans="1:6" x14ac:dyDescent="0.2">
      <c r="A102" s="36"/>
      <c r="B102" s="36"/>
      <c r="C102" s="36"/>
      <c r="D102" s="36"/>
      <c r="E102" s="37"/>
      <c r="F102" s="7"/>
    </row>
    <row r="103" spans="1:6" x14ac:dyDescent="0.2">
      <c r="A103" s="35" t="s">
        <v>874</v>
      </c>
      <c r="B103" s="36"/>
      <c r="C103" s="36"/>
      <c r="D103" s="36"/>
      <c r="E103" s="37"/>
      <c r="F103" s="7"/>
    </row>
    <row r="104" spans="1:6" x14ac:dyDescent="0.2">
      <c r="A104" s="36" t="s">
        <v>1259</v>
      </c>
      <c r="B104" s="36" t="s">
        <v>1260</v>
      </c>
      <c r="C104" s="36" t="s">
        <v>842</v>
      </c>
      <c r="D104" s="36">
        <v>1240</v>
      </c>
      <c r="E104" s="37">
        <v>6018.0114000000003</v>
      </c>
      <c r="F104" s="7">
        <v>1.9689066976592</v>
      </c>
    </row>
    <row r="105" spans="1:6" x14ac:dyDescent="0.2">
      <c r="A105" s="36" t="s">
        <v>877</v>
      </c>
      <c r="B105" s="36" t="s">
        <v>878</v>
      </c>
      <c r="C105" s="36" t="s">
        <v>839</v>
      </c>
      <c r="D105" s="36">
        <v>300</v>
      </c>
      <c r="E105" s="37">
        <v>1462.5435</v>
      </c>
      <c r="F105" s="7">
        <v>0.47849887635106803</v>
      </c>
    </row>
    <row r="106" spans="1:6" x14ac:dyDescent="0.2">
      <c r="A106" s="35" t="s">
        <v>131</v>
      </c>
      <c r="B106" s="36"/>
      <c r="C106" s="36"/>
      <c r="D106" s="36"/>
      <c r="E106" s="38">
        <f>SUM(E104:E105)</f>
        <v>7480.5549000000001</v>
      </c>
      <c r="F106" s="6">
        <f>SUM(F104:F105)</f>
        <v>2.447405574010268</v>
      </c>
    </row>
    <row r="107" spans="1:6" x14ac:dyDescent="0.2">
      <c r="A107" s="36"/>
      <c r="B107" s="36"/>
      <c r="C107" s="36"/>
      <c r="D107" s="36"/>
      <c r="E107" s="37"/>
      <c r="F107" s="7"/>
    </row>
    <row r="108" spans="1:6" x14ac:dyDescent="0.2">
      <c r="A108" s="35" t="s">
        <v>131</v>
      </c>
      <c r="B108" s="36"/>
      <c r="C108" s="36"/>
      <c r="D108" s="36"/>
      <c r="E108" s="38">
        <v>293539.64248610003</v>
      </c>
      <c r="F108" s="6">
        <v>96.037067679760113</v>
      </c>
    </row>
    <row r="109" spans="1:6" x14ac:dyDescent="0.2">
      <c r="A109" s="36"/>
      <c r="B109" s="36"/>
      <c r="C109" s="36"/>
      <c r="D109" s="36"/>
      <c r="E109" s="37"/>
      <c r="F109" s="7"/>
    </row>
    <row r="110" spans="1:6" x14ac:dyDescent="0.2">
      <c r="A110" s="35" t="s">
        <v>139</v>
      </c>
      <c r="B110" s="36"/>
      <c r="C110" s="36"/>
      <c r="D110" s="36"/>
      <c r="E110" s="38">
        <v>12112.8018935</v>
      </c>
      <c r="F110" s="6">
        <v>3.96</v>
      </c>
    </row>
    <row r="111" spans="1:6" x14ac:dyDescent="0.2">
      <c r="A111" s="36"/>
      <c r="B111" s="36"/>
      <c r="C111" s="36"/>
      <c r="D111" s="36"/>
      <c r="E111" s="37"/>
      <c r="F111" s="7"/>
    </row>
    <row r="112" spans="1:6" x14ac:dyDescent="0.2">
      <c r="A112" s="39" t="s">
        <v>140</v>
      </c>
      <c r="B112" s="40"/>
      <c r="C112" s="40"/>
      <c r="D112" s="40"/>
      <c r="E112" s="41">
        <v>305652.44189349998</v>
      </c>
      <c r="F112" s="8">
        <f xml:space="preserve"> ROUND(SUM(F108:F111),2)</f>
        <v>100</v>
      </c>
    </row>
    <row r="113" spans="1:4" x14ac:dyDescent="0.2">
      <c r="A113" s="4" t="s">
        <v>909</v>
      </c>
    </row>
    <row r="115" spans="1:4" x14ac:dyDescent="0.2">
      <c r="A115" s="4" t="s">
        <v>141</v>
      </c>
    </row>
    <row r="116" spans="1:4" x14ac:dyDescent="0.2">
      <c r="A116" s="4" t="s">
        <v>142</v>
      </c>
    </row>
    <row r="117" spans="1:4" x14ac:dyDescent="0.2">
      <c r="A117" s="4" t="s">
        <v>143</v>
      </c>
    </row>
    <row r="118" spans="1:4" x14ac:dyDescent="0.2">
      <c r="A118" s="2" t="s">
        <v>1141</v>
      </c>
      <c r="D118" s="10">
        <v>58.770299999999999</v>
      </c>
    </row>
    <row r="119" spans="1:4" x14ac:dyDescent="0.2">
      <c r="A119" s="2" t="s">
        <v>639</v>
      </c>
      <c r="D119" s="10">
        <v>11.9794</v>
      </c>
    </row>
    <row r="120" spans="1:4" x14ac:dyDescent="0.2">
      <c r="A120" s="2" t="s">
        <v>1142</v>
      </c>
      <c r="D120" s="10">
        <v>60.855499999999999</v>
      </c>
    </row>
    <row r="121" spans="1:4" x14ac:dyDescent="0.2">
      <c r="A121" s="2" t="s">
        <v>638</v>
      </c>
      <c r="D121" s="10">
        <v>12.493</v>
      </c>
    </row>
    <row r="123" spans="1:4" x14ac:dyDescent="0.2">
      <c r="A123" s="4" t="s">
        <v>148</v>
      </c>
    </row>
    <row r="124" spans="1:4" x14ac:dyDescent="0.2">
      <c r="A124" s="2" t="s">
        <v>1141</v>
      </c>
      <c r="D124" s="10">
        <v>60.470100000000002</v>
      </c>
    </row>
    <row r="125" spans="1:4" x14ac:dyDescent="0.2">
      <c r="A125" s="2" t="s">
        <v>638</v>
      </c>
      <c r="D125" s="10">
        <v>12.459099999999999</v>
      </c>
    </row>
    <row r="126" spans="1:4" x14ac:dyDescent="0.2">
      <c r="A126" s="2" t="s">
        <v>1142</v>
      </c>
      <c r="D126" s="10">
        <v>62.911299999999997</v>
      </c>
    </row>
    <row r="127" spans="1:4" x14ac:dyDescent="0.2">
      <c r="A127" s="2" t="s">
        <v>639</v>
      </c>
      <c r="D127" s="10">
        <v>11.8705</v>
      </c>
    </row>
    <row r="129" spans="1:4" x14ac:dyDescent="0.2">
      <c r="A129" s="4" t="s">
        <v>149</v>
      </c>
      <c r="D129" s="42"/>
    </row>
    <row r="130" spans="1:4" x14ac:dyDescent="0.2">
      <c r="A130" s="22" t="s">
        <v>634</v>
      </c>
      <c r="B130" s="23"/>
      <c r="C130" s="51" t="s">
        <v>635</v>
      </c>
      <c r="D130" s="52"/>
    </row>
    <row r="131" spans="1:4" x14ac:dyDescent="0.2">
      <c r="A131" s="53"/>
      <c r="B131" s="54"/>
      <c r="C131" s="24" t="s">
        <v>636</v>
      </c>
      <c r="D131" s="24" t="s">
        <v>637</v>
      </c>
    </row>
    <row r="132" spans="1:4" x14ac:dyDescent="0.2">
      <c r="A132" s="25" t="s">
        <v>639</v>
      </c>
      <c r="B132" s="26"/>
      <c r="C132" s="27">
        <v>0.325019259</v>
      </c>
      <c r="D132" s="27">
        <v>0.30112419600000001</v>
      </c>
    </row>
    <row r="133" spans="1:4" x14ac:dyDescent="0.2">
      <c r="A133" s="25" t="s">
        <v>638</v>
      </c>
      <c r="B133" s="26"/>
      <c r="C133" s="27">
        <v>0.325019259</v>
      </c>
      <c r="D133" s="27">
        <v>0.30112419600000001</v>
      </c>
    </row>
    <row r="136" spans="1:4" x14ac:dyDescent="0.2">
      <c r="A136" s="4" t="s">
        <v>924</v>
      </c>
      <c r="D136" s="13">
        <v>2.6902642015100326</v>
      </c>
    </row>
  </sheetData>
  <mergeCells count="3">
    <mergeCell ref="B1:E1"/>
    <mergeCell ref="C130:D130"/>
    <mergeCell ref="A131:B13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"/>
  <sheetViews>
    <sheetView showGridLines="0" workbookViewId="0"/>
  </sheetViews>
  <sheetFormatPr defaultRowHeight="11.25" x14ac:dyDescent="0.2"/>
  <cols>
    <col min="1" max="1" width="38" style="2" customWidth="1"/>
    <col min="2" max="2" width="44.7109375" style="2" customWidth="1"/>
    <col min="3" max="3" width="12.140625" style="2" customWidth="1"/>
    <col min="4" max="4" width="8.28515625" style="2" customWidth="1"/>
    <col min="5" max="5" width="23" style="13" customWidth="1"/>
    <col min="6" max="6" width="15.5703125" style="1" customWidth="1"/>
    <col min="7" max="16384" width="9.140625" style="2"/>
  </cols>
  <sheetData>
    <row r="1" spans="1:6" x14ac:dyDescent="0.2">
      <c r="A1" s="4"/>
      <c r="B1" s="55" t="s">
        <v>1292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642</v>
      </c>
      <c r="D3" s="43" t="s">
        <v>4</v>
      </c>
      <c r="E3" s="44" t="s">
        <v>5</v>
      </c>
      <c r="F3" s="3" t="s">
        <v>6</v>
      </c>
    </row>
    <row r="4" spans="1:6" x14ac:dyDescent="0.2">
      <c r="A4" s="40"/>
      <c r="B4" s="40"/>
      <c r="C4" s="40"/>
      <c r="D4" s="40"/>
      <c r="E4" s="45"/>
      <c r="F4" s="5"/>
    </row>
    <row r="5" spans="1:6" x14ac:dyDescent="0.2">
      <c r="A5" s="35" t="s">
        <v>644</v>
      </c>
      <c r="B5" s="36"/>
      <c r="C5" s="36"/>
      <c r="D5" s="36"/>
      <c r="E5" s="37"/>
      <c r="F5" s="7"/>
    </row>
    <row r="6" spans="1:6" x14ac:dyDescent="0.2">
      <c r="A6" s="35" t="s">
        <v>8</v>
      </c>
      <c r="B6" s="36"/>
      <c r="C6" s="36"/>
      <c r="D6" s="36"/>
      <c r="E6" s="37"/>
      <c r="F6" s="7"/>
    </row>
    <row r="7" spans="1:6" x14ac:dyDescent="0.2">
      <c r="A7" s="35"/>
      <c r="B7" s="36"/>
      <c r="C7" s="36"/>
      <c r="D7" s="36"/>
      <c r="E7" s="37"/>
      <c r="F7" s="7"/>
    </row>
    <row r="8" spans="1:6" x14ac:dyDescent="0.2">
      <c r="A8" s="36" t="s">
        <v>1035</v>
      </c>
      <c r="B8" s="36" t="s">
        <v>1036</v>
      </c>
      <c r="C8" s="36" t="s">
        <v>686</v>
      </c>
      <c r="D8" s="36">
        <v>2540</v>
      </c>
      <c r="E8" s="37">
        <v>25230.835999999999</v>
      </c>
      <c r="F8" s="7">
        <v>2.6806185445144601</v>
      </c>
    </row>
    <row r="9" spans="1:6" x14ac:dyDescent="0.2">
      <c r="A9" s="36" t="s">
        <v>1054</v>
      </c>
      <c r="B9" s="36" t="s">
        <v>1055</v>
      </c>
      <c r="C9" s="36" t="s">
        <v>778</v>
      </c>
      <c r="D9" s="36">
        <v>43</v>
      </c>
      <c r="E9" s="37">
        <v>21699.799500000001</v>
      </c>
      <c r="F9" s="7">
        <v>2.3054679976496102</v>
      </c>
    </row>
    <row r="10" spans="1:6" x14ac:dyDescent="0.2">
      <c r="A10" s="36" t="s">
        <v>1293</v>
      </c>
      <c r="B10" s="36" t="s">
        <v>1294</v>
      </c>
      <c r="C10" s="36" t="s">
        <v>1295</v>
      </c>
      <c r="D10" s="36">
        <v>1750</v>
      </c>
      <c r="E10" s="37">
        <v>16920.505000000001</v>
      </c>
      <c r="F10" s="7">
        <v>1.7976978442390801</v>
      </c>
    </row>
    <row r="11" spans="1:6" x14ac:dyDescent="0.2">
      <c r="A11" s="36" t="s">
        <v>1028</v>
      </c>
      <c r="B11" s="36" t="s">
        <v>1029</v>
      </c>
      <c r="C11" s="36" t="s">
        <v>1030</v>
      </c>
      <c r="D11" s="36">
        <v>1550</v>
      </c>
      <c r="E11" s="37">
        <v>15332.630999999999</v>
      </c>
      <c r="F11" s="7">
        <v>1.62899616147469</v>
      </c>
    </row>
    <row r="12" spans="1:6" x14ac:dyDescent="0.2">
      <c r="A12" s="36" t="s">
        <v>1033</v>
      </c>
      <c r="B12" s="36" t="s">
        <v>1034</v>
      </c>
      <c r="C12" s="36" t="s">
        <v>683</v>
      </c>
      <c r="D12" s="36">
        <v>1100</v>
      </c>
      <c r="E12" s="37">
        <v>15241.842000000001</v>
      </c>
      <c r="F12" s="7">
        <v>1.6193503979717301</v>
      </c>
    </row>
    <row r="13" spans="1:6" x14ac:dyDescent="0.2">
      <c r="A13" s="36" t="s">
        <v>1077</v>
      </c>
      <c r="B13" s="36" t="s">
        <v>1078</v>
      </c>
      <c r="C13" s="36" t="s">
        <v>647</v>
      </c>
      <c r="D13" s="36">
        <v>1450</v>
      </c>
      <c r="E13" s="37">
        <v>14517.559499999999</v>
      </c>
      <c r="F13" s="7">
        <v>1.54239991163163</v>
      </c>
    </row>
    <row r="14" spans="1:6" x14ac:dyDescent="0.2">
      <c r="A14" s="36" t="s">
        <v>1153</v>
      </c>
      <c r="B14" s="36" t="s">
        <v>1038</v>
      </c>
      <c r="C14" s="36" t="s">
        <v>1039</v>
      </c>
      <c r="D14" s="36">
        <v>130</v>
      </c>
      <c r="E14" s="37">
        <v>13960.752</v>
      </c>
      <c r="F14" s="7">
        <v>1.4832425967402501</v>
      </c>
    </row>
    <row r="15" spans="1:6" x14ac:dyDescent="0.2">
      <c r="A15" s="36" t="s">
        <v>1176</v>
      </c>
      <c r="B15" s="36" t="s">
        <v>1177</v>
      </c>
      <c r="C15" s="36" t="s">
        <v>663</v>
      </c>
      <c r="D15" s="36">
        <v>1250</v>
      </c>
      <c r="E15" s="37">
        <v>12859.5375</v>
      </c>
      <c r="F15" s="7">
        <v>1.36624544253623</v>
      </c>
    </row>
    <row r="16" spans="1:6" x14ac:dyDescent="0.2">
      <c r="A16" s="36" t="s">
        <v>1182</v>
      </c>
      <c r="B16" s="36" t="s">
        <v>1183</v>
      </c>
      <c r="C16" s="36" t="s">
        <v>656</v>
      </c>
      <c r="D16" s="36">
        <v>1265</v>
      </c>
      <c r="E16" s="37">
        <v>12733.49</v>
      </c>
      <c r="F16" s="7">
        <v>1.3528536838965399</v>
      </c>
    </row>
    <row r="17" spans="1:6" x14ac:dyDescent="0.2">
      <c r="A17" s="36" t="s">
        <v>1192</v>
      </c>
      <c r="B17" s="36" t="s">
        <v>1193</v>
      </c>
      <c r="C17" s="36" t="s">
        <v>647</v>
      </c>
      <c r="D17" s="36">
        <v>1200</v>
      </c>
      <c r="E17" s="37">
        <v>12135.552</v>
      </c>
      <c r="F17" s="7">
        <v>1.2893265105888501</v>
      </c>
    </row>
    <row r="18" spans="1:6" x14ac:dyDescent="0.2">
      <c r="A18" s="36" t="s">
        <v>1296</v>
      </c>
      <c r="B18" s="36" t="s">
        <v>1297</v>
      </c>
      <c r="C18" s="36" t="s">
        <v>677</v>
      </c>
      <c r="D18" s="36">
        <v>1050</v>
      </c>
      <c r="E18" s="37">
        <v>11002.8765</v>
      </c>
      <c r="F18" s="7">
        <v>1.1689868218755199</v>
      </c>
    </row>
    <row r="19" spans="1:6" x14ac:dyDescent="0.2">
      <c r="A19" s="36" t="s">
        <v>1149</v>
      </c>
      <c r="B19" s="36" t="s">
        <v>1150</v>
      </c>
      <c r="C19" s="36" t="s">
        <v>677</v>
      </c>
      <c r="D19" s="36">
        <v>1000</v>
      </c>
      <c r="E19" s="37">
        <v>10465.19</v>
      </c>
      <c r="F19" s="7">
        <v>1.1118609936613799</v>
      </c>
    </row>
    <row r="20" spans="1:6" x14ac:dyDescent="0.2">
      <c r="A20" s="36" t="s">
        <v>716</v>
      </c>
      <c r="B20" s="36" t="s">
        <v>717</v>
      </c>
      <c r="C20" s="36" t="s">
        <v>698</v>
      </c>
      <c r="D20" s="36">
        <v>1000</v>
      </c>
      <c r="E20" s="37">
        <v>9894.3799999999992</v>
      </c>
      <c r="F20" s="7">
        <v>1.0512160007093301</v>
      </c>
    </row>
    <row r="21" spans="1:6" x14ac:dyDescent="0.2">
      <c r="A21" s="36" t="s">
        <v>696</v>
      </c>
      <c r="B21" s="36" t="s">
        <v>697</v>
      </c>
      <c r="C21" s="36" t="s">
        <v>698</v>
      </c>
      <c r="D21" s="36">
        <v>1000</v>
      </c>
      <c r="E21" s="37">
        <v>9876.94</v>
      </c>
      <c r="F21" s="7">
        <v>1.04936310976999</v>
      </c>
    </row>
    <row r="22" spans="1:6" x14ac:dyDescent="0.2">
      <c r="A22" s="36" t="s">
        <v>1174</v>
      </c>
      <c r="B22" s="36" t="s">
        <v>1175</v>
      </c>
      <c r="C22" s="36" t="s">
        <v>677</v>
      </c>
      <c r="D22" s="36">
        <v>1000</v>
      </c>
      <c r="E22" s="37">
        <v>9811.58</v>
      </c>
      <c r="F22" s="7">
        <v>1.0424190184973301</v>
      </c>
    </row>
    <row r="23" spans="1:6" x14ac:dyDescent="0.2">
      <c r="A23" s="36" t="s">
        <v>1081</v>
      </c>
      <c r="B23" s="36" t="s">
        <v>1082</v>
      </c>
      <c r="C23" s="36" t="s">
        <v>1083</v>
      </c>
      <c r="D23" s="36">
        <v>920</v>
      </c>
      <c r="E23" s="37">
        <v>9154.3863999999994</v>
      </c>
      <c r="F23" s="7">
        <v>0.97259630824325305</v>
      </c>
    </row>
    <row r="24" spans="1:6" x14ac:dyDescent="0.2">
      <c r="A24" s="36" t="s">
        <v>1063</v>
      </c>
      <c r="B24" s="36" t="s">
        <v>1064</v>
      </c>
      <c r="C24" s="36" t="s">
        <v>1065</v>
      </c>
      <c r="D24" s="36">
        <v>950</v>
      </c>
      <c r="E24" s="37">
        <v>9084.9735000000001</v>
      </c>
      <c r="F24" s="7">
        <v>0.965221621690318</v>
      </c>
    </row>
    <row r="25" spans="1:6" x14ac:dyDescent="0.2">
      <c r="A25" s="36" t="s">
        <v>1040</v>
      </c>
      <c r="B25" s="36" t="s">
        <v>1041</v>
      </c>
      <c r="C25" s="36" t="s">
        <v>1042</v>
      </c>
      <c r="D25" s="36">
        <v>850</v>
      </c>
      <c r="E25" s="37">
        <v>8383.8814999999995</v>
      </c>
      <c r="F25" s="7">
        <v>0.890734980953929</v>
      </c>
    </row>
    <row r="26" spans="1:6" x14ac:dyDescent="0.2">
      <c r="A26" s="36" t="s">
        <v>670</v>
      </c>
      <c r="B26" s="36" t="s">
        <v>671</v>
      </c>
      <c r="C26" s="36" t="s">
        <v>672</v>
      </c>
      <c r="D26" s="36">
        <v>830000</v>
      </c>
      <c r="E26" s="37">
        <v>8355.0787999999993</v>
      </c>
      <c r="F26" s="7">
        <v>0.88767487419598901</v>
      </c>
    </row>
    <row r="27" spans="1:6" x14ac:dyDescent="0.2">
      <c r="A27" s="36" t="s">
        <v>1031</v>
      </c>
      <c r="B27" s="36" t="s">
        <v>1032</v>
      </c>
      <c r="C27" s="36" t="s">
        <v>686</v>
      </c>
      <c r="D27" s="36">
        <v>760</v>
      </c>
      <c r="E27" s="37">
        <v>7563.3148000000001</v>
      </c>
      <c r="F27" s="7">
        <v>0.80355490047498501</v>
      </c>
    </row>
    <row r="28" spans="1:6" x14ac:dyDescent="0.2">
      <c r="A28" s="36" t="s">
        <v>1059</v>
      </c>
      <c r="B28" s="36" t="s">
        <v>1060</v>
      </c>
      <c r="C28" s="36" t="s">
        <v>1042</v>
      </c>
      <c r="D28" s="36">
        <v>622</v>
      </c>
      <c r="E28" s="37">
        <v>6475.4056399999999</v>
      </c>
      <c r="F28" s="7">
        <v>0.68797135544131505</v>
      </c>
    </row>
    <row r="29" spans="1:6" x14ac:dyDescent="0.2">
      <c r="A29" s="36" t="s">
        <v>1298</v>
      </c>
      <c r="B29" s="36" t="s">
        <v>1299</v>
      </c>
      <c r="C29" s="36" t="s">
        <v>1215</v>
      </c>
      <c r="D29" s="36">
        <v>595</v>
      </c>
      <c r="E29" s="37">
        <v>6283.9497000000001</v>
      </c>
      <c r="F29" s="7">
        <v>0.66763035908188195</v>
      </c>
    </row>
    <row r="30" spans="1:6" x14ac:dyDescent="0.2">
      <c r="A30" s="36" t="s">
        <v>1186</v>
      </c>
      <c r="B30" s="36" t="s">
        <v>1187</v>
      </c>
      <c r="C30" s="36" t="s">
        <v>778</v>
      </c>
      <c r="D30" s="36">
        <v>6000</v>
      </c>
      <c r="E30" s="37">
        <v>5990.8860000000004</v>
      </c>
      <c r="F30" s="7">
        <v>0.63649417362437199</v>
      </c>
    </row>
    <row r="31" spans="1:6" x14ac:dyDescent="0.2">
      <c r="A31" s="36" t="s">
        <v>1043</v>
      </c>
      <c r="B31" s="36" t="s">
        <v>1044</v>
      </c>
      <c r="C31" s="36" t="s">
        <v>647</v>
      </c>
      <c r="D31" s="36">
        <v>600</v>
      </c>
      <c r="E31" s="37">
        <v>5961.9179999999997</v>
      </c>
      <c r="F31" s="7">
        <v>0.63341650477513201</v>
      </c>
    </row>
    <row r="32" spans="1:6" x14ac:dyDescent="0.2">
      <c r="A32" s="36" t="s">
        <v>1160</v>
      </c>
      <c r="B32" s="36" t="s">
        <v>1161</v>
      </c>
      <c r="C32" s="36" t="s">
        <v>683</v>
      </c>
      <c r="D32" s="36">
        <v>60</v>
      </c>
      <c r="E32" s="37">
        <v>5908.2120000000004</v>
      </c>
      <c r="F32" s="7">
        <v>0.62771057812443798</v>
      </c>
    </row>
    <row r="33" spans="1:6" x14ac:dyDescent="0.2">
      <c r="A33" s="36" t="s">
        <v>1170</v>
      </c>
      <c r="B33" s="36" t="s">
        <v>1171</v>
      </c>
      <c r="C33" s="36" t="s">
        <v>778</v>
      </c>
      <c r="D33" s="36">
        <v>11</v>
      </c>
      <c r="E33" s="37">
        <v>5522.3739999999998</v>
      </c>
      <c r="F33" s="7">
        <v>0.58671770345399998</v>
      </c>
    </row>
    <row r="34" spans="1:6" x14ac:dyDescent="0.2">
      <c r="A34" s="36" t="s">
        <v>724</v>
      </c>
      <c r="B34" s="36" t="s">
        <v>725</v>
      </c>
      <c r="C34" s="36" t="s">
        <v>647</v>
      </c>
      <c r="D34" s="36">
        <v>550</v>
      </c>
      <c r="E34" s="37">
        <v>5506.82</v>
      </c>
      <c r="F34" s="7">
        <v>0.58506518822060105</v>
      </c>
    </row>
    <row r="35" spans="1:6" x14ac:dyDescent="0.2">
      <c r="A35" s="36" t="s">
        <v>1037</v>
      </c>
      <c r="B35" s="36" t="s">
        <v>1038</v>
      </c>
      <c r="C35" s="36" t="s">
        <v>1039</v>
      </c>
      <c r="D35" s="36">
        <v>50</v>
      </c>
      <c r="E35" s="37">
        <v>5405.05</v>
      </c>
      <c r="F35" s="7">
        <v>0.57425276213708798</v>
      </c>
    </row>
    <row r="36" spans="1:6" x14ac:dyDescent="0.2">
      <c r="A36" s="36" t="s">
        <v>1050</v>
      </c>
      <c r="B36" s="36" t="s">
        <v>1051</v>
      </c>
      <c r="C36" s="36" t="s">
        <v>1042</v>
      </c>
      <c r="D36" s="36">
        <v>494</v>
      </c>
      <c r="E36" s="37">
        <v>5301.01026</v>
      </c>
      <c r="F36" s="7">
        <v>0.563199190372345</v>
      </c>
    </row>
    <row r="37" spans="1:6" x14ac:dyDescent="0.2">
      <c r="A37" s="36" t="s">
        <v>667</v>
      </c>
      <c r="B37" s="36" t="s">
        <v>668</v>
      </c>
      <c r="C37" s="36" t="s">
        <v>669</v>
      </c>
      <c r="D37" s="36">
        <v>530</v>
      </c>
      <c r="E37" s="37">
        <v>5300.7384665</v>
      </c>
      <c r="F37" s="7">
        <v>0.56317031401262496</v>
      </c>
    </row>
    <row r="38" spans="1:6" x14ac:dyDescent="0.2">
      <c r="A38" s="36" t="s">
        <v>1300</v>
      </c>
      <c r="B38" s="36" t="s">
        <v>1301</v>
      </c>
      <c r="C38" s="36" t="s">
        <v>656</v>
      </c>
      <c r="D38" s="36">
        <v>500</v>
      </c>
      <c r="E38" s="37">
        <v>5286.8</v>
      </c>
      <c r="F38" s="7">
        <v>0.56168943911089797</v>
      </c>
    </row>
    <row r="39" spans="1:6" x14ac:dyDescent="0.2">
      <c r="A39" s="36" t="s">
        <v>1262</v>
      </c>
      <c r="B39" s="36" t="s">
        <v>1263</v>
      </c>
      <c r="C39" s="36" t="s">
        <v>656</v>
      </c>
      <c r="D39" s="36">
        <v>500</v>
      </c>
      <c r="E39" s="37">
        <v>5150.05</v>
      </c>
      <c r="F39" s="7">
        <v>0.54716060677405598</v>
      </c>
    </row>
    <row r="40" spans="1:6" x14ac:dyDescent="0.2">
      <c r="A40" s="36" t="s">
        <v>1070</v>
      </c>
      <c r="B40" s="36" t="s">
        <v>1071</v>
      </c>
      <c r="C40" s="36" t="s">
        <v>1030</v>
      </c>
      <c r="D40" s="36">
        <v>500</v>
      </c>
      <c r="E40" s="37">
        <v>5108.0150000000003</v>
      </c>
      <c r="F40" s="7">
        <v>0.54269465088901703</v>
      </c>
    </row>
    <row r="41" spans="1:6" x14ac:dyDescent="0.2">
      <c r="A41" s="36" t="s">
        <v>1302</v>
      </c>
      <c r="B41" s="36" t="s">
        <v>1303</v>
      </c>
      <c r="C41" s="36" t="s">
        <v>683</v>
      </c>
      <c r="D41" s="36">
        <v>500</v>
      </c>
      <c r="E41" s="37">
        <v>5052.3599999999997</v>
      </c>
      <c r="F41" s="7">
        <v>0.53678165517635201</v>
      </c>
    </row>
    <row r="42" spans="1:6" x14ac:dyDescent="0.2">
      <c r="A42" s="36" t="s">
        <v>1166</v>
      </c>
      <c r="B42" s="36" t="s">
        <v>1167</v>
      </c>
      <c r="C42" s="36" t="s">
        <v>778</v>
      </c>
      <c r="D42" s="36">
        <v>10</v>
      </c>
      <c r="E42" s="37">
        <v>5046.4650000000001</v>
      </c>
      <c r="F42" s="7">
        <v>0.53615534829060596</v>
      </c>
    </row>
    <row r="43" spans="1:6" x14ac:dyDescent="0.2">
      <c r="A43" s="36" t="s">
        <v>1304</v>
      </c>
      <c r="B43" s="36" t="s">
        <v>1305</v>
      </c>
      <c r="C43" s="36" t="s">
        <v>683</v>
      </c>
      <c r="D43" s="36">
        <v>500</v>
      </c>
      <c r="E43" s="37">
        <v>4974</v>
      </c>
      <c r="F43" s="7">
        <v>0.52845639519891197</v>
      </c>
    </row>
    <row r="44" spans="1:6" x14ac:dyDescent="0.2">
      <c r="A44" s="36" t="s">
        <v>1306</v>
      </c>
      <c r="B44" s="36" t="s">
        <v>1307</v>
      </c>
      <c r="C44" s="36" t="s">
        <v>683</v>
      </c>
      <c r="D44" s="36">
        <v>500</v>
      </c>
      <c r="E44" s="37">
        <v>4951.18</v>
      </c>
      <c r="F44" s="7">
        <v>0.52603191290328699</v>
      </c>
    </row>
    <row r="45" spans="1:6" x14ac:dyDescent="0.2">
      <c r="A45" s="36" t="s">
        <v>1308</v>
      </c>
      <c r="B45" s="36" t="s">
        <v>1309</v>
      </c>
      <c r="C45" s="36" t="s">
        <v>683</v>
      </c>
      <c r="D45" s="36">
        <v>450</v>
      </c>
      <c r="E45" s="37">
        <v>4756.3109999999997</v>
      </c>
      <c r="F45" s="7">
        <v>0.50532830026234998</v>
      </c>
    </row>
    <row r="46" spans="1:6" x14ac:dyDescent="0.2">
      <c r="A46" s="36" t="s">
        <v>1184</v>
      </c>
      <c r="B46" s="36" t="s">
        <v>1185</v>
      </c>
      <c r="C46" s="36" t="s">
        <v>669</v>
      </c>
      <c r="D46" s="36">
        <v>450</v>
      </c>
      <c r="E46" s="37">
        <v>4745.5020000000004</v>
      </c>
      <c r="F46" s="7">
        <v>0.50417991160619702</v>
      </c>
    </row>
    <row r="47" spans="1:6" x14ac:dyDescent="0.2">
      <c r="A47" s="36" t="s">
        <v>1200</v>
      </c>
      <c r="B47" s="36" t="s">
        <v>1201</v>
      </c>
      <c r="C47" s="36" t="s">
        <v>669</v>
      </c>
      <c r="D47" s="36">
        <v>370</v>
      </c>
      <c r="E47" s="37">
        <v>3913.1125999999999</v>
      </c>
      <c r="F47" s="7">
        <v>0.41574374318525098</v>
      </c>
    </row>
    <row r="48" spans="1:6" x14ac:dyDescent="0.2">
      <c r="A48" s="36" t="s">
        <v>1180</v>
      </c>
      <c r="B48" s="36" t="s">
        <v>1181</v>
      </c>
      <c r="C48" s="36" t="s">
        <v>672</v>
      </c>
      <c r="D48" s="36">
        <v>350000</v>
      </c>
      <c r="E48" s="37">
        <v>3522.0079999999998</v>
      </c>
      <c r="F48" s="7">
        <v>0.37419132519938297</v>
      </c>
    </row>
    <row r="49" spans="1:6" x14ac:dyDescent="0.2">
      <c r="A49" s="36" t="s">
        <v>1188</v>
      </c>
      <c r="B49" s="36" t="s">
        <v>1189</v>
      </c>
      <c r="C49" s="36" t="s">
        <v>677</v>
      </c>
      <c r="D49" s="36">
        <v>340</v>
      </c>
      <c r="E49" s="37">
        <v>3521.3901999999998</v>
      </c>
      <c r="F49" s="7">
        <v>0.37412568781278099</v>
      </c>
    </row>
    <row r="50" spans="1:6" x14ac:dyDescent="0.2">
      <c r="A50" s="36" t="s">
        <v>1206</v>
      </c>
      <c r="B50" s="36" t="s">
        <v>1207</v>
      </c>
      <c r="C50" s="36" t="s">
        <v>1208</v>
      </c>
      <c r="D50" s="36">
        <v>300</v>
      </c>
      <c r="E50" s="37">
        <v>2999.1930000000002</v>
      </c>
      <c r="F50" s="7">
        <v>0.31864550086164201</v>
      </c>
    </row>
    <row r="51" spans="1:6" x14ac:dyDescent="0.2">
      <c r="A51" s="36" t="s">
        <v>712</v>
      </c>
      <c r="B51" s="36" t="s">
        <v>713</v>
      </c>
      <c r="C51" s="36" t="s">
        <v>653</v>
      </c>
      <c r="D51" s="36">
        <v>300</v>
      </c>
      <c r="E51" s="37">
        <v>2996.058</v>
      </c>
      <c r="F51" s="7">
        <v>0.318312426716297</v>
      </c>
    </row>
    <row r="52" spans="1:6" x14ac:dyDescent="0.2">
      <c r="A52" s="36" t="s">
        <v>1072</v>
      </c>
      <c r="B52" s="36" t="s">
        <v>1073</v>
      </c>
      <c r="C52" s="36" t="s">
        <v>698</v>
      </c>
      <c r="D52" s="36">
        <v>300</v>
      </c>
      <c r="E52" s="37">
        <v>2918.7840000000001</v>
      </c>
      <c r="F52" s="7">
        <v>0.31010254744757898</v>
      </c>
    </row>
    <row r="53" spans="1:6" x14ac:dyDescent="0.2">
      <c r="A53" s="36" t="s">
        <v>1154</v>
      </c>
      <c r="B53" s="36" t="s">
        <v>1155</v>
      </c>
      <c r="C53" s="36" t="s">
        <v>656</v>
      </c>
      <c r="D53" s="36">
        <v>280</v>
      </c>
      <c r="E53" s="37">
        <v>2866.5448000000001</v>
      </c>
      <c r="F53" s="7">
        <v>0.30455245912428303</v>
      </c>
    </row>
    <row r="54" spans="1:6" x14ac:dyDescent="0.2">
      <c r="A54" s="36" t="s">
        <v>1310</v>
      </c>
      <c r="B54" s="36" t="s">
        <v>1311</v>
      </c>
      <c r="C54" s="36" t="s">
        <v>666</v>
      </c>
      <c r="D54" s="36">
        <v>272</v>
      </c>
      <c r="E54" s="37">
        <v>2781.3033599999999</v>
      </c>
      <c r="F54" s="7">
        <v>0.29549608917977899</v>
      </c>
    </row>
    <row r="55" spans="1:6" x14ac:dyDescent="0.2">
      <c r="A55" s="36" t="s">
        <v>1312</v>
      </c>
      <c r="B55" s="36" t="s">
        <v>1313</v>
      </c>
      <c r="C55" s="36" t="s">
        <v>1215</v>
      </c>
      <c r="D55" s="36">
        <v>250</v>
      </c>
      <c r="E55" s="37">
        <v>2572.8775000000001</v>
      </c>
      <c r="F55" s="7">
        <v>0.273352144941373</v>
      </c>
    </row>
    <row r="56" spans="1:6" x14ac:dyDescent="0.2">
      <c r="A56" s="36" t="s">
        <v>691</v>
      </c>
      <c r="B56" s="36" t="s">
        <v>692</v>
      </c>
      <c r="C56" s="36" t="s">
        <v>656</v>
      </c>
      <c r="D56" s="36">
        <v>250</v>
      </c>
      <c r="E56" s="37">
        <v>2556.16</v>
      </c>
      <c r="F56" s="7">
        <v>0.27157601510889601</v>
      </c>
    </row>
    <row r="57" spans="1:6" x14ac:dyDescent="0.2">
      <c r="A57" s="36" t="s">
        <v>1052</v>
      </c>
      <c r="B57" s="36" t="s">
        <v>1053</v>
      </c>
      <c r="C57" s="36" t="s">
        <v>778</v>
      </c>
      <c r="D57" s="36">
        <v>5</v>
      </c>
      <c r="E57" s="37">
        <v>2533.13</v>
      </c>
      <c r="F57" s="7">
        <v>0.26912922162650199</v>
      </c>
    </row>
    <row r="58" spans="1:6" x14ac:dyDescent="0.2">
      <c r="A58" s="36" t="s">
        <v>1314</v>
      </c>
      <c r="B58" s="36" t="s">
        <v>1315</v>
      </c>
      <c r="C58" s="36" t="s">
        <v>1049</v>
      </c>
      <c r="D58" s="36">
        <v>750</v>
      </c>
      <c r="E58" s="37">
        <v>2500.7458747999999</v>
      </c>
      <c r="F58" s="7">
        <v>0.26568861083742601</v>
      </c>
    </row>
    <row r="59" spans="1:6" x14ac:dyDescent="0.2">
      <c r="A59" s="36" t="s">
        <v>1156</v>
      </c>
      <c r="B59" s="36" t="s">
        <v>1157</v>
      </c>
      <c r="C59" s="36" t="s">
        <v>778</v>
      </c>
      <c r="D59" s="36">
        <v>2500</v>
      </c>
      <c r="E59" s="37">
        <v>2498.895</v>
      </c>
      <c r="F59" s="7">
        <v>0.26549196696433103</v>
      </c>
    </row>
    <row r="60" spans="1:6" x14ac:dyDescent="0.2">
      <c r="A60" s="36" t="s">
        <v>1316</v>
      </c>
      <c r="B60" s="36" t="s">
        <v>1317</v>
      </c>
      <c r="C60" s="36" t="s">
        <v>683</v>
      </c>
      <c r="D60" s="36">
        <v>250</v>
      </c>
      <c r="E60" s="37">
        <v>2491.7375000000002</v>
      </c>
      <c r="F60" s="7">
        <v>0.264731527348602</v>
      </c>
    </row>
    <row r="61" spans="1:6" x14ac:dyDescent="0.2">
      <c r="A61" s="36" t="s">
        <v>1318</v>
      </c>
      <c r="B61" s="36" t="s">
        <v>1319</v>
      </c>
      <c r="C61" s="36" t="s">
        <v>698</v>
      </c>
      <c r="D61" s="36">
        <v>250</v>
      </c>
      <c r="E61" s="37">
        <v>2486.1475</v>
      </c>
      <c r="F61" s="7">
        <v>0.26413762480554598</v>
      </c>
    </row>
    <row r="62" spans="1:6" x14ac:dyDescent="0.2">
      <c r="A62" s="36" t="s">
        <v>1320</v>
      </c>
      <c r="B62" s="36" t="s">
        <v>1321</v>
      </c>
      <c r="C62" s="36" t="s">
        <v>698</v>
      </c>
      <c r="D62" s="36">
        <v>250</v>
      </c>
      <c r="E62" s="37">
        <v>2467.3325</v>
      </c>
      <c r="F62" s="7">
        <v>0.26213864871474002</v>
      </c>
    </row>
    <row r="63" spans="1:6" x14ac:dyDescent="0.2">
      <c r="A63" s="36" t="s">
        <v>1266</v>
      </c>
      <c r="B63" s="36" t="s">
        <v>1267</v>
      </c>
      <c r="C63" s="36" t="s">
        <v>672</v>
      </c>
      <c r="D63" s="36">
        <v>220000</v>
      </c>
      <c r="E63" s="37">
        <v>2220.3609999999999</v>
      </c>
      <c r="F63" s="7">
        <v>0.235899471270658</v>
      </c>
    </row>
    <row r="64" spans="1:6" x14ac:dyDescent="0.2">
      <c r="A64" s="36" t="s">
        <v>728</v>
      </c>
      <c r="B64" s="36" t="s">
        <v>729</v>
      </c>
      <c r="C64" s="36" t="s">
        <v>698</v>
      </c>
      <c r="D64" s="36">
        <v>200</v>
      </c>
      <c r="E64" s="37">
        <v>1993.3620000000001</v>
      </c>
      <c r="F64" s="7">
        <v>0.21178224705397899</v>
      </c>
    </row>
    <row r="65" spans="1:6" x14ac:dyDescent="0.2">
      <c r="A65" s="36" t="s">
        <v>1158</v>
      </c>
      <c r="B65" s="36" t="s">
        <v>1159</v>
      </c>
      <c r="C65" s="36" t="s">
        <v>656</v>
      </c>
      <c r="D65" s="36">
        <v>200</v>
      </c>
      <c r="E65" s="37">
        <v>1984.5360000000001</v>
      </c>
      <c r="F65" s="7">
        <v>0.21084453974717901</v>
      </c>
    </row>
    <row r="66" spans="1:6" x14ac:dyDescent="0.2">
      <c r="A66" s="36" t="s">
        <v>770</v>
      </c>
      <c r="B66" s="36" t="s">
        <v>771</v>
      </c>
      <c r="C66" s="36" t="s">
        <v>647</v>
      </c>
      <c r="D66" s="36">
        <v>200</v>
      </c>
      <c r="E66" s="37">
        <v>1978.588</v>
      </c>
      <c r="F66" s="7">
        <v>0.210212601942868</v>
      </c>
    </row>
    <row r="67" spans="1:6" x14ac:dyDescent="0.2">
      <c r="A67" s="36" t="s">
        <v>1322</v>
      </c>
      <c r="B67" s="36" t="s">
        <v>1323</v>
      </c>
      <c r="C67" s="36" t="s">
        <v>672</v>
      </c>
      <c r="D67" s="36">
        <v>185</v>
      </c>
      <c r="E67" s="37">
        <v>1844.8551500000001</v>
      </c>
      <c r="F67" s="7">
        <v>0.19600432292584399</v>
      </c>
    </row>
    <row r="68" spans="1:6" x14ac:dyDescent="0.2">
      <c r="A68" s="36" t="s">
        <v>654</v>
      </c>
      <c r="B68" s="36" t="s">
        <v>655</v>
      </c>
      <c r="C68" s="36" t="s">
        <v>656</v>
      </c>
      <c r="D68" s="36">
        <v>160</v>
      </c>
      <c r="E68" s="37">
        <v>1627.816</v>
      </c>
      <c r="F68" s="7">
        <v>0.17294527048795999</v>
      </c>
    </row>
    <row r="69" spans="1:6" x14ac:dyDescent="0.2">
      <c r="A69" s="36" t="s">
        <v>1190</v>
      </c>
      <c r="B69" s="36" t="s">
        <v>1191</v>
      </c>
      <c r="C69" s="36" t="s">
        <v>656</v>
      </c>
      <c r="D69" s="36">
        <v>150</v>
      </c>
      <c r="E69" s="37">
        <v>1583.1824999999999</v>
      </c>
      <c r="F69" s="7">
        <v>0.16820324022758401</v>
      </c>
    </row>
    <row r="70" spans="1:6" x14ac:dyDescent="0.2">
      <c r="A70" s="36" t="s">
        <v>718</v>
      </c>
      <c r="B70" s="36" t="s">
        <v>719</v>
      </c>
      <c r="C70" s="36" t="s">
        <v>663</v>
      </c>
      <c r="D70" s="36">
        <v>150</v>
      </c>
      <c r="E70" s="37">
        <v>1529.9010000000001</v>
      </c>
      <c r="F70" s="7">
        <v>0.162542414047288</v>
      </c>
    </row>
    <row r="71" spans="1:6" x14ac:dyDescent="0.2">
      <c r="A71" s="36" t="s">
        <v>1324</v>
      </c>
      <c r="B71" s="36" t="s">
        <v>665</v>
      </c>
      <c r="C71" s="36" t="s">
        <v>666</v>
      </c>
      <c r="D71" s="36">
        <v>150</v>
      </c>
      <c r="E71" s="37">
        <v>1507.5374999999999</v>
      </c>
      <c r="F71" s="7">
        <v>0.16016643202194999</v>
      </c>
    </row>
    <row r="72" spans="1:6" x14ac:dyDescent="0.2">
      <c r="A72" s="36" t="s">
        <v>776</v>
      </c>
      <c r="B72" s="36" t="s">
        <v>777</v>
      </c>
      <c r="C72" s="36" t="s">
        <v>778</v>
      </c>
      <c r="D72" s="36">
        <v>3</v>
      </c>
      <c r="E72" s="37">
        <v>1506.1020000000001</v>
      </c>
      <c r="F72" s="7">
        <v>0.16001391912381799</v>
      </c>
    </row>
    <row r="73" spans="1:6" x14ac:dyDescent="0.2">
      <c r="A73" s="36" t="s">
        <v>1196</v>
      </c>
      <c r="B73" s="36" t="s">
        <v>1197</v>
      </c>
      <c r="C73" s="36" t="s">
        <v>656</v>
      </c>
      <c r="D73" s="36">
        <v>140</v>
      </c>
      <c r="E73" s="37">
        <v>1465.2847999999999</v>
      </c>
      <c r="F73" s="7">
        <v>0.15567734687329299</v>
      </c>
    </row>
    <row r="74" spans="1:6" x14ac:dyDescent="0.2">
      <c r="A74" s="36" t="s">
        <v>1325</v>
      </c>
      <c r="B74" s="36" t="s">
        <v>1326</v>
      </c>
      <c r="C74" s="36" t="s">
        <v>683</v>
      </c>
      <c r="D74" s="36">
        <v>137</v>
      </c>
      <c r="E74" s="37">
        <v>1369.29034</v>
      </c>
      <c r="F74" s="7">
        <v>0.14547853579756601</v>
      </c>
    </row>
    <row r="75" spans="1:6" x14ac:dyDescent="0.2">
      <c r="A75" s="36" t="s">
        <v>1327</v>
      </c>
      <c r="B75" s="36" t="s">
        <v>1328</v>
      </c>
      <c r="C75" s="36" t="s">
        <v>653</v>
      </c>
      <c r="D75" s="36">
        <v>100</v>
      </c>
      <c r="E75" s="37">
        <v>1067.412</v>
      </c>
      <c r="F75" s="7">
        <v>0.113405849962216</v>
      </c>
    </row>
    <row r="76" spans="1:6" x14ac:dyDescent="0.2">
      <c r="A76" s="36" t="s">
        <v>1198</v>
      </c>
      <c r="B76" s="36" t="s">
        <v>1199</v>
      </c>
      <c r="C76" s="36" t="s">
        <v>683</v>
      </c>
      <c r="D76" s="36">
        <v>100</v>
      </c>
      <c r="E76" s="37">
        <v>1025.8920000000001</v>
      </c>
      <c r="F76" s="7">
        <v>0.108994609606635</v>
      </c>
    </row>
    <row r="77" spans="1:6" x14ac:dyDescent="0.2">
      <c r="A77" s="36" t="s">
        <v>1329</v>
      </c>
      <c r="B77" s="36" t="s">
        <v>1330</v>
      </c>
      <c r="C77" s="36" t="s">
        <v>683</v>
      </c>
      <c r="D77" s="36">
        <v>100</v>
      </c>
      <c r="E77" s="37">
        <v>1017.21</v>
      </c>
      <c r="F77" s="7">
        <v>0.108072201399334</v>
      </c>
    </row>
    <row r="78" spans="1:6" x14ac:dyDescent="0.2">
      <c r="A78" s="36" t="s">
        <v>1331</v>
      </c>
      <c r="B78" s="36" t="s">
        <v>1332</v>
      </c>
      <c r="C78" s="36" t="s">
        <v>663</v>
      </c>
      <c r="D78" s="36">
        <v>97</v>
      </c>
      <c r="E78" s="37">
        <v>998.57717000000002</v>
      </c>
      <c r="F78" s="7">
        <v>0.106092579731832</v>
      </c>
    </row>
    <row r="79" spans="1:6" x14ac:dyDescent="0.2">
      <c r="A79" s="36" t="s">
        <v>1333</v>
      </c>
      <c r="B79" s="36" t="s">
        <v>1334</v>
      </c>
      <c r="C79" s="36" t="s">
        <v>1335</v>
      </c>
      <c r="D79" s="36">
        <v>52</v>
      </c>
      <c r="E79" s="37">
        <v>531.67348000000004</v>
      </c>
      <c r="F79" s="7">
        <v>5.6486982441427601E-2</v>
      </c>
    </row>
    <row r="80" spans="1:6" x14ac:dyDescent="0.2">
      <c r="A80" s="36" t="s">
        <v>1061</v>
      </c>
      <c r="B80" s="36" t="s">
        <v>1062</v>
      </c>
      <c r="C80" s="36" t="s">
        <v>677</v>
      </c>
      <c r="D80" s="36">
        <v>50</v>
      </c>
      <c r="E80" s="37">
        <v>525.29250000000002</v>
      </c>
      <c r="F80" s="7">
        <v>5.5809043219747598E-2</v>
      </c>
    </row>
    <row r="81" spans="1:6" x14ac:dyDescent="0.2">
      <c r="A81" s="36" t="s">
        <v>1194</v>
      </c>
      <c r="B81" s="36" t="s">
        <v>1195</v>
      </c>
      <c r="C81" s="36" t="s">
        <v>656</v>
      </c>
      <c r="D81" s="36">
        <v>50</v>
      </c>
      <c r="E81" s="37">
        <v>507.67200000000003</v>
      </c>
      <c r="F81" s="7">
        <v>5.3936975284161998E-2</v>
      </c>
    </row>
    <row r="82" spans="1:6" x14ac:dyDescent="0.2">
      <c r="A82" s="36" t="s">
        <v>1336</v>
      </c>
      <c r="B82" s="36" t="s">
        <v>1337</v>
      </c>
      <c r="C82" s="36" t="s">
        <v>683</v>
      </c>
      <c r="D82" s="36">
        <v>50</v>
      </c>
      <c r="E82" s="37">
        <v>505.024</v>
      </c>
      <c r="F82" s="7">
        <v>5.3655641843372598E-2</v>
      </c>
    </row>
    <row r="83" spans="1:6" x14ac:dyDescent="0.2">
      <c r="A83" s="36" t="s">
        <v>1338</v>
      </c>
      <c r="B83" s="36" t="s">
        <v>1339</v>
      </c>
      <c r="C83" s="36" t="s">
        <v>683</v>
      </c>
      <c r="D83" s="36">
        <v>50</v>
      </c>
      <c r="E83" s="37">
        <v>504.84050000000002</v>
      </c>
      <c r="F83" s="7">
        <v>5.3636146115885797E-2</v>
      </c>
    </row>
    <row r="84" spans="1:6" x14ac:dyDescent="0.2">
      <c r="A84" s="36" t="s">
        <v>1340</v>
      </c>
      <c r="B84" s="36" t="s">
        <v>1341</v>
      </c>
      <c r="C84" s="36" t="s">
        <v>683</v>
      </c>
      <c r="D84" s="36">
        <v>50</v>
      </c>
      <c r="E84" s="37">
        <v>500.91300000000001</v>
      </c>
      <c r="F84" s="7">
        <v>5.3218873801421901E-2</v>
      </c>
    </row>
    <row r="85" spans="1:6" x14ac:dyDescent="0.2">
      <c r="A85" s="36" t="s">
        <v>687</v>
      </c>
      <c r="B85" s="36" t="s">
        <v>688</v>
      </c>
      <c r="C85" s="36" t="s">
        <v>647</v>
      </c>
      <c r="D85" s="36">
        <v>50</v>
      </c>
      <c r="E85" s="37">
        <v>496.76650000000001</v>
      </c>
      <c r="F85" s="7">
        <v>5.2778334106469697E-2</v>
      </c>
    </row>
    <row r="86" spans="1:6" x14ac:dyDescent="0.2">
      <c r="A86" s="36" t="s">
        <v>1342</v>
      </c>
      <c r="B86" s="36" t="s">
        <v>1343</v>
      </c>
      <c r="C86" s="36" t="s">
        <v>683</v>
      </c>
      <c r="D86" s="36">
        <v>16</v>
      </c>
      <c r="E86" s="37">
        <v>206.464</v>
      </c>
      <c r="F86" s="7">
        <v>2.19355088818553E-2</v>
      </c>
    </row>
    <row r="87" spans="1:6" x14ac:dyDescent="0.2">
      <c r="A87" s="36" t="s">
        <v>1344</v>
      </c>
      <c r="B87" s="36" t="s">
        <v>1345</v>
      </c>
      <c r="C87" s="36" t="s">
        <v>683</v>
      </c>
      <c r="D87" s="36">
        <v>1</v>
      </c>
      <c r="E87" s="37">
        <v>99.470399999999998</v>
      </c>
      <c r="F87" s="46" t="s">
        <v>1346</v>
      </c>
    </row>
    <row r="88" spans="1:6" x14ac:dyDescent="0.2">
      <c r="A88" s="36" t="s">
        <v>1347</v>
      </c>
      <c r="B88" s="36" t="s">
        <v>1348</v>
      </c>
      <c r="C88" s="36" t="s">
        <v>683</v>
      </c>
      <c r="D88" s="36">
        <v>3</v>
      </c>
      <c r="E88" s="37">
        <v>29.844090000000001</v>
      </c>
      <c r="F88" s="46" t="s">
        <v>1346</v>
      </c>
    </row>
    <row r="89" spans="1:6" x14ac:dyDescent="0.2">
      <c r="A89" s="36" t="s">
        <v>1349</v>
      </c>
      <c r="B89" s="36" t="s">
        <v>1350</v>
      </c>
      <c r="C89" s="36" t="s">
        <v>683</v>
      </c>
      <c r="D89" s="36">
        <v>2</v>
      </c>
      <c r="E89" s="37">
        <v>20.44314</v>
      </c>
      <c r="F89" s="46" t="s">
        <v>1346</v>
      </c>
    </row>
    <row r="90" spans="1:6" x14ac:dyDescent="0.2">
      <c r="A90" s="35" t="s">
        <v>131</v>
      </c>
      <c r="B90" s="36"/>
      <c r="C90" s="36"/>
      <c r="D90" s="36"/>
      <c r="E90" s="38">
        <f>SUM(E8:E89)</f>
        <v>431225.88397130009</v>
      </c>
      <c r="F90" s="6">
        <f>SUM(F8:F89)</f>
        <v>45.799142698559308</v>
      </c>
    </row>
    <row r="91" spans="1:6" x14ac:dyDescent="0.2">
      <c r="A91" s="36"/>
      <c r="B91" s="36"/>
      <c r="C91" s="36"/>
      <c r="D91" s="36"/>
      <c r="E91" s="37"/>
      <c r="F91" s="7"/>
    </row>
    <row r="92" spans="1:6" x14ac:dyDescent="0.2">
      <c r="A92" s="35" t="s">
        <v>783</v>
      </c>
      <c r="B92" s="36"/>
      <c r="C92" s="36"/>
      <c r="D92" s="36"/>
      <c r="E92" s="37"/>
      <c r="F92" s="7"/>
    </row>
    <row r="93" spans="1:6" x14ac:dyDescent="0.2">
      <c r="A93" s="36" t="s">
        <v>806</v>
      </c>
      <c r="B93" s="36" t="s">
        <v>807</v>
      </c>
      <c r="C93" s="36" t="s">
        <v>808</v>
      </c>
      <c r="D93" s="36">
        <v>2380</v>
      </c>
      <c r="E93" s="37">
        <v>35865.909800000001</v>
      </c>
      <c r="F93" s="7">
        <v>3.8105286295611802</v>
      </c>
    </row>
    <row r="94" spans="1:6" x14ac:dyDescent="0.2">
      <c r="A94" s="36" t="s">
        <v>1113</v>
      </c>
      <c r="B94" s="36" t="s">
        <v>1114</v>
      </c>
      <c r="C94" s="36" t="s">
        <v>801</v>
      </c>
      <c r="D94" s="36">
        <v>30000</v>
      </c>
      <c r="E94" s="37">
        <v>29886.959999999999</v>
      </c>
      <c r="F94" s="7">
        <v>3.1753026025440398</v>
      </c>
    </row>
    <row r="95" spans="1:6" x14ac:dyDescent="0.2">
      <c r="A95" s="36" t="s">
        <v>1351</v>
      </c>
      <c r="B95" s="36" t="s">
        <v>791</v>
      </c>
      <c r="C95" s="36" t="s">
        <v>792</v>
      </c>
      <c r="D95" s="36">
        <v>2500</v>
      </c>
      <c r="E95" s="37">
        <v>24799.3</v>
      </c>
      <c r="F95" s="7">
        <v>2.63477054311547</v>
      </c>
    </row>
    <row r="96" spans="1:6" x14ac:dyDescent="0.2">
      <c r="A96" s="36" t="s">
        <v>793</v>
      </c>
      <c r="B96" s="36" t="s">
        <v>794</v>
      </c>
      <c r="C96" s="36" t="s">
        <v>686</v>
      </c>
      <c r="D96" s="36">
        <v>2200</v>
      </c>
      <c r="E96" s="37">
        <v>22650.76</v>
      </c>
      <c r="F96" s="7">
        <v>2.4065016039637501</v>
      </c>
    </row>
    <row r="97" spans="1:6" x14ac:dyDescent="0.2">
      <c r="A97" s="36" t="s">
        <v>1104</v>
      </c>
      <c r="B97" s="36" t="s">
        <v>1105</v>
      </c>
      <c r="C97" s="36" t="s">
        <v>816</v>
      </c>
      <c r="D97" s="36">
        <v>2100</v>
      </c>
      <c r="E97" s="37">
        <v>20931.498</v>
      </c>
      <c r="F97" s="7">
        <v>2.2238407678313701</v>
      </c>
    </row>
    <row r="98" spans="1:6" x14ac:dyDescent="0.2">
      <c r="A98" s="36" t="s">
        <v>1352</v>
      </c>
      <c r="B98" s="36" t="s">
        <v>1353</v>
      </c>
      <c r="C98" s="36" t="s">
        <v>666</v>
      </c>
      <c r="D98" s="36">
        <v>1800</v>
      </c>
      <c r="E98" s="37">
        <v>18178.578000000001</v>
      </c>
      <c r="F98" s="7">
        <v>1.93136023315686</v>
      </c>
    </row>
    <row r="99" spans="1:6" x14ac:dyDescent="0.2">
      <c r="A99" s="36" t="s">
        <v>1223</v>
      </c>
      <c r="B99" s="36" t="s">
        <v>1224</v>
      </c>
      <c r="C99" s="36" t="s">
        <v>801</v>
      </c>
      <c r="D99" s="36">
        <v>17000</v>
      </c>
      <c r="E99" s="37">
        <v>16924.129000000001</v>
      </c>
      <c r="F99" s="7">
        <v>1.7980828715764701</v>
      </c>
    </row>
    <row r="100" spans="1:6" x14ac:dyDescent="0.2">
      <c r="A100" s="36" t="s">
        <v>1132</v>
      </c>
      <c r="B100" s="36" t="s">
        <v>1133</v>
      </c>
      <c r="C100" s="36" t="s">
        <v>801</v>
      </c>
      <c r="D100" s="36">
        <v>1600</v>
      </c>
      <c r="E100" s="37">
        <v>16062.464</v>
      </c>
      <c r="F100" s="7">
        <v>1.7065363537298499</v>
      </c>
    </row>
    <row r="101" spans="1:6" x14ac:dyDescent="0.2">
      <c r="A101" s="36" t="s">
        <v>1091</v>
      </c>
      <c r="B101" s="36" t="s">
        <v>1092</v>
      </c>
      <c r="C101" s="36" t="s">
        <v>1093</v>
      </c>
      <c r="D101" s="36">
        <v>1440</v>
      </c>
      <c r="E101" s="37">
        <v>15748.776</v>
      </c>
      <c r="F101" s="7">
        <v>1.6732089653709601</v>
      </c>
    </row>
    <row r="102" spans="1:6" x14ac:dyDescent="0.2">
      <c r="A102" s="36" t="s">
        <v>1130</v>
      </c>
      <c r="B102" s="36" t="s">
        <v>1131</v>
      </c>
      <c r="C102" s="36" t="s">
        <v>653</v>
      </c>
      <c r="D102" s="36">
        <v>140</v>
      </c>
      <c r="E102" s="37">
        <v>15092.42</v>
      </c>
      <c r="F102" s="7">
        <v>1.60347524487896</v>
      </c>
    </row>
    <row r="103" spans="1:6" x14ac:dyDescent="0.2">
      <c r="A103" s="36" t="s">
        <v>1290</v>
      </c>
      <c r="B103" s="36" t="s">
        <v>1291</v>
      </c>
      <c r="C103" s="36" t="s">
        <v>1093</v>
      </c>
      <c r="D103" s="36">
        <v>1250</v>
      </c>
      <c r="E103" s="37">
        <v>13619.987499999999</v>
      </c>
      <c r="F103" s="7">
        <v>1.44703849957866</v>
      </c>
    </row>
    <row r="104" spans="1:6" x14ac:dyDescent="0.2">
      <c r="A104" s="36" t="s">
        <v>1120</v>
      </c>
      <c r="B104" s="36" t="s">
        <v>1121</v>
      </c>
      <c r="C104" s="36" t="s">
        <v>1088</v>
      </c>
      <c r="D104" s="36">
        <v>1300</v>
      </c>
      <c r="E104" s="37">
        <v>12308.282999999999</v>
      </c>
      <c r="F104" s="7">
        <v>1.30767809916929</v>
      </c>
    </row>
    <row r="105" spans="1:6" x14ac:dyDescent="0.2">
      <c r="A105" s="36" t="s">
        <v>1089</v>
      </c>
      <c r="B105" s="36" t="s">
        <v>1090</v>
      </c>
      <c r="C105" s="36" t="s">
        <v>1083</v>
      </c>
      <c r="D105" s="36">
        <v>100</v>
      </c>
      <c r="E105" s="37">
        <v>11353.56</v>
      </c>
      <c r="F105" s="7">
        <v>1.2062447507588601</v>
      </c>
    </row>
    <row r="106" spans="1:6" x14ac:dyDescent="0.2">
      <c r="A106" s="36" t="s">
        <v>1138</v>
      </c>
      <c r="B106" s="36" t="s">
        <v>1139</v>
      </c>
      <c r="C106" s="36" t="s">
        <v>778</v>
      </c>
      <c r="D106" s="36">
        <v>1000</v>
      </c>
      <c r="E106" s="37">
        <v>11019.73</v>
      </c>
      <c r="F106" s="7">
        <v>1.17077740085752</v>
      </c>
    </row>
    <row r="107" spans="1:6" x14ac:dyDescent="0.2">
      <c r="A107" s="36" t="s">
        <v>1220</v>
      </c>
      <c r="B107" s="36" t="s">
        <v>1103</v>
      </c>
      <c r="C107" s="36" t="s">
        <v>816</v>
      </c>
      <c r="D107" s="36">
        <v>1100</v>
      </c>
      <c r="E107" s="37">
        <v>10981.707</v>
      </c>
      <c r="F107" s="7">
        <v>1.16673769488353</v>
      </c>
    </row>
    <row r="108" spans="1:6" x14ac:dyDescent="0.2">
      <c r="A108" s="36" t="s">
        <v>1281</v>
      </c>
      <c r="B108" s="36" t="s">
        <v>1282</v>
      </c>
      <c r="C108" s="36" t="s">
        <v>1088</v>
      </c>
      <c r="D108" s="36">
        <v>1112</v>
      </c>
      <c r="E108" s="37">
        <v>10201.57696</v>
      </c>
      <c r="F108" s="7">
        <v>1.0838537566598101</v>
      </c>
    </row>
    <row r="109" spans="1:6" x14ac:dyDescent="0.2">
      <c r="A109" s="36" t="s">
        <v>1354</v>
      </c>
      <c r="B109" s="36" t="s">
        <v>1355</v>
      </c>
      <c r="C109" s="36" t="s">
        <v>1099</v>
      </c>
      <c r="D109" s="36">
        <v>75</v>
      </c>
      <c r="E109" s="37">
        <v>10141.1175</v>
      </c>
      <c r="F109" s="7">
        <v>1.0774303171167301</v>
      </c>
    </row>
    <row r="110" spans="1:6" x14ac:dyDescent="0.2">
      <c r="A110" s="36" t="s">
        <v>1356</v>
      </c>
      <c r="B110" s="36" t="s">
        <v>1217</v>
      </c>
      <c r="C110" s="36" t="s">
        <v>832</v>
      </c>
      <c r="D110" s="36">
        <v>950</v>
      </c>
      <c r="E110" s="37">
        <v>9394.4930000000004</v>
      </c>
      <c r="F110" s="7">
        <v>0.99810613299184003</v>
      </c>
    </row>
    <row r="111" spans="1:6" x14ac:dyDescent="0.2">
      <c r="A111" s="36" t="s">
        <v>1128</v>
      </c>
      <c r="B111" s="36" t="s">
        <v>1129</v>
      </c>
      <c r="C111" s="36" t="s">
        <v>650</v>
      </c>
      <c r="D111" s="36">
        <v>950</v>
      </c>
      <c r="E111" s="37">
        <v>9370.6005000000005</v>
      </c>
      <c r="F111" s="7">
        <v>0.99556770427806995</v>
      </c>
    </row>
    <row r="112" spans="1:6" x14ac:dyDescent="0.2">
      <c r="A112" s="36" t="s">
        <v>1106</v>
      </c>
      <c r="B112" s="36" t="s">
        <v>1107</v>
      </c>
      <c r="C112" s="36" t="s">
        <v>801</v>
      </c>
      <c r="D112" s="36">
        <v>910</v>
      </c>
      <c r="E112" s="37">
        <v>9052.0521000000008</v>
      </c>
      <c r="F112" s="7">
        <v>0.96172392881357804</v>
      </c>
    </row>
    <row r="113" spans="1:6" x14ac:dyDescent="0.2">
      <c r="A113" s="36" t="s">
        <v>1251</v>
      </c>
      <c r="B113" s="36" t="s">
        <v>1252</v>
      </c>
      <c r="C113" s="36" t="s">
        <v>778</v>
      </c>
      <c r="D113" s="36">
        <v>740</v>
      </c>
      <c r="E113" s="37">
        <v>8641.7052000000003</v>
      </c>
      <c r="F113" s="7">
        <v>0.91812713678401503</v>
      </c>
    </row>
    <row r="114" spans="1:6" x14ac:dyDescent="0.2">
      <c r="A114" s="36" t="s">
        <v>1257</v>
      </c>
      <c r="B114" s="36" t="s">
        <v>1258</v>
      </c>
      <c r="C114" s="36" t="s">
        <v>1096</v>
      </c>
      <c r="D114" s="36">
        <v>750</v>
      </c>
      <c r="E114" s="37">
        <v>7900.77</v>
      </c>
      <c r="F114" s="7">
        <v>0.83940740520621404</v>
      </c>
    </row>
    <row r="115" spans="1:6" x14ac:dyDescent="0.2">
      <c r="A115" s="36" t="s">
        <v>1357</v>
      </c>
      <c r="B115" s="36" t="s">
        <v>1358</v>
      </c>
      <c r="C115" s="36" t="s">
        <v>811</v>
      </c>
      <c r="D115" s="36">
        <v>668</v>
      </c>
      <c r="E115" s="37">
        <v>7101.4612399999996</v>
      </c>
      <c r="F115" s="7">
        <v>0.75448584791620299</v>
      </c>
    </row>
    <row r="116" spans="1:6" x14ac:dyDescent="0.2">
      <c r="A116" s="36" t="s">
        <v>1359</v>
      </c>
      <c r="B116" s="36" t="s">
        <v>1360</v>
      </c>
      <c r="C116" s="36" t="s">
        <v>811</v>
      </c>
      <c r="D116" s="36">
        <v>666</v>
      </c>
      <c r="E116" s="37">
        <v>7023.5094600000002</v>
      </c>
      <c r="F116" s="7">
        <v>0.74620395876096801</v>
      </c>
    </row>
    <row r="117" spans="1:6" x14ac:dyDescent="0.2">
      <c r="A117" s="36" t="s">
        <v>1361</v>
      </c>
      <c r="B117" s="36" t="s">
        <v>1362</v>
      </c>
      <c r="C117" s="36" t="s">
        <v>811</v>
      </c>
      <c r="D117" s="36">
        <v>666</v>
      </c>
      <c r="E117" s="37">
        <v>6953.6793600000001</v>
      </c>
      <c r="F117" s="7">
        <v>0.73878494731698297</v>
      </c>
    </row>
    <row r="118" spans="1:6" x14ac:dyDescent="0.2">
      <c r="A118" s="36" t="s">
        <v>1116</v>
      </c>
      <c r="B118" s="36" t="s">
        <v>1117</v>
      </c>
      <c r="C118" s="36" t="s">
        <v>808</v>
      </c>
      <c r="D118" s="36">
        <v>630</v>
      </c>
      <c r="E118" s="37">
        <v>6238.1025</v>
      </c>
      <c r="F118" s="7">
        <v>0.66275938078635299</v>
      </c>
    </row>
    <row r="119" spans="1:6" x14ac:dyDescent="0.2">
      <c r="A119" s="36" t="s">
        <v>1363</v>
      </c>
      <c r="B119" s="36" t="s">
        <v>1364</v>
      </c>
      <c r="C119" s="36" t="s">
        <v>832</v>
      </c>
      <c r="D119" s="36">
        <v>600</v>
      </c>
      <c r="E119" s="37">
        <v>6042.0720000000001</v>
      </c>
      <c r="F119" s="7">
        <v>0.64193236603383197</v>
      </c>
    </row>
    <row r="120" spans="1:6" x14ac:dyDescent="0.2">
      <c r="A120" s="36" t="s">
        <v>1111</v>
      </c>
      <c r="B120" s="36" t="s">
        <v>1112</v>
      </c>
      <c r="C120" s="36" t="s">
        <v>1099</v>
      </c>
      <c r="D120" s="36">
        <v>44</v>
      </c>
      <c r="E120" s="37">
        <v>5986.64</v>
      </c>
      <c r="F120" s="7">
        <v>0.63604306267664101</v>
      </c>
    </row>
    <row r="121" spans="1:6" x14ac:dyDescent="0.2">
      <c r="A121" s="36" t="s">
        <v>1221</v>
      </c>
      <c r="B121" s="36" t="s">
        <v>1222</v>
      </c>
      <c r="C121" s="36" t="s">
        <v>801</v>
      </c>
      <c r="D121" s="36">
        <v>6000</v>
      </c>
      <c r="E121" s="37">
        <v>5976.72</v>
      </c>
      <c r="F121" s="7">
        <v>0.63498912471114599</v>
      </c>
    </row>
    <row r="122" spans="1:6" x14ac:dyDescent="0.2">
      <c r="A122" s="36" t="s">
        <v>1277</v>
      </c>
      <c r="B122" s="36" t="s">
        <v>1278</v>
      </c>
      <c r="C122" s="36" t="s">
        <v>666</v>
      </c>
      <c r="D122" s="36">
        <v>600</v>
      </c>
      <c r="E122" s="37">
        <v>5973.5280000000002</v>
      </c>
      <c r="F122" s="7">
        <v>0.63464999467224903</v>
      </c>
    </row>
    <row r="123" spans="1:6" x14ac:dyDescent="0.2">
      <c r="A123" s="36" t="s">
        <v>1365</v>
      </c>
      <c r="B123" s="36" t="s">
        <v>1366</v>
      </c>
      <c r="C123" s="36" t="s">
        <v>832</v>
      </c>
      <c r="D123" s="36">
        <v>587</v>
      </c>
      <c r="E123" s="37">
        <v>5899.2795599999999</v>
      </c>
      <c r="F123" s="7">
        <v>0.62676156223325696</v>
      </c>
    </row>
    <row r="124" spans="1:6" x14ac:dyDescent="0.2">
      <c r="A124" s="36" t="s">
        <v>1367</v>
      </c>
      <c r="B124" s="36" t="s">
        <v>1368</v>
      </c>
      <c r="C124" s="36" t="s">
        <v>1096</v>
      </c>
      <c r="D124" s="36">
        <v>500</v>
      </c>
      <c r="E124" s="37">
        <v>5250.5349999999999</v>
      </c>
      <c r="F124" s="7">
        <v>0.55783650964328901</v>
      </c>
    </row>
    <row r="125" spans="1:6" x14ac:dyDescent="0.2">
      <c r="A125" s="36" t="s">
        <v>1241</v>
      </c>
      <c r="B125" s="36" t="s">
        <v>1242</v>
      </c>
      <c r="C125" s="36" t="s">
        <v>808</v>
      </c>
      <c r="D125" s="36">
        <v>38</v>
      </c>
      <c r="E125" s="37">
        <v>5171.6252000000004</v>
      </c>
      <c r="F125" s="7">
        <v>0.54945283685401103</v>
      </c>
    </row>
    <row r="126" spans="1:6" x14ac:dyDescent="0.2">
      <c r="A126" s="36" t="s">
        <v>1211</v>
      </c>
      <c r="B126" s="36" t="s">
        <v>1212</v>
      </c>
      <c r="C126" s="36" t="s">
        <v>808</v>
      </c>
      <c r="D126" s="36">
        <v>38</v>
      </c>
      <c r="E126" s="37">
        <v>5156.3567999999996</v>
      </c>
      <c r="F126" s="7">
        <v>0.54783066483461895</v>
      </c>
    </row>
    <row r="127" spans="1:6" x14ac:dyDescent="0.2">
      <c r="A127" s="36" t="s">
        <v>817</v>
      </c>
      <c r="B127" s="36" t="s">
        <v>818</v>
      </c>
      <c r="C127" s="36" t="s">
        <v>789</v>
      </c>
      <c r="D127" s="36">
        <v>500</v>
      </c>
      <c r="E127" s="37">
        <v>5000.1679999999997</v>
      </c>
      <c r="F127" s="7">
        <v>0.531236581557891</v>
      </c>
    </row>
    <row r="128" spans="1:6" x14ac:dyDescent="0.2">
      <c r="A128" s="36" t="s">
        <v>1369</v>
      </c>
      <c r="B128" s="36" t="s">
        <v>1370</v>
      </c>
      <c r="C128" s="36" t="s">
        <v>832</v>
      </c>
      <c r="D128" s="36">
        <v>500</v>
      </c>
      <c r="E128" s="37">
        <v>4938.7150000000001</v>
      </c>
      <c r="F128" s="7">
        <v>0.52470758460289402</v>
      </c>
    </row>
    <row r="129" spans="1:6" x14ac:dyDescent="0.2">
      <c r="A129" s="36" t="s">
        <v>1371</v>
      </c>
      <c r="B129" s="36" t="s">
        <v>1372</v>
      </c>
      <c r="C129" s="36" t="s">
        <v>1099</v>
      </c>
      <c r="D129" s="36">
        <v>34</v>
      </c>
      <c r="E129" s="37">
        <v>4563.0550000000003</v>
      </c>
      <c r="F129" s="7">
        <v>0.48479605878455401</v>
      </c>
    </row>
    <row r="130" spans="1:6" x14ac:dyDescent="0.2">
      <c r="A130" s="36" t="s">
        <v>1237</v>
      </c>
      <c r="B130" s="36" t="s">
        <v>1238</v>
      </c>
      <c r="C130" s="36" t="s">
        <v>801</v>
      </c>
      <c r="D130" s="36">
        <v>4000</v>
      </c>
      <c r="E130" s="37">
        <v>3991.7359999999999</v>
      </c>
      <c r="F130" s="7">
        <v>0.42409698776552501</v>
      </c>
    </row>
    <row r="131" spans="1:6" x14ac:dyDescent="0.2">
      <c r="A131" s="36" t="s">
        <v>1286</v>
      </c>
      <c r="B131" s="36" t="s">
        <v>1287</v>
      </c>
      <c r="C131" s="36" t="s">
        <v>832</v>
      </c>
      <c r="D131" s="36">
        <v>394</v>
      </c>
      <c r="E131" s="37">
        <v>3988.59202</v>
      </c>
      <c r="F131" s="7">
        <v>0.42376295955133603</v>
      </c>
    </row>
    <row r="132" spans="1:6" x14ac:dyDescent="0.2">
      <c r="A132" s="36" t="s">
        <v>1272</v>
      </c>
      <c r="B132" s="36" t="s">
        <v>1273</v>
      </c>
      <c r="C132" s="36" t="s">
        <v>1274</v>
      </c>
      <c r="D132" s="36">
        <v>400</v>
      </c>
      <c r="E132" s="37">
        <v>3969.116</v>
      </c>
      <c r="F132" s="7">
        <v>0.42169375421920502</v>
      </c>
    </row>
    <row r="133" spans="1:6" x14ac:dyDescent="0.2">
      <c r="A133" s="36" t="s">
        <v>1100</v>
      </c>
      <c r="B133" s="36" t="s">
        <v>1101</v>
      </c>
      <c r="C133" s="36" t="s">
        <v>778</v>
      </c>
      <c r="D133" s="36">
        <v>340</v>
      </c>
      <c r="E133" s="37">
        <v>3328.7190000000001</v>
      </c>
      <c r="F133" s="7">
        <v>0.35365557767795103</v>
      </c>
    </row>
    <row r="134" spans="1:6" x14ac:dyDescent="0.2">
      <c r="A134" s="36" t="s">
        <v>1288</v>
      </c>
      <c r="B134" s="36" t="s">
        <v>1289</v>
      </c>
      <c r="C134" s="36" t="s">
        <v>832</v>
      </c>
      <c r="D134" s="36">
        <v>275</v>
      </c>
      <c r="E134" s="37">
        <v>2757.8045000000002</v>
      </c>
      <c r="F134" s="7">
        <v>0.29299948225438999</v>
      </c>
    </row>
    <row r="135" spans="1:6" x14ac:dyDescent="0.2">
      <c r="A135" s="36" t="s">
        <v>1136</v>
      </c>
      <c r="B135" s="36" t="s">
        <v>1137</v>
      </c>
      <c r="C135" s="36" t="s">
        <v>801</v>
      </c>
      <c r="D135" s="36">
        <v>400</v>
      </c>
      <c r="E135" s="37">
        <v>2697.2</v>
      </c>
      <c r="F135" s="7">
        <v>0.28656063311831598</v>
      </c>
    </row>
    <row r="136" spans="1:6" x14ac:dyDescent="0.2">
      <c r="A136" s="36" t="s">
        <v>1249</v>
      </c>
      <c r="B136" s="36" t="s">
        <v>1250</v>
      </c>
      <c r="C136" s="36" t="s">
        <v>832</v>
      </c>
      <c r="D136" s="36">
        <v>200</v>
      </c>
      <c r="E136" s="37">
        <v>2026.056</v>
      </c>
      <c r="F136" s="7">
        <v>0.21525578010276</v>
      </c>
    </row>
    <row r="137" spans="1:6" x14ac:dyDescent="0.2">
      <c r="A137" s="36" t="s">
        <v>1373</v>
      </c>
      <c r="B137" s="36" t="s">
        <v>1374</v>
      </c>
      <c r="C137" s="36" t="s">
        <v>683</v>
      </c>
      <c r="D137" s="36">
        <v>201</v>
      </c>
      <c r="E137" s="37">
        <v>2007.4834800000001</v>
      </c>
      <c r="F137" s="7">
        <v>0.21328256599561099</v>
      </c>
    </row>
    <row r="138" spans="1:6" x14ac:dyDescent="0.2">
      <c r="A138" s="36" t="s">
        <v>1108</v>
      </c>
      <c r="B138" s="36" t="s">
        <v>791</v>
      </c>
      <c r="C138" s="36" t="s">
        <v>792</v>
      </c>
      <c r="D138" s="36">
        <v>200</v>
      </c>
      <c r="E138" s="37">
        <v>1983</v>
      </c>
      <c r="F138" s="7">
        <v>0.210681349352522</v>
      </c>
    </row>
    <row r="139" spans="1:6" x14ac:dyDescent="0.2">
      <c r="A139" s="36" t="s">
        <v>1118</v>
      </c>
      <c r="B139" s="36" t="s">
        <v>1119</v>
      </c>
      <c r="C139" s="36" t="s">
        <v>1096</v>
      </c>
      <c r="D139" s="36">
        <v>180</v>
      </c>
      <c r="E139" s="37">
        <v>1890.1926000000001</v>
      </c>
      <c r="F139" s="7">
        <v>0.200821143471584</v>
      </c>
    </row>
    <row r="140" spans="1:6" x14ac:dyDescent="0.2">
      <c r="A140" s="36" t="s">
        <v>828</v>
      </c>
      <c r="B140" s="36" t="s">
        <v>829</v>
      </c>
      <c r="C140" s="36" t="s">
        <v>789</v>
      </c>
      <c r="D140" s="36">
        <v>120</v>
      </c>
      <c r="E140" s="37">
        <v>1205.0808</v>
      </c>
      <c r="F140" s="7">
        <v>0.128032299053362</v>
      </c>
    </row>
    <row r="141" spans="1:6" x14ac:dyDescent="0.2">
      <c r="A141" s="36" t="s">
        <v>1375</v>
      </c>
      <c r="B141" s="36" t="s">
        <v>1103</v>
      </c>
      <c r="C141" s="36" t="s">
        <v>816</v>
      </c>
      <c r="D141" s="36">
        <v>100</v>
      </c>
      <c r="E141" s="37">
        <v>998.43100000000004</v>
      </c>
      <c r="F141" s="7">
        <v>0.106077050083403</v>
      </c>
    </row>
    <row r="142" spans="1:6" x14ac:dyDescent="0.2">
      <c r="A142" s="36" t="s">
        <v>1134</v>
      </c>
      <c r="B142" s="36" t="s">
        <v>1135</v>
      </c>
      <c r="C142" s="36" t="s">
        <v>789</v>
      </c>
      <c r="D142" s="36">
        <v>100</v>
      </c>
      <c r="E142" s="37">
        <v>993.40800000000002</v>
      </c>
      <c r="F142" s="7">
        <v>0.105543387744624</v>
      </c>
    </row>
    <row r="143" spans="1:6" x14ac:dyDescent="0.2">
      <c r="A143" s="36" t="s">
        <v>1376</v>
      </c>
      <c r="B143" s="36" t="s">
        <v>1377</v>
      </c>
      <c r="C143" s="36" t="s">
        <v>647</v>
      </c>
      <c r="D143" s="36">
        <v>5</v>
      </c>
      <c r="E143" s="37">
        <v>623.22400000000005</v>
      </c>
      <c r="F143" s="7">
        <v>6.6213652682236904E-2</v>
      </c>
    </row>
    <row r="144" spans="1:6" x14ac:dyDescent="0.2">
      <c r="A144" s="36" t="s">
        <v>1227</v>
      </c>
      <c r="B144" s="36" t="s">
        <v>1228</v>
      </c>
      <c r="C144" s="36" t="s">
        <v>778</v>
      </c>
      <c r="D144" s="36">
        <v>50</v>
      </c>
      <c r="E144" s="37">
        <v>550.98649999999998</v>
      </c>
      <c r="F144" s="7">
        <v>5.8538870042876001E-2</v>
      </c>
    </row>
    <row r="145" spans="1:6" x14ac:dyDescent="0.2">
      <c r="A145" s="36" t="s">
        <v>1378</v>
      </c>
      <c r="B145" s="36" t="s">
        <v>1379</v>
      </c>
      <c r="C145" s="36" t="s">
        <v>683</v>
      </c>
      <c r="D145" s="36">
        <v>13</v>
      </c>
      <c r="E145" s="37">
        <v>129.13199</v>
      </c>
      <c r="F145" s="46" t="s">
        <v>1346</v>
      </c>
    </row>
    <row r="146" spans="1:6" x14ac:dyDescent="0.2">
      <c r="A146" s="35" t="s">
        <v>131</v>
      </c>
      <c r="B146" s="36"/>
      <c r="C146" s="36"/>
      <c r="D146" s="36"/>
      <c r="E146" s="38">
        <f>SUM(E93:E145)</f>
        <v>460541.98656999983</v>
      </c>
      <c r="F146" s="6">
        <f>SUM(F93:F145)</f>
        <v>48.91598661732759</v>
      </c>
    </row>
    <row r="147" spans="1:6" x14ac:dyDescent="0.2">
      <c r="A147" s="36"/>
      <c r="B147" s="36"/>
      <c r="C147" s="36"/>
      <c r="D147" s="36"/>
      <c r="E147" s="37"/>
      <c r="F147" s="7"/>
    </row>
    <row r="148" spans="1:6" x14ac:dyDescent="0.2">
      <c r="A148" s="35" t="s">
        <v>874</v>
      </c>
      <c r="B148" s="36"/>
      <c r="C148" s="36"/>
      <c r="D148" s="36"/>
      <c r="E148" s="37"/>
      <c r="F148" s="7"/>
    </row>
    <row r="149" spans="1:6" x14ac:dyDescent="0.2">
      <c r="A149" s="36" t="s">
        <v>1259</v>
      </c>
      <c r="B149" s="36" t="s">
        <v>1260</v>
      </c>
      <c r="C149" s="36" t="s">
        <v>842</v>
      </c>
      <c r="D149" s="36">
        <v>3760</v>
      </c>
      <c r="E149" s="37">
        <v>18248.1636</v>
      </c>
      <c r="F149" s="7">
        <v>1.9387532680048201</v>
      </c>
    </row>
    <row r="150" spans="1:6" x14ac:dyDescent="0.2">
      <c r="A150" s="36" t="s">
        <v>877</v>
      </c>
      <c r="B150" s="36" t="s">
        <v>878</v>
      </c>
      <c r="C150" s="36" t="s">
        <v>839</v>
      </c>
      <c r="D150" s="36">
        <v>400</v>
      </c>
      <c r="E150" s="37">
        <v>1950.058</v>
      </c>
      <c r="F150" s="7">
        <v>0.20718146785460401</v>
      </c>
    </row>
    <row r="151" spans="1:6" x14ac:dyDescent="0.2">
      <c r="A151" s="35" t="s">
        <v>131</v>
      </c>
      <c r="B151" s="36"/>
      <c r="C151" s="36"/>
      <c r="D151" s="36"/>
      <c r="E151" s="38">
        <f>SUM(E149:E150)</f>
        <v>20198.221600000001</v>
      </c>
      <c r="F151" s="6">
        <f>SUM(F149:F150)</f>
        <v>2.1459347358594241</v>
      </c>
    </row>
    <row r="152" spans="1:6" x14ac:dyDescent="0.2">
      <c r="A152" s="36"/>
      <c r="B152" s="36"/>
      <c r="C152" s="36"/>
      <c r="D152" s="36"/>
      <c r="E152" s="37"/>
      <c r="F152" s="7"/>
    </row>
    <row r="153" spans="1:6" x14ac:dyDescent="0.2">
      <c r="A153" s="35" t="s">
        <v>131</v>
      </c>
      <c r="B153" s="36"/>
      <c r="C153" s="36"/>
      <c r="D153" s="36"/>
      <c r="E153" s="38">
        <v>911966.09214130009</v>
      </c>
      <c r="F153" s="6">
        <v>96.890694329841168</v>
      </c>
    </row>
    <row r="154" spans="1:6" x14ac:dyDescent="0.2">
      <c r="A154" s="36"/>
      <c r="B154" s="36"/>
      <c r="C154" s="36"/>
      <c r="D154" s="36"/>
      <c r="E154" s="37"/>
      <c r="F154" s="7"/>
    </row>
    <row r="155" spans="1:6" x14ac:dyDescent="0.2">
      <c r="A155" s="35" t="s">
        <v>139</v>
      </c>
      <c r="B155" s="36"/>
      <c r="C155" s="36"/>
      <c r="D155" s="36"/>
      <c r="E155" s="38">
        <v>29265.777981800002</v>
      </c>
      <c r="F155" s="6">
        <v>3.11</v>
      </c>
    </row>
    <row r="156" spans="1:6" x14ac:dyDescent="0.2">
      <c r="A156" s="36"/>
      <c r="B156" s="36"/>
      <c r="C156" s="36"/>
      <c r="D156" s="36"/>
      <c r="E156" s="37"/>
      <c r="F156" s="7"/>
    </row>
    <row r="157" spans="1:6" x14ac:dyDescent="0.2">
      <c r="A157" s="39" t="s">
        <v>140</v>
      </c>
      <c r="B157" s="40"/>
      <c r="C157" s="40"/>
      <c r="D157" s="40"/>
      <c r="E157" s="41">
        <v>941231.86798179999</v>
      </c>
      <c r="F157" s="8">
        <f xml:space="preserve"> ROUND(SUM(F153:F156),2)</f>
        <v>100</v>
      </c>
    </row>
    <row r="158" spans="1:6" x14ac:dyDescent="0.2">
      <c r="A158" s="4" t="s">
        <v>909</v>
      </c>
      <c r="F158" s="9" t="s">
        <v>1140</v>
      </c>
    </row>
    <row r="160" spans="1:6" x14ac:dyDescent="0.2">
      <c r="A160" s="4" t="s">
        <v>141</v>
      </c>
    </row>
    <row r="161" spans="1:4" x14ac:dyDescent="0.2">
      <c r="A161" s="4" t="s">
        <v>142</v>
      </c>
    </row>
    <row r="162" spans="1:4" x14ac:dyDescent="0.2">
      <c r="A162" s="4" t="s">
        <v>143</v>
      </c>
    </row>
    <row r="163" spans="1:4" x14ac:dyDescent="0.2">
      <c r="A163" s="2" t="s">
        <v>1380</v>
      </c>
      <c r="D163" s="10">
        <v>1274.8580999999999</v>
      </c>
    </row>
    <row r="164" spans="1:4" x14ac:dyDescent="0.2">
      <c r="A164" s="2" t="s">
        <v>1381</v>
      </c>
      <c r="D164" s="10">
        <v>1315.6268</v>
      </c>
    </row>
    <row r="165" spans="1:4" x14ac:dyDescent="0.2">
      <c r="A165" s="2" t="s">
        <v>1382</v>
      </c>
      <c r="D165" s="10">
        <v>1225.048</v>
      </c>
    </row>
    <row r="166" spans="1:4" x14ac:dyDescent="0.2">
      <c r="A166" s="2" t="s">
        <v>1383</v>
      </c>
      <c r="D166" s="10">
        <v>1269.1309000000001</v>
      </c>
    </row>
    <row r="167" spans="1:4" x14ac:dyDescent="0.2">
      <c r="A167" s="2" t="s">
        <v>1384</v>
      </c>
      <c r="D167" s="10">
        <v>3638.3301999999999</v>
      </c>
    </row>
    <row r="168" spans="1:4" x14ac:dyDescent="0.2">
      <c r="A168" s="2" t="s">
        <v>1385</v>
      </c>
      <c r="D168" s="10">
        <v>1322.1705999999999</v>
      </c>
    </row>
    <row r="169" spans="1:4" x14ac:dyDescent="0.2">
      <c r="A169" s="2" t="s">
        <v>914</v>
      </c>
      <c r="D169" s="10">
        <v>1095.6648</v>
      </c>
    </row>
    <row r="170" spans="1:4" x14ac:dyDescent="0.2">
      <c r="A170" s="2" t="s">
        <v>1386</v>
      </c>
      <c r="D170" s="10">
        <v>1097.7608</v>
      </c>
    </row>
    <row r="171" spans="1:4" x14ac:dyDescent="0.2">
      <c r="A171" s="2" t="s">
        <v>913</v>
      </c>
      <c r="D171" s="10">
        <v>3509.2336</v>
      </c>
    </row>
    <row r="172" spans="1:4" x14ac:dyDescent="0.2">
      <c r="A172" s="2" t="s">
        <v>912</v>
      </c>
      <c r="D172" s="10">
        <v>2878.7293</v>
      </c>
    </row>
    <row r="174" spans="1:4" x14ac:dyDescent="0.2">
      <c r="A174" s="4" t="s">
        <v>148</v>
      </c>
    </row>
    <row r="175" spans="1:4" x14ac:dyDescent="0.2">
      <c r="A175" s="2" t="s">
        <v>1386</v>
      </c>
      <c r="D175" s="10">
        <v>1097.8652</v>
      </c>
    </row>
    <row r="176" spans="1:4" x14ac:dyDescent="0.2">
      <c r="A176" s="2" t="s">
        <v>1380</v>
      </c>
      <c r="D176" s="10">
        <v>1267.0550000000001</v>
      </c>
    </row>
    <row r="177" spans="1:4" x14ac:dyDescent="0.2">
      <c r="A177" s="2" t="s">
        <v>1385</v>
      </c>
      <c r="D177" s="10">
        <v>1315.4875999999999</v>
      </c>
    </row>
    <row r="178" spans="1:4" x14ac:dyDescent="0.2">
      <c r="A178" s="2" t="s">
        <v>913</v>
      </c>
      <c r="D178" s="10">
        <v>3612.5268999999998</v>
      </c>
    </row>
    <row r="179" spans="1:4" x14ac:dyDescent="0.2">
      <c r="A179" s="2" t="s">
        <v>912</v>
      </c>
      <c r="D179" s="10">
        <v>2969.2674999999999</v>
      </c>
    </row>
    <row r="180" spans="1:4" x14ac:dyDescent="0.2">
      <c r="A180" s="2" t="s">
        <v>1384</v>
      </c>
      <c r="D180" s="10">
        <v>3758.9423999999999</v>
      </c>
    </row>
    <row r="181" spans="1:4" x14ac:dyDescent="0.2">
      <c r="A181" s="2" t="s">
        <v>914</v>
      </c>
      <c r="D181" s="10">
        <v>1095.0196000000001</v>
      </c>
    </row>
    <row r="182" spans="1:4" x14ac:dyDescent="0.2">
      <c r="A182" s="2" t="s">
        <v>1382</v>
      </c>
      <c r="D182" s="10">
        <v>1211.0728999999999</v>
      </c>
    </row>
    <row r="183" spans="1:4" x14ac:dyDescent="0.2">
      <c r="A183" s="2" t="s">
        <v>1383</v>
      </c>
      <c r="D183" s="10">
        <v>1255.8984</v>
      </c>
    </row>
    <row r="184" spans="1:4" x14ac:dyDescent="0.2">
      <c r="A184" s="2" t="s">
        <v>1381</v>
      </c>
      <c r="D184" s="10">
        <v>1306.9244000000001</v>
      </c>
    </row>
    <row r="186" spans="1:4" x14ac:dyDescent="0.2">
      <c r="A186" s="4" t="s">
        <v>149</v>
      </c>
      <c r="D186" s="42"/>
    </row>
    <row r="187" spans="1:4" x14ac:dyDescent="0.2">
      <c r="A187" s="22" t="s">
        <v>634</v>
      </c>
      <c r="B187" s="23"/>
      <c r="C187" s="51" t="s">
        <v>635</v>
      </c>
      <c r="D187" s="52"/>
    </row>
    <row r="188" spans="1:4" x14ac:dyDescent="0.2">
      <c r="A188" s="53"/>
      <c r="B188" s="54"/>
      <c r="C188" s="24" t="s">
        <v>636</v>
      </c>
      <c r="D188" s="24" t="s">
        <v>637</v>
      </c>
    </row>
    <row r="189" spans="1:4" x14ac:dyDescent="0.2">
      <c r="A189" s="25" t="s">
        <v>1383</v>
      </c>
      <c r="B189" s="26"/>
      <c r="C189" s="27">
        <v>36.113250999999998</v>
      </c>
      <c r="D189" s="27">
        <v>33.458244000000001</v>
      </c>
    </row>
    <row r="190" spans="1:4" x14ac:dyDescent="0.2">
      <c r="A190" s="25" t="s">
        <v>1382</v>
      </c>
      <c r="B190" s="26"/>
      <c r="C190" s="27">
        <v>35.752118490000001</v>
      </c>
      <c r="D190" s="27">
        <v>33.123661559999995</v>
      </c>
    </row>
    <row r="191" spans="1:4" x14ac:dyDescent="0.2">
      <c r="A191" s="25" t="s">
        <v>914</v>
      </c>
      <c r="B191" s="26"/>
      <c r="C191" s="27">
        <v>23.450211763000002</v>
      </c>
      <c r="D191" s="27">
        <v>21.726177655000001</v>
      </c>
    </row>
    <row r="192" spans="1:4" x14ac:dyDescent="0.2">
      <c r="A192" s="25" t="s">
        <v>1381</v>
      </c>
      <c r="B192" s="26"/>
      <c r="C192" s="27">
        <v>35.752118490000001</v>
      </c>
      <c r="D192" s="27">
        <v>33.123661559999995</v>
      </c>
    </row>
    <row r="193" spans="1:4" x14ac:dyDescent="0.2">
      <c r="A193" s="25" t="s">
        <v>1385</v>
      </c>
      <c r="B193" s="26"/>
      <c r="C193" s="27">
        <v>36.113250999999998</v>
      </c>
      <c r="D193" s="27">
        <v>33.458244000000001</v>
      </c>
    </row>
    <row r="194" spans="1:4" x14ac:dyDescent="0.2">
      <c r="A194" s="25" t="s">
        <v>1380</v>
      </c>
      <c r="B194" s="26"/>
      <c r="C194" s="27">
        <v>35.752118490000001</v>
      </c>
      <c r="D194" s="27">
        <v>33.123661559999995</v>
      </c>
    </row>
    <row r="195" spans="1:4" x14ac:dyDescent="0.2">
      <c r="A195" s="25" t="s">
        <v>1386</v>
      </c>
      <c r="B195" s="26"/>
      <c r="C195" s="27">
        <v>25.908296303999997</v>
      </c>
      <c r="D195" s="27">
        <v>24.003546494000002</v>
      </c>
    </row>
    <row r="196" spans="1:4" x14ac:dyDescent="0.2">
      <c r="A196" s="4"/>
      <c r="D196" s="42"/>
    </row>
    <row r="199" spans="1:4" x14ac:dyDescent="0.2">
      <c r="A199" s="4" t="s">
        <v>924</v>
      </c>
      <c r="D199" s="13">
        <v>2.3812740514098629</v>
      </c>
    </row>
  </sheetData>
  <mergeCells count="3">
    <mergeCell ref="B1:E1"/>
    <mergeCell ref="C187:D187"/>
    <mergeCell ref="A188:B18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42.7109375" style="1" bestFit="1" customWidth="1"/>
    <col min="3" max="3" width="20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7" width="10.85546875" style="2" bestFit="1" customWidth="1"/>
    <col min="8" max="16384" width="9.140625" style="2"/>
  </cols>
  <sheetData>
    <row r="1" spans="1:7" x14ac:dyDescent="0.2">
      <c r="A1" s="50" t="s">
        <v>552</v>
      </c>
      <c r="B1" s="50"/>
      <c r="C1" s="50"/>
      <c r="D1" s="50"/>
      <c r="E1" s="50"/>
    </row>
    <row r="3" spans="1:7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7" x14ac:dyDescent="0.2">
      <c r="A4" s="5"/>
      <c r="B4" s="5"/>
      <c r="C4" s="5"/>
      <c r="D4" s="5"/>
      <c r="E4" s="5"/>
      <c r="F4" s="5"/>
    </row>
    <row r="5" spans="1:7" x14ac:dyDescent="0.2">
      <c r="A5" s="6" t="s">
        <v>7</v>
      </c>
      <c r="B5" s="7"/>
      <c r="C5" s="7"/>
      <c r="D5" s="7"/>
      <c r="E5" s="7"/>
      <c r="F5" s="7"/>
    </row>
    <row r="6" spans="1:7" x14ac:dyDescent="0.2">
      <c r="A6" s="6" t="s">
        <v>8</v>
      </c>
      <c r="B6" s="7"/>
      <c r="C6" s="7"/>
      <c r="D6" s="7"/>
      <c r="E6" s="7"/>
      <c r="F6" s="7"/>
    </row>
    <row r="7" spans="1:7" x14ac:dyDescent="0.2">
      <c r="A7" s="6"/>
      <c r="B7" s="7"/>
      <c r="C7" s="7"/>
      <c r="D7" s="7"/>
      <c r="E7" s="7"/>
      <c r="F7" s="7"/>
    </row>
    <row r="8" spans="1:7" x14ac:dyDescent="0.2">
      <c r="A8" s="7" t="s">
        <v>441</v>
      </c>
      <c r="B8" s="7" t="s">
        <v>442</v>
      </c>
      <c r="C8" s="7" t="s">
        <v>106</v>
      </c>
      <c r="D8" s="7">
        <v>4051475</v>
      </c>
      <c r="E8" s="7">
        <v>29780.366987500001</v>
      </c>
      <c r="F8" s="7">
        <f>E8/$E$85*100</f>
        <v>4.0906489928977452</v>
      </c>
    </row>
    <row r="9" spans="1:7" x14ac:dyDescent="0.2">
      <c r="A9" s="7" t="s">
        <v>306</v>
      </c>
      <c r="B9" s="7" t="s">
        <v>307</v>
      </c>
      <c r="C9" s="7" t="s">
        <v>111</v>
      </c>
      <c r="D9" s="7">
        <v>3335705</v>
      </c>
      <c r="E9" s="7">
        <v>20821.47061</v>
      </c>
      <c r="F9" s="7">
        <f t="shared" ref="F9:F72" si="0">E9/$E$85*100</f>
        <v>2.8600496366346704</v>
      </c>
      <c r="G9" s="1"/>
    </row>
    <row r="10" spans="1:7" x14ac:dyDescent="0.2">
      <c r="A10" s="7" t="s">
        <v>429</v>
      </c>
      <c r="B10" s="7" t="s">
        <v>430</v>
      </c>
      <c r="C10" s="7" t="s">
        <v>14</v>
      </c>
      <c r="D10" s="7">
        <v>1342654</v>
      </c>
      <c r="E10" s="7">
        <v>20264.676822000001</v>
      </c>
      <c r="F10" s="7">
        <f t="shared" si="0"/>
        <v>2.7835681094228013</v>
      </c>
      <c r="G10" s="1"/>
    </row>
    <row r="11" spans="1:7" x14ac:dyDescent="0.2">
      <c r="A11" s="7" t="s">
        <v>479</v>
      </c>
      <c r="B11" s="7" t="s">
        <v>480</v>
      </c>
      <c r="C11" s="7" t="s">
        <v>75</v>
      </c>
      <c r="D11" s="7">
        <v>5590505</v>
      </c>
      <c r="E11" s="7">
        <v>18032.173877500001</v>
      </c>
      <c r="F11" s="7">
        <f t="shared" si="0"/>
        <v>2.4769101718160087</v>
      </c>
      <c r="G11" s="1"/>
    </row>
    <row r="12" spans="1:7" x14ac:dyDescent="0.2">
      <c r="A12" s="7" t="s">
        <v>9</v>
      </c>
      <c r="B12" s="7" t="s">
        <v>10</v>
      </c>
      <c r="C12" s="7" t="s">
        <v>11</v>
      </c>
      <c r="D12" s="7">
        <v>897554</v>
      </c>
      <c r="E12" s="7">
        <v>18002.240578000001</v>
      </c>
      <c r="F12" s="7">
        <f t="shared" si="0"/>
        <v>2.4727985159218693</v>
      </c>
      <c r="G12" s="1"/>
    </row>
    <row r="13" spans="1:7" x14ac:dyDescent="0.2">
      <c r="A13" s="7" t="s">
        <v>481</v>
      </c>
      <c r="B13" s="7" t="s">
        <v>482</v>
      </c>
      <c r="C13" s="7" t="s">
        <v>483</v>
      </c>
      <c r="D13" s="7">
        <v>2792522</v>
      </c>
      <c r="E13" s="7">
        <v>16826.341311</v>
      </c>
      <c r="F13" s="7">
        <f t="shared" si="0"/>
        <v>2.3112762904126343</v>
      </c>
      <c r="G13" s="1"/>
    </row>
    <row r="14" spans="1:7" x14ac:dyDescent="0.2">
      <c r="A14" s="7" t="s">
        <v>486</v>
      </c>
      <c r="B14" s="7" t="s">
        <v>487</v>
      </c>
      <c r="C14" s="7" t="s">
        <v>359</v>
      </c>
      <c r="D14" s="7">
        <v>5622951</v>
      </c>
      <c r="E14" s="7">
        <v>15584.018751</v>
      </c>
      <c r="F14" s="7">
        <f t="shared" si="0"/>
        <v>2.1406301217119186</v>
      </c>
      <c r="G14" s="1"/>
    </row>
    <row r="15" spans="1:7" x14ac:dyDescent="0.2">
      <c r="A15" s="7" t="s">
        <v>37</v>
      </c>
      <c r="B15" s="7" t="s">
        <v>38</v>
      </c>
      <c r="C15" s="7" t="s">
        <v>19</v>
      </c>
      <c r="D15" s="7">
        <v>2521141</v>
      </c>
      <c r="E15" s="7">
        <v>15252.903050000001</v>
      </c>
      <c r="F15" s="7">
        <f t="shared" si="0"/>
        <v>2.0951478712951657</v>
      </c>
      <c r="G15" s="1"/>
    </row>
    <row r="16" spans="1:7" x14ac:dyDescent="0.2">
      <c r="A16" s="7" t="s">
        <v>484</v>
      </c>
      <c r="B16" s="7" t="s">
        <v>485</v>
      </c>
      <c r="C16" s="7" t="s">
        <v>161</v>
      </c>
      <c r="D16" s="7">
        <v>5207887</v>
      </c>
      <c r="E16" s="7">
        <v>14863.309498000001</v>
      </c>
      <c r="F16" s="7">
        <f t="shared" si="0"/>
        <v>2.0416330683447121</v>
      </c>
      <c r="G16" s="1"/>
    </row>
    <row r="17" spans="1:7" x14ac:dyDescent="0.2">
      <c r="A17" s="7" t="s">
        <v>433</v>
      </c>
      <c r="B17" s="7" t="s">
        <v>434</v>
      </c>
      <c r="C17" s="7" t="s">
        <v>127</v>
      </c>
      <c r="D17" s="7">
        <v>3907435</v>
      </c>
      <c r="E17" s="7">
        <v>14859.975305</v>
      </c>
      <c r="F17" s="7">
        <f t="shared" si="0"/>
        <v>2.0411750816032019</v>
      </c>
      <c r="G17" s="1"/>
    </row>
    <row r="18" spans="1:7" x14ac:dyDescent="0.2">
      <c r="A18" s="7" t="s">
        <v>302</v>
      </c>
      <c r="B18" s="7" t="s">
        <v>303</v>
      </c>
      <c r="C18" s="7" t="s">
        <v>111</v>
      </c>
      <c r="D18" s="7">
        <v>1054044</v>
      </c>
      <c r="E18" s="7">
        <v>14347.119906</v>
      </c>
      <c r="F18" s="7">
        <f t="shared" si="0"/>
        <v>1.9707289577424014</v>
      </c>
      <c r="G18" s="1"/>
    </row>
    <row r="19" spans="1:7" x14ac:dyDescent="0.2">
      <c r="A19" s="7" t="s">
        <v>304</v>
      </c>
      <c r="B19" s="7" t="s">
        <v>305</v>
      </c>
      <c r="C19" s="7" t="s">
        <v>14</v>
      </c>
      <c r="D19" s="7">
        <v>2194726</v>
      </c>
      <c r="E19" s="7">
        <v>14086.848830999999</v>
      </c>
      <c r="F19" s="7">
        <f t="shared" si="0"/>
        <v>1.9349779674582301</v>
      </c>
      <c r="G19" s="1"/>
    </row>
    <row r="20" spans="1:7" x14ac:dyDescent="0.2">
      <c r="A20" s="7" t="s">
        <v>120</v>
      </c>
      <c r="B20" s="7" t="s">
        <v>121</v>
      </c>
      <c r="C20" s="7" t="s">
        <v>111</v>
      </c>
      <c r="D20" s="7">
        <v>9172603</v>
      </c>
      <c r="E20" s="7">
        <v>13607.5565505</v>
      </c>
      <c r="F20" s="7">
        <f t="shared" si="0"/>
        <v>1.8691420935969734</v>
      </c>
      <c r="G20" s="1"/>
    </row>
    <row r="21" spans="1:7" x14ac:dyDescent="0.2">
      <c r="A21" s="7" t="s">
        <v>488</v>
      </c>
      <c r="B21" s="7" t="s">
        <v>489</v>
      </c>
      <c r="C21" s="7" t="s">
        <v>280</v>
      </c>
      <c r="D21" s="7">
        <v>797182</v>
      </c>
      <c r="E21" s="7">
        <v>13501.074352</v>
      </c>
      <c r="F21" s="7">
        <f t="shared" si="0"/>
        <v>1.854515635224637</v>
      </c>
      <c r="G21" s="1"/>
    </row>
    <row r="22" spans="1:7" x14ac:dyDescent="0.2">
      <c r="A22" s="7" t="s">
        <v>73</v>
      </c>
      <c r="B22" s="7" t="s">
        <v>74</v>
      </c>
      <c r="C22" s="7" t="s">
        <v>75</v>
      </c>
      <c r="D22" s="7">
        <v>1475571</v>
      </c>
      <c r="E22" s="7">
        <v>13334.735127</v>
      </c>
      <c r="F22" s="7">
        <f t="shared" si="0"/>
        <v>1.8316671799483388</v>
      </c>
      <c r="G22" s="1"/>
    </row>
    <row r="23" spans="1:7" x14ac:dyDescent="0.2">
      <c r="A23" s="7" t="s">
        <v>490</v>
      </c>
      <c r="B23" s="7" t="s">
        <v>491</v>
      </c>
      <c r="C23" s="7" t="s">
        <v>239</v>
      </c>
      <c r="D23" s="7">
        <v>9028098</v>
      </c>
      <c r="E23" s="7">
        <v>13262.275962</v>
      </c>
      <c r="F23" s="7">
        <f t="shared" si="0"/>
        <v>1.8217141457745871</v>
      </c>
      <c r="G23" s="1"/>
    </row>
    <row r="24" spans="1:7" x14ac:dyDescent="0.2">
      <c r="A24" s="7" t="s">
        <v>260</v>
      </c>
      <c r="B24" s="7" t="s">
        <v>261</v>
      </c>
      <c r="C24" s="7" t="s">
        <v>161</v>
      </c>
      <c r="D24" s="7">
        <v>2324335</v>
      </c>
      <c r="E24" s="7">
        <v>13251.033835</v>
      </c>
      <c r="F24" s="7">
        <f t="shared" si="0"/>
        <v>1.8201699204965747</v>
      </c>
      <c r="G24" s="1"/>
    </row>
    <row r="25" spans="1:7" x14ac:dyDescent="0.2">
      <c r="A25" s="7" t="s">
        <v>30</v>
      </c>
      <c r="B25" s="7" t="s">
        <v>31</v>
      </c>
      <c r="C25" s="7" t="s">
        <v>11</v>
      </c>
      <c r="D25" s="7">
        <v>2043479</v>
      </c>
      <c r="E25" s="7">
        <v>12130.091344</v>
      </c>
      <c r="F25" s="7">
        <f t="shared" si="0"/>
        <v>1.6661965905564131</v>
      </c>
      <c r="G25" s="1"/>
    </row>
    <row r="26" spans="1:7" x14ac:dyDescent="0.2">
      <c r="A26" s="7" t="s">
        <v>254</v>
      </c>
      <c r="B26" s="7" t="s">
        <v>255</v>
      </c>
      <c r="C26" s="7" t="s">
        <v>106</v>
      </c>
      <c r="D26" s="7">
        <v>215636</v>
      </c>
      <c r="E26" s="7">
        <v>11835.613132</v>
      </c>
      <c r="F26" s="7">
        <f t="shared" si="0"/>
        <v>1.6257468875069594</v>
      </c>
      <c r="G26" s="1"/>
    </row>
    <row r="27" spans="1:7" x14ac:dyDescent="0.2">
      <c r="A27" s="7" t="s">
        <v>492</v>
      </c>
      <c r="B27" s="7" t="s">
        <v>493</v>
      </c>
      <c r="C27" s="7" t="s">
        <v>127</v>
      </c>
      <c r="D27" s="7">
        <v>7889170</v>
      </c>
      <c r="E27" s="7">
        <v>11577.356975000001</v>
      </c>
      <c r="F27" s="7">
        <f t="shared" si="0"/>
        <v>1.5902726675624868</v>
      </c>
      <c r="G27" s="1"/>
    </row>
    <row r="28" spans="1:7" x14ac:dyDescent="0.2">
      <c r="A28" s="7" t="s">
        <v>116</v>
      </c>
      <c r="B28" s="7" t="s">
        <v>117</v>
      </c>
      <c r="C28" s="7" t="s">
        <v>11</v>
      </c>
      <c r="D28" s="7">
        <v>10413975</v>
      </c>
      <c r="E28" s="7">
        <v>11549.098275</v>
      </c>
      <c r="F28" s="7">
        <f t="shared" si="0"/>
        <v>1.586391035655663</v>
      </c>
      <c r="G28" s="1"/>
    </row>
    <row r="29" spans="1:7" x14ac:dyDescent="0.2">
      <c r="A29" s="7" t="s">
        <v>360</v>
      </c>
      <c r="B29" s="7" t="s">
        <v>361</v>
      </c>
      <c r="C29" s="7" t="s">
        <v>34</v>
      </c>
      <c r="D29" s="7">
        <v>1961154</v>
      </c>
      <c r="E29" s="7">
        <v>11266.829729999999</v>
      </c>
      <c r="F29" s="7">
        <f t="shared" si="0"/>
        <v>1.5476184597563927</v>
      </c>
      <c r="G29" s="1"/>
    </row>
    <row r="30" spans="1:7" x14ac:dyDescent="0.2">
      <c r="A30" s="7" t="s">
        <v>225</v>
      </c>
      <c r="B30" s="7" t="s">
        <v>226</v>
      </c>
      <c r="C30" s="7" t="s">
        <v>27</v>
      </c>
      <c r="D30" s="7">
        <v>4933939</v>
      </c>
      <c r="E30" s="7">
        <v>11079.160024500001</v>
      </c>
      <c r="F30" s="7">
        <f t="shared" si="0"/>
        <v>1.5218400369410117</v>
      </c>
      <c r="G30" s="1"/>
    </row>
    <row r="31" spans="1:7" x14ac:dyDescent="0.2">
      <c r="A31" s="7" t="s">
        <v>494</v>
      </c>
      <c r="B31" s="7" t="s">
        <v>495</v>
      </c>
      <c r="C31" s="7" t="s">
        <v>127</v>
      </c>
      <c r="D31" s="7">
        <v>10946869</v>
      </c>
      <c r="E31" s="7">
        <v>10788.1393995</v>
      </c>
      <c r="F31" s="7">
        <f t="shared" si="0"/>
        <v>1.4818652701065933</v>
      </c>
      <c r="G31" s="1"/>
    </row>
    <row r="32" spans="1:7" x14ac:dyDescent="0.2">
      <c r="A32" s="7" t="s">
        <v>496</v>
      </c>
      <c r="B32" s="7" t="s">
        <v>497</v>
      </c>
      <c r="C32" s="7" t="s">
        <v>359</v>
      </c>
      <c r="D32" s="7">
        <v>390642</v>
      </c>
      <c r="E32" s="7">
        <v>10595.968929000001</v>
      </c>
      <c r="F32" s="7">
        <f t="shared" si="0"/>
        <v>1.4554686195231581</v>
      </c>
      <c r="G32" s="1"/>
    </row>
    <row r="33" spans="1:7" x14ac:dyDescent="0.2">
      <c r="A33" s="7" t="s">
        <v>498</v>
      </c>
      <c r="B33" s="7" t="s">
        <v>499</v>
      </c>
      <c r="C33" s="7" t="s">
        <v>94</v>
      </c>
      <c r="D33" s="7">
        <v>3022736</v>
      </c>
      <c r="E33" s="7">
        <v>10281.836504000001</v>
      </c>
      <c r="F33" s="7">
        <f t="shared" si="0"/>
        <v>1.4123192020394129</v>
      </c>
      <c r="G33" s="1"/>
    </row>
    <row r="34" spans="1:7" x14ac:dyDescent="0.2">
      <c r="A34" s="7" t="s">
        <v>23</v>
      </c>
      <c r="B34" s="7" t="s">
        <v>24</v>
      </c>
      <c r="C34" s="7" t="s">
        <v>11</v>
      </c>
      <c r="D34" s="7">
        <v>2875273</v>
      </c>
      <c r="E34" s="7">
        <v>10189.967511999999</v>
      </c>
      <c r="F34" s="7">
        <f t="shared" si="0"/>
        <v>1.3997000224382656</v>
      </c>
      <c r="G34" s="1"/>
    </row>
    <row r="35" spans="1:7" x14ac:dyDescent="0.2">
      <c r="A35" s="7" t="s">
        <v>455</v>
      </c>
      <c r="B35" s="7" t="s">
        <v>456</v>
      </c>
      <c r="C35" s="7" t="s">
        <v>161</v>
      </c>
      <c r="D35" s="7">
        <v>1610000</v>
      </c>
      <c r="E35" s="7">
        <v>10169.565000000001</v>
      </c>
      <c r="F35" s="7">
        <f t="shared" si="0"/>
        <v>1.396897521206484</v>
      </c>
      <c r="G35" s="1"/>
    </row>
    <row r="36" spans="1:7" x14ac:dyDescent="0.2">
      <c r="A36" s="7" t="s">
        <v>500</v>
      </c>
      <c r="B36" s="7" t="s">
        <v>501</v>
      </c>
      <c r="C36" s="7" t="s">
        <v>130</v>
      </c>
      <c r="D36" s="7">
        <v>7456827</v>
      </c>
      <c r="E36" s="7">
        <v>9567.1090409999997</v>
      </c>
      <c r="F36" s="7">
        <f t="shared" si="0"/>
        <v>1.3141438109186621</v>
      </c>
      <c r="G36" s="1"/>
    </row>
    <row r="37" spans="1:7" x14ac:dyDescent="0.2">
      <c r="A37" s="7" t="s">
        <v>502</v>
      </c>
      <c r="B37" s="7" t="s">
        <v>503</v>
      </c>
      <c r="C37" s="7" t="s">
        <v>52</v>
      </c>
      <c r="D37" s="7">
        <v>2589000</v>
      </c>
      <c r="E37" s="7">
        <v>9452.4390000000003</v>
      </c>
      <c r="F37" s="7">
        <f t="shared" si="0"/>
        <v>1.2983926656111149</v>
      </c>
      <c r="G37" s="1"/>
    </row>
    <row r="38" spans="1:7" x14ac:dyDescent="0.2">
      <c r="A38" s="7" t="s">
        <v>504</v>
      </c>
      <c r="B38" s="7" t="s">
        <v>505</v>
      </c>
      <c r="C38" s="7" t="s">
        <v>103</v>
      </c>
      <c r="D38" s="7">
        <v>3727436</v>
      </c>
      <c r="E38" s="7">
        <v>9327.9085899999991</v>
      </c>
      <c r="F38" s="7">
        <f t="shared" si="0"/>
        <v>1.2812870941295589</v>
      </c>
      <c r="G38" s="1"/>
    </row>
    <row r="39" spans="1:7" x14ac:dyDescent="0.2">
      <c r="A39" s="7" t="s">
        <v>385</v>
      </c>
      <c r="B39" s="7" t="s">
        <v>386</v>
      </c>
      <c r="C39" s="7" t="s">
        <v>387</v>
      </c>
      <c r="D39" s="7">
        <v>715000</v>
      </c>
      <c r="E39" s="7">
        <v>9276.41</v>
      </c>
      <c r="F39" s="7">
        <f t="shared" si="0"/>
        <v>1.2742132170545191</v>
      </c>
      <c r="G39" s="1"/>
    </row>
    <row r="40" spans="1:7" x14ac:dyDescent="0.2">
      <c r="A40" s="7" t="s">
        <v>506</v>
      </c>
      <c r="B40" s="7" t="s">
        <v>507</v>
      </c>
      <c r="C40" s="7" t="s">
        <v>34</v>
      </c>
      <c r="D40" s="7">
        <v>2981497</v>
      </c>
      <c r="E40" s="7">
        <v>9162.140281</v>
      </c>
      <c r="F40" s="7">
        <f t="shared" si="0"/>
        <v>1.2585170602159463</v>
      </c>
      <c r="G40" s="1"/>
    </row>
    <row r="41" spans="1:7" x14ac:dyDescent="0.2">
      <c r="A41" s="7" t="s">
        <v>418</v>
      </c>
      <c r="B41" s="7" t="s">
        <v>419</v>
      </c>
      <c r="C41" s="7" t="s">
        <v>19</v>
      </c>
      <c r="D41" s="7">
        <v>4033440</v>
      </c>
      <c r="E41" s="7">
        <v>9155.9087999999992</v>
      </c>
      <c r="F41" s="7">
        <f t="shared" si="0"/>
        <v>1.2576611002646261</v>
      </c>
      <c r="G41" s="1"/>
    </row>
    <row r="42" spans="1:7" x14ac:dyDescent="0.2">
      <c r="A42" s="7" t="s">
        <v>508</v>
      </c>
      <c r="B42" s="7" t="s">
        <v>509</v>
      </c>
      <c r="C42" s="7" t="s">
        <v>52</v>
      </c>
      <c r="D42" s="7">
        <v>3578963</v>
      </c>
      <c r="E42" s="7">
        <v>8959.9338704999991</v>
      </c>
      <c r="F42" s="7">
        <f t="shared" si="0"/>
        <v>1.230741866921099</v>
      </c>
      <c r="G42" s="1"/>
    </row>
    <row r="43" spans="1:7" x14ac:dyDescent="0.2">
      <c r="A43" s="7" t="s">
        <v>449</v>
      </c>
      <c r="B43" s="7" t="s">
        <v>450</v>
      </c>
      <c r="C43" s="7" t="s">
        <v>14</v>
      </c>
      <c r="D43" s="7">
        <v>1140243</v>
      </c>
      <c r="E43" s="7">
        <v>8779.8711000000003</v>
      </c>
      <c r="F43" s="7">
        <f t="shared" si="0"/>
        <v>1.2060083372398374</v>
      </c>
      <c r="G43" s="1"/>
    </row>
    <row r="44" spans="1:7" x14ac:dyDescent="0.2">
      <c r="A44" s="7" t="s">
        <v>510</v>
      </c>
      <c r="B44" s="7" t="s">
        <v>511</v>
      </c>
      <c r="C44" s="7" t="s">
        <v>130</v>
      </c>
      <c r="D44" s="7">
        <v>143060</v>
      </c>
      <c r="E44" s="7">
        <v>8616.5753299999997</v>
      </c>
      <c r="F44" s="7">
        <f t="shared" si="0"/>
        <v>1.1835779327597533</v>
      </c>
      <c r="G44" s="1"/>
    </row>
    <row r="45" spans="1:7" x14ac:dyDescent="0.2">
      <c r="A45" s="7" t="s">
        <v>512</v>
      </c>
      <c r="B45" s="7" t="s">
        <v>513</v>
      </c>
      <c r="C45" s="7" t="s">
        <v>88</v>
      </c>
      <c r="D45" s="7">
        <v>922577</v>
      </c>
      <c r="E45" s="7">
        <v>8308.7284619999991</v>
      </c>
      <c r="F45" s="7">
        <f t="shared" si="0"/>
        <v>1.1412919031389799</v>
      </c>
      <c r="G45" s="1"/>
    </row>
    <row r="46" spans="1:7" x14ac:dyDescent="0.2">
      <c r="A46" s="7" t="s">
        <v>112</v>
      </c>
      <c r="B46" s="7" t="s">
        <v>113</v>
      </c>
      <c r="C46" s="7" t="s">
        <v>106</v>
      </c>
      <c r="D46" s="7">
        <v>1282743</v>
      </c>
      <c r="E46" s="7">
        <v>8294.2162380000009</v>
      </c>
      <c r="F46" s="7">
        <f t="shared" si="0"/>
        <v>1.1392984953842933</v>
      </c>
      <c r="G46" s="1"/>
    </row>
    <row r="47" spans="1:7" x14ac:dyDescent="0.2">
      <c r="A47" s="7" t="s">
        <v>514</v>
      </c>
      <c r="B47" s="7" t="s">
        <v>515</v>
      </c>
      <c r="C47" s="7" t="s">
        <v>127</v>
      </c>
      <c r="D47" s="7">
        <v>1823141</v>
      </c>
      <c r="E47" s="7">
        <v>8226.9237625000005</v>
      </c>
      <c r="F47" s="7">
        <f t="shared" si="0"/>
        <v>1.1300551607655756</v>
      </c>
      <c r="G47" s="1"/>
    </row>
    <row r="48" spans="1:7" x14ac:dyDescent="0.2">
      <c r="A48" s="7" t="s">
        <v>451</v>
      </c>
      <c r="B48" s="7" t="s">
        <v>452</v>
      </c>
      <c r="C48" s="7" t="s">
        <v>103</v>
      </c>
      <c r="D48" s="7">
        <v>909761</v>
      </c>
      <c r="E48" s="7">
        <v>8104.6058684999998</v>
      </c>
      <c r="F48" s="7">
        <f t="shared" si="0"/>
        <v>1.1132535018029948</v>
      </c>
      <c r="G48" s="1"/>
    </row>
    <row r="49" spans="1:7" x14ac:dyDescent="0.2">
      <c r="A49" s="7" t="s">
        <v>516</v>
      </c>
      <c r="B49" s="7" t="s">
        <v>517</v>
      </c>
      <c r="C49" s="7" t="s">
        <v>106</v>
      </c>
      <c r="D49" s="7">
        <v>2174305</v>
      </c>
      <c r="E49" s="7">
        <v>8052.5385674999998</v>
      </c>
      <c r="F49" s="7">
        <f t="shared" si="0"/>
        <v>1.1061015062453863</v>
      </c>
      <c r="G49" s="1"/>
    </row>
    <row r="50" spans="1:7" x14ac:dyDescent="0.2">
      <c r="A50" s="7" t="s">
        <v>518</v>
      </c>
      <c r="B50" s="7" t="s">
        <v>519</v>
      </c>
      <c r="C50" s="7" t="s">
        <v>106</v>
      </c>
      <c r="D50" s="7">
        <v>1029347</v>
      </c>
      <c r="E50" s="7">
        <v>8017.583783</v>
      </c>
      <c r="F50" s="7">
        <f t="shared" si="0"/>
        <v>1.1013000961730424</v>
      </c>
      <c r="G50" s="1"/>
    </row>
    <row r="51" spans="1:7" x14ac:dyDescent="0.2">
      <c r="A51" s="7" t="s">
        <v>520</v>
      </c>
      <c r="B51" s="7" t="s">
        <v>521</v>
      </c>
      <c r="C51" s="7" t="s">
        <v>19</v>
      </c>
      <c r="D51" s="7">
        <v>2103095</v>
      </c>
      <c r="E51" s="7">
        <v>7912.8949375000002</v>
      </c>
      <c r="F51" s="7">
        <f t="shared" si="0"/>
        <v>1.086919973839696</v>
      </c>
      <c r="G51" s="1"/>
    </row>
    <row r="52" spans="1:7" x14ac:dyDescent="0.2">
      <c r="A52" s="7" t="s">
        <v>99</v>
      </c>
      <c r="B52" s="7" t="s">
        <v>100</v>
      </c>
      <c r="C52" s="7" t="s">
        <v>63</v>
      </c>
      <c r="D52" s="7">
        <v>1845030</v>
      </c>
      <c r="E52" s="7">
        <v>7596.9110250000003</v>
      </c>
      <c r="F52" s="7">
        <f t="shared" si="0"/>
        <v>1.0435162349273257</v>
      </c>
      <c r="G52" s="1"/>
    </row>
    <row r="53" spans="1:7" x14ac:dyDescent="0.2">
      <c r="A53" s="7" t="s">
        <v>522</v>
      </c>
      <c r="B53" s="7" t="s">
        <v>523</v>
      </c>
      <c r="C53" s="7" t="s">
        <v>359</v>
      </c>
      <c r="D53" s="7">
        <v>2461227</v>
      </c>
      <c r="E53" s="7">
        <v>7596.5771354999997</v>
      </c>
      <c r="F53" s="7">
        <f t="shared" si="0"/>
        <v>1.0434703716662219</v>
      </c>
      <c r="G53" s="1"/>
    </row>
    <row r="54" spans="1:7" x14ac:dyDescent="0.2">
      <c r="A54" s="7" t="s">
        <v>28</v>
      </c>
      <c r="B54" s="7" t="s">
        <v>29</v>
      </c>
      <c r="C54" s="7" t="s">
        <v>11</v>
      </c>
      <c r="D54" s="7">
        <v>673158</v>
      </c>
      <c r="E54" s="7">
        <v>7464.9856410000002</v>
      </c>
      <c r="F54" s="7">
        <f t="shared" si="0"/>
        <v>1.0253948854011845</v>
      </c>
      <c r="G54" s="1"/>
    </row>
    <row r="55" spans="1:7" x14ac:dyDescent="0.2">
      <c r="A55" s="7" t="s">
        <v>310</v>
      </c>
      <c r="B55" s="7" t="s">
        <v>311</v>
      </c>
      <c r="C55" s="7" t="s">
        <v>66</v>
      </c>
      <c r="D55" s="7">
        <v>2116158</v>
      </c>
      <c r="E55" s="7">
        <v>7425.598422</v>
      </c>
      <c r="F55" s="7">
        <f t="shared" si="0"/>
        <v>1.0199846334790701</v>
      </c>
      <c r="G55" s="1"/>
    </row>
    <row r="56" spans="1:7" x14ac:dyDescent="0.2">
      <c r="A56" s="7" t="s">
        <v>524</v>
      </c>
      <c r="B56" s="7" t="s">
        <v>525</v>
      </c>
      <c r="C56" s="7" t="s">
        <v>161</v>
      </c>
      <c r="D56" s="7">
        <v>2101316</v>
      </c>
      <c r="E56" s="7">
        <v>7365.11258</v>
      </c>
      <c r="F56" s="7">
        <f t="shared" si="0"/>
        <v>1.0116762621025277</v>
      </c>
      <c r="G56" s="1"/>
    </row>
    <row r="57" spans="1:7" x14ac:dyDescent="0.2">
      <c r="A57" s="7" t="s">
        <v>526</v>
      </c>
      <c r="B57" s="7" t="s">
        <v>527</v>
      </c>
      <c r="C57" s="7" t="s">
        <v>161</v>
      </c>
      <c r="D57" s="7">
        <v>204989</v>
      </c>
      <c r="E57" s="7">
        <v>7118.9604865000001</v>
      </c>
      <c r="F57" s="7">
        <f t="shared" si="0"/>
        <v>0.97786466354841695</v>
      </c>
      <c r="G57" s="1"/>
    </row>
    <row r="58" spans="1:7" x14ac:dyDescent="0.2">
      <c r="A58" s="7" t="s">
        <v>453</v>
      </c>
      <c r="B58" s="7" t="s">
        <v>454</v>
      </c>
      <c r="C58" s="7" t="s">
        <v>11</v>
      </c>
      <c r="D58" s="7">
        <v>4483600</v>
      </c>
      <c r="E58" s="7">
        <v>7115.4732000000004</v>
      </c>
      <c r="F58" s="7">
        <f t="shared" si="0"/>
        <v>0.97738564779232628</v>
      </c>
      <c r="G58" s="1"/>
    </row>
    <row r="59" spans="1:7" x14ac:dyDescent="0.2">
      <c r="A59" s="7" t="s">
        <v>528</v>
      </c>
      <c r="B59" s="7" t="s">
        <v>529</v>
      </c>
      <c r="C59" s="7" t="s">
        <v>52</v>
      </c>
      <c r="D59" s="7">
        <v>1310289</v>
      </c>
      <c r="E59" s="7">
        <v>6754.5397949999997</v>
      </c>
      <c r="F59" s="7">
        <f t="shared" si="0"/>
        <v>0.92780761974834247</v>
      </c>
      <c r="G59" s="1"/>
    </row>
    <row r="60" spans="1:7" x14ac:dyDescent="0.2">
      <c r="A60" s="7" t="s">
        <v>530</v>
      </c>
      <c r="B60" s="7" t="s">
        <v>531</v>
      </c>
      <c r="C60" s="7" t="s">
        <v>233</v>
      </c>
      <c r="D60" s="7">
        <v>649692</v>
      </c>
      <c r="E60" s="7">
        <v>6635.9540880000004</v>
      </c>
      <c r="F60" s="7">
        <f t="shared" si="0"/>
        <v>0.91151861622077579</v>
      </c>
      <c r="G60" s="1"/>
    </row>
    <row r="61" spans="1:7" x14ac:dyDescent="0.2">
      <c r="A61" s="7" t="s">
        <v>268</v>
      </c>
      <c r="B61" s="7" t="s">
        <v>269</v>
      </c>
      <c r="C61" s="7" t="s">
        <v>94</v>
      </c>
      <c r="D61" s="7">
        <v>855646</v>
      </c>
      <c r="E61" s="7">
        <v>6427.612752</v>
      </c>
      <c r="F61" s="7">
        <f t="shared" si="0"/>
        <v>0.88290072589574753</v>
      </c>
      <c r="G61" s="1"/>
    </row>
    <row r="62" spans="1:7" x14ac:dyDescent="0.2">
      <c r="A62" s="7" t="s">
        <v>266</v>
      </c>
      <c r="B62" s="7" t="s">
        <v>267</v>
      </c>
      <c r="C62" s="7" t="s">
        <v>106</v>
      </c>
      <c r="D62" s="7">
        <v>570000</v>
      </c>
      <c r="E62" s="7">
        <v>6218.9849999999997</v>
      </c>
      <c r="F62" s="7">
        <f t="shared" si="0"/>
        <v>0.85424349329792426</v>
      </c>
      <c r="G62" s="1"/>
    </row>
    <row r="63" spans="1:7" x14ac:dyDescent="0.2">
      <c r="A63" s="7" t="s">
        <v>15</v>
      </c>
      <c r="B63" s="7" t="s">
        <v>16</v>
      </c>
      <c r="C63" s="7" t="s">
        <v>11</v>
      </c>
      <c r="D63" s="7">
        <v>1752599</v>
      </c>
      <c r="E63" s="7">
        <v>6185.7981705000002</v>
      </c>
      <c r="F63" s="7">
        <f t="shared" si="0"/>
        <v>0.84968493058012362</v>
      </c>
      <c r="G63" s="1"/>
    </row>
    <row r="64" spans="1:7" x14ac:dyDescent="0.2">
      <c r="A64" s="7" t="s">
        <v>532</v>
      </c>
      <c r="B64" s="7" t="s">
        <v>533</v>
      </c>
      <c r="C64" s="7" t="s">
        <v>161</v>
      </c>
      <c r="D64" s="7">
        <v>1941874</v>
      </c>
      <c r="E64" s="7">
        <v>5969.3206760000003</v>
      </c>
      <c r="F64" s="7">
        <f t="shared" si="0"/>
        <v>0.81994945266498742</v>
      </c>
      <c r="G64" s="1"/>
    </row>
    <row r="65" spans="1:9" x14ac:dyDescent="0.2">
      <c r="A65" s="7" t="s">
        <v>534</v>
      </c>
      <c r="B65" s="7" t="s">
        <v>535</v>
      </c>
      <c r="C65" s="7" t="s">
        <v>91</v>
      </c>
      <c r="D65" s="7">
        <v>1354879</v>
      </c>
      <c r="E65" s="7">
        <v>5941.1444149999998</v>
      </c>
      <c r="F65" s="7">
        <f t="shared" si="0"/>
        <v>0.81607914462843256</v>
      </c>
      <c r="G65" s="1"/>
    </row>
    <row r="66" spans="1:9" x14ac:dyDescent="0.2">
      <c r="A66" s="7" t="s">
        <v>536</v>
      </c>
      <c r="B66" s="7" t="s">
        <v>537</v>
      </c>
      <c r="C66" s="7" t="s">
        <v>94</v>
      </c>
      <c r="D66" s="7">
        <v>218419</v>
      </c>
      <c r="E66" s="7">
        <v>5509.1824370000004</v>
      </c>
      <c r="F66" s="7">
        <f t="shared" si="0"/>
        <v>0.7567445893821021</v>
      </c>
      <c r="G66" s="1"/>
    </row>
    <row r="67" spans="1:9" x14ac:dyDescent="0.2">
      <c r="A67" s="7" t="s">
        <v>83</v>
      </c>
      <c r="B67" s="7" t="s">
        <v>84</v>
      </c>
      <c r="C67" s="7" t="s">
        <v>85</v>
      </c>
      <c r="D67" s="7">
        <v>658993</v>
      </c>
      <c r="E67" s="7">
        <v>5338.5022929999996</v>
      </c>
      <c r="F67" s="7">
        <f t="shared" si="0"/>
        <v>0.73329986287976234</v>
      </c>
      <c r="G67" s="1"/>
    </row>
    <row r="68" spans="1:9" x14ac:dyDescent="0.2">
      <c r="A68" s="7" t="s">
        <v>278</v>
      </c>
      <c r="B68" s="7" t="s">
        <v>279</v>
      </c>
      <c r="C68" s="7" t="s">
        <v>280</v>
      </c>
      <c r="D68" s="7">
        <v>8689354</v>
      </c>
      <c r="E68" s="7">
        <v>5313.5399710000002</v>
      </c>
      <c r="F68" s="7">
        <f t="shared" si="0"/>
        <v>0.72987102342346732</v>
      </c>
      <c r="G68" s="1"/>
    </row>
    <row r="69" spans="1:9" x14ac:dyDescent="0.2">
      <c r="A69" s="7" t="s">
        <v>538</v>
      </c>
      <c r="B69" s="7" t="s">
        <v>539</v>
      </c>
      <c r="C69" s="7" t="s">
        <v>106</v>
      </c>
      <c r="D69" s="7">
        <v>1851101</v>
      </c>
      <c r="E69" s="7">
        <v>5271.0100974999996</v>
      </c>
      <c r="F69" s="7">
        <f t="shared" si="0"/>
        <v>0.72402909460258102</v>
      </c>
      <c r="G69" s="1"/>
    </row>
    <row r="70" spans="1:9" x14ac:dyDescent="0.2">
      <c r="A70" s="7" t="s">
        <v>540</v>
      </c>
      <c r="B70" s="7" t="s">
        <v>541</v>
      </c>
      <c r="C70" s="7" t="s">
        <v>85</v>
      </c>
      <c r="D70" s="7">
        <v>2218887</v>
      </c>
      <c r="E70" s="7">
        <v>5168.8972665000001</v>
      </c>
      <c r="F70" s="7">
        <f t="shared" si="0"/>
        <v>0.71000281515923458</v>
      </c>
      <c r="G70" s="1"/>
    </row>
    <row r="71" spans="1:9" x14ac:dyDescent="0.2">
      <c r="A71" s="7" t="s">
        <v>542</v>
      </c>
      <c r="B71" s="7" t="s">
        <v>543</v>
      </c>
      <c r="C71" s="7" t="s">
        <v>94</v>
      </c>
      <c r="D71" s="7">
        <v>580666</v>
      </c>
      <c r="E71" s="7">
        <v>4024.0153799999998</v>
      </c>
      <c r="F71" s="7">
        <f t="shared" si="0"/>
        <v>0.55274115555766323</v>
      </c>
      <c r="G71" s="1"/>
    </row>
    <row r="72" spans="1:9" x14ac:dyDescent="0.2">
      <c r="A72" s="7" t="s">
        <v>89</v>
      </c>
      <c r="B72" s="7" t="s">
        <v>90</v>
      </c>
      <c r="C72" s="7" t="s">
        <v>91</v>
      </c>
      <c r="D72" s="7">
        <v>2600277</v>
      </c>
      <c r="E72" s="7">
        <v>3746.9991570000002</v>
      </c>
      <c r="F72" s="7">
        <f t="shared" si="0"/>
        <v>0.51469004174476352</v>
      </c>
      <c r="G72" s="1"/>
    </row>
    <row r="73" spans="1:9" x14ac:dyDescent="0.2">
      <c r="A73" s="7" t="s">
        <v>544</v>
      </c>
      <c r="B73" s="7" t="s">
        <v>545</v>
      </c>
      <c r="C73" s="7" t="s">
        <v>91</v>
      </c>
      <c r="D73" s="7">
        <v>1500000</v>
      </c>
      <c r="E73" s="7">
        <v>3437.25</v>
      </c>
      <c r="F73" s="7">
        <f t="shared" ref="F73:F78" si="1">E73/$E$85*100</f>
        <v>0.47214271257098872</v>
      </c>
      <c r="G73" s="1"/>
    </row>
    <row r="74" spans="1:9" x14ac:dyDescent="0.2">
      <c r="A74" s="7" t="s">
        <v>546</v>
      </c>
      <c r="B74" s="7" t="s">
        <v>547</v>
      </c>
      <c r="C74" s="7" t="s">
        <v>127</v>
      </c>
      <c r="D74" s="7">
        <v>484563</v>
      </c>
      <c r="E74" s="7">
        <v>3417.1382760000001</v>
      </c>
      <c r="F74" s="7">
        <f t="shared" si="1"/>
        <v>0.46938015415253248</v>
      </c>
      <c r="G74" s="1"/>
    </row>
    <row r="75" spans="1:9" x14ac:dyDescent="0.2">
      <c r="A75" s="7" t="s">
        <v>264</v>
      </c>
      <c r="B75" s="7" t="s">
        <v>265</v>
      </c>
      <c r="C75" s="7" t="s">
        <v>161</v>
      </c>
      <c r="D75" s="7">
        <v>387986</v>
      </c>
      <c r="E75" s="7">
        <v>2853.0550509999998</v>
      </c>
      <c r="F75" s="7">
        <f t="shared" si="1"/>
        <v>0.39189734552141986</v>
      </c>
      <c r="G75" s="1"/>
    </row>
    <row r="76" spans="1:9" x14ac:dyDescent="0.2">
      <c r="A76" s="7" t="s">
        <v>125</v>
      </c>
      <c r="B76" s="7" t="s">
        <v>126</v>
      </c>
      <c r="C76" s="7" t="s">
        <v>127</v>
      </c>
      <c r="D76" s="7">
        <v>1330705</v>
      </c>
      <c r="E76" s="7">
        <v>2307.44247</v>
      </c>
      <c r="F76" s="7">
        <f t="shared" si="1"/>
        <v>0.31695167557998466</v>
      </c>
      <c r="G76" s="1"/>
    </row>
    <row r="77" spans="1:9" x14ac:dyDescent="0.2">
      <c r="A77" s="7" t="s">
        <v>548</v>
      </c>
      <c r="B77" s="7" t="s">
        <v>549</v>
      </c>
      <c r="C77" s="7" t="s">
        <v>106</v>
      </c>
      <c r="D77" s="7">
        <v>146324</v>
      </c>
      <c r="E77" s="7">
        <v>755.98294599999997</v>
      </c>
      <c r="F77" s="7">
        <f t="shared" si="1"/>
        <v>0.10384226890154842</v>
      </c>
      <c r="G77" s="1"/>
      <c r="I77" s="1"/>
    </row>
    <row r="78" spans="1:9" x14ac:dyDescent="0.2">
      <c r="A78" s="7" t="s">
        <v>550</v>
      </c>
      <c r="B78" s="7" t="s">
        <v>551</v>
      </c>
      <c r="C78" s="7" t="s">
        <v>161</v>
      </c>
      <c r="D78" s="7">
        <v>2334565</v>
      </c>
      <c r="E78" s="7">
        <v>168.08868000000001</v>
      </c>
      <c r="F78" s="7">
        <f t="shared" si="1"/>
        <v>2.3088761459793997E-2</v>
      </c>
      <c r="G78" s="1"/>
    </row>
    <row r="79" spans="1:9" x14ac:dyDescent="0.2">
      <c r="A79" s="6" t="s">
        <v>131</v>
      </c>
      <c r="B79" s="7"/>
      <c r="C79" s="7"/>
      <c r="D79" s="7"/>
      <c r="E79" s="6">
        <f>SUM(E8:E78)</f>
        <v>683485.61322150019</v>
      </c>
      <c r="F79" s="6">
        <f>SUM(F8:F78)</f>
        <v>93.883991978949652</v>
      </c>
    </row>
    <row r="80" spans="1:9" x14ac:dyDescent="0.2">
      <c r="A80" s="7"/>
      <c r="B80" s="7"/>
      <c r="C80" s="7"/>
      <c r="D80" s="7"/>
      <c r="E80" s="7"/>
      <c r="F80" s="7"/>
    </row>
    <row r="81" spans="1:10" x14ac:dyDescent="0.2">
      <c r="A81" s="6" t="s">
        <v>131</v>
      </c>
      <c r="B81" s="7"/>
      <c r="C81" s="7"/>
      <c r="D81" s="7"/>
      <c r="E81" s="6">
        <f>E79</f>
        <v>683485.61322150019</v>
      </c>
      <c r="F81" s="6">
        <f>F79</f>
        <v>93.883991978949652</v>
      </c>
      <c r="G81" s="13"/>
      <c r="H81" s="13"/>
      <c r="I81" s="1"/>
      <c r="J81" s="1"/>
    </row>
    <row r="82" spans="1:10" x14ac:dyDescent="0.2">
      <c r="A82" s="7"/>
      <c r="B82" s="7"/>
      <c r="C82" s="7"/>
      <c r="D82" s="7"/>
      <c r="E82" s="7"/>
      <c r="F82" s="7"/>
    </row>
    <row r="83" spans="1:10" x14ac:dyDescent="0.2">
      <c r="A83" s="6" t="s">
        <v>139</v>
      </c>
      <c r="B83" s="7"/>
      <c r="C83" s="7"/>
      <c r="D83" s="7"/>
      <c r="E83" s="6">
        <v>44525.199713200003</v>
      </c>
      <c r="F83" s="6">
        <f t="shared" ref="F83" si="2">E83/$E$85*100</f>
        <v>6.1160080210503338</v>
      </c>
      <c r="I83" s="1"/>
      <c r="J83" s="1"/>
    </row>
    <row r="84" spans="1:10" x14ac:dyDescent="0.2">
      <c r="A84" s="7"/>
      <c r="B84" s="7"/>
      <c r="C84" s="7"/>
      <c r="D84" s="7"/>
      <c r="E84" s="7"/>
      <c r="F84" s="7"/>
    </row>
    <row r="85" spans="1:10" x14ac:dyDescent="0.2">
      <c r="A85" s="8" t="s">
        <v>140</v>
      </c>
      <c r="B85" s="5"/>
      <c r="C85" s="5"/>
      <c r="D85" s="5"/>
      <c r="E85" s="8">
        <f>E81+E83</f>
        <v>728010.81293470017</v>
      </c>
      <c r="F85" s="8">
        <f>F81+F83</f>
        <v>99.999999999999986</v>
      </c>
      <c r="I85" s="1"/>
      <c r="J85" s="1"/>
    </row>
    <row r="87" spans="1:10" x14ac:dyDescent="0.2">
      <c r="A87" s="9" t="s">
        <v>141</v>
      </c>
    </row>
    <row r="88" spans="1:10" x14ac:dyDescent="0.2">
      <c r="A88" s="9" t="s">
        <v>142</v>
      </c>
    </row>
    <row r="89" spans="1:10" x14ac:dyDescent="0.2">
      <c r="A89" s="9" t="s">
        <v>143</v>
      </c>
    </row>
    <row r="90" spans="1:10" x14ac:dyDescent="0.2">
      <c r="A90" s="1" t="s">
        <v>144</v>
      </c>
      <c r="B90" s="10">
        <v>31.5351</v>
      </c>
      <c r="D90" s="10"/>
    </row>
    <row r="91" spans="1:10" x14ac:dyDescent="0.2">
      <c r="A91" s="1" t="s">
        <v>145</v>
      </c>
      <c r="B91" s="10">
        <v>57.960799999999999</v>
      </c>
      <c r="D91" s="10"/>
    </row>
    <row r="92" spans="1:10" x14ac:dyDescent="0.2">
      <c r="A92" s="1" t="s">
        <v>146</v>
      </c>
      <c r="B92" s="10">
        <v>29.714200000000002</v>
      </c>
      <c r="D92" s="10"/>
    </row>
    <row r="93" spans="1:10" x14ac:dyDescent="0.2">
      <c r="A93" s="1" t="s">
        <v>147</v>
      </c>
      <c r="B93" s="10">
        <v>55.143599999999999</v>
      </c>
      <c r="D93" s="10"/>
    </row>
    <row r="95" spans="1:10" x14ac:dyDescent="0.2">
      <c r="A95" s="9" t="s">
        <v>148</v>
      </c>
    </row>
    <row r="96" spans="1:10" x14ac:dyDescent="0.2">
      <c r="A96" s="1" t="s">
        <v>144</v>
      </c>
      <c r="B96" s="10">
        <v>35.6858</v>
      </c>
      <c r="D96" s="10"/>
    </row>
    <row r="97" spans="1:4" x14ac:dyDescent="0.2">
      <c r="A97" s="1" t="s">
        <v>145</v>
      </c>
      <c r="B97" s="10">
        <v>65.59</v>
      </c>
      <c r="D97" s="10"/>
    </row>
    <row r="98" spans="1:4" x14ac:dyDescent="0.2">
      <c r="A98" s="1" t="s">
        <v>146</v>
      </c>
      <c r="B98" s="10">
        <v>33.411499999999997</v>
      </c>
      <c r="D98" s="10"/>
    </row>
    <row r="99" spans="1:4" x14ac:dyDescent="0.2">
      <c r="A99" s="1" t="s">
        <v>147</v>
      </c>
      <c r="B99" s="10">
        <v>62.004800000000003</v>
      </c>
      <c r="D99" s="10"/>
    </row>
    <row r="101" spans="1:4" x14ac:dyDescent="0.2">
      <c r="A101" s="9" t="s">
        <v>149</v>
      </c>
      <c r="B101" s="11" t="s">
        <v>150</v>
      </c>
    </row>
    <row r="102" spans="1:4" x14ac:dyDescent="0.2">
      <c r="A102" s="9"/>
      <c r="B102" s="11"/>
    </row>
    <row r="103" spans="1:4" x14ac:dyDescent="0.2">
      <c r="A103" s="9" t="s">
        <v>151</v>
      </c>
      <c r="B103" s="12">
        <v>0.15448819708328576</v>
      </c>
    </row>
  </sheetData>
  <mergeCells count="1">
    <mergeCell ref="A1:E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showGridLines="0" workbookViewId="0"/>
  </sheetViews>
  <sheetFormatPr defaultRowHeight="11.25" x14ac:dyDescent="0.2"/>
  <cols>
    <col min="1" max="1" width="38" style="2" customWidth="1"/>
    <col min="2" max="2" width="42.5703125" style="2" customWidth="1"/>
    <col min="3" max="3" width="18" style="2" customWidth="1"/>
    <col min="4" max="4" width="7.42578125" style="2" customWidth="1"/>
    <col min="5" max="5" width="23" style="13" customWidth="1"/>
    <col min="6" max="6" width="15.5703125" style="1" customWidth="1"/>
    <col min="7" max="16384" width="9.140625" style="2"/>
  </cols>
  <sheetData>
    <row r="1" spans="1:6" x14ac:dyDescent="0.2">
      <c r="A1" s="4"/>
      <c r="B1" s="55" t="s">
        <v>1387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1388</v>
      </c>
      <c r="D3" s="43" t="s">
        <v>4</v>
      </c>
      <c r="E3" s="44" t="s">
        <v>5</v>
      </c>
      <c r="F3" s="3" t="s">
        <v>6</v>
      </c>
    </row>
    <row r="4" spans="1:6" x14ac:dyDescent="0.2">
      <c r="A4" s="40"/>
      <c r="B4" s="40"/>
      <c r="C4" s="40"/>
      <c r="D4" s="40"/>
      <c r="E4" s="45"/>
      <c r="F4" s="5"/>
    </row>
    <row r="5" spans="1:6" x14ac:dyDescent="0.2">
      <c r="A5" s="35" t="s">
        <v>7</v>
      </c>
      <c r="B5" s="36"/>
      <c r="C5" s="36"/>
      <c r="D5" s="36"/>
      <c r="E5" s="37"/>
      <c r="F5" s="7"/>
    </row>
    <row r="6" spans="1:6" x14ac:dyDescent="0.2">
      <c r="A6" s="35" t="s">
        <v>8</v>
      </c>
      <c r="B6" s="36"/>
      <c r="C6" s="36"/>
      <c r="D6" s="36"/>
      <c r="E6" s="37"/>
      <c r="F6" s="7"/>
    </row>
    <row r="7" spans="1:6" x14ac:dyDescent="0.2">
      <c r="A7" s="36" t="s">
        <v>9</v>
      </c>
      <c r="B7" s="36" t="s">
        <v>10</v>
      </c>
      <c r="C7" s="36" t="s">
        <v>11</v>
      </c>
      <c r="D7" s="36">
        <v>79000</v>
      </c>
      <c r="E7" s="37">
        <v>1584.5029999999999</v>
      </c>
      <c r="F7" s="7">
        <v>3.6846042900582399</v>
      </c>
    </row>
    <row r="8" spans="1:6" x14ac:dyDescent="0.2">
      <c r="A8" s="36" t="s">
        <v>30</v>
      </c>
      <c r="B8" s="36" t="s">
        <v>31</v>
      </c>
      <c r="C8" s="36" t="s">
        <v>11</v>
      </c>
      <c r="D8" s="36">
        <v>206475</v>
      </c>
      <c r="E8" s="37">
        <v>1225.6356000000001</v>
      </c>
      <c r="F8" s="7">
        <v>2.8500938084737601</v>
      </c>
    </row>
    <row r="9" spans="1:6" x14ac:dyDescent="0.2">
      <c r="A9" s="36" t="s">
        <v>39</v>
      </c>
      <c r="B9" s="36" t="s">
        <v>40</v>
      </c>
      <c r="C9" s="36" t="s">
        <v>11</v>
      </c>
      <c r="D9" s="36">
        <v>317906</v>
      </c>
      <c r="E9" s="37">
        <v>995.84054500000002</v>
      </c>
      <c r="F9" s="7">
        <v>2.3157282405403699</v>
      </c>
    </row>
    <row r="10" spans="1:6" x14ac:dyDescent="0.2">
      <c r="A10" s="36" t="s">
        <v>12</v>
      </c>
      <c r="B10" s="36" t="s">
        <v>13</v>
      </c>
      <c r="C10" s="36" t="s">
        <v>14</v>
      </c>
      <c r="D10" s="36">
        <v>76565</v>
      </c>
      <c r="E10" s="37">
        <v>880.68891250000001</v>
      </c>
      <c r="F10" s="7">
        <v>2.0479545606440799</v>
      </c>
    </row>
    <row r="11" spans="1:6" x14ac:dyDescent="0.2">
      <c r="A11" s="36" t="s">
        <v>20</v>
      </c>
      <c r="B11" s="36" t="s">
        <v>21</v>
      </c>
      <c r="C11" s="36" t="s">
        <v>22</v>
      </c>
      <c r="D11" s="36">
        <v>160000</v>
      </c>
      <c r="E11" s="37">
        <v>703.76</v>
      </c>
      <c r="F11" s="7">
        <v>1.63652395430705</v>
      </c>
    </row>
    <row r="12" spans="1:6" x14ac:dyDescent="0.2">
      <c r="A12" s="36" t="s">
        <v>23</v>
      </c>
      <c r="B12" s="36" t="s">
        <v>24</v>
      </c>
      <c r="C12" s="36" t="s">
        <v>11</v>
      </c>
      <c r="D12" s="36">
        <v>187500</v>
      </c>
      <c r="E12" s="37">
        <v>664.5</v>
      </c>
      <c r="F12" s="7">
        <v>1.54522872518619</v>
      </c>
    </row>
    <row r="13" spans="1:6" x14ac:dyDescent="0.2">
      <c r="A13" s="36" t="s">
        <v>286</v>
      </c>
      <c r="B13" s="36" t="s">
        <v>287</v>
      </c>
      <c r="C13" s="36" t="s">
        <v>52</v>
      </c>
      <c r="D13" s="36">
        <v>44614</v>
      </c>
      <c r="E13" s="37">
        <v>610.92180900000005</v>
      </c>
      <c r="F13" s="7">
        <v>1.42063796555232</v>
      </c>
    </row>
    <row r="14" spans="1:6" x14ac:dyDescent="0.2">
      <c r="A14" s="36" t="s">
        <v>28</v>
      </c>
      <c r="B14" s="36" t="s">
        <v>29</v>
      </c>
      <c r="C14" s="36" t="s">
        <v>11</v>
      </c>
      <c r="D14" s="36">
        <v>53853</v>
      </c>
      <c r="E14" s="37">
        <v>597.20284349999997</v>
      </c>
      <c r="F14" s="7">
        <v>1.3887358744004099</v>
      </c>
    </row>
    <row r="15" spans="1:6" x14ac:dyDescent="0.2">
      <c r="A15" s="36" t="s">
        <v>15</v>
      </c>
      <c r="B15" s="36" t="s">
        <v>16</v>
      </c>
      <c r="C15" s="36" t="s">
        <v>11</v>
      </c>
      <c r="D15" s="36">
        <v>167319</v>
      </c>
      <c r="E15" s="37">
        <v>590.55241049999995</v>
      </c>
      <c r="F15" s="7">
        <v>1.3732709532468801</v>
      </c>
    </row>
    <row r="16" spans="1:6" x14ac:dyDescent="0.2">
      <c r="A16" s="36" t="s">
        <v>32</v>
      </c>
      <c r="B16" s="36" t="s">
        <v>33</v>
      </c>
      <c r="C16" s="36" t="s">
        <v>34</v>
      </c>
      <c r="D16" s="36">
        <v>25367</v>
      </c>
      <c r="E16" s="37">
        <v>564.50453449999998</v>
      </c>
      <c r="F16" s="7">
        <v>1.3126992057295099</v>
      </c>
    </row>
    <row r="17" spans="1:6" x14ac:dyDescent="0.2">
      <c r="A17" s="36" t="s">
        <v>81</v>
      </c>
      <c r="B17" s="36" t="s">
        <v>82</v>
      </c>
      <c r="C17" s="36" t="s">
        <v>11</v>
      </c>
      <c r="D17" s="36">
        <v>31000</v>
      </c>
      <c r="E17" s="37">
        <v>543.46100000000001</v>
      </c>
      <c r="F17" s="7">
        <v>1.26376455713832</v>
      </c>
    </row>
    <row r="18" spans="1:6" x14ac:dyDescent="0.2">
      <c r="A18" s="36" t="s">
        <v>25</v>
      </c>
      <c r="B18" s="36" t="s">
        <v>26</v>
      </c>
      <c r="C18" s="36" t="s">
        <v>27</v>
      </c>
      <c r="D18" s="36">
        <v>66526</v>
      </c>
      <c r="E18" s="37">
        <v>507.626643</v>
      </c>
      <c r="F18" s="7">
        <v>1.1804353204415901</v>
      </c>
    </row>
    <row r="19" spans="1:6" x14ac:dyDescent="0.2">
      <c r="A19" s="36" t="s">
        <v>97</v>
      </c>
      <c r="B19" s="36" t="s">
        <v>98</v>
      </c>
      <c r="C19" s="36" t="s">
        <v>88</v>
      </c>
      <c r="D19" s="36">
        <v>93000</v>
      </c>
      <c r="E19" s="37">
        <v>457.839</v>
      </c>
      <c r="F19" s="7">
        <v>1.0646591035523301</v>
      </c>
    </row>
    <row r="20" spans="1:6" x14ac:dyDescent="0.2">
      <c r="A20" s="36" t="s">
        <v>296</v>
      </c>
      <c r="B20" s="36" t="s">
        <v>297</v>
      </c>
      <c r="C20" s="36" t="s">
        <v>85</v>
      </c>
      <c r="D20" s="36">
        <v>40000</v>
      </c>
      <c r="E20" s="37">
        <v>456.74</v>
      </c>
      <c r="F20" s="7">
        <v>1.06210348824912</v>
      </c>
    </row>
    <row r="21" spans="1:6" x14ac:dyDescent="0.2">
      <c r="A21" s="36" t="s">
        <v>61</v>
      </c>
      <c r="B21" s="36" t="s">
        <v>62</v>
      </c>
      <c r="C21" s="36" t="s">
        <v>63</v>
      </c>
      <c r="D21" s="36">
        <v>10000</v>
      </c>
      <c r="E21" s="37">
        <v>438.2</v>
      </c>
      <c r="F21" s="7">
        <v>1.01899056038614</v>
      </c>
    </row>
    <row r="22" spans="1:6" x14ac:dyDescent="0.2">
      <c r="A22" s="36" t="s">
        <v>53</v>
      </c>
      <c r="B22" s="36" t="s">
        <v>54</v>
      </c>
      <c r="C22" s="36" t="s">
        <v>27</v>
      </c>
      <c r="D22" s="36">
        <v>11000</v>
      </c>
      <c r="E22" s="37">
        <v>406.05950000000001</v>
      </c>
      <c r="F22" s="7">
        <v>0.94425102112075798</v>
      </c>
    </row>
    <row r="23" spans="1:6" x14ac:dyDescent="0.2">
      <c r="A23" s="36" t="s">
        <v>227</v>
      </c>
      <c r="B23" s="36" t="s">
        <v>228</v>
      </c>
      <c r="C23" s="36" t="s">
        <v>52</v>
      </c>
      <c r="D23" s="36">
        <v>34000</v>
      </c>
      <c r="E23" s="37">
        <v>383.62200000000001</v>
      </c>
      <c r="F23" s="7">
        <v>0.89207484426392503</v>
      </c>
    </row>
    <row r="24" spans="1:6" x14ac:dyDescent="0.2">
      <c r="A24" s="36" t="s">
        <v>78</v>
      </c>
      <c r="B24" s="36" t="s">
        <v>79</v>
      </c>
      <c r="C24" s="36" t="s">
        <v>80</v>
      </c>
      <c r="D24" s="36">
        <v>227368</v>
      </c>
      <c r="E24" s="37">
        <v>370.723524</v>
      </c>
      <c r="F24" s="7">
        <v>0.86208071992032098</v>
      </c>
    </row>
    <row r="25" spans="1:6" x14ac:dyDescent="0.2">
      <c r="A25" s="36" t="s">
        <v>37</v>
      </c>
      <c r="B25" s="36" t="s">
        <v>38</v>
      </c>
      <c r="C25" s="36" t="s">
        <v>19</v>
      </c>
      <c r="D25" s="36">
        <v>60000</v>
      </c>
      <c r="E25" s="37">
        <v>363</v>
      </c>
      <c r="F25" s="7">
        <v>0.84412043226875599</v>
      </c>
    </row>
    <row r="26" spans="1:6" x14ac:dyDescent="0.2">
      <c r="A26" s="36" t="s">
        <v>557</v>
      </c>
      <c r="B26" s="36" t="s">
        <v>558</v>
      </c>
      <c r="C26" s="36" t="s">
        <v>359</v>
      </c>
      <c r="D26" s="36">
        <v>40000</v>
      </c>
      <c r="E26" s="37">
        <v>358.52</v>
      </c>
      <c r="F26" s="7">
        <v>0.83370263740218897</v>
      </c>
    </row>
    <row r="27" spans="1:6" x14ac:dyDescent="0.2">
      <c r="A27" s="36" t="s">
        <v>35</v>
      </c>
      <c r="B27" s="36" t="s">
        <v>36</v>
      </c>
      <c r="C27" s="36" t="s">
        <v>14</v>
      </c>
      <c r="D27" s="36">
        <v>35242</v>
      </c>
      <c r="E27" s="37">
        <v>347.67995100000002</v>
      </c>
      <c r="F27" s="7">
        <v>0.80849518052148805</v>
      </c>
    </row>
    <row r="28" spans="1:6" x14ac:dyDescent="0.2">
      <c r="A28" s="36" t="s">
        <v>292</v>
      </c>
      <c r="B28" s="36" t="s">
        <v>293</v>
      </c>
      <c r="C28" s="36" t="s">
        <v>233</v>
      </c>
      <c r="D28" s="36">
        <v>168573</v>
      </c>
      <c r="E28" s="37">
        <v>341.95033050000001</v>
      </c>
      <c r="F28" s="7">
        <v>0.79517151734463898</v>
      </c>
    </row>
    <row r="29" spans="1:6" x14ac:dyDescent="0.2">
      <c r="A29" s="36" t="s">
        <v>69</v>
      </c>
      <c r="B29" s="36" t="s">
        <v>70</v>
      </c>
      <c r="C29" s="36" t="s">
        <v>52</v>
      </c>
      <c r="D29" s="36">
        <v>100820</v>
      </c>
      <c r="E29" s="37">
        <v>311.93707999999998</v>
      </c>
      <c r="F29" s="7">
        <v>0.72537868542769601</v>
      </c>
    </row>
    <row r="30" spans="1:6" x14ac:dyDescent="0.2">
      <c r="A30" s="36" t="s">
        <v>45</v>
      </c>
      <c r="B30" s="36" t="s">
        <v>46</v>
      </c>
      <c r="C30" s="36" t="s">
        <v>34</v>
      </c>
      <c r="D30" s="36">
        <v>72000</v>
      </c>
      <c r="E30" s="37">
        <v>306.57600000000002</v>
      </c>
      <c r="F30" s="7">
        <v>0.71291202656536101</v>
      </c>
    </row>
    <row r="31" spans="1:6" x14ac:dyDescent="0.2">
      <c r="A31" s="36" t="s">
        <v>116</v>
      </c>
      <c r="B31" s="36" t="s">
        <v>117</v>
      </c>
      <c r="C31" s="36" t="s">
        <v>11</v>
      </c>
      <c r="D31" s="36">
        <v>274166</v>
      </c>
      <c r="E31" s="37">
        <v>304.050094</v>
      </c>
      <c r="F31" s="7">
        <v>0.707038283136738</v>
      </c>
    </row>
    <row r="32" spans="1:6" x14ac:dyDescent="0.2">
      <c r="A32" s="36" t="s">
        <v>43</v>
      </c>
      <c r="B32" s="36" t="s">
        <v>44</v>
      </c>
      <c r="C32" s="36" t="s">
        <v>27</v>
      </c>
      <c r="D32" s="36">
        <v>74940</v>
      </c>
      <c r="E32" s="37">
        <v>299.38529999999997</v>
      </c>
      <c r="F32" s="7">
        <v>0.69619076818432801</v>
      </c>
    </row>
    <row r="33" spans="1:6" x14ac:dyDescent="0.2">
      <c r="A33" s="36" t="s">
        <v>288</v>
      </c>
      <c r="B33" s="36" t="s">
        <v>289</v>
      </c>
      <c r="C33" s="36" t="s">
        <v>52</v>
      </c>
      <c r="D33" s="36">
        <v>57182</v>
      </c>
      <c r="E33" s="37">
        <v>291.685382</v>
      </c>
      <c r="F33" s="7">
        <v>0.678285373940268</v>
      </c>
    </row>
    <row r="34" spans="1:6" x14ac:dyDescent="0.2">
      <c r="A34" s="36" t="s">
        <v>118</v>
      </c>
      <c r="B34" s="36" t="s">
        <v>119</v>
      </c>
      <c r="C34" s="36" t="s">
        <v>106</v>
      </c>
      <c r="D34" s="36">
        <v>32100</v>
      </c>
      <c r="E34" s="37">
        <v>290.15190000000001</v>
      </c>
      <c r="F34" s="7">
        <v>0.67471941391625601</v>
      </c>
    </row>
    <row r="35" spans="1:6" x14ac:dyDescent="0.2">
      <c r="A35" s="36" t="s">
        <v>125</v>
      </c>
      <c r="B35" s="36" t="s">
        <v>126</v>
      </c>
      <c r="C35" s="36" t="s">
        <v>127</v>
      </c>
      <c r="D35" s="36">
        <v>159832</v>
      </c>
      <c r="E35" s="37">
        <v>277.14868799999999</v>
      </c>
      <c r="F35" s="7">
        <v>0.64448173641123596</v>
      </c>
    </row>
    <row r="36" spans="1:6" x14ac:dyDescent="0.2">
      <c r="A36" s="36" t="s">
        <v>262</v>
      </c>
      <c r="B36" s="36" t="s">
        <v>263</v>
      </c>
      <c r="C36" s="36" t="s">
        <v>233</v>
      </c>
      <c r="D36" s="36">
        <v>103224</v>
      </c>
      <c r="E36" s="37">
        <v>262.96314000000001</v>
      </c>
      <c r="F36" s="7">
        <v>0.61149465401528802</v>
      </c>
    </row>
    <row r="37" spans="1:6" x14ac:dyDescent="0.2">
      <c r="A37" s="36" t="s">
        <v>83</v>
      </c>
      <c r="B37" s="36" t="s">
        <v>84</v>
      </c>
      <c r="C37" s="36" t="s">
        <v>85</v>
      </c>
      <c r="D37" s="36">
        <v>27000</v>
      </c>
      <c r="E37" s="37">
        <v>218.727</v>
      </c>
      <c r="F37" s="7">
        <v>0.50862790575440298</v>
      </c>
    </row>
    <row r="38" spans="1:6" x14ac:dyDescent="0.2">
      <c r="A38" s="36" t="s">
        <v>76</v>
      </c>
      <c r="B38" s="36" t="s">
        <v>77</v>
      </c>
      <c r="C38" s="36" t="s">
        <v>34</v>
      </c>
      <c r="D38" s="36">
        <v>35904</v>
      </c>
      <c r="E38" s="37">
        <v>208.20729600000001</v>
      </c>
      <c r="F38" s="7">
        <v>0.48416537934167703</v>
      </c>
    </row>
    <row r="39" spans="1:6" x14ac:dyDescent="0.2">
      <c r="A39" s="36" t="s">
        <v>89</v>
      </c>
      <c r="B39" s="36" t="s">
        <v>90</v>
      </c>
      <c r="C39" s="36" t="s">
        <v>91</v>
      </c>
      <c r="D39" s="36">
        <v>128000</v>
      </c>
      <c r="E39" s="37">
        <v>184.44800000000001</v>
      </c>
      <c r="F39" s="7">
        <v>0.42891549722068201</v>
      </c>
    </row>
    <row r="40" spans="1:6" x14ac:dyDescent="0.2">
      <c r="A40" s="36" t="s">
        <v>50</v>
      </c>
      <c r="B40" s="36" t="s">
        <v>51</v>
      </c>
      <c r="C40" s="36" t="s">
        <v>52</v>
      </c>
      <c r="D40" s="36">
        <v>15000</v>
      </c>
      <c r="E40" s="37">
        <v>171.98249999999999</v>
      </c>
      <c r="F40" s="7">
        <v>0.39992821554452201</v>
      </c>
    </row>
    <row r="41" spans="1:6" x14ac:dyDescent="0.2">
      <c r="A41" s="36" t="s">
        <v>544</v>
      </c>
      <c r="B41" s="36" t="s">
        <v>545</v>
      </c>
      <c r="C41" s="36" t="s">
        <v>91</v>
      </c>
      <c r="D41" s="36">
        <v>71000</v>
      </c>
      <c r="E41" s="37">
        <v>162.69649999999999</v>
      </c>
      <c r="F41" s="7">
        <v>0.37833454520279303</v>
      </c>
    </row>
    <row r="42" spans="1:6" x14ac:dyDescent="0.2">
      <c r="A42" s="36" t="s">
        <v>290</v>
      </c>
      <c r="B42" s="36" t="s">
        <v>291</v>
      </c>
      <c r="C42" s="36" t="s">
        <v>27</v>
      </c>
      <c r="D42" s="36">
        <v>23121</v>
      </c>
      <c r="E42" s="37">
        <v>161.10712799999999</v>
      </c>
      <c r="F42" s="7">
        <v>0.37463861853701902</v>
      </c>
    </row>
    <row r="43" spans="1:6" x14ac:dyDescent="0.2">
      <c r="A43" s="36" t="s">
        <v>57</v>
      </c>
      <c r="B43" s="36" t="s">
        <v>58</v>
      </c>
      <c r="C43" s="36" t="s">
        <v>34</v>
      </c>
      <c r="D43" s="36">
        <v>7072</v>
      </c>
      <c r="E43" s="37">
        <v>96.348928000000001</v>
      </c>
      <c r="F43" s="7">
        <v>0.22404985882091299</v>
      </c>
    </row>
    <row r="44" spans="1:6" x14ac:dyDescent="0.2">
      <c r="A44" s="36" t="s">
        <v>300</v>
      </c>
      <c r="B44" s="36" t="s">
        <v>301</v>
      </c>
      <c r="C44" s="36" t="s">
        <v>52</v>
      </c>
      <c r="D44" s="36">
        <v>8051</v>
      </c>
      <c r="E44" s="37">
        <v>90.279888499999998</v>
      </c>
      <c r="F44" s="7">
        <v>0.20993691048428401</v>
      </c>
    </row>
    <row r="45" spans="1:6" x14ac:dyDescent="0.2">
      <c r="A45" s="36" t="s">
        <v>237</v>
      </c>
      <c r="B45" s="36" t="s">
        <v>238</v>
      </c>
      <c r="C45" s="36" t="s">
        <v>239</v>
      </c>
      <c r="D45" s="36">
        <v>984</v>
      </c>
      <c r="E45" s="37">
        <v>2.9475720000000001</v>
      </c>
      <c r="F45" s="46" t="s">
        <v>1346</v>
      </c>
    </row>
    <row r="46" spans="1:6" x14ac:dyDescent="0.2">
      <c r="A46" s="35" t="s">
        <v>131</v>
      </c>
      <c r="B46" s="36"/>
      <c r="C46" s="36"/>
      <c r="D46" s="36"/>
      <c r="E46" s="38">
        <f>SUM(E7:E45)</f>
        <v>17034.173999999995</v>
      </c>
      <c r="F46" s="6">
        <f>SUM(F7:F45)</f>
        <v>39.604424833251841</v>
      </c>
    </row>
    <row r="47" spans="1:6" x14ac:dyDescent="0.2">
      <c r="A47" s="36"/>
      <c r="B47" s="36"/>
      <c r="C47" s="36"/>
      <c r="D47" s="36"/>
      <c r="E47" s="37"/>
      <c r="F47" s="7"/>
    </row>
    <row r="48" spans="1:6" x14ac:dyDescent="0.2">
      <c r="A48" s="35" t="s">
        <v>644</v>
      </c>
      <c r="B48" s="36"/>
      <c r="C48" s="36"/>
      <c r="D48" s="36"/>
      <c r="E48" s="37"/>
      <c r="F48" s="7"/>
    </row>
    <row r="49" spans="1:6" x14ac:dyDescent="0.2">
      <c r="A49" s="35" t="s">
        <v>8</v>
      </c>
      <c r="B49" s="36"/>
      <c r="C49" s="36"/>
      <c r="D49" s="36"/>
      <c r="E49" s="37"/>
      <c r="F49" s="7"/>
    </row>
    <row r="50" spans="1:6" x14ac:dyDescent="0.2">
      <c r="A50" s="35"/>
      <c r="B50" s="36"/>
      <c r="C50" s="36"/>
      <c r="D50" s="36"/>
      <c r="E50" s="37"/>
      <c r="F50" s="7"/>
    </row>
    <row r="51" spans="1:6" x14ac:dyDescent="0.2">
      <c r="A51" s="36" t="s">
        <v>1389</v>
      </c>
      <c r="B51" s="36" t="s">
        <v>1390</v>
      </c>
      <c r="C51" s="36" t="s">
        <v>1391</v>
      </c>
      <c r="D51" s="36">
        <v>250</v>
      </c>
      <c r="E51" s="37">
        <v>2517.2049999999999</v>
      </c>
      <c r="F51" s="7">
        <v>5.8535101176558504</v>
      </c>
    </row>
    <row r="52" spans="1:6" x14ac:dyDescent="0.2">
      <c r="A52" s="36" t="s">
        <v>1392</v>
      </c>
      <c r="B52" s="36" t="s">
        <v>1393</v>
      </c>
      <c r="C52" s="36" t="s">
        <v>653</v>
      </c>
      <c r="D52" s="36">
        <v>200</v>
      </c>
      <c r="E52" s="37">
        <v>2094.9479999999999</v>
      </c>
      <c r="F52" s="7">
        <v>4.8715934196709796</v>
      </c>
    </row>
    <row r="53" spans="1:6" x14ac:dyDescent="0.2">
      <c r="A53" s="36" t="s">
        <v>1043</v>
      </c>
      <c r="B53" s="36" t="s">
        <v>1044</v>
      </c>
      <c r="C53" s="36" t="s">
        <v>647</v>
      </c>
      <c r="D53" s="36">
        <v>200</v>
      </c>
      <c r="E53" s="37">
        <v>1987.306</v>
      </c>
      <c r="F53" s="7">
        <v>4.6212826439952996</v>
      </c>
    </row>
    <row r="54" spans="1:6" x14ac:dyDescent="0.2">
      <c r="A54" s="36" t="s">
        <v>1168</v>
      </c>
      <c r="B54" s="36" t="s">
        <v>1169</v>
      </c>
      <c r="C54" s="36" t="s">
        <v>1030</v>
      </c>
      <c r="D54" s="36">
        <v>164</v>
      </c>
      <c r="E54" s="37">
        <v>1668.29492</v>
      </c>
      <c r="F54" s="7">
        <v>3.8794540744412398</v>
      </c>
    </row>
    <row r="55" spans="1:6" x14ac:dyDescent="0.2">
      <c r="A55" s="36" t="s">
        <v>1394</v>
      </c>
      <c r="B55" s="36" t="s">
        <v>1395</v>
      </c>
      <c r="C55" s="36" t="s">
        <v>695</v>
      </c>
      <c r="D55" s="36">
        <v>150</v>
      </c>
      <c r="E55" s="37">
        <v>1535.2665</v>
      </c>
      <c r="F55" s="7">
        <v>3.5701097014538301</v>
      </c>
    </row>
    <row r="56" spans="1:6" x14ac:dyDescent="0.2">
      <c r="A56" s="36" t="s">
        <v>833</v>
      </c>
      <c r="B56" s="36" t="s">
        <v>834</v>
      </c>
      <c r="C56" s="36" t="s">
        <v>647</v>
      </c>
      <c r="D56" s="36">
        <v>14</v>
      </c>
      <c r="E56" s="37">
        <v>1528.2778000000001</v>
      </c>
      <c r="F56" s="7">
        <v>3.5538581740020501</v>
      </c>
    </row>
    <row r="57" spans="1:6" x14ac:dyDescent="0.2">
      <c r="A57" s="36" t="s">
        <v>726</v>
      </c>
      <c r="B57" s="36" t="s">
        <v>727</v>
      </c>
      <c r="C57" s="36" t="s">
        <v>683</v>
      </c>
      <c r="D57" s="36">
        <v>15</v>
      </c>
      <c r="E57" s="37">
        <v>1496.8724999999999</v>
      </c>
      <c r="F57" s="7">
        <v>3.4808282692870902</v>
      </c>
    </row>
    <row r="58" spans="1:6" x14ac:dyDescent="0.2">
      <c r="A58" s="36" t="s">
        <v>768</v>
      </c>
      <c r="B58" s="36" t="s">
        <v>769</v>
      </c>
      <c r="C58" s="36" t="s">
        <v>647</v>
      </c>
      <c r="D58" s="36">
        <v>150</v>
      </c>
      <c r="E58" s="37">
        <v>1487.2394999999999</v>
      </c>
      <c r="F58" s="7">
        <v>3.45842768492333</v>
      </c>
    </row>
    <row r="59" spans="1:6" x14ac:dyDescent="0.2">
      <c r="A59" s="36" t="s">
        <v>1396</v>
      </c>
      <c r="B59" s="36" t="s">
        <v>1397</v>
      </c>
      <c r="C59" s="36" t="s">
        <v>1398</v>
      </c>
      <c r="D59" s="36">
        <v>150</v>
      </c>
      <c r="E59" s="37">
        <v>1483.5105000000001</v>
      </c>
      <c r="F59" s="7">
        <v>3.4497562659373</v>
      </c>
    </row>
    <row r="60" spans="1:6" x14ac:dyDescent="0.2">
      <c r="A60" s="36" t="s">
        <v>718</v>
      </c>
      <c r="B60" s="36" t="s">
        <v>719</v>
      </c>
      <c r="C60" s="36" t="s">
        <v>663</v>
      </c>
      <c r="D60" s="36">
        <v>100</v>
      </c>
      <c r="E60" s="37">
        <v>1019.934</v>
      </c>
      <c r="F60" s="7">
        <v>2.3717551762137798</v>
      </c>
    </row>
    <row r="61" spans="1:6" x14ac:dyDescent="0.2">
      <c r="A61" s="36" t="s">
        <v>1399</v>
      </c>
      <c r="B61" s="36" t="s">
        <v>1400</v>
      </c>
      <c r="C61" s="36" t="s">
        <v>683</v>
      </c>
      <c r="D61" s="36">
        <v>100</v>
      </c>
      <c r="E61" s="37">
        <v>1009.923</v>
      </c>
      <c r="F61" s="7">
        <v>2.34847559040815</v>
      </c>
    </row>
    <row r="62" spans="1:6" x14ac:dyDescent="0.2">
      <c r="A62" s="36" t="s">
        <v>1401</v>
      </c>
      <c r="B62" s="36" t="s">
        <v>1402</v>
      </c>
      <c r="C62" s="36" t="s">
        <v>683</v>
      </c>
      <c r="D62" s="36">
        <v>100</v>
      </c>
      <c r="E62" s="37">
        <v>957.38800000000003</v>
      </c>
      <c r="F62" s="7">
        <v>2.2263106677931699</v>
      </c>
    </row>
    <row r="63" spans="1:6" x14ac:dyDescent="0.2">
      <c r="A63" s="36" t="s">
        <v>1403</v>
      </c>
      <c r="B63" s="36" t="s">
        <v>1404</v>
      </c>
      <c r="C63" s="36" t="s">
        <v>683</v>
      </c>
      <c r="D63" s="36">
        <v>50</v>
      </c>
      <c r="E63" s="37">
        <v>500.87599999999998</v>
      </c>
      <c r="F63" s="7">
        <v>1.16473737088993</v>
      </c>
    </row>
    <row r="64" spans="1:6" x14ac:dyDescent="0.2">
      <c r="A64" s="36" t="s">
        <v>1405</v>
      </c>
      <c r="B64" s="36" t="s">
        <v>1406</v>
      </c>
      <c r="C64" s="36" t="s">
        <v>663</v>
      </c>
      <c r="D64" s="36">
        <v>50</v>
      </c>
      <c r="E64" s="37">
        <v>498.49200000000002</v>
      </c>
      <c r="F64" s="7">
        <v>1.15919361576451</v>
      </c>
    </row>
    <row r="65" spans="1:6" x14ac:dyDescent="0.2">
      <c r="A65" s="36" t="s">
        <v>1407</v>
      </c>
      <c r="B65" s="36" t="s">
        <v>1408</v>
      </c>
      <c r="C65" s="36" t="s">
        <v>683</v>
      </c>
      <c r="D65" s="36">
        <v>50</v>
      </c>
      <c r="E65" s="37">
        <v>494.66149999999999</v>
      </c>
      <c r="F65" s="7">
        <v>1.1502861686135299</v>
      </c>
    </row>
    <row r="66" spans="1:6" x14ac:dyDescent="0.2">
      <c r="A66" s="36" t="s">
        <v>1409</v>
      </c>
      <c r="B66" s="36" t="s">
        <v>1410</v>
      </c>
      <c r="C66" s="36" t="s">
        <v>698</v>
      </c>
      <c r="D66" s="36">
        <v>50</v>
      </c>
      <c r="E66" s="37">
        <v>493.62849999999997</v>
      </c>
      <c r="F66" s="7">
        <v>1.1478840297525601</v>
      </c>
    </row>
    <row r="67" spans="1:6" x14ac:dyDescent="0.2">
      <c r="A67" s="36" t="s">
        <v>1411</v>
      </c>
      <c r="B67" s="36" t="s">
        <v>1412</v>
      </c>
      <c r="C67" s="36" t="s">
        <v>683</v>
      </c>
      <c r="D67" s="36">
        <v>50</v>
      </c>
      <c r="E67" s="37">
        <v>491.74650000000003</v>
      </c>
      <c r="F67" s="7">
        <v>1.1435076257483401</v>
      </c>
    </row>
    <row r="68" spans="1:6" x14ac:dyDescent="0.2">
      <c r="A68" s="36" t="s">
        <v>1070</v>
      </c>
      <c r="B68" s="36" t="s">
        <v>1071</v>
      </c>
      <c r="C68" s="36" t="s">
        <v>1030</v>
      </c>
      <c r="D68" s="36">
        <v>30</v>
      </c>
      <c r="E68" s="37">
        <v>306.48090000000002</v>
      </c>
      <c r="F68" s="7">
        <v>0.71269088096451105</v>
      </c>
    </row>
    <row r="69" spans="1:6" x14ac:dyDescent="0.2">
      <c r="A69" s="35" t="s">
        <v>131</v>
      </c>
      <c r="B69" s="36"/>
      <c r="C69" s="36"/>
      <c r="D69" s="36"/>
      <c r="E69" s="38">
        <f>SUM(E51:E68)</f>
        <v>21572.051119999993</v>
      </c>
      <c r="F69" s="6">
        <f>SUM(F51:F68)</f>
        <v>50.163661477515468</v>
      </c>
    </row>
    <row r="70" spans="1:6" x14ac:dyDescent="0.2">
      <c r="A70" s="36"/>
      <c r="B70" s="36"/>
      <c r="C70" s="36"/>
      <c r="D70" s="36"/>
      <c r="E70" s="37"/>
      <c r="F70" s="7"/>
    </row>
    <row r="71" spans="1:6" x14ac:dyDescent="0.2">
      <c r="A71" s="35" t="s">
        <v>1413</v>
      </c>
      <c r="B71" s="36"/>
      <c r="C71" s="36"/>
      <c r="D71" s="36"/>
      <c r="E71" s="37"/>
      <c r="F71" s="7"/>
    </row>
    <row r="72" spans="1:6" x14ac:dyDescent="0.2">
      <c r="A72" s="36" t="s">
        <v>1414</v>
      </c>
      <c r="B72" s="36" t="s">
        <v>1415</v>
      </c>
      <c r="C72" s="36" t="s">
        <v>1416</v>
      </c>
      <c r="D72" s="36">
        <v>3525000</v>
      </c>
      <c r="E72" s="37">
        <v>3228.1950000000002</v>
      </c>
      <c r="F72" s="7">
        <v>7.5068467185890801</v>
      </c>
    </row>
    <row r="73" spans="1:6" x14ac:dyDescent="0.2">
      <c r="A73" s="35" t="s">
        <v>131</v>
      </c>
      <c r="B73" s="36"/>
      <c r="C73" s="36"/>
      <c r="D73" s="36"/>
      <c r="E73" s="38">
        <f>SUM(E72:E72)</f>
        <v>3228.1950000000002</v>
      </c>
      <c r="F73" s="6">
        <f>SUM(F72:F72)</f>
        <v>7.5068467185890801</v>
      </c>
    </row>
    <row r="74" spans="1:6" x14ac:dyDescent="0.2">
      <c r="A74" s="36"/>
      <c r="B74" s="36"/>
      <c r="C74" s="36"/>
      <c r="D74" s="36"/>
      <c r="E74" s="37"/>
      <c r="F74" s="7"/>
    </row>
    <row r="75" spans="1:6" x14ac:dyDescent="0.2">
      <c r="A75" s="35" t="s">
        <v>131</v>
      </c>
      <c r="B75" s="36"/>
      <c r="C75" s="36"/>
      <c r="D75" s="36"/>
      <c r="E75" s="38">
        <v>41834.420119999995</v>
      </c>
      <c r="F75" s="6">
        <v>97.281787315171215</v>
      </c>
    </row>
    <row r="76" spans="1:6" x14ac:dyDescent="0.2">
      <c r="A76" s="36"/>
      <c r="B76" s="36"/>
      <c r="C76" s="36"/>
      <c r="D76" s="36"/>
      <c r="E76" s="37"/>
      <c r="F76" s="7"/>
    </row>
    <row r="77" spans="1:6" x14ac:dyDescent="0.2">
      <c r="A77" s="35" t="s">
        <v>139</v>
      </c>
      <c r="B77" s="36"/>
      <c r="C77" s="36"/>
      <c r="D77" s="36"/>
      <c r="E77" s="38">
        <v>1168.9224288</v>
      </c>
      <c r="F77" s="6">
        <v>2.72</v>
      </c>
    </row>
    <row r="78" spans="1:6" x14ac:dyDescent="0.2">
      <c r="A78" s="36"/>
      <c r="B78" s="36"/>
      <c r="C78" s="36"/>
      <c r="D78" s="36"/>
      <c r="E78" s="37"/>
      <c r="F78" s="7"/>
    </row>
    <row r="79" spans="1:6" x14ac:dyDescent="0.2">
      <c r="A79" s="39" t="s">
        <v>140</v>
      </c>
      <c r="B79" s="40"/>
      <c r="C79" s="40"/>
      <c r="D79" s="40"/>
      <c r="E79" s="41">
        <v>43003.342428800002</v>
      </c>
      <c r="F79" s="8">
        <f xml:space="preserve"> ROUND(SUM(F75:F78),2)</f>
        <v>100</v>
      </c>
    </row>
    <row r="80" spans="1:6" x14ac:dyDescent="0.2">
      <c r="F80" s="9" t="s">
        <v>1140</v>
      </c>
    </row>
    <row r="81" spans="1:4" x14ac:dyDescent="0.2">
      <c r="A81" s="4" t="s">
        <v>141</v>
      </c>
    </row>
    <row r="82" spans="1:4" x14ac:dyDescent="0.2">
      <c r="A82" s="4" t="s">
        <v>142</v>
      </c>
    </row>
    <row r="83" spans="1:4" x14ac:dyDescent="0.2">
      <c r="A83" s="4" t="s">
        <v>143</v>
      </c>
    </row>
    <row r="84" spans="1:4" x14ac:dyDescent="0.2">
      <c r="A84" s="2" t="s">
        <v>638</v>
      </c>
      <c r="D84" s="10">
        <v>19.727599999999999</v>
      </c>
    </row>
    <row r="85" spans="1:4" x14ac:dyDescent="0.2">
      <c r="A85" s="2" t="s">
        <v>1142</v>
      </c>
      <c r="D85" s="10">
        <v>123.1377</v>
      </c>
    </row>
    <row r="86" spans="1:4" x14ac:dyDescent="0.2">
      <c r="A86" s="2" t="s">
        <v>639</v>
      </c>
      <c r="D86" s="10">
        <v>19.084800000000001</v>
      </c>
    </row>
    <row r="87" spans="1:4" x14ac:dyDescent="0.2">
      <c r="A87" s="2" t="s">
        <v>1141</v>
      </c>
      <c r="D87" s="10">
        <v>119.3865</v>
      </c>
    </row>
    <row r="89" spans="1:4" x14ac:dyDescent="0.2">
      <c r="A89" s="4" t="s">
        <v>148</v>
      </c>
    </row>
    <row r="90" spans="1:4" x14ac:dyDescent="0.2">
      <c r="A90" s="2" t="s">
        <v>1142</v>
      </c>
      <c r="D90" s="10">
        <v>126.476</v>
      </c>
    </row>
    <row r="91" spans="1:4" x14ac:dyDescent="0.2">
      <c r="A91" s="2" t="s">
        <v>1141</v>
      </c>
      <c r="D91" s="10">
        <v>122.14239999999999</v>
      </c>
    </row>
    <row r="92" spans="1:4" x14ac:dyDescent="0.2">
      <c r="A92" s="2" t="s">
        <v>638</v>
      </c>
      <c r="D92" s="10">
        <v>18.650500000000001</v>
      </c>
    </row>
    <row r="93" spans="1:4" x14ac:dyDescent="0.2">
      <c r="A93" s="2" t="s">
        <v>639</v>
      </c>
      <c r="D93" s="10">
        <v>17.919899999999998</v>
      </c>
    </row>
    <row r="95" spans="1:4" x14ac:dyDescent="0.2">
      <c r="A95" s="4" t="s">
        <v>149</v>
      </c>
      <c r="D95" s="42"/>
    </row>
    <row r="96" spans="1:4" x14ac:dyDescent="0.2">
      <c r="A96" s="22" t="s">
        <v>634</v>
      </c>
      <c r="B96" s="23"/>
      <c r="C96" s="51" t="s">
        <v>635</v>
      </c>
      <c r="D96" s="52"/>
    </row>
    <row r="97" spans="1:4" x14ac:dyDescent="0.2">
      <c r="A97" s="53"/>
      <c r="B97" s="54"/>
      <c r="C97" s="24" t="s">
        <v>636</v>
      </c>
      <c r="D97" s="24" t="s">
        <v>637</v>
      </c>
    </row>
    <row r="98" spans="1:4" x14ac:dyDescent="0.2">
      <c r="A98" s="25" t="s">
        <v>639</v>
      </c>
      <c r="B98" s="26"/>
      <c r="C98" s="27">
        <v>1.155624032</v>
      </c>
      <c r="D98" s="27">
        <v>1.0706638079999999</v>
      </c>
    </row>
    <row r="99" spans="1:4" x14ac:dyDescent="0.2">
      <c r="A99" s="25" t="s">
        <v>638</v>
      </c>
      <c r="B99" s="26"/>
      <c r="C99" s="27">
        <v>1.155624032</v>
      </c>
      <c r="D99" s="27">
        <v>1.0706638079999999</v>
      </c>
    </row>
    <row r="102" spans="1:4" x14ac:dyDescent="0.2">
      <c r="A102" s="4" t="s">
        <v>924</v>
      </c>
      <c r="D102" s="13">
        <v>4.1410347344592546</v>
      </c>
    </row>
  </sheetData>
  <mergeCells count="3">
    <mergeCell ref="B1:E1"/>
    <mergeCell ref="C96:D96"/>
    <mergeCell ref="A97:B9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showGridLines="0" workbookViewId="0"/>
  </sheetViews>
  <sheetFormatPr defaultRowHeight="11.25" x14ac:dyDescent="0.2"/>
  <cols>
    <col min="1" max="1" width="38" style="2" customWidth="1"/>
    <col min="2" max="2" width="42.5703125" style="2" customWidth="1"/>
    <col min="3" max="3" width="18" style="2" customWidth="1"/>
    <col min="4" max="4" width="7.42578125" style="2" customWidth="1"/>
    <col min="5" max="5" width="23" style="13" customWidth="1"/>
    <col min="6" max="6" width="15.5703125" style="1" customWidth="1"/>
    <col min="7" max="16384" width="9.140625" style="2"/>
  </cols>
  <sheetData>
    <row r="1" spans="1:6" x14ac:dyDescent="0.2">
      <c r="A1" s="4"/>
      <c r="B1" s="55" t="s">
        <v>1417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1388</v>
      </c>
      <c r="D3" s="43" t="s">
        <v>4</v>
      </c>
      <c r="E3" s="44" t="s">
        <v>5</v>
      </c>
      <c r="F3" s="3" t="s">
        <v>6</v>
      </c>
    </row>
    <row r="4" spans="1:6" x14ac:dyDescent="0.2">
      <c r="A4" s="40"/>
      <c r="B4" s="40"/>
      <c r="C4" s="40"/>
      <c r="D4" s="40"/>
      <c r="E4" s="45"/>
      <c r="F4" s="5"/>
    </row>
    <row r="5" spans="1:6" x14ac:dyDescent="0.2">
      <c r="A5" s="35" t="s">
        <v>7</v>
      </c>
      <c r="B5" s="36"/>
      <c r="C5" s="36"/>
      <c r="D5" s="36"/>
      <c r="E5" s="37"/>
      <c r="F5" s="7"/>
    </row>
    <row r="6" spans="1:6" x14ac:dyDescent="0.2">
      <c r="A6" s="35" t="s">
        <v>8</v>
      </c>
      <c r="B6" s="36"/>
      <c r="C6" s="36"/>
      <c r="D6" s="36"/>
      <c r="E6" s="37"/>
      <c r="F6" s="7"/>
    </row>
    <row r="7" spans="1:6" x14ac:dyDescent="0.2">
      <c r="A7" s="36" t="s">
        <v>9</v>
      </c>
      <c r="B7" s="36" t="s">
        <v>10</v>
      </c>
      <c r="C7" s="36" t="s">
        <v>11</v>
      </c>
      <c r="D7" s="36">
        <v>29743</v>
      </c>
      <c r="E7" s="37">
        <v>596.55535099999997</v>
      </c>
      <c r="F7" s="7">
        <v>1.39467987270621</v>
      </c>
    </row>
    <row r="8" spans="1:6" x14ac:dyDescent="0.2">
      <c r="A8" s="36" t="s">
        <v>30</v>
      </c>
      <c r="B8" s="36" t="s">
        <v>31</v>
      </c>
      <c r="C8" s="36" t="s">
        <v>11</v>
      </c>
      <c r="D8" s="36">
        <v>95488</v>
      </c>
      <c r="E8" s="37">
        <v>566.81676800000002</v>
      </c>
      <c r="F8" s="7">
        <v>1.32515438260143</v>
      </c>
    </row>
    <row r="9" spans="1:6" x14ac:dyDescent="0.2">
      <c r="A9" s="36" t="s">
        <v>12</v>
      </c>
      <c r="B9" s="36" t="s">
        <v>13</v>
      </c>
      <c r="C9" s="36" t="s">
        <v>14</v>
      </c>
      <c r="D9" s="36">
        <v>40197</v>
      </c>
      <c r="E9" s="37">
        <v>462.3659925</v>
      </c>
      <c r="F9" s="7">
        <v>1.0809601195976499</v>
      </c>
    </row>
    <row r="10" spans="1:6" x14ac:dyDescent="0.2">
      <c r="A10" s="36" t="s">
        <v>20</v>
      </c>
      <c r="B10" s="36" t="s">
        <v>21</v>
      </c>
      <c r="C10" s="36" t="s">
        <v>22</v>
      </c>
      <c r="D10" s="36">
        <v>100000</v>
      </c>
      <c r="E10" s="37">
        <v>439.85</v>
      </c>
      <c r="F10" s="7">
        <v>1.0283202404965499</v>
      </c>
    </row>
    <row r="11" spans="1:6" x14ac:dyDescent="0.2">
      <c r="A11" s="36" t="s">
        <v>25</v>
      </c>
      <c r="B11" s="36" t="s">
        <v>26</v>
      </c>
      <c r="C11" s="36" t="s">
        <v>27</v>
      </c>
      <c r="D11" s="36">
        <v>55860</v>
      </c>
      <c r="E11" s="37">
        <v>426.23973000000001</v>
      </c>
      <c r="F11" s="7">
        <v>0.996500947283813</v>
      </c>
    </row>
    <row r="12" spans="1:6" x14ac:dyDescent="0.2">
      <c r="A12" s="36" t="s">
        <v>292</v>
      </c>
      <c r="B12" s="36" t="s">
        <v>293</v>
      </c>
      <c r="C12" s="36" t="s">
        <v>233</v>
      </c>
      <c r="D12" s="36">
        <v>170586</v>
      </c>
      <c r="E12" s="37">
        <v>346.03370100000001</v>
      </c>
      <c r="F12" s="7">
        <v>0.80898819741328098</v>
      </c>
    </row>
    <row r="13" spans="1:6" x14ac:dyDescent="0.2">
      <c r="A13" s="36" t="s">
        <v>288</v>
      </c>
      <c r="B13" s="36" t="s">
        <v>289</v>
      </c>
      <c r="C13" s="36" t="s">
        <v>52</v>
      </c>
      <c r="D13" s="36">
        <v>67697</v>
      </c>
      <c r="E13" s="37">
        <v>345.32239700000002</v>
      </c>
      <c r="F13" s="7">
        <v>0.80732524799792105</v>
      </c>
    </row>
    <row r="14" spans="1:6" x14ac:dyDescent="0.2">
      <c r="A14" s="36" t="s">
        <v>28</v>
      </c>
      <c r="B14" s="36" t="s">
        <v>29</v>
      </c>
      <c r="C14" s="36" t="s">
        <v>11</v>
      </c>
      <c r="D14" s="36">
        <v>30909</v>
      </c>
      <c r="E14" s="37">
        <v>342.7653555</v>
      </c>
      <c r="F14" s="7">
        <v>0.80134717017539103</v>
      </c>
    </row>
    <row r="15" spans="1:6" x14ac:dyDescent="0.2">
      <c r="A15" s="36" t="s">
        <v>39</v>
      </c>
      <c r="B15" s="36" t="s">
        <v>40</v>
      </c>
      <c r="C15" s="36" t="s">
        <v>11</v>
      </c>
      <c r="D15" s="36">
        <v>96034</v>
      </c>
      <c r="E15" s="37">
        <v>300.826505</v>
      </c>
      <c r="F15" s="7">
        <v>0.70329881543557304</v>
      </c>
    </row>
    <row r="16" spans="1:6" x14ac:dyDescent="0.2">
      <c r="A16" s="36" t="s">
        <v>296</v>
      </c>
      <c r="B16" s="36" t="s">
        <v>297</v>
      </c>
      <c r="C16" s="36" t="s">
        <v>85</v>
      </c>
      <c r="D16" s="36">
        <v>26000</v>
      </c>
      <c r="E16" s="37">
        <v>296.88099999999997</v>
      </c>
      <c r="F16" s="7">
        <v>0.69407466481495195</v>
      </c>
    </row>
    <row r="17" spans="1:6" x14ac:dyDescent="0.2">
      <c r="A17" s="36" t="s">
        <v>97</v>
      </c>
      <c r="B17" s="36" t="s">
        <v>98</v>
      </c>
      <c r="C17" s="36" t="s">
        <v>88</v>
      </c>
      <c r="D17" s="36">
        <v>60000</v>
      </c>
      <c r="E17" s="37">
        <v>295.38</v>
      </c>
      <c r="F17" s="7">
        <v>0.690565494231832</v>
      </c>
    </row>
    <row r="18" spans="1:6" x14ac:dyDescent="0.2">
      <c r="A18" s="36" t="s">
        <v>37</v>
      </c>
      <c r="B18" s="36" t="s">
        <v>38</v>
      </c>
      <c r="C18" s="36" t="s">
        <v>19</v>
      </c>
      <c r="D18" s="36">
        <v>40000</v>
      </c>
      <c r="E18" s="37">
        <v>242</v>
      </c>
      <c r="F18" s="7">
        <v>0.56576900807130903</v>
      </c>
    </row>
    <row r="19" spans="1:6" x14ac:dyDescent="0.2">
      <c r="A19" s="36" t="s">
        <v>53</v>
      </c>
      <c r="B19" s="36" t="s">
        <v>54</v>
      </c>
      <c r="C19" s="36" t="s">
        <v>27</v>
      </c>
      <c r="D19" s="36">
        <v>6500</v>
      </c>
      <c r="E19" s="37">
        <v>239.94425000000001</v>
      </c>
      <c r="F19" s="7">
        <v>0.56096289386328202</v>
      </c>
    </row>
    <row r="20" spans="1:6" x14ac:dyDescent="0.2">
      <c r="A20" s="36" t="s">
        <v>78</v>
      </c>
      <c r="B20" s="36" t="s">
        <v>79</v>
      </c>
      <c r="C20" s="36" t="s">
        <v>80</v>
      </c>
      <c r="D20" s="36">
        <v>142397</v>
      </c>
      <c r="E20" s="37">
        <v>232.17830850000001</v>
      </c>
      <c r="F20" s="7">
        <v>0.542806988825287</v>
      </c>
    </row>
    <row r="21" spans="1:6" x14ac:dyDescent="0.2">
      <c r="A21" s="36" t="s">
        <v>32</v>
      </c>
      <c r="B21" s="36" t="s">
        <v>33</v>
      </c>
      <c r="C21" s="36" t="s">
        <v>34</v>
      </c>
      <c r="D21" s="36">
        <v>10300</v>
      </c>
      <c r="E21" s="37">
        <v>229.21105</v>
      </c>
      <c r="F21" s="7">
        <v>0.53586986941108805</v>
      </c>
    </row>
    <row r="22" spans="1:6" x14ac:dyDescent="0.2">
      <c r="A22" s="36" t="s">
        <v>557</v>
      </c>
      <c r="B22" s="36" t="s">
        <v>558</v>
      </c>
      <c r="C22" s="36" t="s">
        <v>359</v>
      </c>
      <c r="D22" s="36">
        <v>25000</v>
      </c>
      <c r="E22" s="37">
        <v>224.07499999999999</v>
      </c>
      <c r="F22" s="7">
        <v>0.52386235737015996</v>
      </c>
    </row>
    <row r="23" spans="1:6" x14ac:dyDescent="0.2">
      <c r="A23" s="36" t="s">
        <v>23</v>
      </c>
      <c r="B23" s="36" t="s">
        <v>24</v>
      </c>
      <c r="C23" s="36" t="s">
        <v>11</v>
      </c>
      <c r="D23" s="36">
        <v>62881</v>
      </c>
      <c r="E23" s="37">
        <v>222.85026400000001</v>
      </c>
      <c r="F23" s="7">
        <v>0.52099906120541095</v>
      </c>
    </row>
    <row r="24" spans="1:6" x14ac:dyDescent="0.2">
      <c r="A24" s="36" t="s">
        <v>35</v>
      </c>
      <c r="B24" s="36" t="s">
        <v>36</v>
      </c>
      <c r="C24" s="36" t="s">
        <v>14</v>
      </c>
      <c r="D24" s="36">
        <v>22516</v>
      </c>
      <c r="E24" s="37">
        <v>222.131598</v>
      </c>
      <c r="F24" s="7">
        <v>0.51931890025518501</v>
      </c>
    </row>
    <row r="25" spans="1:6" x14ac:dyDescent="0.2">
      <c r="A25" s="36" t="s">
        <v>15</v>
      </c>
      <c r="B25" s="36" t="s">
        <v>16</v>
      </c>
      <c r="C25" s="36" t="s">
        <v>11</v>
      </c>
      <c r="D25" s="36">
        <v>59075</v>
      </c>
      <c r="E25" s="37">
        <v>208.5052125</v>
      </c>
      <c r="F25" s="7">
        <v>0.48746193080091998</v>
      </c>
    </row>
    <row r="26" spans="1:6" x14ac:dyDescent="0.2">
      <c r="A26" s="36" t="s">
        <v>81</v>
      </c>
      <c r="B26" s="36" t="s">
        <v>82</v>
      </c>
      <c r="C26" s="36" t="s">
        <v>11</v>
      </c>
      <c r="D26" s="36">
        <v>11159</v>
      </c>
      <c r="E26" s="37">
        <v>195.62842900000001</v>
      </c>
      <c r="F26" s="7">
        <v>0.45735744721437399</v>
      </c>
    </row>
    <row r="27" spans="1:6" x14ac:dyDescent="0.2">
      <c r="A27" s="36" t="s">
        <v>45</v>
      </c>
      <c r="B27" s="36" t="s">
        <v>46</v>
      </c>
      <c r="C27" s="36" t="s">
        <v>34</v>
      </c>
      <c r="D27" s="36">
        <v>45000</v>
      </c>
      <c r="E27" s="37">
        <v>191.61</v>
      </c>
      <c r="F27" s="7">
        <v>0.44796280841546898</v>
      </c>
    </row>
    <row r="28" spans="1:6" x14ac:dyDescent="0.2">
      <c r="A28" s="36" t="s">
        <v>227</v>
      </c>
      <c r="B28" s="36" t="s">
        <v>228</v>
      </c>
      <c r="C28" s="36" t="s">
        <v>52</v>
      </c>
      <c r="D28" s="36">
        <v>16810</v>
      </c>
      <c r="E28" s="37">
        <v>189.66722999999999</v>
      </c>
      <c r="F28" s="7">
        <v>0.44342082884600398</v>
      </c>
    </row>
    <row r="29" spans="1:6" x14ac:dyDescent="0.2">
      <c r="A29" s="36" t="s">
        <v>118</v>
      </c>
      <c r="B29" s="36" t="s">
        <v>119</v>
      </c>
      <c r="C29" s="36" t="s">
        <v>106</v>
      </c>
      <c r="D29" s="36">
        <v>20015</v>
      </c>
      <c r="E29" s="37">
        <v>180.91558499999999</v>
      </c>
      <c r="F29" s="7">
        <v>0.42296045896731699</v>
      </c>
    </row>
    <row r="30" spans="1:6" x14ac:dyDescent="0.2">
      <c r="A30" s="36" t="s">
        <v>290</v>
      </c>
      <c r="B30" s="36" t="s">
        <v>291</v>
      </c>
      <c r="C30" s="36" t="s">
        <v>27</v>
      </c>
      <c r="D30" s="36">
        <v>25761</v>
      </c>
      <c r="E30" s="37">
        <v>179.50264799999999</v>
      </c>
      <c r="F30" s="7">
        <v>0.419657169855923</v>
      </c>
    </row>
    <row r="31" spans="1:6" x14ac:dyDescent="0.2">
      <c r="A31" s="36" t="s">
        <v>125</v>
      </c>
      <c r="B31" s="36" t="s">
        <v>126</v>
      </c>
      <c r="C31" s="36" t="s">
        <v>127</v>
      </c>
      <c r="D31" s="36">
        <v>102025</v>
      </c>
      <c r="E31" s="37">
        <v>176.91135</v>
      </c>
      <c r="F31" s="7">
        <v>0.41359900415725698</v>
      </c>
    </row>
    <row r="32" spans="1:6" x14ac:dyDescent="0.2">
      <c r="A32" s="36" t="s">
        <v>69</v>
      </c>
      <c r="B32" s="36" t="s">
        <v>70</v>
      </c>
      <c r="C32" s="36" t="s">
        <v>52</v>
      </c>
      <c r="D32" s="36">
        <v>52290</v>
      </c>
      <c r="E32" s="37">
        <v>161.78525999999999</v>
      </c>
      <c r="F32" s="7">
        <v>0.37823589285437498</v>
      </c>
    </row>
    <row r="33" spans="1:6" x14ac:dyDescent="0.2">
      <c r="A33" s="36" t="s">
        <v>43</v>
      </c>
      <c r="B33" s="36" t="s">
        <v>44</v>
      </c>
      <c r="C33" s="36" t="s">
        <v>27</v>
      </c>
      <c r="D33" s="36">
        <v>40000</v>
      </c>
      <c r="E33" s="37">
        <v>159.80000000000001</v>
      </c>
      <c r="F33" s="7">
        <v>0.37359457640411298</v>
      </c>
    </row>
    <row r="34" spans="1:6" x14ac:dyDescent="0.2">
      <c r="A34" s="36" t="s">
        <v>83</v>
      </c>
      <c r="B34" s="36" t="s">
        <v>84</v>
      </c>
      <c r="C34" s="36" t="s">
        <v>85</v>
      </c>
      <c r="D34" s="36">
        <v>17000</v>
      </c>
      <c r="E34" s="37">
        <v>137.71700000000001</v>
      </c>
      <c r="F34" s="7">
        <v>0.32196698547337399</v>
      </c>
    </row>
    <row r="35" spans="1:6" x14ac:dyDescent="0.2">
      <c r="A35" s="36" t="s">
        <v>76</v>
      </c>
      <c r="B35" s="36" t="s">
        <v>77</v>
      </c>
      <c r="C35" s="36" t="s">
        <v>34</v>
      </c>
      <c r="D35" s="36">
        <v>21942</v>
      </c>
      <c r="E35" s="37">
        <v>127.241658</v>
      </c>
      <c r="F35" s="7">
        <v>0.29747680426449902</v>
      </c>
    </row>
    <row r="36" spans="1:6" x14ac:dyDescent="0.2">
      <c r="A36" s="36" t="s">
        <v>50</v>
      </c>
      <c r="B36" s="36" t="s">
        <v>51</v>
      </c>
      <c r="C36" s="36" t="s">
        <v>52</v>
      </c>
      <c r="D36" s="36">
        <v>10000</v>
      </c>
      <c r="E36" s="37">
        <v>114.655</v>
      </c>
      <c r="F36" s="7">
        <v>0.26805060173725598</v>
      </c>
    </row>
    <row r="37" spans="1:6" x14ac:dyDescent="0.2">
      <c r="A37" s="36" t="s">
        <v>89</v>
      </c>
      <c r="B37" s="36" t="s">
        <v>90</v>
      </c>
      <c r="C37" s="36" t="s">
        <v>91</v>
      </c>
      <c r="D37" s="36">
        <v>77000</v>
      </c>
      <c r="E37" s="37">
        <v>110.95699999999999</v>
      </c>
      <c r="F37" s="7">
        <v>0.25940509020069502</v>
      </c>
    </row>
    <row r="38" spans="1:6" x14ac:dyDescent="0.2">
      <c r="A38" s="36" t="s">
        <v>300</v>
      </c>
      <c r="B38" s="36" t="s">
        <v>301</v>
      </c>
      <c r="C38" s="36" t="s">
        <v>52</v>
      </c>
      <c r="D38" s="36">
        <v>9526</v>
      </c>
      <c r="E38" s="37">
        <v>106.819801</v>
      </c>
      <c r="F38" s="7">
        <v>0.24973278038902699</v>
      </c>
    </row>
    <row r="39" spans="1:6" x14ac:dyDescent="0.2">
      <c r="A39" s="36" t="s">
        <v>116</v>
      </c>
      <c r="B39" s="36" t="s">
        <v>117</v>
      </c>
      <c r="C39" s="36" t="s">
        <v>11</v>
      </c>
      <c r="D39" s="36">
        <v>70000</v>
      </c>
      <c r="E39" s="37">
        <v>77.63</v>
      </c>
      <c r="F39" s="7">
        <v>0.181490281390809</v>
      </c>
    </row>
    <row r="40" spans="1:6" x14ac:dyDescent="0.2">
      <c r="A40" s="36" t="s">
        <v>544</v>
      </c>
      <c r="B40" s="36" t="s">
        <v>545</v>
      </c>
      <c r="C40" s="36" t="s">
        <v>91</v>
      </c>
      <c r="D40" s="36">
        <v>30000</v>
      </c>
      <c r="E40" s="37">
        <v>68.745000000000005</v>
      </c>
      <c r="F40" s="7">
        <v>0.160718142396125</v>
      </c>
    </row>
    <row r="41" spans="1:6" x14ac:dyDescent="0.2">
      <c r="A41" s="36" t="s">
        <v>237</v>
      </c>
      <c r="B41" s="36" t="s">
        <v>238</v>
      </c>
      <c r="C41" s="36" t="s">
        <v>239</v>
      </c>
      <c r="D41" s="36">
        <v>581</v>
      </c>
      <c r="E41" s="37">
        <v>1.7403854999999999</v>
      </c>
      <c r="F41" s="46" t="s">
        <v>1346</v>
      </c>
    </row>
    <row r="42" spans="1:6" x14ac:dyDescent="0.2">
      <c r="A42" s="35" t="s">
        <v>131</v>
      </c>
      <c r="B42" s="36"/>
      <c r="C42" s="36"/>
      <c r="D42" s="36"/>
      <c r="E42" s="38">
        <f>SUM(E7:E41)</f>
        <v>8421.2588294999987</v>
      </c>
      <c r="F42" s="6">
        <f>SUM(F7:F41)</f>
        <v>19.683895035123854</v>
      </c>
    </row>
    <row r="43" spans="1:6" x14ac:dyDescent="0.2">
      <c r="A43" s="36"/>
      <c r="B43" s="36"/>
      <c r="C43" s="36"/>
      <c r="D43" s="36"/>
      <c r="E43" s="37"/>
      <c r="F43" s="7"/>
    </row>
    <row r="44" spans="1:6" x14ac:dyDescent="0.2">
      <c r="A44" s="35" t="s">
        <v>644</v>
      </c>
      <c r="B44" s="36"/>
      <c r="C44" s="36"/>
      <c r="D44" s="36"/>
      <c r="E44" s="37"/>
      <c r="F44" s="7"/>
    </row>
    <row r="45" spans="1:6" x14ac:dyDescent="0.2">
      <c r="A45" s="35" t="s">
        <v>8</v>
      </c>
      <c r="B45" s="36"/>
      <c r="C45" s="36"/>
      <c r="D45" s="36"/>
      <c r="E45" s="37"/>
      <c r="F45" s="7"/>
    </row>
    <row r="46" spans="1:6" x14ac:dyDescent="0.2">
      <c r="A46" s="35"/>
      <c r="B46" s="36"/>
      <c r="C46" s="36"/>
      <c r="D46" s="36"/>
      <c r="E46" s="37"/>
      <c r="F46" s="7"/>
    </row>
    <row r="47" spans="1:6" x14ac:dyDescent="0.2">
      <c r="A47" s="36" t="s">
        <v>761</v>
      </c>
      <c r="B47" s="36" t="s">
        <v>762</v>
      </c>
      <c r="C47" s="36" t="s">
        <v>763</v>
      </c>
      <c r="D47" s="36">
        <v>300</v>
      </c>
      <c r="E47" s="37">
        <v>3007.3589999999999</v>
      </c>
      <c r="F47" s="7">
        <v>7.03086991051374</v>
      </c>
    </row>
    <row r="48" spans="1:6" x14ac:dyDescent="0.2">
      <c r="A48" s="36" t="s">
        <v>726</v>
      </c>
      <c r="B48" s="36" t="s">
        <v>727</v>
      </c>
      <c r="C48" s="36" t="s">
        <v>683</v>
      </c>
      <c r="D48" s="36">
        <v>30</v>
      </c>
      <c r="E48" s="37">
        <v>2993.7449999999999</v>
      </c>
      <c r="F48" s="7">
        <v>6.9990418969770296</v>
      </c>
    </row>
    <row r="49" spans="1:6" x14ac:dyDescent="0.2">
      <c r="A49" s="36" t="s">
        <v>1396</v>
      </c>
      <c r="B49" s="36" t="s">
        <v>1397</v>
      </c>
      <c r="C49" s="36" t="s">
        <v>1398</v>
      </c>
      <c r="D49" s="36">
        <v>250</v>
      </c>
      <c r="E49" s="37">
        <v>2472.5174999999999</v>
      </c>
      <c r="F49" s="7">
        <v>5.7804701380741896</v>
      </c>
    </row>
    <row r="50" spans="1:6" x14ac:dyDescent="0.2">
      <c r="A50" s="36" t="s">
        <v>1389</v>
      </c>
      <c r="B50" s="36" t="s">
        <v>1390</v>
      </c>
      <c r="C50" s="36" t="s">
        <v>1391</v>
      </c>
      <c r="D50" s="36">
        <v>200</v>
      </c>
      <c r="E50" s="37">
        <v>2013.7639999999999</v>
      </c>
      <c r="F50" s="7">
        <v>4.7079556230153399</v>
      </c>
    </row>
    <row r="51" spans="1:6" x14ac:dyDescent="0.2">
      <c r="A51" s="36" t="s">
        <v>1043</v>
      </c>
      <c r="B51" s="36" t="s">
        <v>1044</v>
      </c>
      <c r="C51" s="36" t="s">
        <v>647</v>
      </c>
      <c r="D51" s="36">
        <v>200</v>
      </c>
      <c r="E51" s="37">
        <v>1987.306</v>
      </c>
      <c r="F51" s="7">
        <v>4.6460997700585196</v>
      </c>
    </row>
    <row r="52" spans="1:6" x14ac:dyDescent="0.2">
      <c r="A52" s="36" t="s">
        <v>1168</v>
      </c>
      <c r="B52" s="36" t="s">
        <v>1169</v>
      </c>
      <c r="C52" s="36" t="s">
        <v>1030</v>
      </c>
      <c r="D52" s="36">
        <v>180</v>
      </c>
      <c r="E52" s="37">
        <v>1831.0554</v>
      </c>
      <c r="F52" s="7">
        <v>4.2808032949653496</v>
      </c>
    </row>
    <row r="53" spans="1:6" x14ac:dyDescent="0.2">
      <c r="A53" s="36" t="s">
        <v>718</v>
      </c>
      <c r="B53" s="36" t="s">
        <v>719</v>
      </c>
      <c r="C53" s="36" t="s">
        <v>663</v>
      </c>
      <c r="D53" s="36">
        <v>170</v>
      </c>
      <c r="E53" s="37">
        <v>1733.8878</v>
      </c>
      <c r="F53" s="7">
        <v>4.0536362839377897</v>
      </c>
    </row>
    <row r="54" spans="1:6" x14ac:dyDescent="0.2">
      <c r="A54" s="36" t="s">
        <v>1403</v>
      </c>
      <c r="B54" s="36" t="s">
        <v>1404</v>
      </c>
      <c r="C54" s="36" t="s">
        <v>683</v>
      </c>
      <c r="D54" s="36">
        <v>150</v>
      </c>
      <c r="E54" s="37">
        <v>1502.6279999999999</v>
      </c>
      <c r="F54" s="7">
        <v>3.5129766655379102</v>
      </c>
    </row>
    <row r="55" spans="1:6" x14ac:dyDescent="0.2">
      <c r="A55" s="36" t="s">
        <v>768</v>
      </c>
      <c r="B55" s="36" t="s">
        <v>769</v>
      </c>
      <c r="C55" s="36" t="s">
        <v>647</v>
      </c>
      <c r="D55" s="36">
        <v>150</v>
      </c>
      <c r="E55" s="37">
        <v>1487.2394999999999</v>
      </c>
      <c r="F55" s="7">
        <v>3.4770000689234299</v>
      </c>
    </row>
    <row r="56" spans="1:6" x14ac:dyDescent="0.2">
      <c r="A56" s="36" t="s">
        <v>770</v>
      </c>
      <c r="B56" s="36" t="s">
        <v>771</v>
      </c>
      <c r="C56" s="36" t="s">
        <v>647</v>
      </c>
      <c r="D56" s="36">
        <v>130</v>
      </c>
      <c r="E56" s="37">
        <v>1286.0822000000001</v>
      </c>
      <c r="F56" s="7">
        <v>3.0067167379841599</v>
      </c>
    </row>
    <row r="57" spans="1:6" x14ac:dyDescent="0.2">
      <c r="A57" s="36" t="s">
        <v>1394</v>
      </c>
      <c r="B57" s="36" t="s">
        <v>1395</v>
      </c>
      <c r="C57" s="36" t="s">
        <v>695</v>
      </c>
      <c r="D57" s="36">
        <v>100</v>
      </c>
      <c r="E57" s="37">
        <v>1023.511</v>
      </c>
      <c r="F57" s="7">
        <v>2.3928545587606398</v>
      </c>
    </row>
    <row r="58" spans="1:6" x14ac:dyDescent="0.2">
      <c r="A58" s="36" t="s">
        <v>1418</v>
      </c>
      <c r="B58" s="36" t="s">
        <v>1419</v>
      </c>
      <c r="C58" s="36" t="s">
        <v>683</v>
      </c>
      <c r="D58" s="36">
        <v>100</v>
      </c>
      <c r="E58" s="37">
        <v>1013.3440000000001</v>
      </c>
      <c r="F58" s="7">
        <v>2.3690852467562502</v>
      </c>
    </row>
    <row r="59" spans="1:6" x14ac:dyDescent="0.2">
      <c r="A59" s="36" t="s">
        <v>1399</v>
      </c>
      <c r="B59" s="36" t="s">
        <v>1400</v>
      </c>
      <c r="C59" s="36" t="s">
        <v>683</v>
      </c>
      <c r="D59" s="36">
        <v>100</v>
      </c>
      <c r="E59" s="37">
        <v>1009.923</v>
      </c>
      <c r="F59" s="7">
        <v>2.3610873303239699</v>
      </c>
    </row>
    <row r="60" spans="1:6" x14ac:dyDescent="0.2">
      <c r="A60" s="36" t="s">
        <v>1407</v>
      </c>
      <c r="B60" s="36" t="s">
        <v>1408</v>
      </c>
      <c r="C60" s="36" t="s">
        <v>683</v>
      </c>
      <c r="D60" s="36">
        <v>100</v>
      </c>
      <c r="E60" s="37">
        <v>989.32299999999998</v>
      </c>
      <c r="F60" s="7">
        <v>2.3129268279840201</v>
      </c>
    </row>
    <row r="61" spans="1:6" x14ac:dyDescent="0.2">
      <c r="A61" s="36" t="s">
        <v>1401</v>
      </c>
      <c r="B61" s="36" t="s">
        <v>1402</v>
      </c>
      <c r="C61" s="36" t="s">
        <v>683</v>
      </c>
      <c r="D61" s="36">
        <v>90</v>
      </c>
      <c r="E61" s="37">
        <v>861.64919999999995</v>
      </c>
      <c r="F61" s="7">
        <v>2.0144397239232901</v>
      </c>
    </row>
    <row r="62" spans="1:6" x14ac:dyDescent="0.2">
      <c r="A62" s="36" t="s">
        <v>1296</v>
      </c>
      <c r="B62" s="36" t="s">
        <v>1297</v>
      </c>
      <c r="C62" s="36" t="s">
        <v>677</v>
      </c>
      <c r="D62" s="36">
        <v>70</v>
      </c>
      <c r="E62" s="37">
        <v>733.52509999999995</v>
      </c>
      <c r="F62" s="7">
        <v>1.71489986868764</v>
      </c>
    </row>
    <row r="63" spans="1:6" x14ac:dyDescent="0.2">
      <c r="A63" s="36" t="s">
        <v>1420</v>
      </c>
      <c r="B63" s="36" t="s">
        <v>1421</v>
      </c>
      <c r="C63" s="36" t="s">
        <v>686</v>
      </c>
      <c r="D63" s="36">
        <v>50</v>
      </c>
      <c r="E63" s="37">
        <v>512.33150000000001</v>
      </c>
      <c r="F63" s="7">
        <v>1.19777390313507</v>
      </c>
    </row>
    <row r="64" spans="1:6" x14ac:dyDescent="0.2">
      <c r="A64" s="36" t="s">
        <v>1405</v>
      </c>
      <c r="B64" s="36" t="s">
        <v>1406</v>
      </c>
      <c r="C64" s="36" t="s">
        <v>663</v>
      </c>
      <c r="D64" s="36">
        <v>50</v>
      </c>
      <c r="E64" s="37">
        <v>498.49200000000002</v>
      </c>
      <c r="F64" s="7">
        <v>1.16541869574993</v>
      </c>
    </row>
    <row r="65" spans="1:6" x14ac:dyDescent="0.2">
      <c r="A65" s="36" t="s">
        <v>704</v>
      </c>
      <c r="B65" s="36" t="s">
        <v>705</v>
      </c>
      <c r="C65" s="36" t="s">
        <v>683</v>
      </c>
      <c r="D65" s="36">
        <v>5</v>
      </c>
      <c r="E65" s="37">
        <v>497.29899999999998</v>
      </c>
      <c r="F65" s="7">
        <v>1.16262959481345</v>
      </c>
    </row>
    <row r="66" spans="1:6" x14ac:dyDescent="0.2">
      <c r="A66" s="36" t="s">
        <v>1409</v>
      </c>
      <c r="B66" s="36" t="s">
        <v>1410</v>
      </c>
      <c r="C66" s="36" t="s">
        <v>698</v>
      </c>
      <c r="D66" s="36">
        <v>50</v>
      </c>
      <c r="E66" s="37">
        <v>493.62849999999997</v>
      </c>
      <c r="F66" s="7">
        <v>1.15404837520962</v>
      </c>
    </row>
    <row r="67" spans="1:6" x14ac:dyDescent="0.2">
      <c r="A67" s="36" t="s">
        <v>1422</v>
      </c>
      <c r="B67" s="36" t="s">
        <v>1423</v>
      </c>
      <c r="C67" s="36" t="s">
        <v>683</v>
      </c>
      <c r="D67" s="36">
        <v>50</v>
      </c>
      <c r="E67" s="37">
        <v>484.43150000000003</v>
      </c>
      <c r="F67" s="7">
        <v>1.13254681501445</v>
      </c>
    </row>
    <row r="68" spans="1:6" x14ac:dyDescent="0.2">
      <c r="A68" s="36" t="s">
        <v>1070</v>
      </c>
      <c r="B68" s="36" t="s">
        <v>1071</v>
      </c>
      <c r="C68" s="36" t="s">
        <v>1030</v>
      </c>
      <c r="D68" s="36">
        <v>35</v>
      </c>
      <c r="E68" s="37">
        <v>357.56105000000002</v>
      </c>
      <c r="F68" s="7">
        <v>0.83593785365056095</v>
      </c>
    </row>
    <row r="69" spans="1:6" x14ac:dyDescent="0.2">
      <c r="A69" s="35" t="s">
        <v>131</v>
      </c>
      <c r="B69" s="36"/>
      <c r="C69" s="36"/>
      <c r="D69" s="36"/>
      <c r="E69" s="38">
        <f>SUM(E47:E68)</f>
        <v>28790.603249999993</v>
      </c>
      <c r="F69" s="38">
        <f>SUM(F47:F68)</f>
        <v>67.309219183996362</v>
      </c>
    </row>
    <row r="70" spans="1:6" x14ac:dyDescent="0.2">
      <c r="A70" s="36"/>
      <c r="B70" s="36"/>
      <c r="C70" s="36"/>
      <c r="D70" s="36"/>
      <c r="E70" s="37"/>
      <c r="F70" s="37"/>
    </row>
    <row r="71" spans="1:6" x14ac:dyDescent="0.2">
      <c r="A71" s="35" t="s">
        <v>1413</v>
      </c>
      <c r="B71" s="36"/>
      <c r="C71" s="36"/>
      <c r="D71" s="36"/>
      <c r="E71" s="37"/>
      <c r="F71" s="7"/>
    </row>
    <row r="72" spans="1:6" x14ac:dyDescent="0.2">
      <c r="A72" s="36" t="s">
        <v>1414</v>
      </c>
      <c r="B72" s="36" t="s">
        <v>1415</v>
      </c>
      <c r="C72" s="36" t="s">
        <v>1416</v>
      </c>
      <c r="D72" s="36">
        <v>4175000</v>
      </c>
      <c r="E72" s="37">
        <v>3823.4650000000001</v>
      </c>
      <c r="F72" s="7">
        <v>8.9388347125841694</v>
      </c>
    </row>
    <row r="73" spans="1:6" x14ac:dyDescent="0.2">
      <c r="A73" s="36" t="s">
        <v>1424</v>
      </c>
      <c r="B73" s="36" t="s">
        <v>1425</v>
      </c>
      <c r="C73" s="36" t="s">
        <v>1416</v>
      </c>
      <c r="D73" s="36">
        <v>450000</v>
      </c>
      <c r="E73" s="37">
        <v>426.07125000000002</v>
      </c>
      <c r="F73" s="7">
        <v>0.99610705983554904</v>
      </c>
    </row>
    <row r="74" spans="1:6" x14ac:dyDescent="0.2">
      <c r="A74" s="35" t="s">
        <v>131</v>
      </c>
      <c r="B74" s="36"/>
      <c r="C74" s="36"/>
      <c r="D74" s="36"/>
      <c r="E74" s="38">
        <f>SUM(E72:E73)</f>
        <v>4249.5362500000001</v>
      </c>
      <c r="F74" s="6">
        <f>SUM(F72:F73)</f>
        <v>9.9349417724197178</v>
      </c>
    </row>
    <row r="75" spans="1:6" x14ac:dyDescent="0.2">
      <c r="A75" s="36"/>
      <c r="B75" s="36"/>
      <c r="C75" s="36"/>
      <c r="D75" s="36"/>
      <c r="E75" s="37"/>
      <c r="F75" s="7"/>
    </row>
    <row r="76" spans="1:6" x14ac:dyDescent="0.2">
      <c r="A76" s="35" t="s">
        <v>131</v>
      </c>
      <c r="B76" s="36"/>
      <c r="C76" s="36"/>
      <c r="D76" s="36"/>
      <c r="E76" s="38">
        <v>41461.398329499993</v>
      </c>
      <c r="F76" s="6">
        <v>96.932124818721761</v>
      </c>
    </row>
    <row r="77" spans="1:6" x14ac:dyDescent="0.2">
      <c r="A77" s="36"/>
      <c r="B77" s="36"/>
      <c r="C77" s="36"/>
      <c r="D77" s="36"/>
      <c r="E77" s="37"/>
      <c r="F77" s="7"/>
    </row>
    <row r="78" spans="1:6" x14ac:dyDescent="0.2">
      <c r="A78" s="35" t="s">
        <v>139</v>
      </c>
      <c r="B78" s="36"/>
      <c r="C78" s="36"/>
      <c r="D78" s="36"/>
      <c r="E78" s="38">
        <v>1312.2402219999999</v>
      </c>
      <c r="F78" s="6">
        <v>3.07</v>
      </c>
    </row>
    <row r="79" spans="1:6" x14ac:dyDescent="0.2">
      <c r="A79" s="36"/>
      <c r="B79" s="36"/>
      <c r="C79" s="36"/>
      <c r="D79" s="36"/>
      <c r="E79" s="37"/>
      <c r="F79" s="7"/>
    </row>
    <row r="80" spans="1:6" x14ac:dyDescent="0.2">
      <c r="A80" s="39" t="s">
        <v>140</v>
      </c>
      <c r="B80" s="40"/>
      <c r="C80" s="40"/>
      <c r="D80" s="40"/>
      <c r="E80" s="41">
        <v>42773.640222000002</v>
      </c>
      <c r="F80" s="8">
        <f xml:space="preserve"> ROUND(SUM(F76:F79),2)</f>
        <v>100</v>
      </c>
    </row>
    <row r="81" spans="1:6" x14ac:dyDescent="0.2">
      <c r="F81" s="9" t="s">
        <v>1140</v>
      </c>
    </row>
    <row r="82" spans="1:6" x14ac:dyDescent="0.2">
      <c r="A82" s="4" t="s">
        <v>141</v>
      </c>
    </row>
    <row r="83" spans="1:6" x14ac:dyDescent="0.2">
      <c r="A83" s="4" t="s">
        <v>142</v>
      </c>
    </row>
    <row r="84" spans="1:6" x14ac:dyDescent="0.2">
      <c r="A84" s="4" t="s">
        <v>143</v>
      </c>
    </row>
    <row r="85" spans="1:6" x14ac:dyDescent="0.2">
      <c r="A85" s="2" t="s">
        <v>1426</v>
      </c>
      <c r="D85" s="10">
        <v>14.424099999999999</v>
      </c>
    </row>
    <row r="86" spans="1:6" x14ac:dyDescent="0.2">
      <c r="A86" s="2" t="s">
        <v>1427</v>
      </c>
      <c r="D86" s="10">
        <v>14.3428</v>
      </c>
    </row>
    <row r="87" spans="1:6" x14ac:dyDescent="0.2">
      <c r="A87" s="2" t="s">
        <v>1428</v>
      </c>
      <c r="D87" s="10">
        <v>13.863200000000001</v>
      </c>
    </row>
    <row r="88" spans="1:6" x14ac:dyDescent="0.2">
      <c r="A88" s="2" t="s">
        <v>1429</v>
      </c>
      <c r="D88" s="10">
        <v>14.9254</v>
      </c>
    </row>
    <row r="89" spans="1:6" x14ac:dyDescent="0.2">
      <c r="A89" s="2" t="s">
        <v>1142</v>
      </c>
      <c r="D89" s="10">
        <v>54.100299999999997</v>
      </c>
    </row>
    <row r="90" spans="1:6" x14ac:dyDescent="0.2">
      <c r="A90" s="2" t="s">
        <v>1141</v>
      </c>
      <c r="D90" s="10">
        <v>52.271900000000002</v>
      </c>
    </row>
    <row r="92" spans="1:6" x14ac:dyDescent="0.2">
      <c r="A92" s="4" t="s">
        <v>148</v>
      </c>
    </row>
    <row r="93" spans="1:6" x14ac:dyDescent="0.2">
      <c r="A93" s="2" t="s">
        <v>1426</v>
      </c>
      <c r="D93" s="10">
        <v>14.114699999999999</v>
      </c>
    </row>
    <row r="94" spans="1:6" x14ac:dyDescent="0.2">
      <c r="A94" s="2" t="s">
        <v>1428</v>
      </c>
      <c r="D94" s="10">
        <v>13.494199999999999</v>
      </c>
    </row>
    <row r="95" spans="1:6" x14ac:dyDescent="0.2">
      <c r="A95" s="2" t="s">
        <v>1427</v>
      </c>
      <c r="D95" s="10">
        <v>13.929600000000001</v>
      </c>
    </row>
    <row r="96" spans="1:6" x14ac:dyDescent="0.2">
      <c r="A96" s="2" t="s">
        <v>1141</v>
      </c>
      <c r="D96" s="10">
        <v>52.968200000000003</v>
      </c>
    </row>
    <row r="97" spans="1:4" x14ac:dyDescent="0.2">
      <c r="A97" s="2" t="s">
        <v>1142</v>
      </c>
      <c r="D97" s="10">
        <v>55.031599999999997</v>
      </c>
    </row>
    <row r="98" spans="1:4" x14ac:dyDescent="0.2">
      <c r="A98" s="2" t="s">
        <v>1429</v>
      </c>
      <c r="D98" s="10">
        <v>14.573700000000001</v>
      </c>
    </row>
    <row r="100" spans="1:4" x14ac:dyDescent="0.2">
      <c r="A100" s="4" t="s">
        <v>149</v>
      </c>
      <c r="D100" s="42"/>
    </row>
    <row r="101" spans="1:4" x14ac:dyDescent="0.2">
      <c r="A101" s="22" t="s">
        <v>634</v>
      </c>
      <c r="B101" s="23"/>
      <c r="C101" s="51" t="s">
        <v>635</v>
      </c>
      <c r="D101" s="52"/>
    </row>
    <row r="102" spans="1:4" x14ac:dyDescent="0.2">
      <c r="A102" s="53"/>
      <c r="B102" s="54"/>
      <c r="C102" s="24" t="s">
        <v>636</v>
      </c>
      <c r="D102" s="24" t="s">
        <v>637</v>
      </c>
    </row>
    <row r="103" spans="1:4" x14ac:dyDescent="0.2">
      <c r="A103" s="25" t="s">
        <v>1427</v>
      </c>
      <c r="B103" s="26"/>
      <c r="C103" s="27">
        <v>0.43335901200000004</v>
      </c>
      <c r="D103" s="27">
        <v>0.40149892799999998</v>
      </c>
    </row>
    <row r="104" spans="1:4" x14ac:dyDescent="0.2">
      <c r="A104" s="25" t="s">
        <v>1428</v>
      </c>
      <c r="B104" s="26"/>
      <c r="C104" s="27">
        <v>0.39724576100000003</v>
      </c>
      <c r="D104" s="27">
        <v>0.36804068400000001</v>
      </c>
    </row>
    <row r="105" spans="1:4" x14ac:dyDescent="0.2">
      <c r="A105" s="25" t="s">
        <v>1429</v>
      </c>
      <c r="B105" s="26"/>
      <c r="C105" s="27">
        <v>0.43335901200000004</v>
      </c>
      <c r="D105" s="27">
        <v>0.40149892799999998</v>
      </c>
    </row>
    <row r="106" spans="1:4" x14ac:dyDescent="0.2">
      <c r="A106" s="25" t="s">
        <v>1426</v>
      </c>
      <c r="B106" s="26"/>
      <c r="C106" s="27">
        <v>0.39724576100000003</v>
      </c>
      <c r="D106" s="27">
        <v>0.36804068400000001</v>
      </c>
    </row>
    <row r="109" spans="1:4" x14ac:dyDescent="0.2">
      <c r="A109" s="4" t="s">
        <v>924</v>
      </c>
      <c r="D109" s="13">
        <v>3.7610278584213432</v>
      </c>
    </row>
  </sheetData>
  <mergeCells count="3">
    <mergeCell ref="B1:E1"/>
    <mergeCell ref="C101:D101"/>
    <mergeCell ref="A102:B10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showGridLines="0" workbookViewId="0"/>
  </sheetViews>
  <sheetFormatPr defaultRowHeight="11.25" x14ac:dyDescent="0.2"/>
  <cols>
    <col min="1" max="1" width="38" style="2" customWidth="1"/>
    <col min="2" max="2" width="57.5703125" style="2" customWidth="1"/>
    <col min="3" max="3" width="12.140625" style="2" customWidth="1"/>
    <col min="4" max="4" width="7.42578125" style="2" customWidth="1"/>
    <col min="5" max="5" width="23" style="13" customWidth="1"/>
    <col min="6" max="6" width="13.5703125" style="1" customWidth="1"/>
    <col min="7" max="16384" width="9.140625" style="2"/>
  </cols>
  <sheetData>
    <row r="1" spans="1:6" x14ac:dyDescent="0.2">
      <c r="A1" s="4"/>
      <c r="B1" s="55" t="s">
        <v>1430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642</v>
      </c>
      <c r="D3" s="43" t="s">
        <v>4</v>
      </c>
      <c r="E3" s="44" t="s">
        <v>5</v>
      </c>
      <c r="F3" s="3" t="s">
        <v>6</v>
      </c>
    </row>
    <row r="4" spans="1:6" x14ac:dyDescent="0.2">
      <c r="A4" s="40"/>
      <c r="B4" s="40"/>
      <c r="C4" s="40"/>
      <c r="D4" s="40"/>
      <c r="E4" s="45"/>
      <c r="F4" s="5"/>
    </row>
    <row r="5" spans="1:6" x14ac:dyDescent="0.2">
      <c r="A5" s="35" t="s">
        <v>644</v>
      </c>
      <c r="B5" s="36"/>
      <c r="C5" s="36"/>
      <c r="D5" s="36"/>
      <c r="E5" s="37"/>
      <c r="F5" s="7"/>
    </row>
    <row r="6" spans="1:6" x14ac:dyDescent="0.2">
      <c r="A6" s="35" t="s">
        <v>8</v>
      </c>
      <c r="B6" s="36"/>
      <c r="C6" s="36"/>
      <c r="D6" s="36"/>
      <c r="E6" s="37"/>
      <c r="F6" s="7"/>
    </row>
    <row r="7" spans="1:6" x14ac:dyDescent="0.2">
      <c r="A7" s="35"/>
      <c r="B7" s="36"/>
      <c r="C7" s="36"/>
      <c r="D7" s="36"/>
      <c r="E7" s="37"/>
      <c r="F7" s="7"/>
    </row>
    <row r="8" spans="1:6" x14ac:dyDescent="0.2">
      <c r="A8" s="36" t="s">
        <v>1043</v>
      </c>
      <c r="B8" s="36" t="s">
        <v>1044</v>
      </c>
      <c r="C8" s="36" t="s">
        <v>647</v>
      </c>
      <c r="D8" s="36">
        <v>1550</v>
      </c>
      <c r="E8" s="37">
        <v>15401.621499999999</v>
      </c>
      <c r="F8" s="7">
        <v>2.7057947686532402</v>
      </c>
    </row>
    <row r="9" spans="1:6" x14ac:dyDescent="0.2">
      <c r="A9" s="36" t="s">
        <v>776</v>
      </c>
      <c r="B9" s="36" t="s">
        <v>777</v>
      </c>
      <c r="C9" s="36" t="s">
        <v>778</v>
      </c>
      <c r="D9" s="36">
        <v>27</v>
      </c>
      <c r="E9" s="37">
        <v>13554.918</v>
      </c>
      <c r="F9" s="7">
        <v>2.3813613530188098</v>
      </c>
    </row>
    <row r="10" spans="1:6" x14ac:dyDescent="0.2">
      <c r="A10" s="36" t="s">
        <v>1040</v>
      </c>
      <c r="B10" s="36" t="s">
        <v>1041</v>
      </c>
      <c r="C10" s="36" t="s">
        <v>1042</v>
      </c>
      <c r="D10" s="36">
        <v>1300</v>
      </c>
      <c r="E10" s="37">
        <v>12822.406999999999</v>
      </c>
      <c r="F10" s="7">
        <v>2.2526720178224502</v>
      </c>
    </row>
    <row r="11" spans="1:6" x14ac:dyDescent="0.2">
      <c r="A11" s="36" t="s">
        <v>1293</v>
      </c>
      <c r="B11" s="36" t="s">
        <v>1294</v>
      </c>
      <c r="C11" s="36" t="s">
        <v>1295</v>
      </c>
      <c r="D11" s="36">
        <v>1250</v>
      </c>
      <c r="E11" s="37">
        <v>12086.075000000001</v>
      </c>
      <c r="F11" s="7">
        <v>2.1233113999425801</v>
      </c>
    </row>
    <row r="12" spans="1:6" x14ac:dyDescent="0.2">
      <c r="A12" s="36" t="s">
        <v>689</v>
      </c>
      <c r="B12" s="36" t="s">
        <v>690</v>
      </c>
      <c r="C12" s="36" t="s">
        <v>656</v>
      </c>
      <c r="D12" s="36">
        <v>1100</v>
      </c>
      <c r="E12" s="37">
        <v>11247.103999999999</v>
      </c>
      <c r="F12" s="7">
        <v>1.9759189099471699</v>
      </c>
    </row>
    <row r="13" spans="1:6" x14ac:dyDescent="0.2">
      <c r="A13" s="36" t="s">
        <v>712</v>
      </c>
      <c r="B13" s="36" t="s">
        <v>713</v>
      </c>
      <c r="C13" s="36" t="s">
        <v>653</v>
      </c>
      <c r="D13" s="36">
        <v>1100</v>
      </c>
      <c r="E13" s="37">
        <v>10985.546</v>
      </c>
      <c r="F13" s="7">
        <v>1.92996775681051</v>
      </c>
    </row>
    <row r="14" spans="1:6" x14ac:dyDescent="0.2">
      <c r="A14" s="36" t="s">
        <v>728</v>
      </c>
      <c r="B14" s="36" t="s">
        <v>729</v>
      </c>
      <c r="C14" s="36" t="s">
        <v>698</v>
      </c>
      <c r="D14" s="36">
        <v>1000</v>
      </c>
      <c r="E14" s="37">
        <v>9966.81</v>
      </c>
      <c r="F14" s="7">
        <v>1.75099370921177</v>
      </c>
    </row>
    <row r="15" spans="1:6" x14ac:dyDescent="0.2">
      <c r="A15" s="36" t="s">
        <v>667</v>
      </c>
      <c r="B15" s="36" t="s">
        <v>668</v>
      </c>
      <c r="C15" s="36" t="s">
        <v>669</v>
      </c>
      <c r="D15" s="36">
        <v>920</v>
      </c>
      <c r="E15" s="37">
        <v>9201.2818664000006</v>
      </c>
      <c r="F15" s="7">
        <v>1.6165038427290901</v>
      </c>
    </row>
    <row r="16" spans="1:6" x14ac:dyDescent="0.2">
      <c r="A16" s="36" t="s">
        <v>1035</v>
      </c>
      <c r="B16" s="36" t="s">
        <v>1036</v>
      </c>
      <c r="C16" s="36" t="s">
        <v>686</v>
      </c>
      <c r="D16" s="36">
        <v>920</v>
      </c>
      <c r="E16" s="37">
        <v>9138.7279999999992</v>
      </c>
      <c r="F16" s="7">
        <v>1.6055142255343</v>
      </c>
    </row>
    <row r="17" spans="1:6" x14ac:dyDescent="0.2">
      <c r="A17" s="36" t="s">
        <v>1059</v>
      </c>
      <c r="B17" s="36" t="s">
        <v>1060</v>
      </c>
      <c r="C17" s="36" t="s">
        <v>1042</v>
      </c>
      <c r="D17" s="36">
        <v>750</v>
      </c>
      <c r="E17" s="37">
        <v>7807.9650000000001</v>
      </c>
      <c r="F17" s="7">
        <v>1.37172250667422</v>
      </c>
    </row>
    <row r="18" spans="1:6" x14ac:dyDescent="0.2">
      <c r="A18" s="36" t="s">
        <v>1431</v>
      </c>
      <c r="B18" s="36" t="s">
        <v>1432</v>
      </c>
      <c r="C18" s="36" t="s">
        <v>663</v>
      </c>
      <c r="D18" s="36">
        <v>750</v>
      </c>
      <c r="E18" s="37">
        <v>7424.415</v>
      </c>
      <c r="F18" s="7">
        <v>1.3043394987541199</v>
      </c>
    </row>
    <row r="19" spans="1:6" x14ac:dyDescent="0.2">
      <c r="A19" s="36" t="s">
        <v>654</v>
      </c>
      <c r="B19" s="36" t="s">
        <v>655</v>
      </c>
      <c r="C19" s="36" t="s">
        <v>656</v>
      </c>
      <c r="D19" s="36">
        <v>650</v>
      </c>
      <c r="E19" s="37">
        <v>6613.0024999999996</v>
      </c>
      <c r="F19" s="7">
        <v>1.16178855386043</v>
      </c>
    </row>
    <row r="20" spans="1:6" x14ac:dyDescent="0.2">
      <c r="A20" s="36" t="s">
        <v>664</v>
      </c>
      <c r="B20" s="36" t="s">
        <v>665</v>
      </c>
      <c r="C20" s="36" t="s">
        <v>666</v>
      </c>
      <c r="D20" s="36">
        <v>650</v>
      </c>
      <c r="E20" s="37">
        <v>6532.6625000000004</v>
      </c>
      <c r="F20" s="7">
        <v>1.1476742249429499</v>
      </c>
    </row>
    <row r="21" spans="1:6" x14ac:dyDescent="0.2">
      <c r="A21" s="36" t="s">
        <v>1433</v>
      </c>
      <c r="B21" s="36" t="s">
        <v>1434</v>
      </c>
      <c r="C21" s="36" t="s">
        <v>677</v>
      </c>
      <c r="D21" s="36">
        <v>600</v>
      </c>
      <c r="E21" s="37">
        <v>6005.2259999999997</v>
      </c>
      <c r="F21" s="7">
        <v>1.0550128825968399</v>
      </c>
    </row>
    <row r="22" spans="1:6" x14ac:dyDescent="0.2">
      <c r="A22" s="36" t="s">
        <v>645</v>
      </c>
      <c r="B22" s="36" t="s">
        <v>646</v>
      </c>
      <c r="C22" s="36" t="s">
        <v>647</v>
      </c>
      <c r="D22" s="36">
        <v>510</v>
      </c>
      <c r="E22" s="37">
        <v>5097.7203</v>
      </c>
      <c r="F22" s="7">
        <v>0.89558004784089795</v>
      </c>
    </row>
    <row r="23" spans="1:6" x14ac:dyDescent="0.2">
      <c r="A23" s="36" t="s">
        <v>1081</v>
      </c>
      <c r="B23" s="36" t="s">
        <v>1082</v>
      </c>
      <c r="C23" s="36" t="s">
        <v>1083</v>
      </c>
      <c r="D23" s="36">
        <v>510</v>
      </c>
      <c r="E23" s="37">
        <v>5074.7142000000003</v>
      </c>
      <c r="F23" s="7">
        <v>0.89153827957467302</v>
      </c>
    </row>
    <row r="24" spans="1:6" x14ac:dyDescent="0.2">
      <c r="A24" s="36" t="s">
        <v>1074</v>
      </c>
      <c r="B24" s="36" t="s">
        <v>1075</v>
      </c>
      <c r="C24" s="36" t="s">
        <v>1076</v>
      </c>
      <c r="D24" s="36">
        <v>460</v>
      </c>
      <c r="E24" s="37">
        <v>4820.8368</v>
      </c>
      <c r="F24" s="7">
        <v>0.84693647314803899</v>
      </c>
    </row>
    <row r="25" spans="1:6" x14ac:dyDescent="0.2">
      <c r="A25" s="36" t="s">
        <v>1063</v>
      </c>
      <c r="B25" s="36" t="s">
        <v>1064</v>
      </c>
      <c r="C25" s="36" t="s">
        <v>1065</v>
      </c>
      <c r="D25" s="36">
        <v>400</v>
      </c>
      <c r="E25" s="37">
        <v>3825.252</v>
      </c>
      <c r="F25" s="7">
        <v>0.67202968534062002</v>
      </c>
    </row>
    <row r="26" spans="1:6" x14ac:dyDescent="0.2">
      <c r="A26" s="36" t="s">
        <v>732</v>
      </c>
      <c r="B26" s="36" t="s">
        <v>733</v>
      </c>
      <c r="C26" s="36" t="s">
        <v>666</v>
      </c>
      <c r="D26" s="36">
        <v>1020</v>
      </c>
      <c r="E26" s="37">
        <v>3614.0639999999999</v>
      </c>
      <c r="F26" s="7">
        <v>0.63492765776499505</v>
      </c>
    </row>
    <row r="27" spans="1:6" x14ac:dyDescent="0.2">
      <c r="A27" s="36" t="s">
        <v>1079</v>
      </c>
      <c r="B27" s="36" t="s">
        <v>1080</v>
      </c>
      <c r="C27" s="36" t="s">
        <v>683</v>
      </c>
      <c r="D27" s="36">
        <v>320</v>
      </c>
      <c r="E27" s="37">
        <v>3147.2096000000001</v>
      </c>
      <c r="F27" s="7">
        <v>0.55290952783999003</v>
      </c>
    </row>
    <row r="28" spans="1:6" x14ac:dyDescent="0.2">
      <c r="A28" s="36" t="s">
        <v>1435</v>
      </c>
      <c r="B28" s="36" t="s">
        <v>1436</v>
      </c>
      <c r="C28" s="36" t="s">
        <v>656</v>
      </c>
      <c r="D28" s="36">
        <v>300</v>
      </c>
      <c r="E28" s="37">
        <v>3081.0210000000002</v>
      </c>
      <c r="F28" s="7">
        <v>0.54128135170123204</v>
      </c>
    </row>
    <row r="29" spans="1:6" x14ac:dyDescent="0.2">
      <c r="A29" s="36" t="s">
        <v>1324</v>
      </c>
      <c r="B29" s="36" t="s">
        <v>665</v>
      </c>
      <c r="C29" s="36" t="s">
        <v>666</v>
      </c>
      <c r="D29" s="36">
        <v>300</v>
      </c>
      <c r="E29" s="37">
        <v>3015.0749999999998</v>
      </c>
      <c r="F29" s="7">
        <v>0.52969579612751505</v>
      </c>
    </row>
    <row r="30" spans="1:6" x14ac:dyDescent="0.2">
      <c r="A30" s="36" t="s">
        <v>758</v>
      </c>
      <c r="B30" s="36" t="s">
        <v>759</v>
      </c>
      <c r="C30" s="36" t="s">
        <v>760</v>
      </c>
      <c r="D30" s="36">
        <v>280</v>
      </c>
      <c r="E30" s="37">
        <v>2850.2012</v>
      </c>
      <c r="F30" s="7">
        <v>0.50073036118756598</v>
      </c>
    </row>
    <row r="31" spans="1:6" x14ac:dyDescent="0.2">
      <c r="A31" s="36" t="s">
        <v>720</v>
      </c>
      <c r="B31" s="36" t="s">
        <v>721</v>
      </c>
      <c r="C31" s="36" t="s">
        <v>669</v>
      </c>
      <c r="D31" s="36">
        <v>280</v>
      </c>
      <c r="E31" s="37">
        <v>2817.0128</v>
      </c>
      <c r="F31" s="7">
        <v>0.49489974139860599</v>
      </c>
    </row>
    <row r="32" spans="1:6" x14ac:dyDescent="0.2">
      <c r="A32" s="36" t="s">
        <v>699</v>
      </c>
      <c r="B32" s="36" t="s">
        <v>665</v>
      </c>
      <c r="C32" s="36" t="s">
        <v>666</v>
      </c>
      <c r="D32" s="36">
        <v>280</v>
      </c>
      <c r="E32" s="37">
        <v>2814.07</v>
      </c>
      <c r="F32" s="7">
        <v>0.49438274305234797</v>
      </c>
    </row>
    <row r="33" spans="1:6" x14ac:dyDescent="0.2">
      <c r="A33" s="36" t="s">
        <v>678</v>
      </c>
      <c r="B33" s="36" t="s">
        <v>679</v>
      </c>
      <c r="C33" s="36" t="s">
        <v>680</v>
      </c>
      <c r="D33" s="36">
        <v>260</v>
      </c>
      <c r="E33" s="37">
        <v>2616.9987999999998</v>
      </c>
      <c r="F33" s="7">
        <v>0.459760789642298</v>
      </c>
    </row>
    <row r="34" spans="1:6" x14ac:dyDescent="0.2">
      <c r="A34" s="36" t="s">
        <v>736</v>
      </c>
      <c r="B34" s="36" t="s">
        <v>737</v>
      </c>
      <c r="C34" s="36" t="s">
        <v>698</v>
      </c>
      <c r="D34" s="36">
        <v>250</v>
      </c>
      <c r="E34" s="37">
        <v>2561.75</v>
      </c>
      <c r="F34" s="7">
        <v>0.45005454449048898</v>
      </c>
    </row>
    <row r="35" spans="1:6" x14ac:dyDescent="0.2">
      <c r="A35" s="36" t="s">
        <v>1399</v>
      </c>
      <c r="B35" s="36" t="s">
        <v>1400</v>
      </c>
      <c r="C35" s="36" t="s">
        <v>683</v>
      </c>
      <c r="D35" s="36">
        <v>250</v>
      </c>
      <c r="E35" s="37">
        <v>2524.8074999999999</v>
      </c>
      <c r="F35" s="7">
        <v>0.44356439517465401</v>
      </c>
    </row>
    <row r="36" spans="1:6" x14ac:dyDescent="0.2">
      <c r="A36" s="36" t="s">
        <v>1437</v>
      </c>
      <c r="B36" s="36" t="s">
        <v>1438</v>
      </c>
      <c r="C36" s="36" t="s">
        <v>683</v>
      </c>
      <c r="D36" s="36">
        <v>500</v>
      </c>
      <c r="E36" s="37">
        <v>2504.1325000000002</v>
      </c>
      <c r="F36" s="7">
        <v>0.43993216029328802</v>
      </c>
    </row>
    <row r="37" spans="1:6" x14ac:dyDescent="0.2">
      <c r="A37" s="36" t="s">
        <v>687</v>
      </c>
      <c r="B37" s="36" t="s">
        <v>688</v>
      </c>
      <c r="C37" s="36" t="s">
        <v>647</v>
      </c>
      <c r="D37" s="36">
        <v>250</v>
      </c>
      <c r="E37" s="37">
        <v>2483.8325</v>
      </c>
      <c r="F37" s="7">
        <v>0.43636580633479999</v>
      </c>
    </row>
    <row r="38" spans="1:6" x14ac:dyDescent="0.2">
      <c r="A38" s="36" t="s">
        <v>1439</v>
      </c>
      <c r="B38" s="36" t="s">
        <v>1440</v>
      </c>
      <c r="C38" s="36" t="s">
        <v>1042</v>
      </c>
      <c r="D38" s="36">
        <v>241</v>
      </c>
      <c r="E38" s="37">
        <v>2409.6626000000001</v>
      </c>
      <c r="F38" s="7">
        <v>0.42333545576998899</v>
      </c>
    </row>
    <row r="39" spans="1:6" x14ac:dyDescent="0.2">
      <c r="A39" s="36" t="s">
        <v>714</v>
      </c>
      <c r="B39" s="36" t="s">
        <v>715</v>
      </c>
      <c r="C39" s="36" t="s">
        <v>653</v>
      </c>
      <c r="D39" s="36">
        <v>210</v>
      </c>
      <c r="E39" s="37">
        <v>2136.855</v>
      </c>
      <c r="F39" s="7">
        <v>0.37540794521995702</v>
      </c>
    </row>
    <row r="40" spans="1:6" x14ac:dyDescent="0.2">
      <c r="A40" s="36" t="s">
        <v>675</v>
      </c>
      <c r="B40" s="36" t="s">
        <v>676</v>
      </c>
      <c r="C40" s="36" t="s">
        <v>677</v>
      </c>
      <c r="D40" s="36">
        <v>200</v>
      </c>
      <c r="E40" s="37">
        <v>2007.5219999999999</v>
      </c>
      <c r="F40" s="7">
        <v>0.35268640549024499</v>
      </c>
    </row>
    <row r="41" spans="1:6" x14ac:dyDescent="0.2">
      <c r="A41" s="36" t="s">
        <v>696</v>
      </c>
      <c r="B41" s="36" t="s">
        <v>697</v>
      </c>
      <c r="C41" s="36" t="s">
        <v>698</v>
      </c>
      <c r="D41" s="36">
        <v>200</v>
      </c>
      <c r="E41" s="37">
        <v>1975.3879999999999</v>
      </c>
      <c r="F41" s="7">
        <v>0.34704102528817399</v>
      </c>
    </row>
    <row r="42" spans="1:6" x14ac:dyDescent="0.2">
      <c r="A42" s="36" t="s">
        <v>1441</v>
      </c>
      <c r="B42" s="36" t="s">
        <v>1442</v>
      </c>
      <c r="C42" s="36" t="s">
        <v>683</v>
      </c>
      <c r="D42" s="36">
        <v>166</v>
      </c>
      <c r="E42" s="37">
        <v>1634.60034</v>
      </c>
      <c r="F42" s="7">
        <v>0.28717061049778397</v>
      </c>
    </row>
    <row r="43" spans="1:6" x14ac:dyDescent="0.2">
      <c r="A43" s="36" t="s">
        <v>1031</v>
      </c>
      <c r="B43" s="36" t="s">
        <v>1032</v>
      </c>
      <c r="C43" s="36" t="s">
        <v>686</v>
      </c>
      <c r="D43" s="36">
        <v>160</v>
      </c>
      <c r="E43" s="37">
        <v>1592.2768000000001</v>
      </c>
      <c r="F43" s="7">
        <v>0.27973510683196001</v>
      </c>
    </row>
    <row r="44" spans="1:6" x14ac:dyDescent="0.2">
      <c r="A44" s="36" t="s">
        <v>651</v>
      </c>
      <c r="B44" s="36" t="s">
        <v>652</v>
      </c>
      <c r="C44" s="36" t="s">
        <v>653</v>
      </c>
      <c r="D44" s="36">
        <v>150</v>
      </c>
      <c r="E44" s="37">
        <v>1497.5295000000001</v>
      </c>
      <c r="F44" s="7">
        <v>0.26308966799397698</v>
      </c>
    </row>
    <row r="45" spans="1:6" x14ac:dyDescent="0.2">
      <c r="A45" s="36" t="s">
        <v>684</v>
      </c>
      <c r="B45" s="36" t="s">
        <v>685</v>
      </c>
      <c r="C45" s="36" t="s">
        <v>686</v>
      </c>
      <c r="D45" s="36">
        <v>120</v>
      </c>
      <c r="E45" s="37">
        <v>1197.6420000000001</v>
      </c>
      <c r="F45" s="7">
        <v>0.21040469396806</v>
      </c>
    </row>
    <row r="46" spans="1:6" x14ac:dyDescent="0.2">
      <c r="A46" s="36" t="s">
        <v>1172</v>
      </c>
      <c r="B46" s="36" t="s">
        <v>1173</v>
      </c>
      <c r="C46" s="36" t="s">
        <v>1049</v>
      </c>
      <c r="D46" s="36">
        <v>100</v>
      </c>
      <c r="E46" s="37">
        <v>992.39800000000002</v>
      </c>
      <c r="F46" s="7">
        <v>0.174346922940674</v>
      </c>
    </row>
    <row r="47" spans="1:6" x14ac:dyDescent="0.2">
      <c r="A47" s="36" t="s">
        <v>1176</v>
      </c>
      <c r="B47" s="36" t="s">
        <v>1177</v>
      </c>
      <c r="C47" s="36" t="s">
        <v>663</v>
      </c>
      <c r="D47" s="36">
        <v>50</v>
      </c>
      <c r="E47" s="37">
        <v>514.38149999999996</v>
      </c>
      <c r="F47" s="7">
        <v>9.0367807817638202E-2</v>
      </c>
    </row>
    <row r="48" spans="1:6" x14ac:dyDescent="0.2">
      <c r="A48" s="36" t="s">
        <v>734</v>
      </c>
      <c r="B48" s="36" t="s">
        <v>735</v>
      </c>
      <c r="C48" s="36" t="s">
        <v>683</v>
      </c>
      <c r="D48" s="36">
        <v>50</v>
      </c>
      <c r="E48" s="37">
        <v>505.30650000000003</v>
      </c>
      <c r="F48" s="7">
        <v>8.8773489483979104E-2</v>
      </c>
    </row>
    <row r="49" spans="1:6" x14ac:dyDescent="0.2">
      <c r="A49" s="35" t="s">
        <v>131</v>
      </c>
      <c r="B49" s="36"/>
      <c r="C49" s="36"/>
      <c r="D49" s="36"/>
      <c r="E49" s="38">
        <f>SUM(E8:E48)</f>
        <v>208100.0228064</v>
      </c>
      <c r="F49" s="6">
        <f>SUM(F8:F48)</f>
        <v>36.559524142712903</v>
      </c>
    </row>
    <row r="50" spans="1:6" x14ac:dyDescent="0.2">
      <c r="A50" s="36"/>
      <c r="B50" s="36"/>
      <c r="C50" s="36"/>
      <c r="D50" s="36"/>
      <c r="E50" s="37"/>
      <c r="F50" s="7"/>
    </row>
    <row r="51" spans="1:6" x14ac:dyDescent="0.2">
      <c r="A51" s="35" t="s">
        <v>783</v>
      </c>
      <c r="B51" s="36"/>
      <c r="C51" s="36"/>
      <c r="D51" s="36"/>
      <c r="E51" s="37"/>
      <c r="F51" s="7"/>
    </row>
    <row r="52" spans="1:6" x14ac:dyDescent="0.2">
      <c r="A52" s="36" t="s">
        <v>1283</v>
      </c>
      <c r="B52" s="36" t="s">
        <v>791</v>
      </c>
      <c r="C52" s="36" t="s">
        <v>792</v>
      </c>
      <c r="D52" s="36">
        <v>2200</v>
      </c>
      <c r="E52" s="37">
        <v>21836.892</v>
      </c>
      <c r="F52" s="7">
        <v>3.8363589273535701</v>
      </c>
    </row>
    <row r="53" spans="1:6" x14ac:dyDescent="0.2">
      <c r="A53" s="36" t="s">
        <v>1277</v>
      </c>
      <c r="B53" s="36" t="s">
        <v>1278</v>
      </c>
      <c r="C53" s="36" t="s">
        <v>666</v>
      </c>
      <c r="D53" s="36">
        <v>2000</v>
      </c>
      <c r="E53" s="37">
        <v>19911.759999999998</v>
      </c>
      <c r="F53" s="7">
        <v>3.4981469998258801</v>
      </c>
    </row>
    <row r="54" spans="1:6" x14ac:dyDescent="0.2">
      <c r="A54" s="36" t="s">
        <v>1104</v>
      </c>
      <c r="B54" s="36" t="s">
        <v>1105</v>
      </c>
      <c r="C54" s="36" t="s">
        <v>816</v>
      </c>
      <c r="D54" s="36">
        <v>1850</v>
      </c>
      <c r="E54" s="37">
        <v>18439.652999999998</v>
      </c>
      <c r="F54" s="7">
        <v>3.2395236191969099</v>
      </c>
    </row>
    <row r="55" spans="1:6" x14ac:dyDescent="0.2">
      <c r="A55" s="36" t="s">
        <v>1443</v>
      </c>
      <c r="B55" s="36" t="s">
        <v>1444</v>
      </c>
      <c r="C55" s="36" t="s">
        <v>801</v>
      </c>
      <c r="D55" s="36">
        <v>1700</v>
      </c>
      <c r="E55" s="37">
        <v>16886.78</v>
      </c>
      <c r="F55" s="7">
        <v>2.9667110689220699</v>
      </c>
    </row>
    <row r="56" spans="1:6" x14ac:dyDescent="0.2">
      <c r="A56" s="36" t="s">
        <v>1097</v>
      </c>
      <c r="B56" s="36" t="s">
        <v>1098</v>
      </c>
      <c r="C56" s="36" t="s">
        <v>1099</v>
      </c>
      <c r="D56" s="36">
        <v>12977</v>
      </c>
      <c r="E56" s="37">
        <v>12733.836974</v>
      </c>
      <c r="F56" s="7">
        <v>2.23711181768312</v>
      </c>
    </row>
    <row r="57" spans="1:6" x14ac:dyDescent="0.2">
      <c r="A57" s="36" t="s">
        <v>1375</v>
      </c>
      <c r="B57" s="36" t="s">
        <v>1103</v>
      </c>
      <c r="C57" s="36" t="s">
        <v>816</v>
      </c>
      <c r="D57" s="36">
        <v>1150</v>
      </c>
      <c r="E57" s="37">
        <v>11481.9565</v>
      </c>
      <c r="F57" s="7">
        <v>2.0171783751213499</v>
      </c>
    </row>
    <row r="58" spans="1:6" x14ac:dyDescent="0.2">
      <c r="A58" s="36" t="s">
        <v>784</v>
      </c>
      <c r="B58" s="36" t="s">
        <v>785</v>
      </c>
      <c r="C58" s="36" t="s">
        <v>786</v>
      </c>
      <c r="D58" s="36">
        <v>2200</v>
      </c>
      <c r="E58" s="37">
        <v>11008.91</v>
      </c>
      <c r="F58" s="7">
        <v>1.9340724018295301</v>
      </c>
    </row>
    <row r="59" spans="1:6" x14ac:dyDescent="0.2">
      <c r="A59" s="36" t="s">
        <v>1369</v>
      </c>
      <c r="B59" s="36" t="s">
        <v>1370</v>
      </c>
      <c r="C59" s="36" t="s">
        <v>832</v>
      </c>
      <c r="D59" s="36">
        <v>1000</v>
      </c>
      <c r="E59" s="37">
        <v>9877.43</v>
      </c>
      <c r="F59" s="7">
        <v>1.73529121084676</v>
      </c>
    </row>
    <row r="60" spans="1:6" x14ac:dyDescent="0.2">
      <c r="A60" s="36" t="s">
        <v>1241</v>
      </c>
      <c r="B60" s="36" t="s">
        <v>1242</v>
      </c>
      <c r="C60" s="36" t="s">
        <v>808</v>
      </c>
      <c r="D60" s="36">
        <v>68</v>
      </c>
      <c r="E60" s="37">
        <v>9254.4871999999996</v>
      </c>
      <c r="F60" s="7">
        <v>1.62585108667476</v>
      </c>
    </row>
    <row r="61" spans="1:6" x14ac:dyDescent="0.2">
      <c r="A61" s="36" t="s">
        <v>787</v>
      </c>
      <c r="B61" s="36" t="s">
        <v>788</v>
      </c>
      <c r="C61" s="36" t="s">
        <v>789</v>
      </c>
      <c r="D61" s="36">
        <v>900</v>
      </c>
      <c r="E61" s="37">
        <v>8990.9595000000008</v>
      </c>
      <c r="F61" s="7">
        <v>1.5795538917946499</v>
      </c>
    </row>
    <row r="62" spans="1:6" x14ac:dyDescent="0.2">
      <c r="A62" s="36" t="s">
        <v>793</v>
      </c>
      <c r="B62" s="36" t="s">
        <v>794</v>
      </c>
      <c r="C62" s="36" t="s">
        <v>686</v>
      </c>
      <c r="D62" s="36">
        <v>855</v>
      </c>
      <c r="E62" s="37">
        <v>8802.9089999999997</v>
      </c>
      <c r="F62" s="7">
        <v>1.54651671716062</v>
      </c>
    </row>
    <row r="63" spans="1:6" x14ac:dyDescent="0.2">
      <c r="A63" s="36" t="s">
        <v>809</v>
      </c>
      <c r="B63" s="36" t="s">
        <v>810</v>
      </c>
      <c r="C63" s="36" t="s">
        <v>811</v>
      </c>
      <c r="D63" s="36">
        <v>800</v>
      </c>
      <c r="E63" s="37">
        <v>8171.8720000000003</v>
      </c>
      <c r="F63" s="7">
        <v>1.4356545840127199</v>
      </c>
    </row>
    <row r="64" spans="1:6" x14ac:dyDescent="0.2">
      <c r="A64" s="36" t="s">
        <v>1290</v>
      </c>
      <c r="B64" s="36" t="s">
        <v>1291</v>
      </c>
      <c r="C64" s="36" t="s">
        <v>1093</v>
      </c>
      <c r="D64" s="36">
        <v>560</v>
      </c>
      <c r="E64" s="37">
        <v>6101.7543999999998</v>
      </c>
      <c r="F64" s="7">
        <v>1.0719712294661199</v>
      </c>
    </row>
    <row r="65" spans="1:6" x14ac:dyDescent="0.2">
      <c r="A65" s="36" t="s">
        <v>806</v>
      </c>
      <c r="B65" s="36" t="s">
        <v>807</v>
      </c>
      <c r="C65" s="36" t="s">
        <v>808</v>
      </c>
      <c r="D65" s="36">
        <v>350</v>
      </c>
      <c r="E65" s="37">
        <v>5274.3985000000002</v>
      </c>
      <c r="F65" s="7">
        <v>0.92661930882358601</v>
      </c>
    </row>
    <row r="66" spans="1:6" x14ac:dyDescent="0.2">
      <c r="A66" s="36" t="s">
        <v>1445</v>
      </c>
      <c r="B66" s="36" t="s">
        <v>1446</v>
      </c>
      <c r="C66" s="36" t="s">
        <v>1335</v>
      </c>
      <c r="D66" s="36">
        <v>518</v>
      </c>
      <c r="E66" s="37">
        <v>5237.7673599999998</v>
      </c>
      <c r="F66" s="7">
        <v>0.92018385999881103</v>
      </c>
    </row>
    <row r="67" spans="1:6" x14ac:dyDescent="0.2">
      <c r="A67" s="36" t="s">
        <v>1227</v>
      </c>
      <c r="B67" s="36" t="s">
        <v>1228</v>
      </c>
      <c r="C67" s="36" t="s">
        <v>778</v>
      </c>
      <c r="D67" s="36">
        <v>450</v>
      </c>
      <c r="E67" s="37">
        <v>4958.8784999999998</v>
      </c>
      <c r="F67" s="7">
        <v>0.871187978725942</v>
      </c>
    </row>
    <row r="68" spans="1:6" x14ac:dyDescent="0.2">
      <c r="A68" s="36" t="s">
        <v>1134</v>
      </c>
      <c r="B68" s="36" t="s">
        <v>1135</v>
      </c>
      <c r="C68" s="36" t="s">
        <v>789</v>
      </c>
      <c r="D68" s="36">
        <v>450</v>
      </c>
      <c r="E68" s="37">
        <v>4470.3360000000002</v>
      </c>
      <c r="F68" s="7">
        <v>0.78535963001832199</v>
      </c>
    </row>
    <row r="69" spans="1:6" x14ac:dyDescent="0.2">
      <c r="A69" s="36" t="s">
        <v>1138</v>
      </c>
      <c r="B69" s="36" t="s">
        <v>1139</v>
      </c>
      <c r="C69" s="36" t="s">
        <v>778</v>
      </c>
      <c r="D69" s="36">
        <v>400</v>
      </c>
      <c r="E69" s="37">
        <v>4407.8919999999998</v>
      </c>
      <c r="F69" s="7">
        <v>0.77438931442305903</v>
      </c>
    </row>
    <row r="70" spans="1:6" x14ac:dyDescent="0.2">
      <c r="A70" s="36" t="s">
        <v>1447</v>
      </c>
      <c r="B70" s="36" t="s">
        <v>1448</v>
      </c>
      <c r="C70" s="36" t="s">
        <v>816</v>
      </c>
      <c r="D70" s="36">
        <v>310</v>
      </c>
      <c r="E70" s="37">
        <v>4081.5994999999998</v>
      </c>
      <c r="F70" s="7">
        <v>0.717065445014193</v>
      </c>
    </row>
    <row r="71" spans="1:6" x14ac:dyDescent="0.2">
      <c r="A71" s="36" t="s">
        <v>1449</v>
      </c>
      <c r="B71" s="36" t="s">
        <v>1450</v>
      </c>
      <c r="C71" s="36" t="s">
        <v>816</v>
      </c>
      <c r="D71" s="36">
        <v>285</v>
      </c>
      <c r="E71" s="37">
        <v>3754.7667000000001</v>
      </c>
      <c r="F71" s="7">
        <v>0.65964665437164405</v>
      </c>
    </row>
    <row r="72" spans="1:6" x14ac:dyDescent="0.2">
      <c r="A72" s="36" t="s">
        <v>1451</v>
      </c>
      <c r="B72" s="36" t="s">
        <v>1452</v>
      </c>
      <c r="C72" s="36" t="s">
        <v>816</v>
      </c>
      <c r="D72" s="36">
        <v>260</v>
      </c>
      <c r="E72" s="37">
        <v>3439.2826</v>
      </c>
      <c r="F72" s="7">
        <v>0.60422163127435002</v>
      </c>
    </row>
    <row r="73" spans="1:6" x14ac:dyDescent="0.2">
      <c r="A73" s="36" t="s">
        <v>1453</v>
      </c>
      <c r="B73" s="36" t="s">
        <v>1454</v>
      </c>
      <c r="C73" s="36" t="s">
        <v>816</v>
      </c>
      <c r="D73" s="36">
        <v>257</v>
      </c>
      <c r="E73" s="37">
        <v>3403.5563699999998</v>
      </c>
      <c r="F73" s="7">
        <v>0.59794515926536695</v>
      </c>
    </row>
    <row r="74" spans="1:6" x14ac:dyDescent="0.2">
      <c r="A74" s="36" t="s">
        <v>1247</v>
      </c>
      <c r="B74" s="36" t="s">
        <v>1248</v>
      </c>
      <c r="C74" s="36" t="s">
        <v>801</v>
      </c>
      <c r="D74" s="36">
        <v>320</v>
      </c>
      <c r="E74" s="37">
        <v>3229.9391999999998</v>
      </c>
      <c r="F74" s="7">
        <v>0.56744366756630205</v>
      </c>
    </row>
    <row r="75" spans="1:6" x14ac:dyDescent="0.2">
      <c r="A75" s="36" t="s">
        <v>1130</v>
      </c>
      <c r="B75" s="36" t="s">
        <v>1131</v>
      </c>
      <c r="C75" s="36" t="s">
        <v>653</v>
      </c>
      <c r="D75" s="36">
        <v>25</v>
      </c>
      <c r="E75" s="37">
        <v>2695.0749999999998</v>
      </c>
      <c r="F75" s="7">
        <v>0.47347740860455001</v>
      </c>
    </row>
    <row r="76" spans="1:6" x14ac:dyDescent="0.2">
      <c r="A76" s="36" t="s">
        <v>817</v>
      </c>
      <c r="B76" s="36" t="s">
        <v>818</v>
      </c>
      <c r="C76" s="36" t="s">
        <v>789</v>
      </c>
      <c r="D76" s="36">
        <v>250</v>
      </c>
      <c r="E76" s="37">
        <v>2500.0839999999998</v>
      </c>
      <c r="F76" s="7">
        <v>0.43922090984989198</v>
      </c>
    </row>
    <row r="77" spans="1:6" x14ac:dyDescent="0.2">
      <c r="A77" s="36" t="s">
        <v>1251</v>
      </c>
      <c r="B77" s="36" t="s">
        <v>1252</v>
      </c>
      <c r="C77" s="36" t="s">
        <v>778</v>
      </c>
      <c r="D77" s="36">
        <v>210</v>
      </c>
      <c r="E77" s="37">
        <v>2452.3757999999998</v>
      </c>
      <c r="F77" s="7">
        <v>0.43083941586357</v>
      </c>
    </row>
    <row r="78" spans="1:6" x14ac:dyDescent="0.2">
      <c r="A78" s="36" t="s">
        <v>1128</v>
      </c>
      <c r="B78" s="36" t="s">
        <v>1129</v>
      </c>
      <c r="C78" s="36" t="s">
        <v>650</v>
      </c>
      <c r="D78" s="36">
        <v>230</v>
      </c>
      <c r="E78" s="37">
        <v>2268.6716999999999</v>
      </c>
      <c r="F78" s="7">
        <v>0.39856582747807701</v>
      </c>
    </row>
    <row r="79" spans="1:6" x14ac:dyDescent="0.2">
      <c r="A79" s="36" t="s">
        <v>1371</v>
      </c>
      <c r="B79" s="36" t="s">
        <v>1372</v>
      </c>
      <c r="C79" s="36" t="s">
        <v>1099</v>
      </c>
      <c r="D79" s="36">
        <v>16</v>
      </c>
      <c r="E79" s="37">
        <v>2147.3200000000002</v>
      </c>
      <c r="F79" s="7">
        <v>0.37724646217441898</v>
      </c>
    </row>
    <row r="80" spans="1:6" x14ac:dyDescent="0.2">
      <c r="A80" s="36" t="s">
        <v>1106</v>
      </c>
      <c r="B80" s="36" t="s">
        <v>1107</v>
      </c>
      <c r="C80" s="36" t="s">
        <v>801</v>
      </c>
      <c r="D80" s="36">
        <v>180</v>
      </c>
      <c r="E80" s="37">
        <v>1790.5157999999999</v>
      </c>
      <c r="F80" s="7">
        <v>0.31456222221997598</v>
      </c>
    </row>
    <row r="81" spans="1:6" x14ac:dyDescent="0.2">
      <c r="A81" s="36" t="s">
        <v>1455</v>
      </c>
      <c r="B81" s="36" t="s">
        <v>1456</v>
      </c>
      <c r="C81" s="36" t="s">
        <v>832</v>
      </c>
      <c r="D81" s="36">
        <v>525</v>
      </c>
      <c r="E81" s="37">
        <v>876.60650020000003</v>
      </c>
      <c r="F81" s="7">
        <v>0.154004387291856</v>
      </c>
    </row>
    <row r="82" spans="1:6" x14ac:dyDescent="0.2">
      <c r="A82" s="35" t="s">
        <v>131</v>
      </c>
      <c r="B82" s="36"/>
      <c r="C82" s="36"/>
      <c r="D82" s="36"/>
      <c r="E82" s="38">
        <f>SUM(E52:E81)</f>
        <v>220488.26610420007</v>
      </c>
      <c r="F82" s="6">
        <f>SUM(F52:F81)</f>
        <v>38.735921212851977</v>
      </c>
    </row>
    <row r="83" spans="1:6" x14ac:dyDescent="0.2">
      <c r="A83" s="36"/>
      <c r="B83" s="36"/>
      <c r="C83" s="36"/>
      <c r="D83" s="36"/>
      <c r="E83" s="37"/>
      <c r="F83" s="7"/>
    </row>
    <row r="84" spans="1:6" x14ac:dyDescent="0.2">
      <c r="A84" s="36"/>
      <c r="B84" s="36"/>
      <c r="C84" s="36"/>
      <c r="D84" s="36"/>
      <c r="E84" s="37"/>
      <c r="F84" s="7"/>
    </row>
    <row r="85" spans="1:6" x14ac:dyDescent="0.2">
      <c r="A85" s="35" t="s">
        <v>835</v>
      </c>
      <c r="B85" s="36"/>
      <c r="C85" s="36"/>
      <c r="D85" s="36"/>
      <c r="E85" s="37"/>
      <c r="F85" s="7"/>
    </row>
    <row r="86" spans="1:6" x14ac:dyDescent="0.2">
      <c r="A86" s="35" t="s">
        <v>836</v>
      </c>
      <c r="B86" s="36"/>
      <c r="C86" s="36"/>
      <c r="D86" s="36"/>
      <c r="E86" s="37"/>
      <c r="F86" s="7"/>
    </row>
    <row r="87" spans="1:6" x14ac:dyDescent="0.2">
      <c r="A87" s="36" t="s">
        <v>843</v>
      </c>
      <c r="B87" s="36" t="s">
        <v>844</v>
      </c>
      <c r="C87" s="36" t="s">
        <v>845</v>
      </c>
      <c r="D87" s="36">
        <v>12500</v>
      </c>
      <c r="E87" s="37">
        <v>12438.0875</v>
      </c>
      <c r="F87" s="7">
        <v>2.1851538222486</v>
      </c>
    </row>
    <row r="88" spans="1:6" x14ac:dyDescent="0.2">
      <c r="A88" s="36" t="s">
        <v>840</v>
      </c>
      <c r="B88" s="36" t="s">
        <v>841</v>
      </c>
      <c r="C88" s="36" t="s">
        <v>842</v>
      </c>
      <c r="D88" s="36">
        <v>10000</v>
      </c>
      <c r="E88" s="37">
        <v>9782.3799999999992</v>
      </c>
      <c r="F88" s="7">
        <v>1.7185925929278301</v>
      </c>
    </row>
    <row r="89" spans="1:6" x14ac:dyDescent="0.2">
      <c r="A89" s="36" t="s">
        <v>848</v>
      </c>
      <c r="B89" s="36" t="s">
        <v>849</v>
      </c>
      <c r="C89" s="36" t="s">
        <v>845</v>
      </c>
      <c r="D89" s="36">
        <v>7500</v>
      </c>
      <c r="E89" s="37">
        <v>7297.5825000000004</v>
      </c>
      <c r="F89" s="7">
        <v>1.28205725301816</v>
      </c>
    </row>
    <row r="90" spans="1:6" x14ac:dyDescent="0.2">
      <c r="A90" s="36" t="s">
        <v>837</v>
      </c>
      <c r="B90" s="36" t="s">
        <v>838</v>
      </c>
      <c r="C90" s="36" t="s">
        <v>839</v>
      </c>
      <c r="D90" s="36">
        <v>5000</v>
      </c>
      <c r="E90" s="37">
        <v>4878.7</v>
      </c>
      <c r="F90" s="7">
        <v>0.85710202252590995</v>
      </c>
    </row>
    <row r="91" spans="1:6" x14ac:dyDescent="0.2">
      <c r="A91" s="36" t="s">
        <v>860</v>
      </c>
      <c r="B91" s="36" t="s">
        <v>861</v>
      </c>
      <c r="C91" s="36" t="s">
        <v>839</v>
      </c>
      <c r="D91" s="36">
        <v>2500</v>
      </c>
      <c r="E91" s="37">
        <v>2491.1875</v>
      </c>
      <c r="F91" s="7">
        <v>0.437657950835523</v>
      </c>
    </row>
    <row r="92" spans="1:6" x14ac:dyDescent="0.2">
      <c r="A92" s="36" t="s">
        <v>870</v>
      </c>
      <c r="B92" s="36" t="s">
        <v>871</v>
      </c>
      <c r="C92" s="36" t="s">
        <v>839</v>
      </c>
      <c r="D92" s="36">
        <v>2500</v>
      </c>
      <c r="E92" s="37">
        <v>2485.6275000000001</v>
      </c>
      <c r="F92" s="7">
        <v>0.43668115635231097</v>
      </c>
    </row>
    <row r="93" spans="1:6" x14ac:dyDescent="0.2">
      <c r="A93" s="36" t="s">
        <v>1457</v>
      </c>
      <c r="B93" s="36" t="s">
        <v>1458</v>
      </c>
      <c r="C93" s="36" t="s">
        <v>839</v>
      </c>
      <c r="D93" s="36">
        <v>2500</v>
      </c>
      <c r="E93" s="37">
        <v>2436.1275000000001</v>
      </c>
      <c r="F93" s="7">
        <v>0.42798487453235301</v>
      </c>
    </row>
    <row r="94" spans="1:6" x14ac:dyDescent="0.2">
      <c r="A94" s="36" t="s">
        <v>1459</v>
      </c>
      <c r="B94" s="36" t="s">
        <v>1460</v>
      </c>
      <c r="C94" s="36" t="s">
        <v>845</v>
      </c>
      <c r="D94" s="36">
        <v>2500</v>
      </c>
      <c r="E94" s="37">
        <v>2384.4625000000001</v>
      </c>
      <c r="F94" s="7">
        <v>0.418908240184309</v>
      </c>
    </row>
    <row r="95" spans="1:6" x14ac:dyDescent="0.2">
      <c r="A95" s="35" t="s">
        <v>131</v>
      </c>
      <c r="B95" s="36"/>
      <c r="C95" s="36"/>
      <c r="D95" s="36"/>
      <c r="E95" s="38">
        <f>SUM(E87:E94)</f>
        <v>44194.155000000006</v>
      </c>
      <c r="F95" s="6">
        <f>SUM(F87:F94)</f>
        <v>7.7641379126249959</v>
      </c>
    </row>
    <row r="96" spans="1:6" x14ac:dyDescent="0.2">
      <c r="A96" s="36"/>
      <c r="B96" s="36"/>
      <c r="C96" s="36"/>
      <c r="D96" s="36"/>
      <c r="E96" s="37"/>
      <c r="F96" s="7"/>
    </row>
    <row r="97" spans="1:6" x14ac:dyDescent="0.2">
      <c r="A97" s="35" t="s">
        <v>874</v>
      </c>
      <c r="B97" s="36"/>
      <c r="C97" s="36"/>
      <c r="D97" s="36"/>
      <c r="E97" s="37"/>
      <c r="F97" s="7"/>
    </row>
    <row r="98" spans="1:6" x14ac:dyDescent="0.2">
      <c r="A98" s="36" t="s">
        <v>877</v>
      </c>
      <c r="B98" s="36" t="s">
        <v>878</v>
      </c>
      <c r="C98" s="36" t="s">
        <v>839</v>
      </c>
      <c r="D98" s="36">
        <v>4300</v>
      </c>
      <c r="E98" s="37">
        <v>20963.123500000002</v>
      </c>
      <c r="F98" s="7">
        <v>3.6828531269211999</v>
      </c>
    </row>
    <row r="99" spans="1:6" x14ac:dyDescent="0.2">
      <c r="A99" s="36" t="s">
        <v>1259</v>
      </c>
      <c r="B99" s="36" t="s">
        <v>1260</v>
      </c>
      <c r="C99" s="36" t="s">
        <v>842</v>
      </c>
      <c r="D99" s="36">
        <v>2300</v>
      </c>
      <c r="E99" s="37">
        <v>11162.440500000001</v>
      </c>
      <c r="F99" s="7">
        <v>1.96104501790951</v>
      </c>
    </row>
    <row r="100" spans="1:6" x14ac:dyDescent="0.2">
      <c r="A100" s="36" t="s">
        <v>1461</v>
      </c>
      <c r="B100" s="36" t="s">
        <v>1462</v>
      </c>
      <c r="C100" s="36" t="s">
        <v>842</v>
      </c>
      <c r="D100" s="36">
        <v>2000</v>
      </c>
      <c r="E100" s="37">
        <v>9746.2099999999991</v>
      </c>
      <c r="F100" s="7">
        <v>1.7122381583131301</v>
      </c>
    </row>
    <row r="101" spans="1:6" x14ac:dyDescent="0.2">
      <c r="A101" s="36" t="s">
        <v>898</v>
      </c>
      <c r="B101" s="36" t="s">
        <v>899</v>
      </c>
      <c r="C101" s="36" t="s">
        <v>845</v>
      </c>
      <c r="D101" s="36">
        <v>2000</v>
      </c>
      <c r="E101" s="37">
        <v>9718.7199999999993</v>
      </c>
      <c r="F101" s="7">
        <v>1.7074086474599799</v>
      </c>
    </row>
    <row r="102" spans="1:6" x14ac:dyDescent="0.2">
      <c r="A102" s="36" t="s">
        <v>875</v>
      </c>
      <c r="B102" s="36" t="s">
        <v>876</v>
      </c>
      <c r="C102" s="36" t="s">
        <v>839</v>
      </c>
      <c r="D102" s="36">
        <v>2000</v>
      </c>
      <c r="E102" s="37">
        <v>9652.09</v>
      </c>
      <c r="F102" s="7">
        <v>1.6957029250829301</v>
      </c>
    </row>
    <row r="103" spans="1:6" x14ac:dyDescent="0.2">
      <c r="A103" s="36" t="s">
        <v>879</v>
      </c>
      <c r="B103" s="36" t="s">
        <v>880</v>
      </c>
      <c r="C103" s="36" t="s">
        <v>842</v>
      </c>
      <c r="D103" s="36">
        <v>1800</v>
      </c>
      <c r="E103" s="37">
        <v>8281.0079999999998</v>
      </c>
      <c r="F103" s="7">
        <v>1.45482786507743</v>
      </c>
    </row>
    <row r="104" spans="1:6" x14ac:dyDescent="0.2">
      <c r="A104" s="36" t="s">
        <v>889</v>
      </c>
      <c r="B104" s="36" t="s">
        <v>890</v>
      </c>
      <c r="C104" s="36" t="s">
        <v>839</v>
      </c>
      <c r="D104" s="36">
        <v>1500</v>
      </c>
      <c r="E104" s="37">
        <v>7296.1575000000003</v>
      </c>
      <c r="F104" s="7">
        <v>1.28180690551122</v>
      </c>
    </row>
    <row r="105" spans="1:6" x14ac:dyDescent="0.2">
      <c r="A105" s="36" t="s">
        <v>887</v>
      </c>
      <c r="B105" s="36" t="s">
        <v>888</v>
      </c>
      <c r="C105" s="36" t="s">
        <v>839</v>
      </c>
      <c r="D105" s="36">
        <v>1000</v>
      </c>
      <c r="E105" s="37">
        <v>4880.0950000000003</v>
      </c>
      <c r="F105" s="7">
        <v>0.857347099559018</v>
      </c>
    </row>
    <row r="106" spans="1:6" x14ac:dyDescent="0.2">
      <c r="A106" s="36" t="s">
        <v>976</v>
      </c>
      <c r="B106" s="36" t="s">
        <v>977</v>
      </c>
      <c r="C106" s="36" t="s">
        <v>845</v>
      </c>
      <c r="D106" s="36">
        <v>20</v>
      </c>
      <c r="E106" s="37">
        <v>99.262</v>
      </c>
      <c r="F106" s="7">
        <v>1.7438592444701799E-2</v>
      </c>
    </row>
    <row r="107" spans="1:6" x14ac:dyDescent="0.2">
      <c r="A107" s="35" t="s">
        <v>131</v>
      </c>
      <c r="B107" s="36"/>
      <c r="C107" s="36"/>
      <c r="D107" s="36"/>
      <c r="E107" s="38">
        <f>SUM(E98:E106)</f>
        <v>81799.106500000009</v>
      </c>
      <c r="F107" s="6">
        <f>SUM(F98:F106)</f>
        <v>14.370668338279119</v>
      </c>
    </row>
    <row r="108" spans="1:6" x14ac:dyDescent="0.2">
      <c r="A108" s="36"/>
      <c r="B108" s="36"/>
      <c r="C108" s="36"/>
      <c r="D108" s="36"/>
      <c r="E108" s="37"/>
      <c r="F108" s="7"/>
    </row>
    <row r="109" spans="1:6" x14ac:dyDescent="0.2">
      <c r="A109" s="35" t="s">
        <v>131</v>
      </c>
      <c r="B109" s="36"/>
      <c r="C109" s="36"/>
      <c r="D109" s="36"/>
      <c r="E109" s="38">
        <v>554581.55041060003</v>
      </c>
      <c r="F109" s="6">
        <v>97.430251606469014</v>
      </c>
    </row>
    <row r="110" spans="1:6" x14ac:dyDescent="0.2">
      <c r="A110" s="36"/>
      <c r="B110" s="36"/>
      <c r="C110" s="36"/>
      <c r="D110" s="36"/>
      <c r="E110" s="37"/>
      <c r="F110" s="7"/>
    </row>
    <row r="111" spans="1:6" x14ac:dyDescent="0.2">
      <c r="A111" s="35" t="s">
        <v>139</v>
      </c>
      <c r="B111" s="36"/>
      <c r="C111" s="36"/>
      <c r="D111" s="36"/>
      <c r="E111" s="38">
        <v>14627.233993100001</v>
      </c>
      <c r="F111" s="6">
        <v>2.57</v>
      </c>
    </row>
    <row r="112" spans="1:6" x14ac:dyDescent="0.2">
      <c r="A112" s="36"/>
      <c r="B112" s="36"/>
      <c r="C112" s="36"/>
      <c r="D112" s="36"/>
      <c r="E112" s="37"/>
      <c r="F112" s="7"/>
    </row>
    <row r="113" spans="1:6" x14ac:dyDescent="0.2">
      <c r="A113" s="39" t="s">
        <v>140</v>
      </c>
      <c r="B113" s="40"/>
      <c r="C113" s="40"/>
      <c r="D113" s="40"/>
      <c r="E113" s="41">
        <v>569208.78399310005</v>
      </c>
      <c r="F113" s="8">
        <f xml:space="preserve"> ROUND(SUM(F109:F112),2)</f>
        <v>100</v>
      </c>
    </row>
    <row r="114" spans="1:6" x14ac:dyDescent="0.2">
      <c r="A114" s="4" t="s">
        <v>909</v>
      </c>
    </row>
    <row r="116" spans="1:6" x14ac:dyDescent="0.2">
      <c r="A116" s="4" t="s">
        <v>141</v>
      </c>
    </row>
    <row r="117" spans="1:6" x14ac:dyDescent="0.2">
      <c r="A117" s="4" t="s">
        <v>142</v>
      </c>
    </row>
    <row r="118" spans="1:6" x14ac:dyDescent="0.2">
      <c r="A118" s="4" t="s">
        <v>143</v>
      </c>
    </row>
    <row r="119" spans="1:6" x14ac:dyDescent="0.2">
      <c r="A119" s="2" t="s">
        <v>1141</v>
      </c>
      <c r="D119" s="10">
        <v>19.0672</v>
      </c>
    </row>
    <row r="120" spans="1:6" x14ac:dyDescent="0.2">
      <c r="A120" s="2" t="s">
        <v>1142</v>
      </c>
      <c r="D120" s="10">
        <v>19.328700000000001</v>
      </c>
    </row>
    <row r="121" spans="1:6" x14ac:dyDescent="0.2">
      <c r="A121" s="2" t="s">
        <v>1427</v>
      </c>
      <c r="D121" s="10">
        <v>10.6082</v>
      </c>
    </row>
    <row r="122" spans="1:6" x14ac:dyDescent="0.2">
      <c r="A122" s="2" t="s">
        <v>1428</v>
      </c>
      <c r="D122" s="10">
        <v>10.466100000000001</v>
      </c>
    </row>
    <row r="123" spans="1:6" x14ac:dyDescent="0.2">
      <c r="A123" s="2" t="s">
        <v>1429</v>
      </c>
      <c r="D123" s="10">
        <v>10.791399999999999</v>
      </c>
    </row>
    <row r="124" spans="1:6" x14ac:dyDescent="0.2">
      <c r="A124" s="2" t="s">
        <v>1426</v>
      </c>
      <c r="D124" s="10">
        <v>10.650700000000001</v>
      </c>
    </row>
    <row r="126" spans="1:6" x14ac:dyDescent="0.2">
      <c r="A126" s="4" t="s">
        <v>148</v>
      </c>
    </row>
    <row r="127" spans="1:6" x14ac:dyDescent="0.2">
      <c r="A127" s="2" t="s">
        <v>1141</v>
      </c>
      <c r="D127" s="10">
        <v>19.670200000000001</v>
      </c>
    </row>
    <row r="128" spans="1:6" x14ac:dyDescent="0.2">
      <c r="A128" s="2" t="s">
        <v>1142</v>
      </c>
      <c r="D128" s="10">
        <v>19.976600000000001</v>
      </c>
    </row>
    <row r="129" spans="1:4" x14ac:dyDescent="0.2">
      <c r="A129" s="2" t="s">
        <v>1427</v>
      </c>
      <c r="D129" s="10">
        <v>10.502700000000001</v>
      </c>
    </row>
    <row r="130" spans="1:4" x14ac:dyDescent="0.2">
      <c r="A130" s="2" t="s">
        <v>1428</v>
      </c>
      <c r="D130" s="10">
        <v>10.345499999999999</v>
      </c>
    </row>
    <row r="131" spans="1:4" x14ac:dyDescent="0.2">
      <c r="A131" s="2" t="s">
        <v>1429</v>
      </c>
      <c r="D131" s="10">
        <v>10.7118</v>
      </c>
    </row>
    <row r="132" spans="1:4" x14ac:dyDescent="0.2">
      <c r="A132" s="2" t="s">
        <v>1426</v>
      </c>
      <c r="D132" s="10">
        <v>10.5557</v>
      </c>
    </row>
    <row r="134" spans="1:4" x14ac:dyDescent="0.2">
      <c r="A134" s="4" t="s">
        <v>149</v>
      </c>
      <c r="D134" s="42"/>
    </row>
    <row r="135" spans="1:4" x14ac:dyDescent="0.2">
      <c r="A135" s="22" t="s">
        <v>634</v>
      </c>
      <c r="B135" s="23"/>
      <c r="C135" s="51" t="s">
        <v>635</v>
      </c>
      <c r="D135" s="52"/>
    </row>
    <row r="136" spans="1:4" x14ac:dyDescent="0.2">
      <c r="A136" s="53"/>
      <c r="B136" s="54"/>
      <c r="C136" s="24" t="s">
        <v>636</v>
      </c>
      <c r="D136" s="24" t="s">
        <v>637</v>
      </c>
    </row>
    <row r="137" spans="1:4" x14ac:dyDescent="0.2">
      <c r="A137" s="25" t="s">
        <v>1427</v>
      </c>
      <c r="B137" s="26"/>
      <c r="C137" s="27">
        <v>0.31418528369999998</v>
      </c>
      <c r="D137" s="27">
        <v>0.29108672280000003</v>
      </c>
    </row>
    <row r="138" spans="1:4" x14ac:dyDescent="0.2">
      <c r="A138" s="25" t="s">
        <v>1428</v>
      </c>
      <c r="B138" s="26"/>
      <c r="C138" s="27">
        <v>0.3214079339</v>
      </c>
      <c r="D138" s="27">
        <v>0.29777837159999998</v>
      </c>
    </row>
    <row r="139" spans="1:4" x14ac:dyDescent="0.2">
      <c r="A139" s="25" t="s">
        <v>1429</v>
      </c>
      <c r="B139" s="26"/>
      <c r="C139" s="27">
        <v>0.31418528369999998</v>
      </c>
      <c r="D139" s="27">
        <v>0.29108672280000003</v>
      </c>
    </row>
    <row r="140" spans="1:4" x14ac:dyDescent="0.2">
      <c r="A140" s="25" t="s">
        <v>1426</v>
      </c>
      <c r="B140" s="26"/>
      <c r="C140" s="27">
        <v>0.3214079339</v>
      </c>
      <c r="D140" s="27">
        <v>0.29777837159999998</v>
      </c>
    </row>
    <row r="143" spans="1:4" x14ac:dyDescent="0.2">
      <c r="A143" s="4" t="s">
        <v>924</v>
      </c>
      <c r="D143" s="13">
        <v>1.6861146694615232</v>
      </c>
    </row>
  </sheetData>
  <mergeCells count="3">
    <mergeCell ref="B1:E1"/>
    <mergeCell ref="C135:D135"/>
    <mergeCell ref="A136:B13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showGridLines="0" workbookViewId="0"/>
  </sheetViews>
  <sheetFormatPr defaultRowHeight="11.25" x14ac:dyDescent="0.2"/>
  <cols>
    <col min="1" max="1" width="38" style="2" customWidth="1"/>
    <col min="2" max="2" width="57.5703125" style="2" customWidth="1"/>
    <col min="3" max="3" width="11.7109375" style="2" customWidth="1"/>
    <col min="4" max="4" width="7.42578125" style="2" customWidth="1"/>
    <col min="5" max="5" width="23" style="13" customWidth="1"/>
    <col min="6" max="6" width="13.5703125" style="1" customWidth="1"/>
    <col min="7" max="16384" width="9.140625" style="2"/>
  </cols>
  <sheetData>
    <row r="1" spans="1:6" x14ac:dyDescent="0.2">
      <c r="A1" s="4"/>
      <c r="B1" s="55" t="s">
        <v>1463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642</v>
      </c>
      <c r="D3" s="43" t="s">
        <v>4</v>
      </c>
      <c r="E3" s="44" t="s">
        <v>5</v>
      </c>
      <c r="F3" s="3" t="s">
        <v>6</v>
      </c>
    </row>
    <row r="4" spans="1:6" x14ac:dyDescent="0.2">
      <c r="A4" s="40"/>
      <c r="B4" s="40"/>
      <c r="C4" s="40"/>
      <c r="D4" s="40"/>
      <c r="E4" s="45"/>
      <c r="F4" s="5"/>
    </row>
    <row r="5" spans="1:6" x14ac:dyDescent="0.2">
      <c r="A5" s="35" t="s">
        <v>644</v>
      </c>
      <c r="B5" s="36"/>
      <c r="C5" s="36"/>
      <c r="D5" s="36"/>
      <c r="E5" s="37"/>
      <c r="F5" s="7"/>
    </row>
    <row r="6" spans="1:6" x14ac:dyDescent="0.2">
      <c r="A6" s="35" t="s">
        <v>8</v>
      </c>
      <c r="B6" s="36"/>
      <c r="C6" s="36"/>
      <c r="D6" s="36"/>
      <c r="E6" s="37"/>
      <c r="F6" s="7"/>
    </row>
    <row r="7" spans="1:6" x14ac:dyDescent="0.2">
      <c r="A7" s="36" t="s">
        <v>926</v>
      </c>
      <c r="B7" s="36" t="s">
        <v>927</v>
      </c>
      <c r="C7" s="36" t="s">
        <v>683</v>
      </c>
      <c r="D7" s="36">
        <v>8</v>
      </c>
      <c r="E7" s="37">
        <v>800.89088000000004</v>
      </c>
      <c r="F7" s="7">
        <v>4.0623622297044797</v>
      </c>
    </row>
    <row r="8" spans="1:6" x14ac:dyDescent="0.2">
      <c r="A8" s="36" t="s">
        <v>930</v>
      </c>
      <c r="B8" s="36" t="s">
        <v>931</v>
      </c>
      <c r="C8" s="36" t="s">
        <v>669</v>
      </c>
      <c r="D8" s="36">
        <v>50</v>
      </c>
      <c r="E8" s="37">
        <v>500.0322334</v>
      </c>
      <c r="F8" s="7">
        <v>2.5363156321606999</v>
      </c>
    </row>
    <row r="9" spans="1:6" x14ac:dyDescent="0.2">
      <c r="A9" s="35" t="s">
        <v>131</v>
      </c>
      <c r="B9" s="36"/>
      <c r="C9" s="36"/>
      <c r="D9" s="36"/>
      <c r="E9" s="38">
        <f>SUM(E7:E8)</f>
        <v>1300.9231134000001</v>
      </c>
      <c r="F9" s="6">
        <f>SUM(F7:F8)</f>
        <v>6.5986778618651796</v>
      </c>
    </row>
    <row r="10" spans="1:6" x14ac:dyDescent="0.2">
      <c r="A10" s="36"/>
      <c r="B10" s="36"/>
      <c r="C10" s="36"/>
      <c r="D10" s="36"/>
      <c r="E10" s="37"/>
      <c r="F10" s="7"/>
    </row>
    <row r="11" spans="1:6" x14ac:dyDescent="0.2">
      <c r="A11" s="35" t="s">
        <v>835</v>
      </c>
      <c r="B11" s="36"/>
      <c r="C11" s="36"/>
      <c r="D11" s="36"/>
      <c r="E11" s="37"/>
      <c r="F11" s="7"/>
    </row>
    <row r="12" spans="1:6" x14ac:dyDescent="0.2">
      <c r="A12" s="35" t="s">
        <v>836</v>
      </c>
      <c r="B12" s="36"/>
      <c r="C12" s="36"/>
      <c r="D12" s="36"/>
      <c r="E12" s="37"/>
      <c r="F12" s="7"/>
    </row>
    <row r="13" spans="1:6" x14ac:dyDescent="0.2">
      <c r="A13" s="36" t="s">
        <v>940</v>
      </c>
      <c r="B13" s="36" t="s">
        <v>941</v>
      </c>
      <c r="C13" s="36" t="s">
        <v>839</v>
      </c>
      <c r="D13" s="36">
        <v>1500</v>
      </c>
      <c r="E13" s="37">
        <v>1490.0174999999999</v>
      </c>
      <c r="F13" s="7">
        <v>7.5578221262785501</v>
      </c>
    </row>
    <row r="14" spans="1:6" x14ac:dyDescent="0.2">
      <c r="A14" s="36" t="s">
        <v>938</v>
      </c>
      <c r="B14" s="36" t="s">
        <v>939</v>
      </c>
      <c r="C14" s="36" t="s">
        <v>839</v>
      </c>
      <c r="D14" s="36">
        <v>1500</v>
      </c>
      <c r="E14" s="37">
        <v>1485.7275</v>
      </c>
      <c r="F14" s="7">
        <v>7.5360619409641201</v>
      </c>
    </row>
    <row r="15" spans="1:6" x14ac:dyDescent="0.2">
      <c r="A15" s="36" t="s">
        <v>932</v>
      </c>
      <c r="B15" s="36" t="s">
        <v>933</v>
      </c>
      <c r="C15" s="36" t="s">
        <v>842</v>
      </c>
      <c r="D15" s="36">
        <v>1300</v>
      </c>
      <c r="E15" s="37">
        <v>1288.8486</v>
      </c>
      <c r="F15" s="7">
        <v>6.5374322559990903</v>
      </c>
    </row>
    <row r="16" spans="1:6" x14ac:dyDescent="0.2">
      <c r="A16" s="35" t="s">
        <v>131</v>
      </c>
      <c r="B16" s="36"/>
      <c r="C16" s="36"/>
      <c r="D16" s="36"/>
      <c r="E16" s="38">
        <f>SUM(E13:E15)</f>
        <v>4264.5936000000002</v>
      </c>
      <c r="F16" s="38">
        <f>SUM(F13:F15)</f>
        <v>21.631316323241759</v>
      </c>
    </row>
    <row r="17" spans="1:6" x14ac:dyDescent="0.2">
      <c r="A17" s="36"/>
      <c r="B17" s="36"/>
      <c r="C17" s="36"/>
      <c r="D17" s="36"/>
      <c r="E17" s="37"/>
      <c r="F17" s="7"/>
    </row>
    <row r="18" spans="1:6" x14ac:dyDescent="0.2">
      <c r="A18" s="35" t="s">
        <v>874</v>
      </c>
      <c r="B18" s="36"/>
      <c r="C18" s="36"/>
      <c r="D18" s="36"/>
      <c r="E18" s="37"/>
      <c r="F18" s="7"/>
    </row>
    <row r="19" spans="1:6" x14ac:dyDescent="0.2">
      <c r="A19" s="36" t="s">
        <v>946</v>
      </c>
      <c r="B19" s="36" t="s">
        <v>947</v>
      </c>
      <c r="C19" s="36" t="s">
        <v>845</v>
      </c>
      <c r="D19" s="36">
        <v>360</v>
      </c>
      <c r="E19" s="37">
        <v>1783.3751999999999</v>
      </c>
      <c r="F19" s="7">
        <v>9.0458216403608898</v>
      </c>
    </row>
    <row r="20" spans="1:6" x14ac:dyDescent="0.2">
      <c r="A20" s="36" t="s">
        <v>950</v>
      </c>
      <c r="B20" s="36" t="s">
        <v>951</v>
      </c>
      <c r="C20" s="36" t="s">
        <v>839</v>
      </c>
      <c r="D20" s="36">
        <v>320</v>
      </c>
      <c r="E20" s="37">
        <v>1592.3040000000001</v>
      </c>
      <c r="F20" s="7">
        <v>8.0766503768994902</v>
      </c>
    </row>
    <row r="21" spans="1:6" x14ac:dyDescent="0.2">
      <c r="A21" s="36" t="s">
        <v>985</v>
      </c>
      <c r="B21" s="36" t="s">
        <v>986</v>
      </c>
      <c r="C21" s="36" t="s">
        <v>845</v>
      </c>
      <c r="D21" s="36">
        <v>300</v>
      </c>
      <c r="E21" s="37">
        <v>1489.3755000000001</v>
      </c>
      <c r="F21" s="7">
        <v>7.5545657069377903</v>
      </c>
    </row>
    <row r="22" spans="1:6" x14ac:dyDescent="0.2">
      <c r="A22" s="36" t="s">
        <v>948</v>
      </c>
      <c r="B22" s="36" t="s">
        <v>949</v>
      </c>
      <c r="C22" s="36" t="s">
        <v>839</v>
      </c>
      <c r="D22" s="36">
        <v>300</v>
      </c>
      <c r="E22" s="37">
        <v>1485.93</v>
      </c>
      <c r="F22" s="7">
        <v>7.5370890825786203</v>
      </c>
    </row>
    <row r="23" spans="1:6" x14ac:dyDescent="0.2">
      <c r="A23" s="36" t="s">
        <v>1015</v>
      </c>
      <c r="B23" s="36" t="s">
        <v>1016</v>
      </c>
      <c r="C23" s="36" t="s">
        <v>839</v>
      </c>
      <c r="D23" s="36">
        <v>240</v>
      </c>
      <c r="E23" s="37">
        <v>1187.9256</v>
      </c>
      <c r="F23" s="7">
        <v>6.0255200922490602</v>
      </c>
    </row>
    <row r="24" spans="1:6" x14ac:dyDescent="0.2">
      <c r="A24" s="36" t="s">
        <v>999</v>
      </c>
      <c r="B24" s="36" t="s">
        <v>1000</v>
      </c>
      <c r="C24" s="36" t="s">
        <v>845</v>
      </c>
      <c r="D24" s="36">
        <v>200</v>
      </c>
      <c r="E24" s="37">
        <v>997.38499999999999</v>
      </c>
      <c r="F24" s="7">
        <v>5.0590401934328497</v>
      </c>
    </row>
    <row r="25" spans="1:6" x14ac:dyDescent="0.2">
      <c r="A25" s="36" t="s">
        <v>981</v>
      </c>
      <c r="B25" s="36" t="s">
        <v>982</v>
      </c>
      <c r="C25" s="36" t="s">
        <v>845</v>
      </c>
      <c r="D25" s="36">
        <v>200</v>
      </c>
      <c r="E25" s="37">
        <v>992.27300000000002</v>
      </c>
      <c r="F25" s="7">
        <v>5.0331105740092301</v>
      </c>
    </row>
    <row r="26" spans="1:6" x14ac:dyDescent="0.2">
      <c r="A26" s="36" t="s">
        <v>1011</v>
      </c>
      <c r="B26" s="36" t="s">
        <v>1012</v>
      </c>
      <c r="C26" s="36" t="s">
        <v>842</v>
      </c>
      <c r="D26" s="36">
        <v>160</v>
      </c>
      <c r="E26" s="37">
        <v>798.73919999999998</v>
      </c>
      <c r="F26" s="7">
        <v>4.0514482540547503</v>
      </c>
    </row>
    <row r="27" spans="1:6" x14ac:dyDescent="0.2">
      <c r="A27" s="36" t="s">
        <v>993</v>
      </c>
      <c r="B27" s="36" t="s">
        <v>994</v>
      </c>
      <c r="C27" s="36" t="s">
        <v>839</v>
      </c>
      <c r="D27" s="36">
        <v>160</v>
      </c>
      <c r="E27" s="37">
        <v>794.37279999999998</v>
      </c>
      <c r="F27" s="7">
        <v>4.0293005446941699</v>
      </c>
    </row>
    <row r="28" spans="1:6" x14ac:dyDescent="0.2">
      <c r="A28" s="36" t="s">
        <v>978</v>
      </c>
      <c r="B28" s="36" t="s">
        <v>979</v>
      </c>
      <c r="C28" s="36" t="s">
        <v>980</v>
      </c>
      <c r="D28" s="36">
        <v>160</v>
      </c>
      <c r="E28" s="37">
        <v>790.87040000000002</v>
      </c>
      <c r="F28" s="7">
        <v>4.01153530622208</v>
      </c>
    </row>
    <row r="29" spans="1:6" x14ac:dyDescent="0.2">
      <c r="A29" s="36" t="s">
        <v>966</v>
      </c>
      <c r="B29" s="36" t="s">
        <v>967</v>
      </c>
      <c r="C29" s="36" t="s">
        <v>839</v>
      </c>
      <c r="D29" s="36">
        <v>120</v>
      </c>
      <c r="E29" s="37">
        <v>597.21780000000001</v>
      </c>
      <c r="F29" s="7">
        <v>3.0292703965204399</v>
      </c>
    </row>
    <row r="30" spans="1:6" x14ac:dyDescent="0.2">
      <c r="A30" s="36" t="s">
        <v>976</v>
      </c>
      <c r="B30" s="36" t="s">
        <v>977</v>
      </c>
      <c r="C30" s="36" t="s">
        <v>845</v>
      </c>
      <c r="D30" s="36">
        <v>60</v>
      </c>
      <c r="E30" s="37">
        <v>297.786</v>
      </c>
      <c r="F30" s="7">
        <v>1.5104611990771799</v>
      </c>
    </row>
    <row r="31" spans="1:6" x14ac:dyDescent="0.2">
      <c r="A31" s="36" t="s">
        <v>1009</v>
      </c>
      <c r="B31" s="36" t="s">
        <v>1010</v>
      </c>
      <c r="C31" s="36" t="s">
        <v>839</v>
      </c>
      <c r="D31" s="36">
        <v>60</v>
      </c>
      <c r="E31" s="37">
        <v>297.5181</v>
      </c>
      <c r="F31" s="7">
        <v>1.5091023287634899</v>
      </c>
    </row>
    <row r="32" spans="1:6" x14ac:dyDescent="0.2">
      <c r="A32" s="35" t="s">
        <v>131</v>
      </c>
      <c r="B32" s="36"/>
      <c r="C32" s="36"/>
      <c r="D32" s="36"/>
      <c r="E32" s="38">
        <f>SUM(E19:E31)</f>
        <v>13105.0726</v>
      </c>
      <c r="F32" s="6">
        <f>SUM(F19:F31)</f>
        <v>66.47291569580004</v>
      </c>
    </row>
    <row r="33" spans="1:6" x14ac:dyDescent="0.2">
      <c r="A33" s="36"/>
      <c r="B33" s="36"/>
      <c r="C33" s="36"/>
      <c r="D33" s="36"/>
      <c r="E33" s="37"/>
      <c r="F33" s="7"/>
    </row>
    <row r="34" spans="1:6" x14ac:dyDescent="0.2">
      <c r="A34" s="35" t="s">
        <v>131</v>
      </c>
      <c r="B34" s="36"/>
      <c r="C34" s="36"/>
      <c r="D34" s="36"/>
      <c r="E34" s="38">
        <v>18670.5893134</v>
      </c>
      <c r="F34" s="6">
        <v>94.702909880907001</v>
      </c>
    </row>
    <row r="35" spans="1:6" x14ac:dyDescent="0.2">
      <c r="A35" s="36"/>
      <c r="B35" s="36"/>
      <c r="C35" s="36"/>
      <c r="D35" s="36"/>
      <c r="E35" s="37"/>
      <c r="F35" s="7"/>
    </row>
    <row r="36" spans="1:6" x14ac:dyDescent="0.2">
      <c r="A36" s="35" t="s">
        <v>139</v>
      </c>
      <c r="B36" s="36"/>
      <c r="C36" s="36"/>
      <c r="D36" s="36"/>
      <c r="E36" s="38">
        <v>1044.3156316</v>
      </c>
      <c r="F36" s="6">
        <v>5.3</v>
      </c>
    </row>
    <row r="37" spans="1:6" x14ac:dyDescent="0.2">
      <c r="A37" s="36"/>
      <c r="B37" s="36"/>
      <c r="C37" s="36"/>
      <c r="D37" s="36"/>
      <c r="E37" s="37"/>
      <c r="F37" s="7"/>
    </row>
    <row r="38" spans="1:6" x14ac:dyDescent="0.2">
      <c r="A38" s="39" t="s">
        <v>140</v>
      </c>
      <c r="B38" s="40"/>
      <c r="C38" s="40"/>
      <c r="D38" s="40"/>
      <c r="E38" s="41">
        <v>19714.905631599999</v>
      </c>
      <c r="F38" s="8">
        <f xml:space="preserve"> ROUND(SUM(F34:F37),2)</f>
        <v>100</v>
      </c>
    </row>
    <row r="39" spans="1:6" x14ac:dyDescent="0.2">
      <c r="A39" s="4" t="s">
        <v>909</v>
      </c>
    </row>
    <row r="41" spans="1:6" x14ac:dyDescent="0.2">
      <c r="A41" s="4" t="s">
        <v>141</v>
      </c>
    </row>
    <row r="42" spans="1:6" x14ac:dyDescent="0.2">
      <c r="A42" s="4" t="s">
        <v>142</v>
      </c>
    </row>
    <row r="43" spans="1:6" x14ac:dyDescent="0.2">
      <c r="A43" s="4" t="s">
        <v>143</v>
      </c>
    </row>
    <row r="44" spans="1:6" x14ac:dyDescent="0.2">
      <c r="A44" s="2" t="s">
        <v>1141</v>
      </c>
      <c r="D44" s="10">
        <v>25.066400000000002</v>
      </c>
    </row>
    <row r="45" spans="1:6" x14ac:dyDescent="0.2">
      <c r="A45" s="2" t="s">
        <v>638</v>
      </c>
      <c r="D45" s="10">
        <v>10.010199999999999</v>
      </c>
    </row>
    <row r="46" spans="1:6" x14ac:dyDescent="0.2">
      <c r="A46" s="2" t="s">
        <v>1142</v>
      </c>
      <c r="D46" s="10">
        <v>25.984500000000001</v>
      </c>
    </row>
    <row r="47" spans="1:6" x14ac:dyDescent="0.2">
      <c r="A47" s="2" t="s">
        <v>639</v>
      </c>
      <c r="D47" s="10">
        <v>10.012700000000001</v>
      </c>
    </row>
    <row r="49" spans="1:4" x14ac:dyDescent="0.2">
      <c r="A49" s="4" t="s">
        <v>148</v>
      </c>
    </row>
    <row r="50" spans="1:4" x14ac:dyDescent="0.2">
      <c r="A50" s="2" t="s">
        <v>638</v>
      </c>
      <c r="D50" s="10">
        <v>10.0108</v>
      </c>
    </row>
    <row r="51" spans="1:4" x14ac:dyDescent="0.2">
      <c r="A51" s="2" t="s">
        <v>639</v>
      </c>
      <c r="D51" s="10">
        <v>10.012700000000001</v>
      </c>
    </row>
    <row r="52" spans="1:4" x14ac:dyDescent="0.2">
      <c r="A52" s="2" t="s">
        <v>1142</v>
      </c>
      <c r="D52" s="10">
        <v>26.816099999999999</v>
      </c>
    </row>
    <row r="53" spans="1:4" x14ac:dyDescent="0.2">
      <c r="A53" s="2" t="s">
        <v>1141</v>
      </c>
      <c r="D53" s="10">
        <v>25.792000000000002</v>
      </c>
    </row>
    <row r="55" spans="1:4" x14ac:dyDescent="0.2">
      <c r="A55" s="4" t="s">
        <v>149</v>
      </c>
      <c r="D55" s="42"/>
    </row>
    <row r="56" spans="1:4" x14ac:dyDescent="0.2">
      <c r="A56" s="22" t="s">
        <v>634</v>
      </c>
      <c r="B56" s="23"/>
      <c r="C56" s="51" t="s">
        <v>635</v>
      </c>
      <c r="D56" s="52"/>
    </row>
    <row r="57" spans="1:4" x14ac:dyDescent="0.2">
      <c r="A57" s="53"/>
      <c r="B57" s="54"/>
      <c r="C57" s="24" t="s">
        <v>636</v>
      </c>
      <c r="D57" s="24" t="s">
        <v>637</v>
      </c>
    </row>
    <row r="58" spans="1:4" x14ac:dyDescent="0.2">
      <c r="A58" s="25" t="s">
        <v>639</v>
      </c>
      <c r="B58" s="26"/>
      <c r="C58" s="27">
        <v>0.20640196940000005</v>
      </c>
      <c r="D58" s="27">
        <v>0.19122752070000007</v>
      </c>
    </row>
    <row r="59" spans="1:4" x14ac:dyDescent="0.2">
      <c r="A59" s="25" t="s">
        <v>638</v>
      </c>
      <c r="B59" s="26"/>
      <c r="C59" s="27">
        <v>0.2268357258</v>
      </c>
      <c r="D59" s="27">
        <v>0.21015900990000003</v>
      </c>
    </row>
    <row r="62" spans="1:4" x14ac:dyDescent="0.2">
      <c r="A62" s="4" t="s">
        <v>924</v>
      </c>
      <c r="D62" s="13">
        <v>0.10606588009600713</v>
      </c>
    </row>
  </sheetData>
  <mergeCells count="3">
    <mergeCell ref="B1:E1"/>
    <mergeCell ref="C56:D56"/>
    <mergeCell ref="A57:B5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showGridLines="0" workbookViewId="0"/>
  </sheetViews>
  <sheetFormatPr defaultRowHeight="11.25" x14ac:dyDescent="0.2"/>
  <cols>
    <col min="1" max="1" width="38" style="2" customWidth="1"/>
    <col min="2" max="2" width="44" style="2" customWidth="1"/>
    <col min="3" max="3" width="11.85546875" style="2" customWidth="1"/>
    <col min="4" max="4" width="7.42578125" style="2" customWidth="1"/>
    <col min="5" max="5" width="23" style="13" customWidth="1"/>
    <col min="6" max="6" width="15.5703125" style="1" customWidth="1"/>
    <col min="7" max="16384" width="9.140625" style="2"/>
  </cols>
  <sheetData>
    <row r="1" spans="1:6" x14ac:dyDescent="0.2">
      <c r="A1" s="4"/>
      <c r="B1" s="55" t="s">
        <v>1464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642</v>
      </c>
      <c r="D3" s="43" t="s">
        <v>4</v>
      </c>
      <c r="E3" s="44" t="s">
        <v>5</v>
      </c>
      <c r="F3" s="3" t="s">
        <v>6</v>
      </c>
    </row>
    <row r="4" spans="1:6" x14ac:dyDescent="0.2">
      <c r="A4" s="40"/>
      <c r="B4" s="40"/>
      <c r="C4" s="40"/>
      <c r="D4" s="40"/>
      <c r="E4" s="45"/>
      <c r="F4" s="5"/>
    </row>
    <row r="5" spans="1:6" x14ac:dyDescent="0.2">
      <c r="A5" s="35" t="s">
        <v>644</v>
      </c>
      <c r="B5" s="36"/>
      <c r="C5" s="36"/>
      <c r="D5" s="36"/>
      <c r="E5" s="37"/>
      <c r="F5" s="7"/>
    </row>
    <row r="6" spans="1:6" x14ac:dyDescent="0.2">
      <c r="A6" s="35" t="s">
        <v>8</v>
      </c>
      <c r="B6" s="36"/>
      <c r="C6" s="36"/>
      <c r="D6" s="36"/>
      <c r="E6" s="37"/>
      <c r="F6" s="7"/>
    </row>
    <row r="7" spans="1:6" x14ac:dyDescent="0.2">
      <c r="A7" s="35"/>
      <c r="B7" s="36"/>
      <c r="C7" s="36"/>
      <c r="D7" s="36"/>
      <c r="E7" s="37"/>
      <c r="F7" s="7"/>
    </row>
    <row r="8" spans="1:6" x14ac:dyDescent="0.2">
      <c r="A8" s="36" t="s">
        <v>1433</v>
      </c>
      <c r="B8" s="36" t="s">
        <v>1434</v>
      </c>
      <c r="C8" s="36" t="s">
        <v>677</v>
      </c>
      <c r="D8" s="36">
        <v>400</v>
      </c>
      <c r="E8" s="37">
        <v>4003.4839999999999</v>
      </c>
      <c r="F8" s="7">
        <v>4.4334506636036197</v>
      </c>
    </row>
    <row r="9" spans="1:6" x14ac:dyDescent="0.2">
      <c r="A9" s="36" t="s">
        <v>1172</v>
      </c>
      <c r="B9" s="36" t="s">
        <v>1173</v>
      </c>
      <c r="C9" s="36" t="s">
        <v>1049</v>
      </c>
      <c r="D9" s="36">
        <v>400</v>
      </c>
      <c r="E9" s="37">
        <v>3969.5920000000001</v>
      </c>
      <c r="F9" s="7">
        <v>4.3959187264481701</v>
      </c>
    </row>
    <row r="10" spans="1:6" x14ac:dyDescent="0.2">
      <c r="A10" s="36" t="s">
        <v>696</v>
      </c>
      <c r="B10" s="36" t="s">
        <v>697</v>
      </c>
      <c r="C10" s="36" t="s">
        <v>698</v>
      </c>
      <c r="D10" s="36">
        <v>400</v>
      </c>
      <c r="E10" s="37">
        <v>3950.7759999999998</v>
      </c>
      <c r="F10" s="7">
        <v>4.3750819233820497</v>
      </c>
    </row>
    <row r="11" spans="1:6" x14ac:dyDescent="0.2">
      <c r="A11" s="36" t="s">
        <v>1035</v>
      </c>
      <c r="B11" s="36" t="s">
        <v>1036</v>
      </c>
      <c r="C11" s="36" t="s">
        <v>686</v>
      </c>
      <c r="D11" s="36">
        <v>380</v>
      </c>
      <c r="E11" s="37">
        <v>3774.692</v>
      </c>
      <c r="F11" s="7">
        <v>4.1800868324437603</v>
      </c>
    </row>
    <row r="12" spans="1:6" x14ac:dyDescent="0.2">
      <c r="A12" s="36" t="s">
        <v>1149</v>
      </c>
      <c r="B12" s="36" t="s">
        <v>1150</v>
      </c>
      <c r="C12" s="36" t="s">
        <v>677</v>
      </c>
      <c r="D12" s="36">
        <v>350</v>
      </c>
      <c r="E12" s="37">
        <v>3662.8164999999999</v>
      </c>
      <c r="F12" s="7">
        <v>4.0561961138306799</v>
      </c>
    </row>
    <row r="13" spans="1:6" x14ac:dyDescent="0.2">
      <c r="A13" s="36" t="s">
        <v>1052</v>
      </c>
      <c r="B13" s="36" t="s">
        <v>1053</v>
      </c>
      <c r="C13" s="36" t="s">
        <v>778</v>
      </c>
      <c r="D13" s="36">
        <v>7</v>
      </c>
      <c r="E13" s="37">
        <v>3546.3820000000001</v>
      </c>
      <c r="F13" s="7">
        <v>3.9272567671787701</v>
      </c>
    </row>
    <row r="14" spans="1:6" x14ac:dyDescent="0.2">
      <c r="A14" s="36" t="s">
        <v>1192</v>
      </c>
      <c r="B14" s="36" t="s">
        <v>1193</v>
      </c>
      <c r="C14" s="36" t="s">
        <v>647</v>
      </c>
      <c r="D14" s="36">
        <v>350</v>
      </c>
      <c r="E14" s="37">
        <v>3539.5360000000001</v>
      </c>
      <c r="F14" s="7">
        <v>3.9196755196346298</v>
      </c>
    </row>
    <row r="15" spans="1:6" x14ac:dyDescent="0.2">
      <c r="A15" s="36" t="s">
        <v>1182</v>
      </c>
      <c r="B15" s="36" t="s">
        <v>1183</v>
      </c>
      <c r="C15" s="36" t="s">
        <v>656</v>
      </c>
      <c r="D15" s="36">
        <v>350</v>
      </c>
      <c r="E15" s="37">
        <v>3523.1</v>
      </c>
      <c r="F15" s="7">
        <v>3.90147432409919</v>
      </c>
    </row>
    <row r="16" spans="1:6" x14ac:dyDescent="0.2">
      <c r="A16" s="36" t="s">
        <v>728</v>
      </c>
      <c r="B16" s="36" t="s">
        <v>729</v>
      </c>
      <c r="C16" s="36" t="s">
        <v>698</v>
      </c>
      <c r="D16" s="36">
        <v>350</v>
      </c>
      <c r="E16" s="37">
        <v>3488.3834999999999</v>
      </c>
      <c r="F16" s="7">
        <v>3.8630293371920401</v>
      </c>
    </row>
    <row r="17" spans="1:6" x14ac:dyDescent="0.2">
      <c r="A17" s="36" t="s">
        <v>1296</v>
      </c>
      <c r="B17" s="36" t="s">
        <v>1297</v>
      </c>
      <c r="C17" s="36" t="s">
        <v>677</v>
      </c>
      <c r="D17" s="36">
        <v>300</v>
      </c>
      <c r="E17" s="37">
        <v>3143.6790000000001</v>
      </c>
      <c r="F17" s="7">
        <v>3.48130422120003</v>
      </c>
    </row>
    <row r="18" spans="1:6" x14ac:dyDescent="0.2">
      <c r="A18" s="36" t="s">
        <v>1162</v>
      </c>
      <c r="B18" s="36" t="s">
        <v>1163</v>
      </c>
      <c r="C18" s="36" t="s">
        <v>653</v>
      </c>
      <c r="D18" s="36">
        <v>250</v>
      </c>
      <c r="E18" s="37">
        <v>2640.5075000000002</v>
      </c>
      <c r="F18" s="7">
        <v>2.92409304698741</v>
      </c>
    </row>
    <row r="19" spans="1:6" x14ac:dyDescent="0.2">
      <c r="A19" s="36" t="s">
        <v>654</v>
      </c>
      <c r="B19" s="36" t="s">
        <v>655</v>
      </c>
      <c r="C19" s="36" t="s">
        <v>656</v>
      </c>
      <c r="D19" s="36">
        <v>250</v>
      </c>
      <c r="E19" s="37">
        <v>2543.4625000000001</v>
      </c>
      <c r="F19" s="7">
        <v>2.8166255962246698</v>
      </c>
    </row>
    <row r="20" spans="1:6" x14ac:dyDescent="0.2">
      <c r="A20" s="36" t="s">
        <v>716</v>
      </c>
      <c r="B20" s="36" t="s">
        <v>717</v>
      </c>
      <c r="C20" s="36" t="s">
        <v>698</v>
      </c>
      <c r="D20" s="36">
        <v>250</v>
      </c>
      <c r="E20" s="37">
        <v>2473.5949999999998</v>
      </c>
      <c r="F20" s="7">
        <v>2.7392544579262998</v>
      </c>
    </row>
    <row r="21" spans="1:6" x14ac:dyDescent="0.2">
      <c r="A21" s="36" t="s">
        <v>673</v>
      </c>
      <c r="B21" s="36" t="s">
        <v>674</v>
      </c>
      <c r="C21" s="36" t="s">
        <v>663</v>
      </c>
      <c r="D21" s="36">
        <v>200</v>
      </c>
      <c r="E21" s="37">
        <v>2000.0366978</v>
      </c>
      <c r="F21" s="7">
        <v>2.2148368833478602</v>
      </c>
    </row>
    <row r="22" spans="1:6" x14ac:dyDescent="0.2">
      <c r="A22" s="36" t="s">
        <v>693</v>
      </c>
      <c r="B22" s="36" t="s">
        <v>694</v>
      </c>
      <c r="C22" s="36" t="s">
        <v>695</v>
      </c>
      <c r="D22" s="36">
        <v>185</v>
      </c>
      <c r="E22" s="37">
        <v>1868.0967000000001</v>
      </c>
      <c r="F22" s="7">
        <v>2.0687267775494398</v>
      </c>
    </row>
    <row r="23" spans="1:6" x14ac:dyDescent="0.2">
      <c r="A23" s="36" t="s">
        <v>1050</v>
      </c>
      <c r="B23" s="36" t="s">
        <v>1051</v>
      </c>
      <c r="C23" s="36" t="s">
        <v>1042</v>
      </c>
      <c r="D23" s="36">
        <v>160</v>
      </c>
      <c r="E23" s="37">
        <v>1716.9264000000001</v>
      </c>
      <c r="F23" s="7">
        <v>1.90132107120662</v>
      </c>
    </row>
    <row r="24" spans="1:6" x14ac:dyDescent="0.2">
      <c r="A24" s="36" t="s">
        <v>1198</v>
      </c>
      <c r="B24" s="36" t="s">
        <v>1199</v>
      </c>
      <c r="C24" s="36" t="s">
        <v>683</v>
      </c>
      <c r="D24" s="36">
        <v>150</v>
      </c>
      <c r="E24" s="37">
        <v>1538.838</v>
      </c>
      <c r="F24" s="7">
        <v>1.70410631147233</v>
      </c>
    </row>
    <row r="25" spans="1:6" x14ac:dyDescent="0.2">
      <c r="A25" s="36" t="s">
        <v>1031</v>
      </c>
      <c r="B25" s="36" t="s">
        <v>1032</v>
      </c>
      <c r="C25" s="36" t="s">
        <v>686</v>
      </c>
      <c r="D25" s="36">
        <v>150</v>
      </c>
      <c r="E25" s="37">
        <v>1492.7594999999999</v>
      </c>
      <c r="F25" s="7">
        <v>1.6530790671014599</v>
      </c>
    </row>
    <row r="26" spans="1:6" x14ac:dyDescent="0.2">
      <c r="A26" s="36" t="s">
        <v>1059</v>
      </c>
      <c r="B26" s="36" t="s">
        <v>1060</v>
      </c>
      <c r="C26" s="36" t="s">
        <v>1042</v>
      </c>
      <c r="D26" s="36">
        <v>100</v>
      </c>
      <c r="E26" s="37">
        <v>1041.0619999999999</v>
      </c>
      <c r="F26" s="7">
        <v>1.1528701038276901</v>
      </c>
    </row>
    <row r="27" spans="1:6" x14ac:dyDescent="0.2">
      <c r="A27" s="36" t="s">
        <v>1465</v>
      </c>
      <c r="B27" s="36" t="s">
        <v>1466</v>
      </c>
      <c r="C27" s="36" t="s">
        <v>672</v>
      </c>
      <c r="D27" s="36">
        <v>100000</v>
      </c>
      <c r="E27" s="37">
        <v>1011.978</v>
      </c>
      <c r="F27" s="7">
        <v>1.1206625368434799</v>
      </c>
    </row>
    <row r="28" spans="1:6" x14ac:dyDescent="0.2">
      <c r="A28" s="36" t="s">
        <v>1178</v>
      </c>
      <c r="B28" s="36" t="s">
        <v>1179</v>
      </c>
      <c r="C28" s="36" t="s">
        <v>672</v>
      </c>
      <c r="D28" s="36">
        <v>100000</v>
      </c>
      <c r="E28" s="37">
        <v>1007.352</v>
      </c>
      <c r="F28" s="7">
        <v>1.1155397131304701</v>
      </c>
    </row>
    <row r="29" spans="1:6" x14ac:dyDescent="0.2">
      <c r="A29" s="36" t="s">
        <v>1040</v>
      </c>
      <c r="B29" s="36" t="s">
        <v>1041</v>
      </c>
      <c r="C29" s="36" t="s">
        <v>1042</v>
      </c>
      <c r="D29" s="36">
        <v>100</v>
      </c>
      <c r="E29" s="37">
        <v>986.33900000000006</v>
      </c>
      <c r="F29" s="7">
        <v>1.09226995639002</v>
      </c>
    </row>
    <row r="30" spans="1:6" x14ac:dyDescent="0.2">
      <c r="A30" s="36" t="s">
        <v>1079</v>
      </c>
      <c r="B30" s="36" t="s">
        <v>1080</v>
      </c>
      <c r="C30" s="36" t="s">
        <v>683</v>
      </c>
      <c r="D30" s="36">
        <v>100</v>
      </c>
      <c r="E30" s="37">
        <v>983.50300000000004</v>
      </c>
      <c r="F30" s="7">
        <v>1.0891293753156399</v>
      </c>
    </row>
    <row r="31" spans="1:6" x14ac:dyDescent="0.2">
      <c r="A31" s="36" t="s">
        <v>1154</v>
      </c>
      <c r="B31" s="36" t="s">
        <v>1155</v>
      </c>
      <c r="C31" s="36" t="s">
        <v>656</v>
      </c>
      <c r="D31" s="36">
        <v>70</v>
      </c>
      <c r="E31" s="37">
        <v>716.63620000000003</v>
      </c>
      <c r="F31" s="7">
        <v>0.79360158213505505</v>
      </c>
    </row>
    <row r="32" spans="1:6" x14ac:dyDescent="0.2">
      <c r="A32" s="36" t="s">
        <v>1396</v>
      </c>
      <c r="B32" s="36" t="s">
        <v>1397</v>
      </c>
      <c r="C32" s="36" t="s">
        <v>1398</v>
      </c>
      <c r="D32" s="36">
        <v>15</v>
      </c>
      <c r="E32" s="37">
        <v>148.35104999999999</v>
      </c>
      <c r="F32" s="7">
        <v>0.164283674186982</v>
      </c>
    </row>
    <row r="33" spans="1:6" x14ac:dyDescent="0.2">
      <c r="A33" s="35" t="s">
        <v>131</v>
      </c>
      <c r="B33" s="36"/>
      <c r="C33" s="36"/>
      <c r="D33" s="36"/>
      <c r="E33" s="38">
        <f>SUM(E8:E32)</f>
        <v>58771.884547800008</v>
      </c>
      <c r="F33" s="6">
        <f>SUM(F8:F32)</f>
        <v>65.083874582658339</v>
      </c>
    </row>
    <row r="34" spans="1:6" x14ac:dyDescent="0.2">
      <c r="A34" s="36"/>
      <c r="B34" s="36"/>
      <c r="C34" s="36"/>
      <c r="D34" s="36"/>
      <c r="E34" s="37"/>
      <c r="F34" s="7"/>
    </row>
    <row r="35" spans="1:6" x14ac:dyDescent="0.2">
      <c r="A35" s="35" t="s">
        <v>783</v>
      </c>
      <c r="B35" s="36"/>
      <c r="C35" s="36"/>
      <c r="D35" s="36"/>
      <c r="E35" s="37"/>
      <c r="F35" s="7"/>
    </row>
    <row r="36" spans="1:6" x14ac:dyDescent="0.2">
      <c r="A36" s="36" t="s">
        <v>1100</v>
      </c>
      <c r="B36" s="36" t="s">
        <v>1101</v>
      </c>
      <c r="C36" s="36" t="s">
        <v>778</v>
      </c>
      <c r="D36" s="36">
        <v>430</v>
      </c>
      <c r="E36" s="37">
        <v>4209.8504999999996</v>
      </c>
      <c r="F36" s="7">
        <v>4.6619805381755102</v>
      </c>
    </row>
    <row r="37" spans="1:6" x14ac:dyDescent="0.2">
      <c r="A37" s="36" t="s">
        <v>1128</v>
      </c>
      <c r="B37" s="36" t="s">
        <v>1129</v>
      </c>
      <c r="C37" s="36" t="s">
        <v>650</v>
      </c>
      <c r="D37" s="36">
        <v>420</v>
      </c>
      <c r="E37" s="37">
        <v>4142.7918</v>
      </c>
      <c r="F37" s="7">
        <v>4.5877198597225899</v>
      </c>
    </row>
    <row r="38" spans="1:6" x14ac:dyDescent="0.2">
      <c r="A38" s="36" t="s">
        <v>1106</v>
      </c>
      <c r="B38" s="36" t="s">
        <v>1107</v>
      </c>
      <c r="C38" s="36" t="s">
        <v>801</v>
      </c>
      <c r="D38" s="36">
        <v>370</v>
      </c>
      <c r="E38" s="37">
        <v>3680.5047</v>
      </c>
      <c r="F38" s="7">
        <v>4.0757839932946496</v>
      </c>
    </row>
    <row r="39" spans="1:6" x14ac:dyDescent="0.2">
      <c r="A39" s="36" t="s">
        <v>1467</v>
      </c>
      <c r="B39" s="36" t="s">
        <v>1468</v>
      </c>
      <c r="C39" s="36" t="s">
        <v>816</v>
      </c>
      <c r="D39" s="36">
        <v>270</v>
      </c>
      <c r="E39" s="37">
        <v>3567.2588999999998</v>
      </c>
      <c r="F39" s="7">
        <v>3.9503758070348001</v>
      </c>
    </row>
    <row r="40" spans="1:6" x14ac:dyDescent="0.2">
      <c r="A40" s="36" t="s">
        <v>1284</v>
      </c>
      <c r="B40" s="36" t="s">
        <v>1285</v>
      </c>
      <c r="C40" s="36" t="s">
        <v>811</v>
      </c>
      <c r="D40" s="36">
        <v>250</v>
      </c>
      <c r="E40" s="37">
        <v>2625.5050000000001</v>
      </c>
      <c r="F40" s="7">
        <v>2.9074793066600599</v>
      </c>
    </row>
    <row r="41" spans="1:6" x14ac:dyDescent="0.2">
      <c r="A41" s="36" t="s">
        <v>1281</v>
      </c>
      <c r="B41" s="36" t="s">
        <v>1282</v>
      </c>
      <c r="C41" s="36" t="s">
        <v>1088</v>
      </c>
      <c r="D41" s="36">
        <v>250</v>
      </c>
      <c r="E41" s="37">
        <v>2293.52</v>
      </c>
      <c r="F41" s="7">
        <v>2.5398397410825599</v>
      </c>
    </row>
    <row r="42" spans="1:6" x14ac:dyDescent="0.2">
      <c r="A42" s="36" t="s">
        <v>1277</v>
      </c>
      <c r="B42" s="36" t="s">
        <v>1278</v>
      </c>
      <c r="C42" s="36" t="s">
        <v>666</v>
      </c>
      <c r="D42" s="36">
        <v>210</v>
      </c>
      <c r="E42" s="37">
        <v>2090.7348000000002</v>
      </c>
      <c r="F42" s="7">
        <v>2.31527579140548</v>
      </c>
    </row>
    <row r="43" spans="1:6" x14ac:dyDescent="0.2">
      <c r="A43" s="36" t="s">
        <v>793</v>
      </c>
      <c r="B43" s="36" t="s">
        <v>794</v>
      </c>
      <c r="C43" s="36" t="s">
        <v>686</v>
      </c>
      <c r="D43" s="36">
        <v>200</v>
      </c>
      <c r="E43" s="37">
        <v>2059.16</v>
      </c>
      <c r="F43" s="7">
        <v>2.2803099171786498</v>
      </c>
    </row>
    <row r="44" spans="1:6" x14ac:dyDescent="0.2">
      <c r="A44" s="36" t="s">
        <v>833</v>
      </c>
      <c r="B44" s="36" t="s">
        <v>834</v>
      </c>
      <c r="C44" s="36" t="s">
        <v>647</v>
      </c>
      <c r="D44" s="36">
        <v>15</v>
      </c>
      <c r="E44" s="37">
        <v>1637.4404999999999</v>
      </c>
      <c r="F44" s="7">
        <v>1.8132985348102899</v>
      </c>
    </row>
    <row r="45" spans="1:6" x14ac:dyDescent="0.2">
      <c r="A45" s="36" t="s">
        <v>1279</v>
      </c>
      <c r="B45" s="36" t="s">
        <v>1280</v>
      </c>
      <c r="C45" s="36" t="s">
        <v>811</v>
      </c>
      <c r="D45" s="36">
        <v>130</v>
      </c>
      <c r="E45" s="37">
        <v>1379.2739999999999</v>
      </c>
      <c r="F45" s="7">
        <v>1.5274054375117301</v>
      </c>
    </row>
    <row r="46" spans="1:6" x14ac:dyDescent="0.2">
      <c r="A46" s="36" t="s">
        <v>1116</v>
      </c>
      <c r="B46" s="36" t="s">
        <v>1117</v>
      </c>
      <c r="C46" s="36" t="s">
        <v>808</v>
      </c>
      <c r="D46" s="36">
        <v>70</v>
      </c>
      <c r="E46" s="37">
        <v>693.12249999999995</v>
      </c>
      <c r="F46" s="7">
        <v>0.76756255491057301</v>
      </c>
    </row>
    <row r="47" spans="1:6" x14ac:dyDescent="0.2">
      <c r="A47" s="35" t="s">
        <v>131</v>
      </c>
      <c r="B47" s="36"/>
      <c r="C47" s="36"/>
      <c r="D47" s="36"/>
      <c r="E47" s="38">
        <f>SUM(E36:E46)</f>
        <v>28379.162700000001</v>
      </c>
      <c r="F47" s="38">
        <f>SUM(F36:F46)</f>
        <v>31.427031481786891</v>
      </c>
    </row>
    <row r="48" spans="1:6" x14ac:dyDescent="0.2">
      <c r="A48" s="36"/>
      <c r="B48" s="36"/>
      <c r="C48" s="36"/>
      <c r="D48" s="36"/>
      <c r="E48" s="37"/>
      <c r="F48" s="7"/>
    </row>
    <row r="49" spans="1:6" x14ac:dyDescent="0.2">
      <c r="A49" s="35" t="s">
        <v>131</v>
      </c>
      <c r="B49" s="36"/>
      <c r="C49" s="36"/>
      <c r="D49" s="36"/>
      <c r="E49" s="38">
        <v>87151.047247800016</v>
      </c>
      <c r="F49" s="6">
        <v>96.510906064445251</v>
      </c>
    </row>
    <row r="50" spans="1:6" x14ac:dyDescent="0.2">
      <c r="A50" s="36"/>
      <c r="B50" s="36"/>
      <c r="C50" s="36"/>
      <c r="D50" s="36"/>
      <c r="E50" s="37"/>
      <c r="F50" s="7"/>
    </row>
    <row r="51" spans="1:6" x14ac:dyDescent="0.2">
      <c r="A51" s="35" t="s">
        <v>139</v>
      </c>
      <c r="B51" s="36"/>
      <c r="C51" s="36"/>
      <c r="D51" s="36"/>
      <c r="E51" s="38">
        <v>3150.710497</v>
      </c>
      <c r="F51" s="6">
        <v>3.49</v>
      </c>
    </row>
    <row r="52" spans="1:6" x14ac:dyDescent="0.2">
      <c r="A52" s="36"/>
      <c r="B52" s="36"/>
      <c r="C52" s="36"/>
      <c r="D52" s="36"/>
      <c r="E52" s="37"/>
      <c r="F52" s="7"/>
    </row>
    <row r="53" spans="1:6" x14ac:dyDescent="0.2">
      <c r="A53" s="39" t="s">
        <v>140</v>
      </c>
      <c r="B53" s="40"/>
      <c r="C53" s="40"/>
      <c r="D53" s="40"/>
      <c r="E53" s="41">
        <v>90301.760496999996</v>
      </c>
      <c r="F53" s="8">
        <f xml:space="preserve"> ROUND(SUM(F49:F52),2)</f>
        <v>100</v>
      </c>
    </row>
    <row r="54" spans="1:6" x14ac:dyDescent="0.2">
      <c r="A54" s="4" t="s">
        <v>909</v>
      </c>
      <c r="F54" s="9" t="s">
        <v>1140</v>
      </c>
    </row>
    <row r="56" spans="1:6" x14ac:dyDescent="0.2">
      <c r="A56" s="4" t="s">
        <v>141</v>
      </c>
    </row>
    <row r="57" spans="1:6" x14ac:dyDescent="0.2">
      <c r="A57" s="4" t="s">
        <v>142</v>
      </c>
    </row>
    <row r="58" spans="1:6" x14ac:dyDescent="0.2">
      <c r="A58" s="4" t="s">
        <v>143</v>
      </c>
    </row>
    <row r="59" spans="1:6" x14ac:dyDescent="0.2">
      <c r="A59" s="2" t="s">
        <v>1141</v>
      </c>
      <c r="D59" s="10">
        <v>58.856999999999999</v>
      </c>
    </row>
    <row r="60" spans="1:6" x14ac:dyDescent="0.2">
      <c r="A60" s="2" t="s">
        <v>1142</v>
      </c>
      <c r="D60" s="10">
        <v>60.976500000000001</v>
      </c>
    </row>
    <row r="61" spans="1:6" x14ac:dyDescent="0.2">
      <c r="A61" s="2" t="s">
        <v>1469</v>
      </c>
      <c r="D61" s="10">
        <v>18.652200000000001</v>
      </c>
    </row>
    <row r="62" spans="1:6" x14ac:dyDescent="0.2">
      <c r="A62" s="2" t="s">
        <v>1427</v>
      </c>
      <c r="D62" s="10">
        <v>16.101500000000001</v>
      </c>
    </row>
    <row r="63" spans="1:6" x14ac:dyDescent="0.2">
      <c r="A63" s="2" t="s">
        <v>1428</v>
      </c>
      <c r="D63" s="10">
        <v>13.702500000000001</v>
      </c>
    </row>
    <row r="64" spans="1:6" x14ac:dyDescent="0.2">
      <c r="A64" s="2" t="s">
        <v>1470</v>
      </c>
      <c r="D64" s="10">
        <v>14.308400000000001</v>
      </c>
    </row>
    <row r="65" spans="1:4" x14ac:dyDescent="0.2">
      <c r="A65" s="2" t="s">
        <v>1471</v>
      </c>
      <c r="D65" s="10">
        <v>17.832000000000001</v>
      </c>
    </row>
    <row r="66" spans="1:4" x14ac:dyDescent="0.2">
      <c r="A66" s="2" t="s">
        <v>1472</v>
      </c>
      <c r="D66" s="10">
        <v>15.168799999999999</v>
      </c>
    </row>
    <row r="67" spans="1:4" x14ac:dyDescent="0.2">
      <c r="A67" s="2" t="s">
        <v>1429</v>
      </c>
      <c r="D67" s="10">
        <v>16.8184</v>
      </c>
    </row>
    <row r="68" spans="1:4" x14ac:dyDescent="0.2">
      <c r="A68" s="2" t="s">
        <v>1426</v>
      </c>
      <c r="D68" s="10">
        <v>14.326000000000001</v>
      </c>
    </row>
    <row r="70" spans="1:4" x14ac:dyDescent="0.2">
      <c r="A70" s="4" t="s">
        <v>148</v>
      </c>
    </row>
    <row r="71" spans="1:4" x14ac:dyDescent="0.2">
      <c r="A71" s="2" t="s">
        <v>1141</v>
      </c>
      <c r="D71" s="10">
        <v>60.3264</v>
      </c>
    </row>
    <row r="72" spans="1:4" x14ac:dyDescent="0.2">
      <c r="A72" s="2" t="s">
        <v>1142</v>
      </c>
      <c r="D72" s="10">
        <v>62.697499999999998</v>
      </c>
    </row>
    <row r="73" spans="1:4" x14ac:dyDescent="0.2">
      <c r="A73" s="2" t="s">
        <v>1469</v>
      </c>
      <c r="D73" s="10">
        <v>19.1844</v>
      </c>
    </row>
    <row r="74" spans="1:4" x14ac:dyDescent="0.2">
      <c r="A74" s="2" t="s">
        <v>1427</v>
      </c>
      <c r="D74" s="10">
        <v>15.897600000000001</v>
      </c>
    </row>
    <row r="75" spans="1:4" x14ac:dyDescent="0.2">
      <c r="A75" s="2" t="s">
        <v>1428</v>
      </c>
      <c r="D75" s="10">
        <v>13.4886</v>
      </c>
    </row>
    <row r="76" spans="1:4" x14ac:dyDescent="0.2">
      <c r="A76" s="2" t="s">
        <v>1470</v>
      </c>
      <c r="D76" s="10">
        <v>14.1068</v>
      </c>
    </row>
    <row r="77" spans="1:4" x14ac:dyDescent="0.2">
      <c r="A77" s="2" t="s">
        <v>1471</v>
      </c>
      <c r="D77" s="10">
        <v>18.277200000000001</v>
      </c>
    </row>
    <row r="78" spans="1:4" x14ac:dyDescent="0.2">
      <c r="A78" s="2" t="s">
        <v>1472</v>
      </c>
      <c r="D78" s="10">
        <v>15.049899999999999</v>
      </c>
    </row>
    <row r="79" spans="1:4" x14ac:dyDescent="0.2">
      <c r="A79" s="2" t="s">
        <v>1429</v>
      </c>
      <c r="D79" s="10">
        <v>16.687899999999999</v>
      </c>
    </row>
    <row r="80" spans="1:4" x14ac:dyDescent="0.2">
      <c r="A80" s="2" t="s">
        <v>1426</v>
      </c>
      <c r="D80" s="10">
        <v>14.174300000000001</v>
      </c>
    </row>
    <row r="82" spans="1:4" x14ac:dyDescent="0.2">
      <c r="A82" s="4" t="s">
        <v>149</v>
      </c>
      <c r="D82" s="42"/>
    </row>
    <row r="83" spans="1:4" x14ac:dyDescent="0.2">
      <c r="A83" s="22" t="s">
        <v>634</v>
      </c>
      <c r="B83" s="23"/>
      <c r="C83" s="51" t="s">
        <v>635</v>
      </c>
      <c r="D83" s="52"/>
    </row>
    <row r="84" spans="1:4" x14ac:dyDescent="0.2">
      <c r="A84" s="53"/>
      <c r="B84" s="54"/>
      <c r="C84" s="24" t="s">
        <v>636</v>
      </c>
      <c r="D84" s="24" t="s">
        <v>637</v>
      </c>
    </row>
    <row r="85" spans="1:4" x14ac:dyDescent="0.2">
      <c r="A85" s="25" t="s">
        <v>1427</v>
      </c>
      <c r="B85" s="26"/>
      <c r="C85" s="27">
        <v>0.43335901200000004</v>
      </c>
      <c r="D85" s="27">
        <v>0.40149892799999998</v>
      </c>
    </row>
    <row r="86" spans="1:4" x14ac:dyDescent="0.2">
      <c r="A86" s="25" t="s">
        <v>1428</v>
      </c>
      <c r="B86" s="26"/>
      <c r="C86" s="27">
        <v>0.39724576100000003</v>
      </c>
      <c r="D86" s="27">
        <v>0.36804068400000001</v>
      </c>
    </row>
    <row r="87" spans="1:4" x14ac:dyDescent="0.2">
      <c r="A87" s="25" t="s">
        <v>1470</v>
      </c>
      <c r="B87" s="26"/>
      <c r="C87" s="27">
        <v>0.39724576100000003</v>
      </c>
      <c r="D87" s="27">
        <v>0.36804068400000001</v>
      </c>
    </row>
    <row r="88" spans="1:4" x14ac:dyDescent="0.2">
      <c r="A88" s="25" t="s">
        <v>1429</v>
      </c>
      <c r="B88" s="26"/>
      <c r="C88" s="27">
        <v>0.43335901200000004</v>
      </c>
      <c r="D88" s="27">
        <v>0.40149892799999998</v>
      </c>
    </row>
    <row r="89" spans="1:4" x14ac:dyDescent="0.2">
      <c r="A89" s="25" t="s">
        <v>1426</v>
      </c>
      <c r="B89" s="26"/>
      <c r="C89" s="27">
        <v>0.39724576100000003</v>
      </c>
      <c r="D89" s="27">
        <v>0.36804068400000001</v>
      </c>
    </row>
    <row r="90" spans="1:4" x14ac:dyDescent="0.2">
      <c r="A90" s="25" t="s">
        <v>1472</v>
      </c>
      <c r="B90" s="26"/>
      <c r="C90" s="27">
        <v>0.39724576100000003</v>
      </c>
      <c r="D90" s="27">
        <v>0.36804068400000001</v>
      </c>
    </row>
    <row r="92" spans="1:4" x14ac:dyDescent="0.2">
      <c r="A92" s="4" t="s">
        <v>924</v>
      </c>
      <c r="D92" s="13">
        <v>2.6320181884570899</v>
      </c>
    </row>
  </sheetData>
  <mergeCells count="3">
    <mergeCell ref="B1:E1"/>
    <mergeCell ref="C83:D83"/>
    <mergeCell ref="A84:B8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showGridLines="0" workbookViewId="0"/>
  </sheetViews>
  <sheetFormatPr defaultRowHeight="11.25" x14ac:dyDescent="0.2"/>
  <cols>
    <col min="1" max="1" width="38" style="2" customWidth="1"/>
    <col min="2" max="2" width="22.7109375" style="2" customWidth="1"/>
    <col min="3" max="3" width="11.7109375" style="2" customWidth="1"/>
    <col min="4" max="4" width="7.42578125" style="2" customWidth="1"/>
    <col min="5" max="5" width="23" style="13" customWidth="1"/>
    <col min="6" max="6" width="13.5703125" style="1" customWidth="1"/>
    <col min="7" max="16384" width="9.140625" style="2"/>
  </cols>
  <sheetData>
    <row r="1" spans="1:6" x14ac:dyDescent="0.2">
      <c r="B1" s="55" t="s">
        <v>1473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642</v>
      </c>
      <c r="D3" s="43" t="s">
        <v>4</v>
      </c>
      <c r="E3" s="44" t="s">
        <v>5</v>
      </c>
      <c r="F3" s="3" t="s">
        <v>6</v>
      </c>
    </row>
    <row r="4" spans="1:6" x14ac:dyDescent="0.2">
      <c r="A4" s="40"/>
      <c r="B4" s="40"/>
      <c r="C4" s="40"/>
      <c r="D4" s="40"/>
      <c r="E4" s="45"/>
      <c r="F4" s="5"/>
    </row>
    <row r="5" spans="1:6" x14ac:dyDescent="0.2">
      <c r="A5" s="35" t="s">
        <v>1413</v>
      </c>
      <c r="B5" s="36"/>
      <c r="C5" s="36"/>
      <c r="D5" s="36"/>
      <c r="E5" s="37"/>
      <c r="F5" s="7"/>
    </row>
    <row r="6" spans="1:6" x14ac:dyDescent="0.2">
      <c r="A6" s="36" t="s">
        <v>1414</v>
      </c>
      <c r="B6" s="36" t="s">
        <v>1415</v>
      </c>
      <c r="C6" s="36" t="s">
        <v>1416</v>
      </c>
      <c r="D6" s="36">
        <v>2925000</v>
      </c>
      <c r="E6" s="37">
        <v>2678.7150000000001</v>
      </c>
      <c r="F6" s="7">
        <v>45.957460648269198</v>
      </c>
    </row>
    <row r="7" spans="1:6" x14ac:dyDescent="0.2">
      <c r="A7" s="36" t="s">
        <v>1474</v>
      </c>
      <c r="B7" s="36" t="s">
        <v>1475</v>
      </c>
      <c r="C7" s="36" t="s">
        <v>1416</v>
      </c>
      <c r="D7" s="36">
        <v>1600000</v>
      </c>
      <c r="E7" s="37">
        <v>1588.16</v>
      </c>
      <c r="F7" s="7">
        <v>27.2473184729078</v>
      </c>
    </row>
    <row r="8" spans="1:6" x14ac:dyDescent="0.2">
      <c r="A8" s="36" t="s">
        <v>1424</v>
      </c>
      <c r="B8" s="36" t="s">
        <v>1425</v>
      </c>
      <c r="C8" s="36" t="s">
        <v>1416</v>
      </c>
      <c r="D8" s="36">
        <v>1225000</v>
      </c>
      <c r="E8" s="37">
        <v>1159.860625</v>
      </c>
      <c r="F8" s="7">
        <v>19.8991863751517</v>
      </c>
    </row>
    <row r="9" spans="1:6" x14ac:dyDescent="0.2">
      <c r="A9" s="35" t="s">
        <v>131</v>
      </c>
      <c r="B9" s="36"/>
      <c r="C9" s="36"/>
      <c r="D9" s="36"/>
      <c r="E9" s="38">
        <f>SUM(E6:E8)</f>
        <v>5426.7356250000003</v>
      </c>
      <c r="F9" s="6">
        <f>SUM(F6:F8)</f>
        <v>93.103965496328698</v>
      </c>
    </row>
    <row r="10" spans="1:6" x14ac:dyDescent="0.2">
      <c r="A10" s="36"/>
      <c r="B10" s="36"/>
      <c r="C10" s="36"/>
      <c r="D10" s="36"/>
      <c r="E10" s="37"/>
      <c r="F10" s="7"/>
    </row>
    <row r="11" spans="1:6" x14ac:dyDescent="0.2">
      <c r="A11" s="35" t="s">
        <v>131</v>
      </c>
      <c r="B11" s="36"/>
      <c r="C11" s="36"/>
      <c r="D11" s="36"/>
      <c r="E11" s="38">
        <v>5426.7356250000003</v>
      </c>
      <c r="F11" s="6">
        <v>93.103965496328698</v>
      </c>
    </row>
    <row r="12" spans="1:6" x14ac:dyDescent="0.2">
      <c r="A12" s="36"/>
      <c r="B12" s="36"/>
      <c r="C12" s="36"/>
      <c r="D12" s="36"/>
      <c r="E12" s="37"/>
      <c r="F12" s="7"/>
    </row>
    <row r="13" spans="1:6" x14ac:dyDescent="0.2">
      <c r="A13" s="35" t="s">
        <v>139</v>
      </c>
      <c r="B13" s="36"/>
      <c r="C13" s="36"/>
      <c r="D13" s="36"/>
      <c r="E13" s="38">
        <v>401.9436614</v>
      </c>
      <c r="F13" s="6">
        <v>6.9</v>
      </c>
    </row>
    <row r="14" spans="1:6" x14ac:dyDescent="0.2">
      <c r="A14" s="36"/>
      <c r="B14" s="36"/>
      <c r="C14" s="36"/>
      <c r="D14" s="36"/>
      <c r="E14" s="37"/>
      <c r="F14" s="7"/>
    </row>
    <row r="15" spans="1:6" x14ac:dyDescent="0.2">
      <c r="A15" s="39" t="s">
        <v>140</v>
      </c>
      <c r="B15" s="40"/>
      <c r="C15" s="40"/>
      <c r="D15" s="40"/>
      <c r="E15" s="41">
        <v>5828.6836614000003</v>
      </c>
      <c r="F15" s="8">
        <f xml:space="preserve"> ROUND(SUM(F11:F14),2)</f>
        <v>100</v>
      </c>
    </row>
    <row r="17" spans="1:4" x14ac:dyDescent="0.2">
      <c r="A17" s="4" t="s">
        <v>141</v>
      </c>
    </row>
    <row r="18" spans="1:4" x14ac:dyDescent="0.2">
      <c r="A18" s="4" t="s">
        <v>142</v>
      </c>
    </row>
    <row r="19" spans="1:4" x14ac:dyDescent="0.2">
      <c r="A19" s="4" t="s">
        <v>143</v>
      </c>
    </row>
    <row r="20" spans="1:4" x14ac:dyDescent="0.2">
      <c r="A20" s="2" t="s">
        <v>1476</v>
      </c>
      <c r="D20" s="10">
        <v>25.212</v>
      </c>
    </row>
    <row r="21" spans="1:4" x14ac:dyDescent="0.2">
      <c r="A21" s="2" t="s">
        <v>1477</v>
      </c>
      <c r="D21" s="10">
        <v>59.562399999999997</v>
      </c>
    </row>
    <row r="22" spans="1:4" x14ac:dyDescent="0.2">
      <c r="A22" s="2" t="s">
        <v>1478</v>
      </c>
      <c r="D22" s="10">
        <v>25.8416</v>
      </c>
    </row>
    <row r="23" spans="1:4" x14ac:dyDescent="0.2">
      <c r="A23" s="2" t="s">
        <v>1479</v>
      </c>
      <c r="D23" s="10">
        <v>25.212</v>
      </c>
    </row>
    <row r="24" spans="1:4" x14ac:dyDescent="0.2">
      <c r="A24" s="2" t="s">
        <v>1480</v>
      </c>
      <c r="D24" s="10">
        <v>57.4011</v>
      </c>
    </row>
    <row r="25" spans="1:4" x14ac:dyDescent="0.2">
      <c r="A25" s="2" t="s">
        <v>1481</v>
      </c>
      <c r="D25" s="10">
        <v>11.811400000000001</v>
      </c>
    </row>
    <row r="26" spans="1:4" x14ac:dyDescent="0.2">
      <c r="A26" s="2" t="s">
        <v>1482</v>
      </c>
      <c r="D26" s="10">
        <v>12.433999999999999</v>
      </c>
    </row>
    <row r="28" spans="1:4" x14ac:dyDescent="0.2">
      <c r="A28" s="4" t="s">
        <v>148</v>
      </c>
    </row>
    <row r="29" spans="1:4" x14ac:dyDescent="0.2">
      <c r="A29" s="2" t="s">
        <v>1481</v>
      </c>
      <c r="D29" s="10">
        <v>10.807600000000001</v>
      </c>
    </row>
    <row r="30" spans="1:4" x14ac:dyDescent="0.2">
      <c r="A30" s="2" t="s">
        <v>1479</v>
      </c>
      <c r="D30" s="10">
        <v>23.996600000000001</v>
      </c>
    </row>
    <row r="31" spans="1:4" x14ac:dyDescent="0.2">
      <c r="A31" s="2" t="s">
        <v>1478</v>
      </c>
      <c r="D31" s="10">
        <v>24.7301</v>
      </c>
    </row>
    <row r="32" spans="1:4" x14ac:dyDescent="0.2">
      <c r="A32" s="2" t="s">
        <v>1477</v>
      </c>
      <c r="D32" s="10">
        <v>57.014400000000002</v>
      </c>
    </row>
    <row r="33" spans="1:4" x14ac:dyDescent="0.2">
      <c r="A33" s="2" t="s">
        <v>1480</v>
      </c>
      <c r="D33" s="10">
        <v>54.633899999999997</v>
      </c>
    </row>
    <row r="34" spans="1:4" x14ac:dyDescent="0.2">
      <c r="A34" s="2" t="s">
        <v>1476</v>
      </c>
      <c r="D34" s="10">
        <v>23.996600000000001</v>
      </c>
    </row>
    <row r="35" spans="1:4" x14ac:dyDescent="0.2">
      <c r="A35" s="2" t="s">
        <v>1482</v>
      </c>
      <c r="D35" s="10">
        <v>11.4674</v>
      </c>
    </row>
    <row r="37" spans="1:4" x14ac:dyDescent="0.2">
      <c r="A37" s="4" t="s">
        <v>149</v>
      </c>
      <c r="D37" s="42"/>
    </row>
    <row r="38" spans="1:4" x14ac:dyDescent="0.2">
      <c r="A38" s="22" t="s">
        <v>634</v>
      </c>
      <c r="B38" s="23"/>
      <c r="C38" s="51" t="s">
        <v>635</v>
      </c>
      <c r="D38" s="52"/>
    </row>
    <row r="39" spans="1:4" x14ac:dyDescent="0.2">
      <c r="A39" s="53"/>
      <c r="B39" s="54"/>
      <c r="C39" s="24" t="s">
        <v>636</v>
      </c>
      <c r="D39" s="24" t="s">
        <v>637</v>
      </c>
    </row>
    <row r="40" spans="1:4" x14ac:dyDescent="0.2">
      <c r="A40" s="25" t="s">
        <v>1481</v>
      </c>
      <c r="B40" s="26"/>
      <c r="C40" s="27">
        <v>0.325019259</v>
      </c>
      <c r="D40" s="27">
        <v>0.30112419600000001</v>
      </c>
    </row>
    <row r="41" spans="1:4" x14ac:dyDescent="0.2">
      <c r="A41" s="25" t="s">
        <v>1482</v>
      </c>
      <c r="B41" s="26"/>
      <c r="C41" s="27">
        <v>0.325019259</v>
      </c>
      <c r="D41" s="27">
        <v>0.30112419600000001</v>
      </c>
    </row>
    <row r="43" spans="1:4" x14ac:dyDescent="0.2">
      <c r="A43" s="4" t="s">
        <v>924</v>
      </c>
      <c r="D43" s="13">
        <v>12.718239364056533</v>
      </c>
    </row>
  </sheetData>
  <mergeCells count="3">
    <mergeCell ref="B1:E1"/>
    <mergeCell ref="C38:D38"/>
    <mergeCell ref="A39:B3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showGridLines="0" workbookViewId="0"/>
  </sheetViews>
  <sheetFormatPr defaultRowHeight="11.25" x14ac:dyDescent="0.2"/>
  <cols>
    <col min="1" max="1" width="38" style="2" customWidth="1"/>
    <col min="2" max="2" width="22.7109375" style="2" customWidth="1"/>
    <col min="3" max="3" width="9.42578125" style="2" customWidth="1"/>
    <col min="4" max="4" width="7.85546875" style="2" customWidth="1"/>
    <col min="5" max="5" width="23" style="13" customWidth="1"/>
    <col min="6" max="6" width="13.5703125" style="1" customWidth="1"/>
    <col min="7" max="16384" width="9.140625" style="2"/>
  </cols>
  <sheetData>
    <row r="1" spans="1:6" x14ac:dyDescent="0.2">
      <c r="B1" s="55" t="s">
        <v>1483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642</v>
      </c>
      <c r="D3" s="43" t="s">
        <v>4</v>
      </c>
      <c r="E3" s="44" t="s">
        <v>5</v>
      </c>
      <c r="F3" s="3" t="s">
        <v>6</v>
      </c>
    </row>
    <row r="4" spans="1:6" x14ac:dyDescent="0.2">
      <c r="A4" s="40"/>
      <c r="B4" s="40"/>
      <c r="C4" s="40"/>
      <c r="D4" s="40"/>
      <c r="E4" s="45"/>
      <c r="F4" s="5"/>
    </row>
    <row r="5" spans="1:6" x14ac:dyDescent="0.2">
      <c r="A5" s="35" t="s">
        <v>1413</v>
      </c>
      <c r="B5" s="36"/>
      <c r="C5" s="36"/>
      <c r="D5" s="36"/>
      <c r="E5" s="37"/>
      <c r="F5" s="7"/>
    </row>
    <row r="6" spans="1:6" x14ac:dyDescent="0.2">
      <c r="A6" s="36" t="s">
        <v>1414</v>
      </c>
      <c r="B6" s="36" t="s">
        <v>1415</v>
      </c>
      <c r="C6" s="36" t="s">
        <v>1416</v>
      </c>
      <c r="D6" s="36">
        <v>14775000</v>
      </c>
      <c r="E6" s="37">
        <v>13530.945</v>
      </c>
      <c r="F6" s="7">
        <v>47.566908894939402</v>
      </c>
    </row>
    <row r="7" spans="1:6" x14ac:dyDescent="0.2">
      <c r="A7" s="36" t="s">
        <v>1474</v>
      </c>
      <c r="B7" s="36" t="s">
        <v>1475</v>
      </c>
      <c r="C7" s="36" t="s">
        <v>1416</v>
      </c>
      <c r="D7" s="36">
        <v>8400000</v>
      </c>
      <c r="E7" s="37">
        <v>8337.84</v>
      </c>
      <c r="F7" s="7">
        <v>29.310981284794298</v>
      </c>
    </row>
    <row r="8" spans="1:6" x14ac:dyDescent="0.2">
      <c r="A8" s="36" t="s">
        <v>1424</v>
      </c>
      <c r="B8" s="36" t="s">
        <v>1425</v>
      </c>
      <c r="C8" s="36" t="s">
        <v>1416</v>
      </c>
      <c r="D8" s="36">
        <v>5625000</v>
      </c>
      <c r="E8" s="37">
        <v>5325.890625</v>
      </c>
      <c r="F8" s="7">
        <v>18.7227244027514</v>
      </c>
    </row>
    <row r="9" spans="1:6" x14ac:dyDescent="0.2">
      <c r="A9" s="35" t="s">
        <v>131</v>
      </c>
      <c r="B9" s="36"/>
      <c r="C9" s="36"/>
      <c r="D9" s="36"/>
      <c r="E9" s="38">
        <f>SUM(E6:E8)</f>
        <v>27194.675625</v>
      </c>
      <c r="F9" s="6">
        <f>SUM(F6:F8)</f>
        <v>95.600614582485093</v>
      </c>
    </row>
    <row r="10" spans="1:6" x14ac:dyDescent="0.2">
      <c r="A10" s="36"/>
      <c r="B10" s="36"/>
      <c r="C10" s="36"/>
      <c r="D10" s="36"/>
      <c r="E10" s="37"/>
      <c r="F10" s="7"/>
    </row>
    <row r="11" spans="1:6" x14ac:dyDescent="0.2">
      <c r="A11" s="35" t="s">
        <v>131</v>
      </c>
      <c r="B11" s="36"/>
      <c r="C11" s="36"/>
      <c r="D11" s="36"/>
      <c r="E11" s="38">
        <v>27194.675625</v>
      </c>
      <c r="F11" s="6">
        <v>95.600614582485093</v>
      </c>
    </row>
    <row r="12" spans="1:6" x14ac:dyDescent="0.2">
      <c r="A12" s="36"/>
      <c r="B12" s="36"/>
      <c r="C12" s="36"/>
      <c r="D12" s="36"/>
      <c r="E12" s="37"/>
      <c r="F12" s="7"/>
    </row>
    <row r="13" spans="1:6" x14ac:dyDescent="0.2">
      <c r="A13" s="35" t="s">
        <v>139</v>
      </c>
      <c r="B13" s="36"/>
      <c r="C13" s="36"/>
      <c r="D13" s="36"/>
      <c r="E13" s="38">
        <v>1251.450544</v>
      </c>
      <c r="F13" s="6">
        <v>4.4000000000000004</v>
      </c>
    </row>
    <row r="14" spans="1:6" x14ac:dyDescent="0.2">
      <c r="A14" s="36"/>
      <c r="B14" s="36"/>
      <c r="C14" s="36"/>
      <c r="D14" s="36"/>
      <c r="E14" s="37"/>
      <c r="F14" s="7"/>
    </row>
    <row r="15" spans="1:6" x14ac:dyDescent="0.2">
      <c r="A15" s="39" t="s">
        <v>140</v>
      </c>
      <c r="B15" s="40"/>
      <c r="C15" s="40"/>
      <c r="D15" s="40"/>
      <c r="E15" s="41">
        <v>28446.130544</v>
      </c>
      <c r="F15" s="8">
        <f xml:space="preserve"> ROUND(SUM(F11:F14),2)</f>
        <v>100</v>
      </c>
    </row>
    <row r="17" spans="1:4" x14ac:dyDescent="0.2">
      <c r="A17" s="4" t="s">
        <v>141</v>
      </c>
    </row>
    <row r="18" spans="1:4" x14ac:dyDescent="0.2">
      <c r="A18" s="4" t="s">
        <v>142</v>
      </c>
    </row>
    <row r="19" spans="1:4" x14ac:dyDescent="0.2">
      <c r="A19" s="4" t="s">
        <v>143</v>
      </c>
    </row>
    <row r="20" spans="1:4" x14ac:dyDescent="0.2">
      <c r="A20" s="2" t="s">
        <v>1484</v>
      </c>
      <c r="D20" s="10">
        <v>40.418999999999997</v>
      </c>
    </row>
    <row r="21" spans="1:4" x14ac:dyDescent="0.2">
      <c r="A21" s="2" t="s">
        <v>1485</v>
      </c>
      <c r="D21" s="10">
        <v>42.2746</v>
      </c>
    </row>
    <row r="22" spans="1:4" x14ac:dyDescent="0.2">
      <c r="A22" s="2" t="s">
        <v>1486</v>
      </c>
      <c r="D22" s="10">
        <v>11.9872</v>
      </c>
    </row>
    <row r="23" spans="1:4" x14ac:dyDescent="0.2">
      <c r="A23" s="2" t="s">
        <v>1487</v>
      </c>
      <c r="D23" s="10">
        <v>12.6356</v>
      </c>
    </row>
    <row r="25" spans="1:4" x14ac:dyDescent="0.2">
      <c r="A25" s="4" t="s">
        <v>148</v>
      </c>
    </row>
    <row r="26" spans="1:4" x14ac:dyDescent="0.2">
      <c r="A26" s="2" t="s">
        <v>1484</v>
      </c>
      <c r="D26" s="10">
        <v>38.380099999999999</v>
      </c>
    </row>
    <row r="27" spans="1:4" x14ac:dyDescent="0.2">
      <c r="A27" s="2" t="s">
        <v>1485</v>
      </c>
      <c r="D27" s="10">
        <v>40.347000000000001</v>
      </c>
    </row>
    <row r="28" spans="1:4" x14ac:dyDescent="0.2">
      <c r="A28" s="2" t="s">
        <v>1486</v>
      </c>
      <c r="D28" s="10">
        <v>10.9488</v>
      </c>
    </row>
    <row r="29" spans="1:4" x14ac:dyDescent="0.2">
      <c r="A29" s="2" t="s">
        <v>1487</v>
      </c>
      <c r="D29" s="10">
        <v>11.6244</v>
      </c>
    </row>
    <row r="31" spans="1:4" x14ac:dyDescent="0.2">
      <c r="A31" s="4" t="s">
        <v>149</v>
      </c>
      <c r="D31" s="42"/>
    </row>
    <row r="32" spans="1:4" x14ac:dyDescent="0.2">
      <c r="A32" s="22" t="s">
        <v>634</v>
      </c>
      <c r="B32" s="23"/>
      <c r="C32" s="51" t="s">
        <v>635</v>
      </c>
      <c r="D32" s="52"/>
    </row>
    <row r="33" spans="1:4" x14ac:dyDescent="0.2">
      <c r="A33" s="53"/>
      <c r="B33" s="54"/>
      <c r="C33" s="24" t="s">
        <v>636</v>
      </c>
      <c r="D33" s="24" t="s">
        <v>637</v>
      </c>
    </row>
    <row r="34" spans="1:4" x14ac:dyDescent="0.2">
      <c r="A34" s="25" t="s">
        <v>1486</v>
      </c>
      <c r="B34" s="26"/>
      <c r="C34" s="27">
        <v>0.325019259</v>
      </c>
      <c r="D34" s="27">
        <v>0.30112419600000001</v>
      </c>
    </row>
    <row r="35" spans="1:4" x14ac:dyDescent="0.2">
      <c r="A35" s="25" t="s">
        <v>1487</v>
      </c>
      <c r="B35" s="26"/>
      <c r="C35" s="27">
        <v>0.325019259</v>
      </c>
      <c r="D35" s="27">
        <v>0.30112419600000001</v>
      </c>
    </row>
    <row r="36" spans="1:4" x14ac:dyDescent="0.2">
      <c r="A36" s="28"/>
      <c r="B36" s="28"/>
      <c r="C36" s="29"/>
      <c r="D36" s="29"/>
    </row>
    <row r="37" spans="1:4" x14ac:dyDescent="0.2">
      <c r="A37" s="4" t="s">
        <v>924</v>
      </c>
      <c r="D37" s="13">
        <v>13.177009550504433</v>
      </c>
    </row>
  </sheetData>
  <mergeCells count="3">
    <mergeCell ref="B1:E1"/>
    <mergeCell ref="C32:D32"/>
    <mergeCell ref="A33:B3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showGridLines="0" workbookViewId="0"/>
  </sheetViews>
  <sheetFormatPr defaultRowHeight="11.25" x14ac:dyDescent="0.2"/>
  <cols>
    <col min="1" max="1" width="38" style="2" customWidth="1"/>
    <col min="2" max="2" width="52.140625" style="2" customWidth="1"/>
    <col min="3" max="3" width="9.28515625" style="2" customWidth="1"/>
    <col min="4" max="4" width="7.42578125" style="2" customWidth="1"/>
    <col min="5" max="5" width="23" style="1" customWidth="1"/>
    <col min="6" max="6" width="13.5703125" style="1" customWidth="1"/>
    <col min="7" max="16384" width="9.140625" style="2"/>
  </cols>
  <sheetData>
    <row r="1" spans="1:6" x14ac:dyDescent="0.2">
      <c r="A1" s="4"/>
      <c r="B1" s="55" t="s">
        <v>1488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642</v>
      </c>
      <c r="D3" s="43" t="s">
        <v>4</v>
      </c>
      <c r="E3" s="3" t="s">
        <v>5</v>
      </c>
      <c r="F3" s="3" t="s">
        <v>6</v>
      </c>
    </row>
    <row r="4" spans="1:6" x14ac:dyDescent="0.2">
      <c r="A4" s="40"/>
      <c r="B4" s="40"/>
      <c r="C4" s="40"/>
      <c r="D4" s="40"/>
      <c r="E4" s="5"/>
      <c r="F4" s="5"/>
    </row>
    <row r="5" spans="1:6" x14ac:dyDescent="0.2">
      <c r="A5" s="35" t="s">
        <v>644</v>
      </c>
      <c r="B5" s="36"/>
      <c r="C5" s="36"/>
      <c r="D5" s="36"/>
      <c r="E5" s="7"/>
      <c r="F5" s="7"/>
    </row>
    <row r="6" spans="1:6" x14ac:dyDescent="0.2">
      <c r="A6" s="35" t="s">
        <v>8</v>
      </c>
      <c r="B6" s="36"/>
      <c r="C6" s="36"/>
      <c r="D6" s="36"/>
      <c r="E6" s="7"/>
      <c r="F6" s="7"/>
    </row>
    <row r="7" spans="1:6" x14ac:dyDescent="0.2">
      <c r="A7" s="35"/>
      <c r="B7" s="36"/>
      <c r="C7" s="36"/>
      <c r="D7" s="36"/>
      <c r="E7" s="7"/>
      <c r="F7" s="7"/>
    </row>
    <row r="8" spans="1:6" x14ac:dyDescent="0.2">
      <c r="A8" s="36" t="s">
        <v>1489</v>
      </c>
      <c r="B8" s="36" t="s">
        <v>1490</v>
      </c>
      <c r="C8" s="36" t="s">
        <v>672</v>
      </c>
      <c r="D8" s="36">
        <v>84</v>
      </c>
      <c r="E8" s="7">
        <v>828.14592000000005</v>
      </c>
      <c r="F8" s="7">
        <v>9.7718623556154505</v>
      </c>
    </row>
    <row r="9" spans="1:6" x14ac:dyDescent="0.2">
      <c r="A9" s="36" t="s">
        <v>1441</v>
      </c>
      <c r="B9" s="36" t="s">
        <v>1442</v>
      </c>
      <c r="C9" s="36" t="s">
        <v>683</v>
      </c>
      <c r="D9" s="36">
        <v>84</v>
      </c>
      <c r="E9" s="7">
        <v>827.14715999999999</v>
      </c>
      <c r="F9" s="7">
        <v>9.7600773005779295</v>
      </c>
    </row>
    <row r="10" spans="1:6" x14ac:dyDescent="0.2">
      <c r="A10" s="36" t="s">
        <v>1084</v>
      </c>
      <c r="B10" s="36" t="s">
        <v>1085</v>
      </c>
      <c r="C10" s="36" t="s">
        <v>683</v>
      </c>
      <c r="D10" s="36">
        <v>107</v>
      </c>
      <c r="E10" s="7">
        <v>826.92168000000004</v>
      </c>
      <c r="F10" s="7">
        <v>9.7574167072323306</v>
      </c>
    </row>
    <row r="11" spans="1:6" x14ac:dyDescent="0.2">
      <c r="A11" s="36" t="s">
        <v>1342</v>
      </c>
      <c r="B11" s="36" t="s">
        <v>1343</v>
      </c>
      <c r="C11" s="36" t="s">
        <v>683</v>
      </c>
      <c r="D11" s="36">
        <v>64</v>
      </c>
      <c r="E11" s="7">
        <v>825.85599999999999</v>
      </c>
      <c r="F11" s="7">
        <v>9.7448420171642596</v>
      </c>
    </row>
    <row r="12" spans="1:6" x14ac:dyDescent="0.2">
      <c r="A12" s="36" t="s">
        <v>1491</v>
      </c>
      <c r="B12" s="36" t="s">
        <v>1492</v>
      </c>
      <c r="C12" s="36" t="s">
        <v>683</v>
      </c>
      <c r="D12" s="36">
        <v>83</v>
      </c>
      <c r="E12" s="7">
        <v>825.72217999999998</v>
      </c>
      <c r="F12" s="7">
        <v>9.7432629830968995</v>
      </c>
    </row>
    <row r="13" spans="1:6" x14ac:dyDescent="0.2">
      <c r="A13" s="36" t="s">
        <v>1493</v>
      </c>
      <c r="B13" s="36" t="s">
        <v>1580</v>
      </c>
      <c r="C13" s="36" t="s">
        <v>683</v>
      </c>
      <c r="D13" s="36">
        <v>83</v>
      </c>
      <c r="E13" s="7">
        <v>825.56780000000003</v>
      </c>
      <c r="F13" s="7">
        <v>9.7414413474720298</v>
      </c>
    </row>
    <row r="14" spans="1:6" x14ac:dyDescent="0.2">
      <c r="A14" s="36" t="s">
        <v>1494</v>
      </c>
      <c r="B14" s="36" t="s">
        <v>1495</v>
      </c>
      <c r="C14" s="36" t="s">
        <v>683</v>
      </c>
      <c r="D14" s="36">
        <v>80</v>
      </c>
      <c r="E14" s="7">
        <v>793.31439999999998</v>
      </c>
      <c r="F14" s="7">
        <v>9.3608613341084403</v>
      </c>
    </row>
    <row r="15" spans="1:6" x14ac:dyDescent="0.2">
      <c r="A15" s="36" t="s">
        <v>1322</v>
      </c>
      <c r="B15" s="36" t="s">
        <v>1323</v>
      </c>
      <c r="C15" s="36" t="s">
        <v>672</v>
      </c>
      <c r="D15" s="36">
        <v>65</v>
      </c>
      <c r="E15" s="7">
        <v>648.19235000000003</v>
      </c>
      <c r="F15" s="7">
        <v>7.6484666182536003</v>
      </c>
    </row>
    <row r="16" spans="1:6" x14ac:dyDescent="0.2">
      <c r="A16" s="36" t="s">
        <v>1496</v>
      </c>
      <c r="B16" s="36" t="s">
        <v>1497</v>
      </c>
      <c r="C16" s="36" t="s">
        <v>683</v>
      </c>
      <c r="D16" s="36">
        <v>4</v>
      </c>
      <c r="E16" s="7">
        <v>407.1764</v>
      </c>
      <c r="F16" s="7">
        <v>4.80455393085197</v>
      </c>
    </row>
    <row r="17" spans="1:6" x14ac:dyDescent="0.2">
      <c r="A17" s="36" t="s">
        <v>1325</v>
      </c>
      <c r="B17" s="36" t="s">
        <v>1326</v>
      </c>
      <c r="C17" s="36" t="s">
        <v>683</v>
      </c>
      <c r="D17" s="36">
        <v>13</v>
      </c>
      <c r="E17" s="7">
        <v>129.93266</v>
      </c>
      <c r="F17" s="7">
        <v>1.5331646734659801</v>
      </c>
    </row>
    <row r="18" spans="1:6" x14ac:dyDescent="0.2">
      <c r="A18" s="35" t="s">
        <v>131</v>
      </c>
      <c r="B18" s="36"/>
      <c r="C18" s="36"/>
      <c r="D18" s="36"/>
      <c r="E18" s="38">
        <f>SUM(E8:E17)</f>
        <v>6937.9765500000003</v>
      </c>
      <c r="F18" s="6">
        <f>SUM(F8:F17)</f>
        <v>81.865949267838872</v>
      </c>
    </row>
    <row r="19" spans="1:6" x14ac:dyDescent="0.2">
      <c r="A19" s="36"/>
      <c r="B19" s="36"/>
      <c r="C19" s="36"/>
      <c r="D19" s="36"/>
      <c r="E19" s="37"/>
      <c r="F19" s="7"/>
    </row>
    <row r="20" spans="1:6" x14ac:dyDescent="0.2">
      <c r="A20" s="35" t="s">
        <v>783</v>
      </c>
      <c r="B20" s="36"/>
      <c r="C20" s="36"/>
      <c r="D20" s="36"/>
      <c r="E20" s="37"/>
      <c r="F20" s="7"/>
    </row>
    <row r="21" spans="1:6" x14ac:dyDescent="0.2">
      <c r="A21" s="36" t="s">
        <v>1445</v>
      </c>
      <c r="B21" s="36" t="s">
        <v>1446</v>
      </c>
      <c r="C21" s="36" t="s">
        <v>1335</v>
      </c>
      <c r="D21" s="36">
        <v>82</v>
      </c>
      <c r="E21" s="37">
        <v>829.14463999999998</v>
      </c>
      <c r="F21" s="7">
        <v>9.7836469386655001</v>
      </c>
    </row>
    <row r="22" spans="1:6" x14ac:dyDescent="0.2">
      <c r="A22" s="36" t="s">
        <v>1373</v>
      </c>
      <c r="B22" s="36" t="s">
        <v>1374</v>
      </c>
      <c r="C22" s="36" t="s">
        <v>683</v>
      </c>
      <c r="D22" s="36">
        <v>49</v>
      </c>
      <c r="E22" s="37">
        <v>489.38652000000002</v>
      </c>
      <c r="F22" s="7">
        <v>5.7746075862254402</v>
      </c>
    </row>
    <row r="23" spans="1:6" x14ac:dyDescent="0.2">
      <c r="A23" s="35" t="s">
        <v>131</v>
      </c>
      <c r="B23" s="36"/>
      <c r="C23" s="36"/>
      <c r="D23" s="36"/>
      <c r="E23" s="6">
        <f>SUM(E21:E22)</f>
        <v>1318.53116</v>
      </c>
      <c r="F23" s="6">
        <f>SUM(F21:F22)</f>
        <v>15.558254524890941</v>
      </c>
    </row>
    <row r="24" spans="1:6" x14ac:dyDescent="0.2">
      <c r="A24" s="36"/>
      <c r="B24" s="36"/>
      <c r="C24" s="36"/>
      <c r="D24" s="36"/>
      <c r="E24" s="7"/>
      <c r="F24" s="7"/>
    </row>
    <row r="25" spans="1:6" x14ac:dyDescent="0.2">
      <c r="A25" s="35" t="s">
        <v>131</v>
      </c>
      <c r="B25" s="36"/>
      <c r="C25" s="36"/>
      <c r="D25" s="36"/>
      <c r="E25" s="6">
        <v>8256.5077099999999</v>
      </c>
      <c r="F25" s="6">
        <v>97.424203792729813</v>
      </c>
    </row>
    <row r="26" spans="1:6" x14ac:dyDescent="0.2">
      <c r="A26" s="36"/>
      <c r="B26" s="36"/>
      <c r="C26" s="36"/>
      <c r="D26" s="36"/>
      <c r="E26" s="7"/>
      <c r="F26" s="7"/>
    </row>
    <row r="27" spans="1:6" x14ac:dyDescent="0.2">
      <c r="A27" s="35" t="s">
        <v>139</v>
      </c>
      <c r="B27" s="36"/>
      <c r="C27" s="36"/>
      <c r="D27" s="36"/>
      <c r="E27" s="6">
        <v>218.29132100000001</v>
      </c>
      <c r="F27" s="6">
        <v>2.58</v>
      </c>
    </row>
    <row r="28" spans="1:6" x14ac:dyDescent="0.2">
      <c r="A28" s="36"/>
      <c r="B28" s="36"/>
      <c r="C28" s="36"/>
      <c r="D28" s="36"/>
      <c r="E28" s="7"/>
      <c r="F28" s="7"/>
    </row>
    <row r="29" spans="1:6" x14ac:dyDescent="0.2">
      <c r="A29" s="39" t="s">
        <v>140</v>
      </c>
      <c r="B29" s="40"/>
      <c r="C29" s="40"/>
      <c r="D29" s="40"/>
      <c r="E29" s="41">
        <v>8474.8013210000008</v>
      </c>
      <c r="F29" s="8">
        <f xml:space="preserve"> ROUND(SUM(F25:F28),2)</f>
        <v>100</v>
      </c>
    </row>
    <row r="31" spans="1:6" x14ac:dyDescent="0.2">
      <c r="A31" s="4" t="s">
        <v>141</v>
      </c>
    </row>
    <row r="32" spans="1:6" x14ac:dyDescent="0.2">
      <c r="A32" s="4" t="s">
        <v>142</v>
      </c>
    </row>
    <row r="33" spans="1:4" x14ac:dyDescent="0.2">
      <c r="A33" s="4" t="s">
        <v>143</v>
      </c>
      <c r="D33" s="42" t="s">
        <v>1498</v>
      </c>
    </row>
    <row r="35" spans="1:4" x14ac:dyDescent="0.2">
      <c r="A35" s="4" t="s">
        <v>148</v>
      </c>
    </row>
    <row r="36" spans="1:4" x14ac:dyDescent="0.2">
      <c r="A36" s="2" t="s">
        <v>1141</v>
      </c>
      <c r="D36" s="10">
        <v>10.0078</v>
      </c>
    </row>
    <row r="37" spans="1:4" x14ac:dyDescent="0.2">
      <c r="A37" s="2" t="s">
        <v>638</v>
      </c>
      <c r="D37" s="10">
        <v>10.0107</v>
      </c>
    </row>
    <row r="38" spans="1:4" x14ac:dyDescent="0.2">
      <c r="A38" s="2" t="s">
        <v>1142</v>
      </c>
      <c r="D38" s="10">
        <v>10.0107</v>
      </c>
    </row>
    <row r="39" spans="1:4" x14ac:dyDescent="0.2">
      <c r="A39" s="2" t="s">
        <v>639</v>
      </c>
      <c r="D39" s="10">
        <v>10.0078</v>
      </c>
    </row>
    <row r="40" spans="1:4" x14ac:dyDescent="0.2">
      <c r="A40" s="2" t="s">
        <v>1428</v>
      </c>
      <c r="D40" s="10">
        <v>10.0078</v>
      </c>
    </row>
    <row r="42" spans="1:4" x14ac:dyDescent="0.2">
      <c r="A42" s="4" t="s">
        <v>149</v>
      </c>
      <c r="D42" s="42" t="s">
        <v>150</v>
      </c>
    </row>
    <row r="45" spans="1:4" x14ac:dyDescent="0.2">
      <c r="A45" s="4" t="s">
        <v>924</v>
      </c>
      <c r="D45" s="13">
        <v>2.5262976418362322</v>
      </c>
    </row>
  </sheetData>
  <mergeCells count="1">
    <mergeCell ref="B1:E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showGridLines="0" workbookViewId="0"/>
  </sheetViews>
  <sheetFormatPr defaultRowHeight="11.25" x14ac:dyDescent="0.2"/>
  <cols>
    <col min="1" max="1" width="38" style="2" customWidth="1"/>
    <col min="2" max="2" width="52.140625" style="2" customWidth="1"/>
    <col min="3" max="3" width="9.28515625" style="2" customWidth="1"/>
    <col min="4" max="4" width="7.42578125" style="2" customWidth="1"/>
    <col min="5" max="5" width="23" style="13" customWidth="1"/>
    <col min="6" max="6" width="13.5703125" style="1" customWidth="1"/>
    <col min="7" max="16384" width="9.140625" style="2"/>
  </cols>
  <sheetData>
    <row r="1" spans="1:6" x14ac:dyDescent="0.2">
      <c r="A1" s="4"/>
      <c r="B1" s="55" t="s">
        <v>1499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642</v>
      </c>
      <c r="D3" s="43" t="s">
        <v>4</v>
      </c>
      <c r="E3" s="44" t="s">
        <v>5</v>
      </c>
      <c r="F3" s="3" t="s">
        <v>6</v>
      </c>
    </row>
    <row r="4" spans="1:6" x14ac:dyDescent="0.2">
      <c r="A4" s="40"/>
      <c r="B4" s="40"/>
      <c r="C4" s="40"/>
      <c r="D4" s="40"/>
      <c r="E4" s="45"/>
      <c r="F4" s="5"/>
    </row>
    <row r="5" spans="1:6" x14ac:dyDescent="0.2">
      <c r="A5" s="35" t="s">
        <v>644</v>
      </c>
      <c r="B5" s="36"/>
      <c r="C5" s="36"/>
      <c r="D5" s="36"/>
      <c r="E5" s="37"/>
      <c r="F5" s="7"/>
    </row>
    <row r="6" spans="1:6" x14ac:dyDescent="0.2">
      <c r="A6" s="35" t="s">
        <v>8</v>
      </c>
      <c r="B6" s="36"/>
      <c r="C6" s="36"/>
      <c r="D6" s="36"/>
      <c r="E6" s="37"/>
      <c r="F6" s="7"/>
    </row>
    <row r="7" spans="1:6" x14ac:dyDescent="0.2">
      <c r="A7" s="35"/>
      <c r="B7" s="36"/>
      <c r="C7" s="36"/>
      <c r="D7" s="36"/>
      <c r="E7" s="37"/>
      <c r="F7" s="7"/>
    </row>
    <row r="8" spans="1:6" x14ac:dyDescent="0.2">
      <c r="A8" s="36" t="s">
        <v>1500</v>
      </c>
      <c r="B8" s="36" t="s">
        <v>1501</v>
      </c>
      <c r="C8" s="36" t="s">
        <v>683</v>
      </c>
      <c r="D8" s="36">
        <v>97</v>
      </c>
      <c r="E8" s="37">
        <v>1005.98894</v>
      </c>
      <c r="F8" s="7">
        <v>9.8566157022323804</v>
      </c>
    </row>
    <row r="9" spans="1:6" x14ac:dyDescent="0.2">
      <c r="A9" s="36" t="s">
        <v>1502</v>
      </c>
      <c r="B9" s="36" t="s">
        <v>1503</v>
      </c>
      <c r="C9" s="36" t="s">
        <v>683</v>
      </c>
      <c r="D9" s="36">
        <v>99</v>
      </c>
      <c r="E9" s="37">
        <v>1002.4076700000001</v>
      </c>
      <c r="F9" s="7">
        <v>9.8215266463666797</v>
      </c>
    </row>
    <row r="10" spans="1:6" x14ac:dyDescent="0.2">
      <c r="A10" s="36" t="s">
        <v>1493</v>
      </c>
      <c r="B10" s="36" t="s">
        <v>1556</v>
      </c>
      <c r="C10" s="36" t="s">
        <v>683</v>
      </c>
      <c r="D10" s="36">
        <v>100</v>
      </c>
      <c r="E10" s="37">
        <v>994.66</v>
      </c>
      <c r="F10" s="7">
        <v>9.7456154680810503</v>
      </c>
    </row>
    <row r="11" spans="1:6" x14ac:dyDescent="0.2">
      <c r="A11" s="36" t="s">
        <v>1504</v>
      </c>
      <c r="B11" s="36" t="s">
        <v>1505</v>
      </c>
      <c r="C11" s="36" t="s">
        <v>672</v>
      </c>
      <c r="D11" s="36">
        <v>100</v>
      </c>
      <c r="E11" s="37">
        <v>986.22500000000002</v>
      </c>
      <c r="F11" s="7">
        <v>9.6629698741361203</v>
      </c>
    </row>
    <row r="12" spans="1:6" x14ac:dyDescent="0.2">
      <c r="A12" s="36" t="s">
        <v>1489</v>
      </c>
      <c r="B12" s="36" t="s">
        <v>1490</v>
      </c>
      <c r="C12" s="36" t="s">
        <v>672</v>
      </c>
      <c r="D12" s="36">
        <v>100</v>
      </c>
      <c r="E12" s="37">
        <v>985.88800000000003</v>
      </c>
      <c r="F12" s="7">
        <v>9.6596679695529009</v>
      </c>
    </row>
    <row r="13" spans="1:6" x14ac:dyDescent="0.2">
      <c r="A13" s="36" t="s">
        <v>1441</v>
      </c>
      <c r="B13" s="36" t="s">
        <v>1442</v>
      </c>
      <c r="C13" s="36" t="s">
        <v>683</v>
      </c>
      <c r="D13" s="36">
        <v>100</v>
      </c>
      <c r="E13" s="37">
        <v>984.69899999999996</v>
      </c>
      <c r="F13" s="7">
        <v>9.6480182231153808</v>
      </c>
    </row>
    <row r="14" spans="1:6" x14ac:dyDescent="0.2">
      <c r="A14" s="36" t="s">
        <v>1079</v>
      </c>
      <c r="B14" s="36" t="s">
        <v>1080</v>
      </c>
      <c r="C14" s="36" t="s">
        <v>683</v>
      </c>
      <c r="D14" s="36">
        <v>100</v>
      </c>
      <c r="E14" s="37">
        <v>983.50300000000004</v>
      </c>
      <c r="F14" s="7">
        <v>9.6362998911227091</v>
      </c>
    </row>
    <row r="15" spans="1:6" x14ac:dyDescent="0.2">
      <c r="A15" s="36" t="s">
        <v>1506</v>
      </c>
      <c r="B15" s="36" t="s">
        <v>1507</v>
      </c>
      <c r="C15" s="36" t="s">
        <v>672</v>
      </c>
      <c r="D15" s="36">
        <v>50</v>
      </c>
      <c r="E15" s="37">
        <v>508.97199999999998</v>
      </c>
      <c r="F15" s="7">
        <v>4.9868753101764902</v>
      </c>
    </row>
    <row r="16" spans="1:6" x14ac:dyDescent="0.2">
      <c r="A16" s="36" t="s">
        <v>1496</v>
      </c>
      <c r="B16" s="36" t="s">
        <v>1497</v>
      </c>
      <c r="C16" s="36" t="s">
        <v>683</v>
      </c>
      <c r="D16" s="36">
        <v>5</v>
      </c>
      <c r="E16" s="37">
        <v>508.97050000000002</v>
      </c>
      <c r="F16" s="7">
        <v>4.9868606132718201</v>
      </c>
    </row>
    <row r="17" spans="1:6" x14ac:dyDescent="0.2">
      <c r="A17" s="36" t="s">
        <v>1508</v>
      </c>
      <c r="B17" s="36" t="s">
        <v>1509</v>
      </c>
      <c r="C17" s="36" t="s">
        <v>683</v>
      </c>
      <c r="D17" s="36">
        <v>49</v>
      </c>
      <c r="E17" s="37">
        <v>494.89951000000002</v>
      </c>
      <c r="F17" s="7">
        <v>4.8489939474812802</v>
      </c>
    </row>
    <row r="18" spans="1:6" x14ac:dyDescent="0.2">
      <c r="A18" s="36" t="s">
        <v>1510</v>
      </c>
      <c r="B18" s="36" t="s">
        <v>1511</v>
      </c>
      <c r="C18" s="36" t="s">
        <v>683</v>
      </c>
      <c r="D18" s="36">
        <v>36</v>
      </c>
      <c r="E18" s="37">
        <v>353.54448000000002</v>
      </c>
      <c r="F18" s="7">
        <v>3.4640063468347702</v>
      </c>
    </row>
    <row r="19" spans="1:6" x14ac:dyDescent="0.2">
      <c r="A19" s="36" t="s">
        <v>1084</v>
      </c>
      <c r="B19" s="36" t="s">
        <v>1085</v>
      </c>
      <c r="C19" s="36" t="s">
        <v>683</v>
      </c>
      <c r="D19" s="36">
        <v>13</v>
      </c>
      <c r="E19" s="37">
        <v>100.46711999999999</v>
      </c>
      <c r="F19" s="7">
        <v>0.98437045694564396</v>
      </c>
    </row>
    <row r="20" spans="1:6" x14ac:dyDescent="0.2">
      <c r="A20" s="35" t="s">
        <v>131</v>
      </c>
      <c r="B20" s="36"/>
      <c r="C20" s="36"/>
      <c r="D20" s="36"/>
      <c r="E20" s="38">
        <f>SUM(E8:E19)</f>
        <v>8910.2252199999984</v>
      </c>
      <c r="F20" s="6">
        <f>SUM(F8:F19)</f>
        <v>87.301820449317205</v>
      </c>
    </row>
    <row r="21" spans="1:6" x14ac:dyDescent="0.2">
      <c r="A21" s="36"/>
      <c r="B21" s="36"/>
      <c r="C21" s="36"/>
      <c r="D21" s="36"/>
      <c r="E21" s="37"/>
      <c r="F21" s="7"/>
    </row>
    <row r="22" spans="1:6" x14ac:dyDescent="0.2">
      <c r="A22" s="35" t="s">
        <v>783</v>
      </c>
      <c r="B22" s="36"/>
      <c r="C22" s="36"/>
      <c r="D22" s="36"/>
      <c r="E22" s="37"/>
      <c r="F22" s="7"/>
    </row>
    <row r="23" spans="1:6" x14ac:dyDescent="0.2">
      <c r="A23" s="36" t="s">
        <v>1512</v>
      </c>
      <c r="B23" s="36" t="s">
        <v>1513</v>
      </c>
      <c r="C23" s="36" t="s">
        <v>683</v>
      </c>
      <c r="D23" s="36">
        <v>100</v>
      </c>
      <c r="E23" s="37">
        <v>988.18700000000001</v>
      </c>
      <c r="F23" s="7">
        <v>9.6821934254484994</v>
      </c>
    </row>
    <row r="24" spans="1:6" x14ac:dyDescent="0.2">
      <c r="A24" s="35" t="s">
        <v>131</v>
      </c>
      <c r="B24" s="36"/>
      <c r="C24" s="36"/>
      <c r="D24" s="36"/>
      <c r="E24" s="38">
        <f>SUM(E23:E23)</f>
        <v>988.18700000000001</v>
      </c>
      <c r="F24" s="6">
        <f>SUM(F23:F23)</f>
        <v>9.6821934254484994</v>
      </c>
    </row>
    <row r="25" spans="1:6" x14ac:dyDescent="0.2">
      <c r="A25" s="36"/>
      <c r="B25" s="36"/>
      <c r="C25" s="36"/>
      <c r="D25" s="36"/>
      <c r="E25" s="37"/>
      <c r="F25" s="7"/>
    </row>
    <row r="26" spans="1:6" x14ac:dyDescent="0.2">
      <c r="A26" s="35" t="s">
        <v>131</v>
      </c>
      <c r="B26" s="36"/>
      <c r="C26" s="36"/>
      <c r="D26" s="36"/>
      <c r="E26" s="38">
        <v>9898.4122199999983</v>
      </c>
      <c r="F26" s="6">
        <v>96.984013874765708</v>
      </c>
    </row>
    <row r="27" spans="1:6" x14ac:dyDescent="0.2">
      <c r="A27" s="36"/>
      <c r="B27" s="36"/>
      <c r="C27" s="36"/>
      <c r="D27" s="36"/>
      <c r="E27" s="37"/>
      <c r="F27" s="7"/>
    </row>
    <row r="28" spans="1:6" x14ac:dyDescent="0.2">
      <c r="A28" s="35" t="s">
        <v>139</v>
      </c>
      <c r="B28" s="36"/>
      <c r="C28" s="36"/>
      <c r="D28" s="36"/>
      <c r="E28" s="38">
        <v>307.82072249999999</v>
      </c>
      <c r="F28" s="6">
        <v>3.02</v>
      </c>
    </row>
    <row r="29" spans="1:6" x14ac:dyDescent="0.2">
      <c r="A29" s="36"/>
      <c r="B29" s="36"/>
      <c r="C29" s="36"/>
      <c r="D29" s="36"/>
      <c r="E29" s="37"/>
      <c r="F29" s="7"/>
    </row>
    <row r="30" spans="1:6" x14ac:dyDescent="0.2">
      <c r="A30" s="39" t="s">
        <v>140</v>
      </c>
      <c r="B30" s="40"/>
      <c r="C30" s="40"/>
      <c r="D30" s="40"/>
      <c r="E30" s="41">
        <v>10206.2307225</v>
      </c>
      <c r="F30" s="8">
        <f xml:space="preserve"> ROUND(SUM(F26:F29),2)</f>
        <v>100</v>
      </c>
    </row>
    <row r="32" spans="1:6" x14ac:dyDescent="0.2">
      <c r="A32" s="4" t="s">
        <v>141</v>
      </c>
    </row>
    <row r="33" spans="1:4" x14ac:dyDescent="0.2">
      <c r="A33" s="4" t="s">
        <v>142</v>
      </c>
    </row>
    <row r="34" spans="1:4" x14ac:dyDescent="0.2">
      <c r="A34" s="4" t="s">
        <v>143</v>
      </c>
      <c r="D34" s="42" t="s">
        <v>1498</v>
      </c>
    </row>
    <row r="36" spans="1:4" x14ac:dyDescent="0.2">
      <c r="A36" s="4" t="s">
        <v>148</v>
      </c>
    </row>
    <row r="37" spans="1:4" x14ac:dyDescent="0.2">
      <c r="A37" s="2" t="s">
        <v>1141</v>
      </c>
      <c r="D37" s="10">
        <v>10.020899999999999</v>
      </c>
    </row>
    <row r="38" spans="1:4" x14ac:dyDescent="0.2">
      <c r="A38" s="2" t="s">
        <v>1142</v>
      </c>
      <c r="D38" s="10">
        <v>10.0267</v>
      </c>
    </row>
    <row r="39" spans="1:4" x14ac:dyDescent="0.2">
      <c r="A39" s="2" t="s">
        <v>1514</v>
      </c>
      <c r="D39" s="10">
        <v>10.020899999999999</v>
      </c>
    </row>
    <row r="40" spans="1:4" x14ac:dyDescent="0.2">
      <c r="A40" s="2" t="s">
        <v>1428</v>
      </c>
      <c r="D40" s="10">
        <v>10.020899999999999</v>
      </c>
    </row>
    <row r="42" spans="1:4" x14ac:dyDescent="0.2">
      <c r="A42" s="4" t="s">
        <v>149</v>
      </c>
      <c r="D42" s="42" t="s">
        <v>150</v>
      </c>
    </row>
    <row r="45" spans="1:4" x14ac:dyDescent="0.2">
      <c r="A45" s="4" t="s">
        <v>924</v>
      </c>
      <c r="D45" s="13">
        <v>2.4453500604198486</v>
      </c>
    </row>
  </sheetData>
  <mergeCells count="1">
    <mergeCell ref="B1:E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showGridLines="0" workbookViewId="0"/>
  </sheetViews>
  <sheetFormatPr defaultRowHeight="11.25" x14ac:dyDescent="0.2"/>
  <cols>
    <col min="1" max="1" width="38" style="2" customWidth="1"/>
    <col min="2" max="2" width="52.140625" style="2" customWidth="1"/>
    <col min="3" max="3" width="9.28515625" style="2" customWidth="1"/>
    <col min="4" max="4" width="7.42578125" style="2" customWidth="1"/>
    <col min="5" max="5" width="23" style="13" customWidth="1"/>
    <col min="6" max="6" width="13.5703125" style="1" customWidth="1"/>
    <col min="7" max="16384" width="9.140625" style="2"/>
  </cols>
  <sheetData>
    <row r="1" spans="1:6" x14ac:dyDescent="0.2">
      <c r="A1" s="4"/>
      <c r="B1" s="55" t="s">
        <v>1515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642</v>
      </c>
      <c r="D3" s="43" t="s">
        <v>4</v>
      </c>
      <c r="E3" s="44" t="s">
        <v>5</v>
      </c>
      <c r="F3" s="3" t="s">
        <v>6</v>
      </c>
    </row>
    <row r="4" spans="1:6" x14ac:dyDescent="0.2">
      <c r="A4" s="40"/>
      <c r="B4" s="40"/>
      <c r="C4" s="40"/>
      <c r="D4" s="40"/>
      <c r="E4" s="45"/>
      <c r="F4" s="5"/>
    </row>
    <row r="5" spans="1:6" x14ac:dyDescent="0.2">
      <c r="A5" s="35" t="s">
        <v>644</v>
      </c>
      <c r="B5" s="36"/>
      <c r="C5" s="36"/>
      <c r="D5" s="36"/>
      <c r="E5" s="37"/>
      <c r="F5" s="7"/>
    </row>
    <row r="6" spans="1:6" x14ac:dyDescent="0.2">
      <c r="A6" s="35" t="s">
        <v>8</v>
      </c>
      <c r="B6" s="36"/>
      <c r="C6" s="36"/>
      <c r="D6" s="36"/>
      <c r="E6" s="37"/>
      <c r="F6" s="7"/>
    </row>
    <row r="7" spans="1:6" x14ac:dyDescent="0.2">
      <c r="A7" s="35"/>
      <c r="B7" s="36"/>
      <c r="C7" s="36"/>
      <c r="D7" s="36"/>
      <c r="E7" s="37"/>
      <c r="F7" s="7"/>
    </row>
    <row r="8" spans="1:6" x14ac:dyDescent="0.2">
      <c r="A8" s="36" t="s">
        <v>1516</v>
      </c>
      <c r="B8" s="36" t="s">
        <v>1517</v>
      </c>
      <c r="C8" s="36" t="s">
        <v>683</v>
      </c>
      <c r="D8" s="36">
        <v>150</v>
      </c>
      <c r="E8" s="37">
        <v>1528.7565</v>
      </c>
      <c r="F8" s="7">
        <v>9.8256349961221208</v>
      </c>
    </row>
    <row r="9" spans="1:6" x14ac:dyDescent="0.2">
      <c r="A9" s="36" t="s">
        <v>1504</v>
      </c>
      <c r="B9" s="36" t="s">
        <v>1505</v>
      </c>
      <c r="C9" s="36" t="s">
        <v>672</v>
      </c>
      <c r="D9" s="36">
        <v>150</v>
      </c>
      <c r="E9" s="37">
        <v>1479.3375000000001</v>
      </c>
      <c r="F9" s="7">
        <v>9.5080088366432491</v>
      </c>
    </row>
    <row r="10" spans="1:6" x14ac:dyDescent="0.2">
      <c r="A10" s="36" t="s">
        <v>1489</v>
      </c>
      <c r="B10" s="36" t="s">
        <v>1490</v>
      </c>
      <c r="C10" s="36" t="s">
        <v>672</v>
      </c>
      <c r="D10" s="36">
        <v>150</v>
      </c>
      <c r="E10" s="37">
        <v>1478.8320000000001</v>
      </c>
      <c r="F10" s="7">
        <v>9.5047598833334597</v>
      </c>
    </row>
    <row r="11" spans="1:6" x14ac:dyDescent="0.2">
      <c r="A11" s="36" t="s">
        <v>1496</v>
      </c>
      <c r="B11" s="36" t="s">
        <v>1497</v>
      </c>
      <c r="C11" s="36" t="s">
        <v>683</v>
      </c>
      <c r="D11" s="36">
        <v>11</v>
      </c>
      <c r="E11" s="37">
        <v>1119.7351000000001</v>
      </c>
      <c r="F11" s="7">
        <v>7.1967696522934199</v>
      </c>
    </row>
    <row r="12" spans="1:6" x14ac:dyDescent="0.2">
      <c r="A12" s="36" t="s">
        <v>1518</v>
      </c>
      <c r="B12" s="36" t="s">
        <v>1519</v>
      </c>
      <c r="C12" s="36" t="s">
        <v>683</v>
      </c>
      <c r="D12" s="36">
        <v>100</v>
      </c>
      <c r="E12" s="37">
        <v>1049.761</v>
      </c>
      <c r="F12" s="7">
        <v>6.7470316032436504</v>
      </c>
    </row>
    <row r="13" spans="1:6" x14ac:dyDescent="0.2">
      <c r="A13" s="36" t="s">
        <v>1520</v>
      </c>
      <c r="B13" s="36" t="s">
        <v>1521</v>
      </c>
      <c r="C13" s="36" t="s">
        <v>683</v>
      </c>
      <c r="D13" s="36">
        <v>100</v>
      </c>
      <c r="E13" s="37">
        <v>1017.163</v>
      </c>
      <c r="F13" s="7">
        <v>6.5375174984116597</v>
      </c>
    </row>
    <row r="14" spans="1:6" x14ac:dyDescent="0.2">
      <c r="A14" s="36" t="s">
        <v>1522</v>
      </c>
      <c r="B14" s="36" t="s">
        <v>1523</v>
      </c>
      <c r="C14" s="36" t="s">
        <v>683</v>
      </c>
      <c r="D14" s="36">
        <v>40</v>
      </c>
      <c r="E14" s="37">
        <v>1013.336</v>
      </c>
      <c r="F14" s="7">
        <v>6.5129205759258602</v>
      </c>
    </row>
    <row r="15" spans="1:6" x14ac:dyDescent="0.2">
      <c r="A15" s="36" t="s">
        <v>1524</v>
      </c>
      <c r="B15" s="36" t="s">
        <v>1525</v>
      </c>
      <c r="C15" s="36" t="s">
        <v>1335</v>
      </c>
      <c r="D15" s="36">
        <v>800</v>
      </c>
      <c r="E15" s="37">
        <v>824.04</v>
      </c>
      <c r="F15" s="7">
        <v>5.2962759355099802</v>
      </c>
    </row>
    <row r="16" spans="1:6" x14ac:dyDescent="0.2">
      <c r="A16" s="36" t="s">
        <v>1526</v>
      </c>
      <c r="B16" s="36" t="s">
        <v>1527</v>
      </c>
      <c r="C16" s="36" t="s">
        <v>683</v>
      </c>
      <c r="D16" s="36">
        <v>40</v>
      </c>
      <c r="E16" s="37">
        <v>524.72</v>
      </c>
      <c r="F16" s="7">
        <v>3.3724842348439399</v>
      </c>
    </row>
    <row r="17" spans="1:6" x14ac:dyDescent="0.2">
      <c r="A17" s="36" t="s">
        <v>1528</v>
      </c>
      <c r="B17" s="36" t="s">
        <v>1529</v>
      </c>
      <c r="C17" s="36" t="s">
        <v>683</v>
      </c>
      <c r="D17" s="36">
        <v>50</v>
      </c>
      <c r="E17" s="37">
        <v>520.18600000000004</v>
      </c>
      <c r="F17" s="7">
        <v>3.3433432767695699</v>
      </c>
    </row>
    <row r="18" spans="1:6" x14ac:dyDescent="0.2">
      <c r="A18" s="36" t="s">
        <v>1530</v>
      </c>
      <c r="B18" s="36" t="s">
        <v>1531</v>
      </c>
      <c r="C18" s="36" t="s">
        <v>683</v>
      </c>
      <c r="D18" s="36">
        <v>50</v>
      </c>
      <c r="E18" s="37">
        <v>519.93100000000004</v>
      </c>
      <c r="F18" s="7">
        <v>3.3417043388981602</v>
      </c>
    </row>
    <row r="19" spans="1:6" x14ac:dyDescent="0.2">
      <c r="A19" s="36" t="s">
        <v>1441</v>
      </c>
      <c r="B19" s="36" t="s">
        <v>1442</v>
      </c>
      <c r="C19" s="36" t="s">
        <v>683</v>
      </c>
      <c r="D19" s="36">
        <v>50</v>
      </c>
      <c r="E19" s="37">
        <v>492.34949999999998</v>
      </c>
      <c r="F19" s="7">
        <v>3.16443231968154</v>
      </c>
    </row>
    <row r="20" spans="1:6" x14ac:dyDescent="0.2">
      <c r="A20" s="36" t="s">
        <v>1493</v>
      </c>
      <c r="B20" s="36" t="s">
        <v>1556</v>
      </c>
      <c r="C20" s="36" t="s">
        <v>683</v>
      </c>
      <c r="D20" s="36">
        <v>16</v>
      </c>
      <c r="E20" s="37">
        <v>159.1456</v>
      </c>
      <c r="F20" s="7">
        <v>1.02286176826647</v>
      </c>
    </row>
    <row r="21" spans="1:6" x14ac:dyDescent="0.2">
      <c r="A21" s="36" t="s">
        <v>1347</v>
      </c>
      <c r="B21" s="36" t="s">
        <v>1348</v>
      </c>
      <c r="C21" s="36" t="s">
        <v>683</v>
      </c>
      <c r="D21" s="36">
        <v>3</v>
      </c>
      <c r="E21" s="37">
        <v>29.844090000000001</v>
      </c>
      <c r="F21" s="7">
        <v>0.19181415426944601</v>
      </c>
    </row>
    <row r="22" spans="1:6" x14ac:dyDescent="0.2">
      <c r="A22" s="35" t="s">
        <v>131</v>
      </c>
      <c r="B22" s="36"/>
      <c r="C22" s="36"/>
      <c r="D22" s="36"/>
      <c r="E22" s="38">
        <f>SUM(E8:E21)</f>
        <v>11757.137290000001</v>
      </c>
      <c r="F22" s="6">
        <f>SUM(F8:F21)</f>
        <v>75.56555907421253</v>
      </c>
    </row>
    <row r="23" spans="1:6" x14ac:dyDescent="0.2">
      <c r="A23" s="36"/>
      <c r="B23" s="36"/>
      <c r="C23" s="36"/>
      <c r="D23" s="36"/>
      <c r="E23" s="37"/>
      <c r="F23" s="7"/>
    </row>
    <row r="24" spans="1:6" x14ac:dyDescent="0.2">
      <c r="A24" s="35" t="s">
        <v>783</v>
      </c>
      <c r="B24" s="36"/>
      <c r="C24" s="36"/>
      <c r="D24" s="36"/>
      <c r="E24" s="37"/>
      <c r="F24" s="7"/>
    </row>
    <row r="25" spans="1:6" x14ac:dyDescent="0.2">
      <c r="A25" s="36" t="s">
        <v>1445</v>
      </c>
      <c r="B25" s="36" t="s">
        <v>1446</v>
      </c>
      <c r="C25" s="36" t="s">
        <v>1335</v>
      </c>
      <c r="D25" s="36">
        <v>150</v>
      </c>
      <c r="E25" s="37">
        <v>1516.7280000000001</v>
      </c>
      <c r="F25" s="7">
        <v>9.7483253326467008</v>
      </c>
    </row>
    <row r="26" spans="1:6" x14ac:dyDescent="0.2">
      <c r="A26" s="36" t="s">
        <v>1512</v>
      </c>
      <c r="B26" s="36" t="s">
        <v>1513</v>
      </c>
      <c r="C26" s="36" t="s">
        <v>683</v>
      </c>
      <c r="D26" s="36">
        <v>150</v>
      </c>
      <c r="E26" s="37">
        <v>1482.2805000000001</v>
      </c>
      <c r="F26" s="7">
        <v>9.5269241078415003</v>
      </c>
    </row>
    <row r="27" spans="1:6" x14ac:dyDescent="0.2">
      <c r="A27" s="35" t="s">
        <v>131</v>
      </c>
      <c r="B27" s="36"/>
      <c r="C27" s="36"/>
      <c r="D27" s="36"/>
      <c r="E27" s="38">
        <f>SUM(E25:E26)</f>
        <v>2999.0084999999999</v>
      </c>
      <c r="F27" s="6">
        <f>SUM(F25:F26)</f>
        <v>19.275249440488203</v>
      </c>
    </row>
    <row r="28" spans="1:6" x14ac:dyDescent="0.2">
      <c r="A28" s="36"/>
      <c r="B28" s="36"/>
      <c r="C28" s="36"/>
      <c r="D28" s="36"/>
      <c r="E28" s="37"/>
      <c r="F28" s="7"/>
    </row>
    <row r="29" spans="1:6" x14ac:dyDescent="0.2">
      <c r="A29" s="35" t="s">
        <v>131</v>
      </c>
      <c r="B29" s="36"/>
      <c r="C29" s="36"/>
      <c r="D29" s="36"/>
      <c r="E29" s="38">
        <v>14756.14579</v>
      </c>
      <c r="F29" s="6">
        <v>94.840808514700726</v>
      </c>
    </row>
    <row r="30" spans="1:6" x14ac:dyDescent="0.2">
      <c r="A30" s="36"/>
      <c r="B30" s="36"/>
      <c r="C30" s="36"/>
      <c r="D30" s="36"/>
      <c r="E30" s="37"/>
      <c r="F30" s="7"/>
    </row>
    <row r="31" spans="1:6" x14ac:dyDescent="0.2">
      <c r="A31" s="35" t="s">
        <v>139</v>
      </c>
      <c r="B31" s="36"/>
      <c r="C31" s="36"/>
      <c r="D31" s="36"/>
      <c r="E31" s="38">
        <v>802.70701640000004</v>
      </c>
      <c r="F31" s="6">
        <v>5.16</v>
      </c>
    </row>
    <row r="32" spans="1:6" x14ac:dyDescent="0.2">
      <c r="A32" s="36"/>
      <c r="B32" s="36"/>
      <c r="C32" s="36"/>
      <c r="D32" s="36"/>
      <c r="E32" s="37"/>
      <c r="F32" s="7"/>
    </row>
    <row r="33" spans="1:6" x14ac:dyDescent="0.2">
      <c r="A33" s="39" t="s">
        <v>140</v>
      </c>
      <c r="B33" s="40"/>
      <c r="C33" s="40"/>
      <c r="D33" s="40"/>
      <c r="E33" s="41">
        <v>15558.857016399999</v>
      </c>
      <c r="F33" s="8">
        <f xml:space="preserve"> ROUND(SUM(F29:F32),2)</f>
        <v>100</v>
      </c>
    </row>
    <row r="35" spans="1:6" x14ac:dyDescent="0.2">
      <c r="A35" s="4" t="s">
        <v>141</v>
      </c>
    </row>
    <row r="36" spans="1:6" x14ac:dyDescent="0.2">
      <c r="A36" s="4" t="s">
        <v>142</v>
      </c>
    </row>
    <row r="37" spans="1:6" x14ac:dyDescent="0.2">
      <c r="A37" s="4" t="s">
        <v>143</v>
      </c>
      <c r="D37" s="42" t="s">
        <v>1498</v>
      </c>
    </row>
    <row r="39" spans="1:6" x14ac:dyDescent="0.2">
      <c r="A39" s="4" t="s">
        <v>148</v>
      </c>
    </row>
    <row r="40" spans="1:6" x14ac:dyDescent="0.2">
      <c r="A40" s="2" t="s">
        <v>1141</v>
      </c>
      <c r="D40" s="10">
        <v>10.004099999999999</v>
      </c>
    </row>
    <row r="41" spans="1:6" x14ac:dyDescent="0.2">
      <c r="A41" s="2" t="s">
        <v>638</v>
      </c>
      <c r="D41" s="10">
        <v>10.012700000000001</v>
      </c>
    </row>
    <row r="42" spans="1:6" x14ac:dyDescent="0.2">
      <c r="A42" s="2" t="s">
        <v>1142</v>
      </c>
      <c r="D42" s="10">
        <v>10.012700000000001</v>
      </c>
    </row>
    <row r="43" spans="1:6" x14ac:dyDescent="0.2">
      <c r="A43" s="2" t="s">
        <v>1514</v>
      </c>
      <c r="D43" s="10">
        <v>10.004099999999999</v>
      </c>
    </row>
    <row r="44" spans="1:6" x14ac:dyDescent="0.2">
      <c r="A44" s="2" t="s">
        <v>1428</v>
      </c>
      <c r="D44" s="10">
        <v>10.004099999999999</v>
      </c>
    </row>
    <row r="45" spans="1:6" x14ac:dyDescent="0.2">
      <c r="A45" s="2" t="s">
        <v>1426</v>
      </c>
      <c r="D45" s="10">
        <v>10.012700000000001</v>
      </c>
    </row>
    <row r="47" spans="1:6" x14ac:dyDescent="0.2">
      <c r="A47" s="4" t="s">
        <v>149</v>
      </c>
      <c r="D47" s="42" t="s">
        <v>150</v>
      </c>
    </row>
    <row r="50" spans="1:4" x14ac:dyDescent="0.2">
      <c r="A50" s="4" t="s">
        <v>924</v>
      </c>
      <c r="D50" s="13">
        <v>2.362970245903905</v>
      </c>
    </row>
  </sheetData>
  <mergeCells count="1"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35.85546875" style="1" bestFit="1" customWidth="1"/>
    <col min="3" max="3" width="32.7109375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7" width="10.85546875" style="2" bestFit="1" customWidth="1"/>
    <col min="8" max="16384" width="9.140625" style="2"/>
  </cols>
  <sheetData>
    <row r="1" spans="1:6" x14ac:dyDescent="0.2">
      <c r="A1" s="50" t="s">
        <v>440</v>
      </c>
      <c r="B1" s="50"/>
      <c r="C1" s="50"/>
      <c r="D1" s="50"/>
      <c r="E1" s="50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441</v>
      </c>
      <c r="B8" s="7" t="s">
        <v>442</v>
      </c>
      <c r="C8" s="7" t="s">
        <v>106</v>
      </c>
      <c r="D8" s="7">
        <v>4070052</v>
      </c>
      <c r="E8" s="7">
        <v>29916.917226000001</v>
      </c>
      <c r="F8" s="7">
        <f>E8/$E$82*100</f>
        <v>4.4857021416616041</v>
      </c>
    </row>
    <row r="9" spans="1:6" x14ac:dyDescent="0.2">
      <c r="A9" s="7" t="s">
        <v>23</v>
      </c>
      <c r="B9" s="7" t="s">
        <v>24</v>
      </c>
      <c r="C9" s="7" t="s">
        <v>11</v>
      </c>
      <c r="D9" s="7">
        <v>6482870</v>
      </c>
      <c r="E9" s="7">
        <v>22975.291280000001</v>
      </c>
      <c r="F9" s="7">
        <f t="shared" ref="F9:F66" si="0">E9/$E$82*100</f>
        <v>3.4448841276476241</v>
      </c>
    </row>
    <row r="10" spans="1:6" x14ac:dyDescent="0.2">
      <c r="A10" s="7" t="s">
        <v>9</v>
      </c>
      <c r="B10" s="7" t="s">
        <v>10</v>
      </c>
      <c r="C10" s="7" t="s">
        <v>11</v>
      </c>
      <c r="D10" s="7">
        <v>979822</v>
      </c>
      <c r="E10" s="7">
        <v>19652.289853999999</v>
      </c>
      <c r="F10" s="7">
        <f t="shared" si="0"/>
        <v>2.9466377842577249</v>
      </c>
    </row>
    <row r="11" spans="1:6" x14ac:dyDescent="0.2">
      <c r="A11" s="7" t="s">
        <v>443</v>
      </c>
      <c r="B11" s="7" t="s">
        <v>444</v>
      </c>
      <c r="C11" s="7" t="s">
        <v>85</v>
      </c>
      <c r="D11" s="7">
        <v>225547</v>
      </c>
      <c r="E11" s="7">
        <v>16742.353810000001</v>
      </c>
      <c r="F11" s="7">
        <f t="shared" si="0"/>
        <v>2.5103259060631036</v>
      </c>
    </row>
    <row r="12" spans="1:6" x14ac:dyDescent="0.2">
      <c r="A12" s="7" t="s">
        <v>120</v>
      </c>
      <c r="B12" s="7" t="s">
        <v>121</v>
      </c>
      <c r="C12" s="7" t="s">
        <v>111</v>
      </c>
      <c r="D12" s="7">
        <v>11253507</v>
      </c>
      <c r="E12" s="7">
        <v>16694.577634500001</v>
      </c>
      <c r="F12" s="7">
        <f t="shared" si="0"/>
        <v>2.5031624108693373</v>
      </c>
    </row>
    <row r="13" spans="1:6" x14ac:dyDescent="0.2">
      <c r="A13" s="7" t="s">
        <v>37</v>
      </c>
      <c r="B13" s="7" t="s">
        <v>38</v>
      </c>
      <c r="C13" s="7" t="s">
        <v>19</v>
      </c>
      <c r="D13" s="7">
        <v>2679100</v>
      </c>
      <c r="E13" s="7">
        <v>16208.555</v>
      </c>
      <c r="F13" s="7">
        <f t="shared" si="0"/>
        <v>2.4302888338225035</v>
      </c>
    </row>
    <row r="14" spans="1:6" x14ac:dyDescent="0.2">
      <c r="A14" s="7" t="s">
        <v>445</v>
      </c>
      <c r="B14" s="7" t="s">
        <v>446</v>
      </c>
      <c r="C14" s="7" t="s">
        <v>94</v>
      </c>
      <c r="D14" s="7">
        <v>6026546</v>
      </c>
      <c r="E14" s="7">
        <v>15015.139359000001</v>
      </c>
      <c r="F14" s="7">
        <f t="shared" si="0"/>
        <v>2.2513497052924509</v>
      </c>
    </row>
    <row r="15" spans="1:6" x14ac:dyDescent="0.2">
      <c r="A15" s="7" t="s">
        <v>28</v>
      </c>
      <c r="B15" s="7" t="s">
        <v>29</v>
      </c>
      <c r="C15" s="7" t="s">
        <v>11</v>
      </c>
      <c r="D15" s="7">
        <v>1350892</v>
      </c>
      <c r="E15" s="7">
        <v>14980.716834000001</v>
      </c>
      <c r="F15" s="7">
        <f t="shared" si="0"/>
        <v>2.2461884384096549</v>
      </c>
    </row>
    <row r="16" spans="1:6" x14ac:dyDescent="0.2">
      <c r="A16" s="7" t="s">
        <v>104</v>
      </c>
      <c r="B16" s="7" t="s">
        <v>105</v>
      </c>
      <c r="C16" s="7" t="s">
        <v>106</v>
      </c>
      <c r="D16" s="7">
        <v>842719</v>
      </c>
      <c r="E16" s="7">
        <v>14829.326243</v>
      </c>
      <c r="F16" s="7">
        <f t="shared" si="0"/>
        <v>2.2234891377716219</v>
      </c>
    </row>
    <row r="17" spans="1:6" x14ac:dyDescent="0.2">
      <c r="A17" s="7" t="s">
        <v>30</v>
      </c>
      <c r="B17" s="7" t="s">
        <v>31</v>
      </c>
      <c r="C17" s="7" t="s">
        <v>11</v>
      </c>
      <c r="D17" s="7">
        <v>2488052</v>
      </c>
      <c r="E17" s="7">
        <v>14769.076671999999</v>
      </c>
      <c r="F17" s="7">
        <f t="shared" si="0"/>
        <v>2.214455398512083</v>
      </c>
    </row>
    <row r="18" spans="1:6" x14ac:dyDescent="0.2">
      <c r="A18" s="7" t="s">
        <v>254</v>
      </c>
      <c r="B18" s="7" t="s">
        <v>255</v>
      </c>
      <c r="C18" s="7" t="s">
        <v>106</v>
      </c>
      <c r="D18" s="7">
        <v>265692</v>
      </c>
      <c r="E18" s="7">
        <v>14583.036803999999</v>
      </c>
      <c r="F18" s="7">
        <f t="shared" si="0"/>
        <v>2.1865608321027881</v>
      </c>
    </row>
    <row r="19" spans="1:6" x14ac:dyDescent="0.2">
      <c r="A19" s="7" t="s">
        <v>95</v>
      </c>
      <c r="B19" s="7" t="s">
        <v>96</v>
      </c>
      <c r="C19" s="7" t="s">
        <v>85</v>
      </c>
      <c r="D19" s="7">
        <v>5393261</v>
      </c>
      <c r="E19" s="7">
        <v>13744.7256585</v>
      </c>
      <c r="F19" s="7">
        <f t="shared" si="0"/>
        <v>2.0608655917696672</v>
      </c>
    </row>
    <row r="20" spans="1:6" x14ac:dyDescent="0.2">
      <c r="A20" s="7" t="s">
        <v>367</v>
      </c>
      <c r="B20" s="7" t="s">
        <v>368</v>
      </c>
      <c r="C20" s="7" t="s">
        <v>63</v>
      </c>
      <c r="D20" s="7">
        <v>1217476</v>
      </c>
      <c r="E20" s="7">
        <v>13573.639923999999</v>
      </c>
      <c r="F20" s="7">
        <f t="shared" si="0"/>
        <v>2.0352132279296042</v>
      </c>
    </row>
    <row r="21" spans="1:6" x14ac:dyDescent="0.2">
      <c r="A21" s="7" t="s">
        <v>92</v>
      </c>
      <c r="B21" s="7" t="s">
        <v>93</v>
      </c>
      <c r="C21" s="7" t="s">
        <v>94</v>
      </c>
      <c r="D21" s="7">
        <v>1896063</v>
      </c>
      <c r="E21" s="7">
        <v>13385.2567485</v>
      </c>
      <c r="F21" s="7">
        <f t="shared" si="0"/>
        <v>2.006967309160308</v>
      </c>
    </row>
    <row r="22" spans="1:6" x14ac:dyDescent="0.2">
      <c r="A22" s="7" t="s">
        <v>244</v>
      </c>
      <c r="B22" s="7" t="s">
        <v>245</v>
      </c>
      <c r="C22" s="7" t="s">
        <v>94</v>
      </c>
      <c r="D22" s="7">
        <v>874021</v>
      </c>
      <c r="E22" s="7">
        <v>12907.979138500001</v>
      </c>
      <c r="F22" s="7">
        <f t="shared" si="0"/>
        <v>1.9354049492697138</v>
      </c>
    </row>
    <row r="23" spans="1:6" x14ac:dyDescent="0.2">
      <c r="A23" s="7" t="s">
        <v>116</v>
      </c>
      <c r="B23" s="7" t="s">
        <v>117</v>
      </c>
      <c r="C23" s="7" t="s">
        <v>11</v>
      </c>
      <c r="D23" s="7">
        <v>11391310</v>
      </c>
      <c r="E23" s="7">
        <v>12632.96279</v>
      </c>
      <c r="F23" s="7">
        <f t="shared" si="0"/>
        <v>1.894169369609578</v>
      </c>
    </row>
    <row r="24" spans="1:6" x14ac:dyDescent="0.2">
      <c r="A24" s="7" t="s">
        <v>447</v>
      </c>
      <c r="B24" s="7" t="s">
        <v>448</v>
      </c>
      <c r="C24" s="7" t="s">
        <v>49</v>
      </c>
      <c r="D24" s="7">
        <v>1196343</v>
      </c>
      <c r="E24" s="7">
        <v>12618.427792500001</v>
      </c>
      <c r="F24" s="7">
        <f t="shared" si="0"/>
        <v>1.8919900117258008</v>
      </c>
    </row>
    <row r="25" spans="1:6" x14ac:dyDescent="0.2">
      <c r="A25" s="7" t="s">
        <v>385</v>
      </c>
      <c r="B25" s="7" t="s">
        <v>386</v>
      </c>
      <c r="C25" s="7" t="s">
        <v>387</v>
      </c>
      <c r="D25" s="7">
        <v>958478</v>
      </c>
      <c r="E25" s="7">
        <v>12435.293572</v>
      </c>
      <c r="F25" s="7">
        <f t="shared" si="0"/>
        <v>1.8645311141762082</v>
      </c>
    </row>
    <row r="26" spans="1:6" x14ac:dyDescent="0.2">
      <c r="A26" s="7" t="s">
        <v>292</v>
      </c>
      <c r="B26" s="7" t="s">
        <v>293</v>
      </c>
      <c r="C26" s="7" t="s">
        <v>233</v>
      </c>
      <c r="D26" s="7">
        <v>6048304</v>
      </c>
      <c r="E26" s="7">
        <v>12268.984664</v>
      </c>
      <c r="F26" s="7">
        <f t="shared" si="0"/>
        <v>1.8395949812465537</v>
      </c>
    </row>
    <row r="27" spans="1:6" x14ac:dyDescent="0.2">
      <c r="A27" s="7" t="s">
        <v>159</v>
      </c>
      <c r="B27" s="7" t="s">
        <v>160</v>
      </c>
      <c r="C27" s="7" t="s">
        <v>161</v>
      </c>
      <c r="D27" s="7">
        <v>2287020</v>
      </c>
      <c r="E27" s="7">
        <v>12093.761759999999</v>
      </c>
      <c r="F27" s="7">
        <f t="shared" si="0"/>
        <v>1.8133222958022837</v>
      </c>
    </row>
    <row r="28" spans="1:6" x14ac:dyDescent="0.2">
      <c r="A28" s="7" t="s">
        <v>155</v>
      </c>
      <c r="B28" s="7" t="s">
        <v>156</v>
      </c>
      <c r="C28" s="7" t="s">
        <v>640</v>
      </c>
      <c r="D28" s="7">
        <v>8649924</v>
      </c>
      <c r="E28" s="7">
        <v>11954.194968</v>
      </c>
      <c r="F28" s="7">
        <f t="shared" si="0"/>
        <v>1.7923958396086237</v>
      </c>
    </row>
    <row r="29" spans="1:6" x14ac:dyDescent="0.2">
      <c r="A29" s="7" t="s">
        <v>57</v>
      </c>
      <c r="B29" s="7" t="s">
        <v>58</v>
      </c>
      <c r="C29" s="7" t="s">
        <v>34</v>
      </c>
      <c r="D29" s="7">
        <v>867781</v>
      </c>
      <c r="E29" s="7">
        <v>11822.648343999999</v>
      </c>
      <c r="F29" s="7">
        <f t="shared" si="0"/>
        <v>1.7726719165671034</v>
      </c>
    </row>
    <row r="30" spans="1:6" x14ac:dyDescent="0.2">
      <c r="A30" s="7" t="s">
        <v>449</v>
      </c>
      <c r="B30" s="7" t="s">
        <v>450</v>
      </c>
      <c r="C30" s="7" t="s">
        <v>14</v>
      </c>
      <c r="D30" s="7">
        <v>1531227</v>
      </c>
      <c r="E30" s="7">
        <v>11790.447899999999</v>
      </c>
      <c r="F30" s="7">
        <f t="shared" si="0"/>
        <v>1.7678438255067142</v>
      </c>
    </row>
    <row r="31" spans="1:6" x14ac:dyDescent="0.2">
      <c r="A31" s="7" t="s">
        <v>420</v>
      </c>
      <c r="B31" s="7" t="s">
        <v>421</v>
      </c>
      <c r="C31" s="7" t="s">
        <v>14</v>
      </c>
      <c r="D31" s="7">
        <v>868016</v>
      </c>
      <c r="E31" s="7">
        <v>11731.670248</v>
      </c>
      <c r="F31" s="7">
        <f t="shared" si="0"/>
        <v>1.7590307837930079</v>
      </c>
    </row>
    <row r="32" spans="1:6" x14ac:dyDescent="0.2">
      <c r="A32" s="7" t="s">
        <v>288</v>
      </c>
      <c r="B32" s="7" t="s">
        <v>289</v>
      </c>
      <c r="C32" s="7" t="s">
        <v>52</v>
      </c>
      <c r="D32" s="7">
        <v>2165103</v>
      </c>
      <c r="E32" s="7">
        <v>11044.190403000001</v>
      </c>
      <c r="F32" s="7">
        <f t="shared" si="0"/>
        <v>1.6559509848361285</v>
      </c>
    </row>
    <row r="33" spans="1:6" x14ac:dyDescent="0.2">
      <c r="A33" s="7" t="s">
        <v>451</v>
      </c>
      <c r="B33" s="7" t="s">
        <v>452</v>
      </c>
      <c r="C33" s="7" t="s">
        <v>103</v>
      </c>
      <c r="D33" s="7">
        <v>1170144</v>
      </c>
      <c r="E33" s="7">
        <v>10424.227824</v>
      </c>
      <c r="F33" s="7">
        <f t="shared" si="0"/>
        <v>1.562994633506136</v>
      </c>
    </row>
    <row r="34" spans="1:6" x14ac:dyDescent="0.2">
      <c r="A34" s="7" t="s">
        <v>453</v>
      </c>
      <c r="B34" s="7" t="s">
        <v>454</v>
      </c>
      <c r="C34" s="7" t="s">
        <v>11</v>
      </c>
      <c r="D34" s="7">
        <v>6397188</v>
      </c>
      <c r="E34" s="7">
        <v>10152.337356</v>
      </c>
      <c r="F34" s="7">
        <f t="shared" si="0"/>
        <v>1.5222277441441188</v>
      </c>
    </row>
    <row r="35" spans="1:6" x14ac:dyDescent="0.2">
      <c r="A35" s="7" t="s">
        <v>422</v>
      </c>
      <c r="B35" s="7" t="s">
        <v>423</v>
      </c>
      <c r="C35" s="7" t="s">
        <v>14</v>
      </c>
      <c r="D35" s="7">
        <v>240518</v>
      </c>
      <c r="E35" s="7">
        <v>10060.026126999999</v>
      </c>
      <c r="F35" s="7">
        <f t="shared" si="0"/>
        <v>1.5083867232094867</v>
      </c>
    </row>
    <row r="36" spans="1:6" x14ac:dyDescent="0.2">
      <c r="A36" s="7" t="s">
        <v>296</v>
      </c>
      <c r="B36" s="7" t="s">
        <v>297</v>
      </c>
      <c r="C36" s="7" t="s">
        <v>85</v>
      </c>
      <c r="D36" s="7">
        <v>876836</v>
      </c>
      <c r="E36" s="7">
        <v>10012.151866</v>
      </c>
      <c r="F36" s="7">
        <f t="shared" si="0"/>
        <v>1.501208521208395</v>
      </c>
    </row>
    <row r="37" spans="1:6" x14ac:dyDescent="0.2">
      <c r="A37" s="7" t="s">
        <v>262</v>
      </c>
      <c r="B37" s="7" t="s">
        <v>263</v>
      </c>
      <c r="C37" s="7" t="s">
        <v>233</v>
      </c>
      <c r="D37" s="7">
        <v>3927799</v>
      </c>
      <c r="E37" s="7">
        <v>10006.0679525</v>
      </c>
      <c r="F37" s="7">
        <f t="shared" si="0"/>
        <v>1.5002963074394939</v>
      </c>
    </row>
    <row r="38" spans="1:6" x14ac:dyDescent="0.2">
      <c r="A38" s="7" t="s">
        <v>455</v>
      </c>
      <c r="B38" s="7" t="s">
        <v>456</v>
      </c>
      <c r="C38" s="7" t="s">
        <v>161</v>
      </c>
      <c r="D38" s="7">
        <v>1493720</v>
      </c>
      <c r="E38" s="7">
        <v>9435.0823799999998</v>
      </c>
      <c r="F38" s="7">
        <f t="shared" si="0"/>
        <v>1.4146835022807058</v>
      </c>
    </row>
    <row r="39" spans="1:6" x14ac:dyDescent="0.2">
      <c r="A39" s="7" t="s">
        <v>457</v>
      </c>
      <c r="B39" s="7" t="s">
        <v>458</v>
      </c>
      <c r="C39" s="7" t="s">
        <v>459</v>
      </c>
      <c r="D39" s="7">
        <v>1684709</v>
      </c>
      <c r="E39" s="7">
        <v>9343.3961139999992</v>
      </c>
      <c r="F39" s="7">
        <f t="shared" si="0"/>
        <v>1.4009361874537714</v>
      </c>
    </row>
    <row r="40" spans="1:6" x14ac:dyDescent="0.2">
      <c r="A40" s="7" t="s">
        <v>97</v>
      </c>
      <c r="B40" s="7" t="s">
        <v>98</v>
      </c>
      <c r="C40" s="7" t="s">
        <v>88</v>
      </c>
      <c r="D40" s="7">
        <v>1886553</v>
      </c>
      <c r="E40" s="7">
        <v>9287.500419</v>
      </c>
      <c r="F40" s="7">
        <f t="shared" si="0"/>
        <v>1.3925552624782112</v>
      </c>
    </row>
    <row r="41" spans="1:6" x14ac:dyDescent="0.2">
      <c r="A41" s="7" t="s">
        <v>101</v>
      </c>
      <c r="B41" s="7" t="s">
        <v>102</v>
      </c>
      <c r="C41" s="7" t="s">
        <v>103</v>
      </c>
      <c r="D41" s="7">
        <v>196626</v>
      </c>
      <c r="E41" s="7">
        <v>8948.9408249999997</v>
      </c>
      <c r="F41" s="7">
        <f t="shared" si="0"/>
        <v>1.3417920944548012</v>
      </c>
    </row>
    <row r="42" spans="1:6" x14ac:dyDescent="0.2">
      <c r="A42" s="7" t="s">
        <v>45</v>
      </c>
      <c r="B42" s="7" t="s">
        <v>46</v>
      </c>
      <c r="C42" s="7" t="s">
        <v>34</v>
      </c>
      <c r="D42" s="7">
        <v>2065038</v>
      </c>
      <c r="E42" s="7">
        <v>8792.9318039999998</v>
      </c>
      <c r="F42" s="7">
        <f t="shared" si="0"/>
        <v>1.3184003126635262</v>
      </c>
    </row>
    <row r="43" spans="1:6" x14ac:dyDescent="0.2">
      <c r="A43" s="7" t="s">
        <v>225</v>
      </c>
      <c r="B43" s="7" t="s">
        <v>226</v>
      </c>
      <c r="C43" s="7" t="s">
        <v>27</v>
      </c>
      <c r="D43" s="7">
        <v>3900000</v>
      </c>
      <c r="E43" s="7">
        <v>8757.4500000000007</v>
      </c>
      <c r="F43" s="7">
        <f t="shared" si="0"/>
        <v>1.3130802189188908</v>
      </c>
    </row>
    <row r="44" spans="1:6" x14ac:dyDescent="0.2">
      <c r="A44" s="7" t="s">
        <v>460</v>
      </c>
      <c r="B44" s="7" t="s">
        <v>461</v>
      </c>
      <c r="C44" s="7" t="s">
        <v>63</v>
      </c>
      <c r="D44" s="7">
        <v>1147942</v>
      </c>
      <c r="E44" s="7">
        <v>8704.2702150000005</v>
      </c>
      <c r="F44" s="7">
        <f t="shared" si="0"/>
        <v>1.3051065138186779</v>
      </c>
    </row>
    <row r="45" spans="1:6" x14ac:dyDescent="0.2">
      <c r="A45" s="7" t="s">
        <v>78</v>
      </c>
      <c r="B45" s="7" t="s">
        <v>79</v>
      </c>
      <c r="C45" s="7" t="s">
        <v>80</v>
      </c>
      <c r="D45" s="7">
        <v>5218724</v>
      </c>
      <c r="E45" s="7">
        <v>8509.1294820000003</v>
      </c>
      <c r="F45" s="7">
        <f t="shared" si="0"/>
        <v>1.275847376009426</v>
      </c>
    </row>
    <row r="46" spans="1:6" x14ac:dyDescent="0.2">
      <c r="A46" s="7" t="s">
        <v>365</v>
      </c>
      <c r="B46" s="7" t="s">
        <v>366</v>
      </c>
      <c r="C46" s="7" t="s">
        <v>359</v>
      </c>
      <c r="D46" s="7">
        <v>1176211</v>
      </c>
      <c r="E46" s="7">
        <v>8456.9570899999999</v>
      </c>
      <c r="F46" s="7">
        <f t="shared" si="0"/>
        <v>1.2680247180543269</v>
      </c>
    </row>
    <row r="47" spans="1:6" x14ac:dyDescent="0.2">
      <c r="A47" s="7" t="s">
        <v>260</v>
      </c>
      <c r="B47" s="7" t="s">
        <v>261</v>
      </c>
      <c r="C47" s="7" t="s">
        <v>161</v>
      </c>
      <c r="D47" s="7">
        <v>1465085</v>
      </c>
      <c r="E47" s="7">
        <v>8352.4495850000003</v>
      </c>
      <c r="F47" s="7">
        <f t="shared" si="0"/>
        <v>1.2523550039772764</v>
      </c>
    </row>
    <row r="48" spans="1:6" x14ac:dyDescent="0.2">
      <c r="A48" s="7" t="s">
        <v>50</v>
      </c>
      <c r="B48" s="7" t="s">
        <v>51</v>
      </c>
      <c r="C48" s="7" t="s">
        <v>52</v>
      </c>
      <c r="D48" s="7">
        <v>668998</v>
      </c>
      <c r="E48" s="7">
        <v>7670.3965690000005</v>
      </c>
      <c r="F48" s="7">
        <f t="shared" si="0"/>
        <v>1.1500888964272966</v>
      </c>
    </row>
    <row r="49" spans="1:6" x14ac:dyDescent="0.2">
      <c r="A49" s="7" t="s">
        <v>304</v>
      </c>
      <c r="B49" s="7" t="s">
        <v>305</v>
      </c>
      <c r="C49" s="7" t="s">
        <v>14</v>
      </c>
      <c r="D49" s="7">
        <v>1169026</v>
      </c>
      <c r="E49" s="7">
        <v>7503.3933809999999</v>
      </c>
      <c r="F49" s="7">
        <f t="shared" si="0"/>
        <v>1.1250486640926336</v>
      </c>
    </row>
    <row r="50" spans="1:6" x14ac:dyDescent="0.2">
      <c r="A50" s="7" t="s">
        <v>122</v>
      </c>
      <c r="B50" s="7" t="s">
        <v>123</v>
      </c>
      <c r="C50" s="7" t="s">
        <v>124</v>
      </c>
      <c r="D50" s="7">
        <v>2895282</v>
      </c>
      <c r="E50" s="7">
        <v>7416.2648429999999</v>
      </c>
      <c r="F50" s="7">
        <f t="shared" si="0"/>
        <v>1.1119847288430893</v>
      </c>
    </row>
    <row r="51" spans="1:6" x14ac:dyDescent="0.2">
      <c r="A51" s="7" t="s">
        <v>462</v>
      </c>
      <c r="B51" s="7" t="s">
        <v>463</v>
      </c>
      <c r="C51" s="7" t="s">
        <v>130</v>
      </c>
      <c r="D51" s="7">
        <v>595762</v>
      </c>
      <c r="E51" s="7">
        <v>7378.5123700000004</v>
      </c>
      <c r="F51" s="7">
        <f t="shared" si="0"/>
        <v>1.1063241740569849</v>
      </c>
    </row>
    <row r="52" spans="1:6" x14ac:dyDescent="0.2">
      <c r="A52" s="7" t="s">
        <v>248</v>
      </c>
      <c r="B52" s="7" t="s">
        <v>249</v>
      </c>
      <c r="C52" s="7" t="s">
        <v>34</v>
      </c>
      <c r="D52" s="7">
        <v>145666</v>
      </c>
      <c r="E52" s="7">
        <v>7241.7123570000003</v>
      </c>
      <c r="F52" s="7">
        <f t="shared" si="0"/>
        <v>1.0858125649677928</v>
      </c>
    </row>
    <row r="53" spans="1:6" x14ac:dyDescent="0.2">
      <c r="A53" s="7" t="s">
        <v>464</v>
      </c>
      <c r="B53" s="7" t="s">
        <v>465</v>
      </c>
      <c r="C53" s="7" t="s">
        <v>75</v>
      </c>
      <c r="D53" s="7">
        <v>611832</v>
      </c>
      <c r="E53" s="7">
        <v>7114.3824960000002</v>
      </c>
      <c r="F53" s="7">
        <f t="shared" si="0"/>
        <v>1.0667208976723137</v>
      </c>
    </row>
    <row r="54" spans="1:6" x14ac:dyDescent="0.2">
      <c r="A54" s="7" t="s">
        <v>466</v>
      </c>
      <c r="B54" s="7" t="s">
        <v>467</v>
      </c>
      <c r="C54" s="7" t="s">
        <v>111</v>
      </c>
      <c r="D54" s="7">
        <v>376519</v>
      </c>
      <c r="E54" s="7">
        <v>7086.8406180000002</v>
      </c>
      <c r="F54" s="7">
        <f t="shared" si="0"/>
        <v>1.0625913057027705</v>
      </c>
    </row>
    <row r="55" spans="1:6" x14ac:dyDescent="0.2">
      <c r="A55" s="7" t="s">
        <v>17</v>
      </c>
      <c r="B55" s="7" t="s">
        <v>18</v>
      </c>
      <c r="C55" s="7" t="s">
        <v>19</v>
      </c>
      <c r="D55" s="7">
        <v>495000</v>
      </c>
      <c r="E55" s="7">
        <v>7011.6750000000002</v>
      </c>
      <c r="F55" s="7">
        <f t="shared" si="0"/>
        <v>1.0513210745123422</v>
      </c>
    </row>
    <row r="56" spans="1:6" x14ac:dyDescent="0.2">
      <c r="A56" s="7" t="s">
        <v>83</v>
      </c>
      <c r="B56" s="7" t="s">
        <v>84</v>
      </c>
      <c r="C56" s="7" t="s">
        <v>85</v>
      </c>
      <c r="D56" s="7">
        <v>852080</v>
      </c>
      <c r="E56" s="7">
        <v>6902.7000799999996</v>
      </c>
      <c r="F56" s="7">
        <f t="shared" si="0"/>
        <v>1.0349815222670804</v>
      </c>
    </row>
    <row r="57" spans="1:6" x14ac:dyDescent="0.2">
      <c r="A57" s="7" t="s">
        <v>157</v>
      </c>
      <c r="B57" s="7" t="s">
        <v>158</v>
      </c>
      <c r="C57" s="7" t="s">
        <v>80</v>
      </c>
      <c r="D57" s="7">
        <v>2064496</v>
      </c>
      <c r="E57" s="7">
        <v>6566.1295280000004</v>
      </c>
      <c r="F57" s="7">
        <f t="shared" si="0"/>
        <v>0.98451658851332668</v>
      </c>
    </row>
    <row r="58" spans="1:6" x14ac:dyDescent="0.2">
      <c r="A58" s="7" t="s">
        <v>118</v>
      </c>
      <c r="B58" s="7" t="s">
        <v>119</v>
      </c>
      <c r="C58" s="7" t="s">
        <v>106</v>
      </c>
      <c r="D58" s="7">
        <v>720000</v>
      </c>
      <c r="E58" s="7">
        <v>6508.08</v>
      </c>
      <c r="F58" s="7">
        <f t="shared" si="0"/>
        <v>0.97581272072825476</v>
      </c>
    </row>
    <row r="59" spans="1:6" x14ac:dyDescent="0.2">
      <c r="A59" s="7" t="s">
        <v>468</v>
      </c>
      <c r="B59" s="7" t="s">
        <v>469</v>
      </c>
      <c r="C59" s="7" t="s">
        <v>85</v>
      </c>
      <c r="D59" s="7">
        <v>2870027</v>
      </c>
      <c r="E59" s="7">
        <v>6410.2053045000002</v>
      </c>
      <c r="F59" s="7">
        <f t="shared" si="0"/>
        <v>0.96113752114461337</v>
      </c>
    </row>
    <row r="60" spans="1:6" x14ac:dyDescent="0.2">
      <c r="A60" s="7" t="s">
        <v>300</v>
      </c>
      <c r="B60" s="7" t="s">
        <v>301</v>
      </c>
      <c r="C60" s="7" t="s">
        <v>52</v>
      </c>
      <c r="D60" s="7">
        <v>565319</v>
      </c>
      <c r="E60" s="7">
        <v>6339.2046065000004</v>
      </c>
      <c r="F60" s="7">
        <f t="shared" si="0"/>
        <v>0.95049177243086302</v>
      </c>
    </row>
    <row r="61" spans="1:6" x14ac:dyDescent="0.2">
      <c r="A61" s="7" t="s">
        <v>43</v>
      </c>
      <c r="B61" s="7" t="s">
        <v>44</v>
      </c>
      <c r="C61" s="7" t="s">
        <v>27</v>
      </c>
      <c r="D61" s="7">
        <v>1563930</v>
      </c>
      <c r="E61" s="7">
        <v>6247.9003499999999</v>
      </c>
      <c r="F61" s="7">
        <f t="shared" si="0"/>
        <v>0.93680173559214308</v>
      </c>
    </row>
    <row r="62" spans="1:6" x14ac:dyDescent="0.2">
      <c r="A62" s="7" t="s">
        <v>470</v>
      </c>
      <c r="B62" s="7" t="s">
        <v>471</v>
      </c>
      <c r="C62" s="7" t="s">
        <v>94</v>
      </c>
      <c r="D62" s="7">
        <v>1168651</v>
      </c>
      <c r="E62" s="7">
        <v>6104.4484984999999</v>
      </c>
      <c r="F62" s="7">
        <f t="shared" si="0"/>
        <v>0.91529275882699568</v>
      </c>
    </row>
    <row r="63" spans="1:6" x14ac:dyDescent="0.2">
      <c r="A63" s="7" t="s">
        <v>472</v>
      </c>
      <c r="B63" s="7" t="s">
        <v>473</v>
      </c>
      <c r="C63" s="7" t="s">
        <v>52</v>
      </c>
      <c r="D63" s="7">
        <v>259096</v>
      </c>
      <c r="E63" s="7">
        <v>4770.7346479999997</v>
      </c>
      <c r="F63" s="7">
        <f t="shared" si="0"/>
        <v>0.71531750635170932</v>
      </c>
    </row>
    <row r="64" spans="1:6" x14ac:dyDescent="0.2">
      <c r="A64" s="7" t="s">
        <v>474</v>
      </c>
      <c r="B64" s="7" t="s">
        <v>475</v>
      </c>
      <c r="C64" s="7" t="s">
        <v>106</v>
      </c>
      <c r="D64" s="7">
        <v>220987</v>
      </c>
      <c r="E64" s="7">
        <v>3394.0288394999998</v>
      </c>
      <c r="F64" s="7">
        <f t="shared" si="0"/>
        <v>0.50889609778961786</v>
      </c>
    </row>
    <row r="65" spans="1:10" x14ac:dyDescent="0.2">
      <c r="A65" s="7" t="s">
        <v>476</v>
      </c>
      <c r="B65" s="7" t="s">
        <v>477</v>
      </c>
      <c r="C65" s="7" t="s">
        <v>11</v>
      </c>
      <c r="D65" s="7">
        <v>1436781</v>
      </c>
      <c r="E65" s="7">
        <v>2492.0966444999999</v>
      </c>
      <c r="F65" s="7">
        <f t="shared" si="0"/>
        <v>0.37366160326660075</v>
      </c>
    </row>
    <row r="66" spans="1:10" x14ac:dyDescent="0.2">
      <c r="A66" s="7" t="s">
        <v>363</v>
      </c>
      <c r="B66" s="7" t="s">
        <v>364</v>
      </c>
      <c r="C66" s="7" t="s">
        <v>111</v>
      </c>
      <c r="D66" s="7">
        <v>59784</v>
      </c>
      <c r="E66" s="7">
        <v>1679.0037480000001</v>
      </c>
      <c r="F66" s="7">
        <f t="shared" si="0"/>
        <v>0.25174755311072039</v>
      </c>
    </row>
    <row r="67" spans="1:10" x14ac:dyDescent="0.2">
      <c r="A67" s="6" t="s">
        <v>131</v>
      </c>
      <c r="B67" s="7"/>
      <c r="C67" s="7"/>
      <c r="D67" s="7"/>
      <c r="E67" s="6">
        <f xml:space="preserve"> SUM(E8:E66)</f>
        <v>625452.0935485001</v>
      </c>
      <c r="F67" s="6">
        <f>SUM(F8:F66)</f>
        <v>93.77944172332613</v>
      </c>
    </row>
    <row r="68" spans="1:10" x14ac:dyDescent="0.2">
      <c r="A68" s="6"/>
      <c r="B68" s="7"/>
      <c r="C68" s="7"/>
      <c r="D68" s="7"/>
      <c r="E68" s="6"/>
      <c r="F68" s="6"/>
    </row>
    <row r="69" spans="1:10" x14ac:dyDescent="0.2">
      <c r="A69" s="14" t="s">
        <v>561</v>
      </c>
      <c r="B69" s="15"/>
      <c r="C69" s="15"/>
      <c r="D69" s="15"/>
      <c r="E69" s="15"/>
      <c r="F69" s="15"/>
    </row>
    <row r="70" spans="1:10" x14ac:dyDescent="0.2">
      <c r="A70" s="15" t="s">
        <v>562</v>
      </c>
      <c r="B70" s="15" t="s">
        <v>563</v>
      </c>
      <c r="C70" s="15" t="s">
        <v>14</v>
      </c>
      <c r="D70" s="15">
        <v>140468</v>
      </c>
      <c r="E70" s="15">
        <v>2762.9205805000001</v>
      </c>
      <c r="F70" s="7">
        <f t="shared" ref="F70" si="1">E70/$E$82*100</f>
        <v>0.41426857826175983</v>
      </c>
    </row>
    <row r="71" spans="1:10" x14ac:dyDescent="0.2">
      <c r="A71" s="16" t="s">
        <v>131</v>
      </c>
      <c r="B71" s="15"/>
      <c r="C71" s="15"/>
      <c r="D71" s="15"/>
      <c r="E71" s="16">
        <f>SUM(E70)</f>
        <v>2762.9205805000001</v>
      </c>
      <c r="F71" s="16">
        <f>SUM(F70)</f>
        <v>0.41426857826175983</v>
      </c>
    </row>
    <row r="72" spans="1:10" x14ac:dyDescent="0.2">
      <c r="A72" s="7"/>
      <c r="B72" s="7"/>
      <c r="C72" s="7"/>
      <c r="D72" s="7"/>
      <c r="E72" s="7"/>
      <c r="F72" s="7"/>
    </row>
    <row r="73" spans="1:10" x14ac:dyDescent="0.2">
      <c r="A73" s="6" t="s">
        <v>132</v>
      </c>
      <c r="B73" s="7"/>
      <c r="C73" s="7"/>
      <c r="D73" s="7"/>
      <c r="E73" s="7"/>
      <c r="F73" s="7"/>
      <c r="G73" s="1"/>
      <c r="I73" s="1"/>
    </row>
    <row r="74" spans="1:10" x14ac:dyDescent="0.2">
      <c r="A74" s="7" t="s">
        <v>136</v>
      </c>
      <c r="B74" s="7" t="s">
        <v>478</v>
      </c>
      <c r="C74" s="7" t="s">
        <v>135</v>
      </c>
      <c r="D74" s="7">
        <v>170000</v>
      </c>
      <c r="E74" s="7">
        <v>1.7000000000000001E-2</v>
      </c>
      <c r="F74" s="7">
        <f t="shared" ref="F74:F75" si="2">E74/$E$82*100</f>
        <v>2.5489570276303197E-6</v>
      </c>
    </row>
    <row r="75" spans="1:10" x14ac:dyDescent="0.2">
      <c r="A75" s="7" t="s">
        <v>136</v>
      </c>
      <c r="B75" s="7" t="s">
        <v>137</v>
      </c>
      <c r="C75" s="7" t="s">
        <v>135</v>
      </c>
      <c r="D75" s="7">
        <v>8100</v>
      </c>
      <c r="E75" s="7">
        <v>8.0999999999999996E-4</v>
      </c>
      <c r="F75" s="7">
        <f t="shared" si="2"/>
        <v>1.2145030543415051E-7</v>
      </c>
    </row>
    <row r="76" spans="1:10" x14ac:dyDescent="0.2">
      <c r="A76" s="6" t="s">
        <v>131</v>
      </c>
      <c r="B76" s="7"/>
      <c r="C76" s="7"/>
      <c r="D76" s="7"/>
      <c r="E76" s="6">
        <f>SUM(E74:E75)</f>
        <v>1.7809999999999999E-2</v>
      </c>
      <c r="F76" s="6">
        <f>SUM(F74:F75)</f>
        <v>2.6704073330644703E-6</v>
      </c>
    </row>
    <row r="77" spans="1:10" x14ac:dyDescent="0.2">
      <c r="A77" s="7"/>
      <c r="B77" s="7"/>
      <c r="C77" s="7"/>
      <c r="D77" s="7"/>
      <c r="E77" s="7"/>
      <c r="F77" s="7"/>
    </row>
    <row r="78" spans="1:10" x14ac:dyDescent="0.2">
      <c r="A78" s="6" t="s">
        <v>131</v>
      </c>
      <c r="B78" s="7"/>
      <c r="C78" s="7"/>
      <c r="D78" s="7"/>
      <c r="E78" s="6">
        <f>E67+E71+E76</f>
        <v>628215.03193900012</v>
      </c>
      <c r="F78" s="6">
        <f>F67+F71+F76</f>
        <v>94.193712971995211</v>
      </c>
      <c r="I78" s="1"/>
      <c r="J78" s="1"/>
    </row>
    <row r="79" spans="1:10" x14ac:dyDescent="0.2">
      <c r="A79" s="7"/>
      <c r="B79" s="7"/>
      <c r="C79" s="7"/>
      <c r="D79" s="7"/>
      <c r="E79" s="7"/>
      <c r="F79" s="7"/>
    </row>
    <row r="80" spans="1:10" x14ac:dyDescent="0.2">
      <c r="A80" s="6" t="s">
        <v>139</v>
      </c>
      <c r="B80" s="7"/>
      <c r="C80" s="7"/>
      <c r="D80" s="7"/>
      <c r="E80" s="6">
        <v>38724.418813699856</v>
      </c>
      <c r="F80" s="6">
        <f t="shared" ref="F80" si="3">E80/$E$82*100</f>
        <v>5.8062870280047063</v>
      </c>
      <c r="I80" s="1"/>
      <c r="J80" s="1"/>
    </row>
    <row r="81" spans="1:10" x14ac:dyDescent="0.2">
      <c r="A81" s="7"/>
      <c r="B81" s="7"/>
      <c r="C81" s="7"/>
      <c r="D81" s="7"/>
      <c r="E81" s="7"/>
      <c r="F81" s="7"/>
    </row>
    <row r="82" spans="1:10" x14ac:dyDescent="0.2">
      <c r="A82" s="8" t="s">
        <v>140</v>
      </c>
      <c r="B82" s="5"/>
      <c r="C82" s="5"/>
      <c r="D82" s="5"/>
      <c r="E82" s="8">
        <f>E78+E80</f>
        <v>666939.45075269998</v>
      </c>
      <c r="F82" s="8">
        <f>F78+F80</f>
        <v>99.999999999999915</v>
      </c>
      <c r="I82" s="1"/>
      <c r="J82" s="1"/>
    </row>
    <row r="84" spans="1:10" x14ac:dyDescent="0.2">
      <c r="A84" s="9" t="s">
        <v>141</v>
      </c>
    </row>
    <row r="85" spans="1:10" x14ac:dyDescent="0.2">
      <c r="A85" s="9" t="s">
        <v>142</v>
      </c>
    </row>
    <row r="86" spans="1:10" x14ac:dyDescent="0.2">
      <c r="A86" s="9" t="s">
        <v>143</v>
      </c>
    </row>
    <row r="87" spans="1:10" x14ac:dyDescent="0.2">
      <c r="A87" s="1" t="s">
        <v>144</v>
      </c>
      <c r="B87" s="10">
        <v>68.270799999999994</v>
      </c>
      <c r="D87" s="10"/>
    </row>
    <row r="88" spans="1:10" x14ac:dyDescent="0.2">
      <c r="A88" s="1" t="s">
        <v>145</v>
      </c>
      <c r="B88" s="10">
        <v>961.55949999999996</v>
      </c>
      <c r="D88" s="10"/>
    </row>
    <row r="89" spans="1:10" x14ac:dyDescent="0.2">
      <c r="A89" s="1" t="s">
        <v>146</v>
      </c>
      <c r="B89" s="10">
        <v>64.222099999999998</v>
      </c>
      <c r="D89" s="10"/>
    </row>
    <row r="90" spans="1:10" x14ac:dyDescent="0.2">
      <c r="A90" s="1" t="s">
        <v>147</v>
      </c>
      <c r="B90" s="10">
        <v>916.65689999999995</v>
      </c>
      <c r="D90" s="10"/>
    </row>
    <row r="92" spans="1:10" x14ac:dyDescent="0.2">
      <c r="A92" s="9" t="s">
        <v>148</v>
      </c>
    </row>
    <row r="93" spans="1:10" x14ac:dyDescent="0.2">
      <c r="A93" s="1" t="s">
        <v>144</v>
      </c>
      <c r="B93" s="10">
        <v>75.692700000000002</v>
      </c>
      <c r="D93" s="10"/>
    </row>
    <row r="94" spans="1:10" x14ac:dyDescent="0.2">
      <c r="A94" s="1" t="s">
        <v>145</v>
      </c>
      <c r="B94" s="10">
        <v>1066.0993000000001</v>
      </c>
      <c r="D94" s="10"/>
    </row>
    <row r="95" spans="1:10" x14ac:dyDescent="0.2">
      <c r="A95" s="1" t="s">
        <v>146</v>
      </c>
      <c r="B95" s="10">
        <v>70.827799999999996</v>
      </c>
      <c r="D95" s="10"/>
    </row>
    <row r="96" spans="1:10" x14ac:dyDescent="0.2">
      <c r="A96" s="1" t="s">
        <v>147</v>
      </c>
      <c r="B96" s="10">
        <v>1010.939</v>
      </c>
      <c r="D96" s="10"/>
    </row>
    <row r="98" spans="1:2" x14ac:dyDescent="0.2">
      <c r="A98" s="9" t="s">
        <v>149</v>
      </c>
      <c r="B98" s="11" t="s">
        <v>150</v>
      </c>
    </row>
    <row r="100" spans="1:2" x14ac:dyDescent="0.2">
      <c r="A100" s="9" t="s">
        <v>151</v>
      </c>
      <c r="B100" s="12">
        <v>0.17485280054549535</v>
      </c>
    </row>
  </sheetData>
  <mergeCells count="1">
    <mergeCell ref="A1:E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showGridLines="0" workbookViewId="0"/>
  </sheetViews>
  <sheetFormatPr defaultRowHeight="11.25" x14ac:dyDescent="0.2"/>
  <cols>
    <col min="1" max="1" width="38" style="2" customWidth="1"/>
    <col min="2" max="2" width="56" style="2" customWidth="1"/>
    <col min="3" max="3" width="9.28515625" style="2" customWidth="1"/>
    <col min="4" max="4" width="7.42578125" style="2" customWidth="1"/>
    <col min="5" max="5" width="23" style="1" customWidth="1"/>
    <col min="6" max="6" width="13.5703125" style="1" customWidth="1"/>
    <col min="7" max="16384" width="9.140625" style="2"/>
  </cols>
  <sheetData>
    <row r="1" spans="1:6" x14ac:dyDescent="0.2">
      <c r="A1" s="4"/>
      <c r="B1" s="55" t="s">
        <v>1532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642</v>
      </c>
      <c r="D3" s="43" t="s">
        <v>4</v>
      </c>
      <c r="E3" s="3" t="s">
        <v>5</v>
      </c>
      <c r="F3" s="3" t="s">
        <v>6</v>
      </c>
    </row>
    <row r="4" spans="1:6" x14ac:dyDescent="0.2">
      <c r="A4" s="40"/>
      <c r="B4" s="40"/>
      <c r="C4" s="40"/>
      <c r="D4" s="40"/>
      <c r="E4" s="5"/>
      <c r="F4" s="5"/>
    </row>
    <row r="5" spans="1:6" x14ac:dyDescent="0.2">
      <c r="A5" s="35" t="s">
        <v>644</v>
      </c>
      <c r="B5" s="36"/>
      <c r="C5" s="36"/>
      <c r="D5" s="36"/>
      <c r="E5" s="7"/>
      <c r="F5" s="7"/>
    </row>
    <row r="6" spans="1:6" x14ac:dyDescent="0.2">
      <c r="A6" s="35" t="s">
        <v>8</v>
      </c>
      <c r="B6" s="36"/>
      <c r="C6" s="36"/>
      <c r="D6" s="36"/>
      <c r="E6" s="7"/>
      <c r="F6" s="7"/>
    </row>
    <row r="7" spans="1:6" x14ac:dyDescent="0.2">
      <c r="A7" s="35"/>
      <c r="B7" s="36"/>
      <c r="C7" s="36"/>
      <c r="D7" s="36"/>
      <c r="E7" s="7"/>
      <c r="F7" s="7"/>
    </row>
    <row r="8" spans="1:6" x14ac:dyDescent="0.2">
      <c r="A8" s="36" t="s">
        <v>1349</v>
      </c>
      <c r="B8" s="36" t="s">
        <v>1350</v>
      </c>
      <c r="C8" s="36" t="s">
        <v>683</v>
      </c>
      <c r="D8" s="36">
        <v>20</v>
      </c>
      <c r="E8" s="7">
        <v>204.4314</v>
      </c>
      <c r="F8" s="7">
        <v>9.3832381685383499</v>
      </c>
    </row>
    <row r="9" spans="1:6" x14ac:dyDescent="0.2">
      <c r="A9" s="36" t="s">
        <v>1533</v>
      </c>
      <c r="B9" s="36" t="s">
        <v>1534</v>
      </c>
      <c r="C9" s="36" t="s">
        <v>683</v>
      </c>
      <c r="D9" s="36">
        <v>20</v>
      </c>
      <c r="E9" s="7">
        <v>202.274</v>
      </c>
      <c r="F9" s="7">
        <v>9.2842152296708207</v>
      </c>
    </row>
    <row r="10" spans="1:6" x14ac:dyDescent="0.2">
      <c r="A10" s="36" t="s">
        <v>1336</v>
      </c>
      <c r="B10" s="36" t="s">
        <v>1337</v>
      </c>
      <c r="C10" s="36" t="s">
        <v>683</v>
      </c>
      <c r="D10" s="36">
        <v>20</v>
      </c>
      <c r="E10" s="7">
        <v>202.00960000000001</v>
      </c>
      <c r="F10" s="7">
        <v>9.2720794806040807</v>
      </c>
    </row>
    <row r="11" spans="1:6" x14ac:dyDescent="0.2">
      <c r="A11" s="36" t="s">
        <v>1338</v>
      </c>
      <c r="B11" s="36" t="s">
        <v>1339</v>
      </c>
      <c r="C11" s="36" t="s">
        <v>683</v>
      </c>
      <c r="D11" s="36">
        <v>20</v>
      </c>
      <c r="E11" s="7">
        <v>201.93620000000001</v>
      </c>
      <c r="F11" s="7">
        <v>9.2687104791612001</v>
      </c>
    </row>
    <row r="12" spans="1:6" x14ac:dyDescent="0.2">
      <c r="A12" s="36" t="s">
        <v>1344</v>
      </c>
      <c r="B12" s="36" t="s">
        <v>1345</v>
      </c>
      <c r="C12" s="36" t="s">
        <v>683</v>
      </c>
      <c r="D12" s="36">
        <v>2</v>
      </c>
      <c r="E12" s="7">
        <v>198.9408</v>
      </c>
      <c r="F12" s="7">
        <v>9.1312240088340406</v>
      </c>
    </row>
    <row r="13" spans="1:6" x14ac:dyDescent="0.2">
      <c r="A13" s="36" t="s">
        <v>1535</v>
      </c>
      <c r="B13" s="36" t="s">
        <v>1536</v>
      </c>
      <c r="C13" s="36" t="s">
        <v>683</v>
      </c>
      <c r="D13" s="36">
        <v>20</v>
      </c>
      <c r="E13" s="7">
        <v>198.31120000000001</v>
      </c>
      <c r="F13" s="7">
        <v>9.1023258711168804</v>
      </c>
    </row>
    <row r="14" spans="1:6" x14ac:dyDescent="0.2">
      <c r="A14" s="36" t="s">
        <v>1333</v>
      </c>
      <c r="B14" s="36" t="s">
        <v>1334</v>
      </c>
      <c r="C14" s="36" t="s">
        <v>1335</v>
      </c>
      <c r="D14" s="36">
        <v>19</v>
      </c>
      <c r="E14" s="7">
        <v>194.26531</v>
      </c>
      <c r="F14" s="7">
        <v>8.9166227478505498</v>
      </c>
    </row>
    <row r="15" spans="1:6" x14ac:dyDescent="0.2">
      <c r="A15" s="36" t="s">
        <v>1537</v>
      </c>
      <c r="B15" s="36" t="s">
        <v>1538</v>
      </c>
      <c r="C15" s="36" t="s">
        <v>683</v>
      </c>
      <c r="D15" s="36">
        <v>19</v>
      </c>
      <c r="E15" s="7">
        <v>186.78406000000001</v>
      </c>
      <c r="F15" s="7">
        <v>8.5732393412487404</v>
      </c>
    </row>
    <row r="16" spans="1:6" x14ac:dyDescent="0.2">
      <c r="A16" s="36" t="s">
        <v>1347</v>
      </c>
      <c r="B16" s="36" t="s">
        <v>1348</v>
      </c>
      <c r="C16" s="36" t="s">
        <v>683</v>
      </c>
      <c r="D16" s="36">
        <v>15</v>
      </c>
      <c r="E16" s="7">
        <v>149.22045</v>
      </c>
      <c r="F16" s="7">
        <v>6.84909960977848</v>
      </c>
    </row>
    <row r="17" spans="1:6" x14ac:dyDescent="0.2">
      <c r="A17" s="36" t="s">
        <v>1539</v>
      </c>
      <c r="B17" s="36" t="s">
        <v>1540</v>
      </c>
      <c r="C17" s="36" t="s">
        <v>683</v>
      </c>
      <c r="D17" s="36">
        <v>11</v>
      </c>
      <c r="E17" s="7">
        <v>109.07798</v>
      </c>
      <c r="F17" s="7">
        <v>5.0065922616734202</v>
      </c>
    </row>
    <row r="18" spans="1:6" x14ac:dyDescent="0.2">
      <c r="A18" s="35" t="s">
        <v>131</v>
      </c>
      <c r="B18" s="36"/>
      <c r="C18" s="36"/>
      <c r="D18" s="36"/>
      <c r="E18" s="38">
        <f>SUM(E8:E17)</f>
        <v>1847.251</v>
      </c>
      <c r="F18" s="6">
        <f>SUM(F8:F17)</f>
        <v>84.787347198476553</v>
      </c>
    </row>
    <row r="19" spans="1:6" x14ac:dyDescent="0.2">
      <c r="A19" s="36"/>
      <c r="B19" s="36"/>
      <c r="C19" s="36"/>
      <c r="D19" s="36"/>
      <c r="E19" s="37"/>
      <c r="F19" s="7"/>
    </row>
    <row r="20" spans="1:6" x14ac:dyDescent="0.2">
      <c r="A20" s="35" t="s">
        <v>783</v>
      </c>
      <c r="B20" s="36"/>
      <c r="C20" s="36"/>
      <c r="D20" s="36"/>
      <c r="E20" s="37"/>
      <c r="F20" s="7"/>
    </row>
    <row r="21" spans="1:6" x14ac:dyDescent="0.2">
      <c r="A21" s="36" t="s">
        <v>1378</v>
      </c>
      <c r="B21" s="36" t="s">
        <v>1379</v>
      </c>
      <c r="C21" s="36" t="s">
        <v>683</v>
      </c>
      <c r="D21" s="36">
        <v>20</v>
      </c>
      <c r="E21" s="37">
        <v>198.66460000000001</v>
      </c>
      <c r="F21" s="7">
        <v>9.1185466491811198</v>
      </c>
    </row>
    <row r="22" spans="1:6" x14ac:dyDescent="0.2">
      <c r="A22" s="35" t="s">
        <v>131</v>
      </c>
      <c r="B22" s="36"/>
      <c r="C22" s="36"/>
      <c r="D22" s="36"/>
      <c r="E22" s="38">
        <f>SUM(E21:E21)</f>
        <v>198.66460000000001</v>
      </c>
      <c r="F22" s="6">
        <f>SUM(F21:F21)</f>
        <v>9.1185466491811198</v>
      </c>
    </row>
    <row r="23" spans="1:6" x14ac:dyDescent="0.2">
      <c r="A23" s="36"/>
      <c r="B23" s="36"/>
      <c r="C23" s="36"/>
      <c r="D23" s="36"/>
      <c r="E23" s="37"/>
      <c r="F23" s="7"/>
    </row>
    <row r="24" spans="1:6" x14ac:dyDescent="0.2">
      <c r="A24" s="35" t="s">
        <v>131</v>
      </c>
      <c r="B24" s="36"/>
      <c r="C24" s="36"/>
      <c r="D24" s="36"/>
      <c r="E24" s="38">
        <v>2045.9156</v>
      </c>
      <c r="F24" s="6">
        <v>93.905893847657666</v>
      </c>
    </row>
    <row r="25" spans="1:6" x14ac:dyDescent="0.2">
      <c r="A25" s="36"/>
      <c r="B25" s="36"/>
      <c r="C25" s="36"/>
      <c r="D25" s="36"/>
      <c r="E25" s="7"/>
      <c r="F25" s="7"/>
    </row>
    <row r="26" spans="1:6" x14ac:dyDescent="0.2">
      <c r="A26" s="35" t="s">
        <v>139</v>
      </c>
      <c r="B26" s="36"/>
      <c r="C26" s="36"/>
      <c r="D26" s="36"/>
      <c r="E26" s="6">
        <v>132.76710489999999</v>
      </c>
      <c r="F26" s="6">
        <v>6.09</v>
      </c>
    </row>
    <row r="27" spans="1:6" x14ac:dyDescent="0.2">
      <c r="A27" s="36"/>
      <c r="B27" s="36"/>
      <c r="C27" s="36"/>
      <c r="D27" s="36"/>
      <c r="E27" s="7"/>
      <c r="F27" s="7"/>
    </row>
    <row r="28" spans="1:6" x14ac:dyDescent="0.2">
      <c r="A28" s="39" t="s">
        <v>140</v>
      </c>
      <c r="B28" s="40"/>
      <c r="C28" s="40"/>
      <c r="D28" s="40"/>
      <c r="E28" s="41">
        <v>2178.6871049000001</v>
      </c>
      <c r="F28" s="8">
        <f xml:space="preserve"> ROUND(SUM(F24:F27),2)</f>
        <v>100</v>
      </c>
    </row>
    <row r="30" spans="1:6" x14ac:dyDescent="0.2">
      <c r="A30" s="4" t="s">
        <v>141</v>
      </c>
    </row>
    <row r="31" spans="1:6" x14ac:dyDescent="0.2">
      <c r="A31" s="4" t="s">
        <v>142</v>
      </c>
    </row>
    <row r="32" spans="1:6" x14ac:dyDescent="0.2">
      <c r="A32" s="4" t="s">
        <v>143</v>
      </c>
    </row>
    <row r="33" spans="1:4" x14ac:dyDescent="0.2">
      <c r="A33" s="2" t="s">
        <v>1141</v>
      </c>
      <c r="D33" s="10">
        <v>10.228400000000001</v>
      </c>
    </row>
    <row r="34" spans="1:4" x14ac:dyDescent="0.2">
      <c r="A34" s="2" t="s">
        <v>638</v>
      </c>
      <c r="D34" s="10">
        <v>10.238300000000001</v>
      </c>
    </row>
    <row r="35" spans="1:4" x14ac:dyDescent="0.2">
      <c r="A35" s="2" t="s">
        <v>1142</v>
      </c>
      <c r="D35" s="10">
        <v>10.238300000000001</v>
      </c>
    </row>
    <row r="36" spans="1:4" x14ac:dyDescent="0.2">
      <c r="A36" s="2" t="s">
        <v>639</v>
      </c>
      <c r="D36" s="10">
        <v>10.228400000000001</v>
      </c>
    </row>
    <row r="37" spans="1:4" x14ac:dyDescent="0.2">
      <c r="A37" s="2" t="s">
        <v>1428</v>
      </c>
      <c r="D37" s="10">
        <v>10.228400000000001</v>
      </c>
    </row>
    <row r="38" spans="1:4" x14ac:dyDescent="0.2">
      <c r="A38" s="2" t="s">
        <v>1426</v>
      </c>
      <c r="D38" s="10">
        <v>10.238300000000001</v>
      </c>
    </row>
    <row r="40" spans="1:4" x14ac:dyDescent="0.2">
      <c r="A40" s="4" t="s">
        <v>148</v>
      </c>
    </row>
    <row r="41" spans="1:4" x14ac:dyDescent="0.2">
      <c r="A41" s="2" t="s">
        <v>1141</v>
      </c>
      <c r="D41" s="10">
        <v>10.417199999999999</v>
      </c>
    </row>
    <row r="42" spans="1:4" x14ac:dyDescent="0.2">
      <c r="A42" s="2" t="s">
        <v>638</v>
      </c>
      <c r="D42" s="10">
        <v>10.4504</v>
      </c>
    </row>
    <row r="43" spans="1:4" x14ac:dyDescent="0.2">
      <c r="A43" s="2" t="s">
        <v>1142</v>
      </c>
      <c r="D43" s="10">
        <v>10.4504</v>
      </c>
    </row>
    <row r="44" spans="1:4" x14ac:dyDescent="0.2">
      <c r="A44" s="2" t="s">
        <v>639</v>
      </c>
      <c r="D44" s="10">
        <v>10.417199999999999</v>
      </c>
    </row>
    <row r="45" spans="1:4" x14ac:dyDescent="0.2">
      <c r="A45" s="2" t="s">
        <v>1428</v>
      </c>
      <c r="D45" s="10">
        <v>10.0947</v>
      </c>
    </row>
    <row r="46" spans="1:4" x14ac:dyDescent="0.2">
      <c r="A46" s="2" t="s">
        <v>1426</v>
      </c>
      <c r="D46" s="10">
        <v>10.1275</v>
      </c>
    </row>
    <row r="48" spans="1:4" x14ac:dyDescent="0.2">
      <c r="A48" s="4" t="s">
        <v>149</v>
      </c>
      <c r="D48" s="42"/>
    </row>
    <row r="49" spans="1:4" x14ac:dyDescent="0.2">
      <c r="A49" s="22" t="s">
        <v>634</v>
      </c>
      <c r="B49" s="23"/>
      <c r="C49" s="51" t="s">
        <v>635</v>
      </c>
      <c r="D49" s="52"/>
    </row>
    <row r="50" spans="1:4" x14ac:dyDescent="0.2">
      <c r="A50" s="53"/>
      <c r="B50" s="54"/>
      <c r="C50" s="24" t="s">
        <v>636</v>
      </c>
      <c r="D50" s="24" t="s">
        <v>637</v>
      </c>
    </row>
    <row r="51" spans="1:4" x14ac:dyDescent="0.2">
      <c r="A51" s="25" t="s">
        <v>1428</v>
      </c>
      <c r="B51" s="26"/>
      <c r="C51" s="27">
        <v>0.23112480640000002</v>
      </c>
      <c r="D51" s="27">
        <v>0.2141327616</v>
      </c>
    </row>
    <row r="52" spans="1:4" x14ac:dyDescent="0.2">
      <c r="A52" s="25" t="s">
        <v>1541</v>
      </c>
      <c r="B52" s="26"/>
      <c r="C52" s="27">
        <v>0.23112480640000002</v>
      </c>
      <c r="D52" s="27">
        <v>0.2141327616</v>
      </c>
    </row>
    <row r="54" spans="1:4" x14ac:dyDescent="0.2">
      <c r="A54" s="4" t="s">
        <v>924</v>
      </c>
      <c r="D54" s="13">
        <v>1.6636264586961342</v>
      </c>
    </row>
  </sheetData>
  <mergeCells count="3">
    <mergeCell ref="B1:E1"/>
    <mergeCell ref="C49:D49"/>
    <mergeCell ref="A50:B5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showGridLines="0" workbookViewId="0"/>
  </sheetViews>
  <sheetFormatPr defaultRowHeight="11.25" x14ac:dyDescent="0.2"/>
  <cols>
    <col min="1" max="1" width="38" style="2" customWidth="1"/>
    <col min="2" max="2" width="46" style="2" customWidth="1"/>
    <col min="3" max="3" width="9.28515625" style="2" customWidth="1"/>
    <col min="4" max="4" width="7.42578125" style="2" customWidth="1"/>
    <col min="5" max="5" width="23" style="13" customWidth="1"/>
    <col min="6" max="6" width="13.5703125" style="1" customWidth="1"/>
    <col min="7" max="16384" width="9.140625" style="2"/>
  </cols>
  <sheetData>
    <row r="1" spans="1:6" x14ac:dyDescent="0.2">
      <c r="A1" s="4"/>
      <c r="B1" s="55" t="s">
        <v>1542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642</v>
      </c>
      <c r="D3" s="43" t="s">
        <v>4</v>
      </c>
      <c r="E3" s="44" t="s">
        <v>5</v>
      </c>
      <c r="F3" s="3" t="s">
        <v>6</v>
      </c>
    </row>
    <row r="4" spans="1:6" x14ac:dyDescent="0.2">
      <c r="A4" s="40"/>
      <c r="B4" s="40"/>
      <c r="C4" s="40"/>
      <c r="D4" s="40"/>
      <c r="E4" s="45"/>
      <c r="F4" s="5"/>
    </row>
    <row r="5" spans="1:6" x14ac:dyDescent="0.2">
      <c r="A5" s="35" t="s">
        <v>644</v>
      </c>
      <c r="B5" s="36"/>
      <c r="C5" s="36"/>
      <c r="D5" s="36"/>
      <c r="E5" s="37"/>
      <c r="F5" s="7"/>
    </row>
    <row r="6" spans="1:6" x14ac:dyDescent="0.2">
      <c r="A6" s="35" t="s">
        <v>8</v>
      </c>
      <c r="B6" s="36"/>
      <c r="C6" s="36"/>
      <c r="D6" s="36"/>
      <c r="E6" s="37"/>
      <c r="F6" s="7"/>
    </row>
    <row r="7" spans="1:6" x14ac:dyDescent="0.2">
      <c r="A7" s="35"/>
      <c r="B7" s="36"/>
      <c r="C7" s="36"/>
      <c r="D7" s="36"/>
      <c r="E7" s="37"/>
      <c r="F7" s="7"/>
    </row>
    <row r="8" spans="1:6" x14ac:dyDescent="0.2">
      <c r="A8" s="36" t="s">
        <v>1537</v>
      </c>
      <c r="B8" s="36" t="s">
        <v>1538</v>
      </c>
      <c r="C8" s="36" t="s">
        <v>683</v>
      </c>
      <c r="D8" s="36">
        <v>31</v>
      </c>
      <c r="E8" s="37">
        <v>304.75294000000002</v>
      </c>
      <c r="F8" s="7">
        <v>9.3902134192509106</v>
      </c>
    </row>
    <row r="9" spans="1:6" x14ac:dyDescent="0.2">
      <c r="A9" s="36" t="s">
        <v>1533</v>
      </c>
      <c r="B9" s="36" t="s">
        <v>1534</v>
      </c>
      <c r="C9" s="36" t="s">
        <v>683</v>
      </c>
      <c r="D9" s="36">
        <v>30</v>
      </c>
      <c r="E9" s="37">
        <v>303.411</v>
      </c>
      <c r="F9" s="7">
        <v>9.3488648337513602</v>
      </c>
    </row>
    <row r="10" spans="1:6" x14ac:dyDescent="0.2">
      <c r="A10" s="36" t="s">
        <v>1336</v>
      </c>
      <c r="B10" s="36" t="s">
        <v>1337</v>
      </c>
      <c r="C10" s="36" t="s">
        <v>683</v>
      </c>
      <c r="D10" s="36">
        <v>30</v>
      </c>
      <c r="E10" s="37">
        <v>303.01440000000002</v>
      </c>
      <c r="F10" s="7">
        <v>9.3366445787406107</v>
      </c>
    </row>
    <row r="11" spans="1:6" x14ac:dyDescent="0.2">
      <c r="A11" s="36" t="s">
        <v>1338</v>
      </c>
      <c r="B11" s="36" t="s">
        <v>1339</v>
      </c>
      <c r="C11" s="36" t="s">
        <v>683</v>
      </c>
      <c r="D11" s="36">
        <v>30</v>
      </c>
      <c r="E11" s="37">
        <v>302.90429999999998</v>
      </c>
      <c r="F11" s="7">
        <v>9.3332521176294598</v>
      </c>
    </row>
    <row r="12" spans="1:6" x14ac:dyDescent="0.2">
      <c r="A12" s="36" t="s">
        <v>1539</v>
      </c>
      <c r="B12" s="36" t="s">
        <v>1540</v>
      </c>
      <c r="C12" s="36" t="s">
        <v>683</v>
      </c>
      <c r="D12" s="36">
        <v>30</v>
      </c>
      <c r="E12" s="37">
        <v>297.48540000000003</v>
      </c>
      <c r="F12" s="7">
        <v>9.1662820221233101</v>
      </c>
    </row>
    <row r="13" spans="1:6" x14ac:dyDescent="0.2">
      <c r="A13" s="36" t="s">
        <v>1535</v>
      </c>
      <c r="B13" s="36" t="s">
        <v>1536</v>
      </c>
      <c r="C13" s="36" t="s">
        <v>683</v>
      </c>
      <c r="D13" s="36">
        <v>30</v>
      </c>
      <c r="E13" s="37">
        <v>297.46679999999998</v>
      </c>
      <c r="F13" s="7">
        <v>9.1657089088020793</v>
      </c>
    </row>
    <row r="14" spans="1:6" x14ac:dyDescent="0.2">
      <c r="A14" s="36" t="s">
        <v>1333</v>
      </c>
      <c r="B14" s="36" t="s">
        <v>1334</v>
      </c>
      <c r="C14" s="36" t="s">
        <v>1335</v>
      </c>
      <c r="D14" s="36">
        <v>29</v>
      </c>
      <c r="E14" s="37">
        <v>296.51020999999997</v>
      </c>
      <c r="F14" s="7">
        <v>9.1362339371915695</v>
      </c>
    </row>
    <row r="15" spans="1:6" x14ac:dyDescent="0.2">
      <c r="A15" s="36" t="s">
        <v>1347</v>
      </c>
      <c r="B15" s="36" t="s">
        <v>1348</v>
      </c>
      <c r="C15" s="36" t="s">
        <v>683</v>
      </c>
      <c r="D15" s="36">
        <v>29</v>
      </c>
      <c r="E15" s="37">
        <v>288.49286999999998</v>
      </c>
      <c r="F15" s="7">
        <v>8.8891992944586793</v>
      </c>
    </row>
    <row r="16" spans="1:6" x14ac:dyDescent="0.2">
      <c r="A16" s="36" t="s">
        <v>1349</v>
      </c>
      <c r="B16" s="36" t="s">
        <v>1350</v>
      </c>
      <c r="C16" s="36" t="s">
        <v>683</v>
      </c>
      <c r="D16" s="36">
        <v>28</v>
      </c>
      <c r="E16" s="37">
        <v>286.20396</v>
      </c>
      <c r="F16" s="7">
        <v>8.8186721540233606</v>
      </c>
    </row>
    <row r="17" spans="1:6" x14ac:dyDescent="0.2">
      <c r="A17" s="36" t="s">
        <v>1344</v>
      </c>
      <c r="B17" s="36" t="s">
        <v>1345</v>
      </c>
      <c r="C17" s="36" t="s">
        <v>683</v>
      </c>
      <c r="D17" s="36">
        <v>2</v>
      </c>
      <c r="E17" s="37">
        <v>198.9408</v>
      </c>
      <c r="F17" s="7">
        <v>6.12987218366625</v>
      </c>
    </row>
    <row r="18" spans="1:6" x14ac:dyDescent="0.2">
      <c r="A18" s="35" t="s">
        <v>131</v>
      </c>
      <c r="B18" s="36"/>
      <c r="C18" s="36"/>
      <c r="D18" s="36"/>
      <c r="E18" s="38">
        <f>SUM(E8:E17)</f>
        <v>2879.1826799999999</v>
      </c>
      <c r="F18" s="6">
        <f>SUM(F8:F17)</f>
        <v>88.714943449637587</v>
      </c>
    </row>
    <row r="19" spans="1:6" x14ac:dyDescent="0.2">
      <c r="A19" s="36"/>
      <c r="B19" s="36"/>
      <c r="C19" s="36"/>
      <c r="D19" s="36"/>
      <c r="E19" s="37"/>
      <c r="F19" s="7"/>
    </row>
    <row r="20" spans="1:6" x14ac:dyDescent="0.2">
      <c r="A20" s="35" t="s">
        <v>783</v>
      </c>
      <c r="B20" s="36"/>
      <c r="C20" s="36"/>
      <c r="D20" s="36"/>
      <c r="E20" s="37"/>
      <c r="F20" s="7"/>
    </row>
    <row r="21" spans="1:6" x14ac:dyDescent="0.2">
      <c r="A21" s="36" t="s">
        <v>1378</v>
      </c>
      <c r="B21" s="36" t="s">
        <v>1379</v>
      </c>
      <c r="C21" s="36" t="s">
        <v>683</v>
      </c>
      <c r="D21" s="36">
        <v>17</v>
      </c>
      <c r="E21" s="37">
        <v>168.86491000000001</v>
      </c>
      <c r="F21" s="7">
        <v>5.2031574951257102</v>
      </c>
    </row>
    <row r="22" spans="1:6" x14ac:dyDescent="0.2">
      <c r="A22" s="35" t="s">
        <v>131</v>
      </c>
      <c r="B22" s="36"/>
      <c r="C22" s="36"/>
      <c r="D22" s="36"/>
      <c r="E22" s="38">
        <f>SUM(E21:E21)</f>
        <v>168.86491000000001</v>
      </c>
      <c r="F22" s="6">
        <f>SUM(F21:F21)</f>
        <v>5.2031574951257102</v>
      </c>
    </row>
    <row r="23" spans="1:6" x14ac:dyDescent="0.2">
      <c r="A23" s="36"/>
      <c r="B23" s="36"/>
      <c r="C23" s="36"/>
      <c r="D23" s="36"/>
      <c r="E23" s="37"/>
      <c r="F23" s="7"/>
    </row>
    <row r="24" spans="1:6" x14ac:dyDescent="0.2">
      <c r="A24" s="35" t="s">
        <v>131</v>
      </c>
      <c r="B24" s="36"/>
      <c r="C24" s="36"/>
      <c r="D24" s="36"/>
      <c r="E24" s="38">
        <v>3048.0475900000001</v>
      </c>
      <c r="F24" s="6">
        <v>93.918100944763296</v>
      </c>
    </row>
    <row r="25" spans="1:6" x14ac:dyDescent="0.2">
      <c r="A25" s="36"/>
      <c r="B25" s="36"/>
      <c r="C25" s="36"/>
      <c r="D25" s="36"/>
      <c r="E25" s="37"/>
      <c r="F25" s="7"/>
    </row>
    <row r="26" spans="1:6" x14ac:dyDescent="0.2">
      <c r="A26" s="35" t="s">
        <v>139</v>
      </c>
      <c r="B26" s="36"/>
      <c r="C26" s="36"/>
      <c r="D26" s="36"/>
      <c r="E26" s="38">
        <v>197.38145499999999</v>
      </c>
      <c r="F26" s="6">
        <v>6.08</v>
      </c>
    </row>
    <row r="27" spans="1:6" x14ac:dyDescent="0.2">
      <c r="A27" s="36"/>
      <c r="B27" s="36"/>
      <c r="C27" s="36"/>
      <c r="D27" s="36"/>
      <c r="E27" s="37"/>
      <c r="F27" s="7"/>
    </row>
    <row r="28" spans="1:6" x14ac:dyDescent="0.2">
      <c r="A28" s="39" t="s">
        <v>140</v>
      </c>
      <c r="B28" s="40"/>
      <c r="C28" s="40"/>
      <c r="D28" s="40"/>
      <c r="E28" s="41">
        <v>3245.4314549999999</v>
      </c>
      <c r="F28" s="8">
        <f xml:space="preserve"> ROUND(SUM(F24:F27),2)</f>
        <v>100</v>
      </c>
    </row>
    <row r="30" spans="1:6" x14ac:dyDescent="0.2">
      <c r="A30" s="4" t="s">
        <v>141</v>
      </c>
    </row>
    <row r="31" spans="1:6" x14ac:dyDescent="0.2">
      <c r="A31" s="4" t="s">
        <v>142</v>
      </c>
    </row>
    <row r="32" spans="1:6" x14ac:dyDescent="0.2">
      <c r="A32" s="4" t="s">
        <v>143</v>
      </c>
    </row>
    <row r="33" spans="1:4" x14ac:dyDescent="0.2">
      <c r="A33" s="2" t="s">
        <v>1141</v>
      </c>
      <c r="D33" s="10">
        <v>10.3042</v>
      </c>
    </row>
    <row r="34" spans="1:4" x14ac:dyDescent="0.2">
      <c r="A34" s="2" t="s">
        <v>1142</v>
      </c>
      <c r="D34" s="10">
        <v>10.3202</v>
      </c>
    </row>
    <row r="35" spans="1:4" x14ac:dyDescent="0.2">
      <c r="A35" s="2" t="s">
        <v>1514</v>
      </c>
      <c r="D35" s="10">
        <v>10.3042</v>
      </c>
    </row>
    <row r="37" spans="1:4" x14ac:dyDescent="0.2">
      <c r="A37" s="4" t="s">
        <v>148</v>
      </c>
    </row>
    <row r="38" spans="1:4" x14ac:dyDescent="0.2">
      <c r="A38" s="2" t="s">
        <v>1141</v>
      </c>
      <c r="D38" s="10">
        <v>10.493499999999999</v>
      </c>
    </row>
    <row r="39" spans="1:4" x14ac:dyDescent="0.2">
      <c r="A39" s="2" t="s">
        <v>1142</v>
      </c>
      <c r="D39" s="10">
        <v>10.5337</v>
      </c>
    </row>
    <row r="40" spans="1:4" x14ac:dyDescent="0.2">
      <c r="A40" s="2" t="s">
        <v>1514</v>
      </c>
      <c r="D40" s="10">
        <v>10.493499999999999</v>
      </c>
    </row>
    <row r="42" spans="1:4" x14ac:dyDescent="0.2">
      <c r="A42" s="4" t="s">
        <v>149</v>
      </c>
      <c r="D42" s="42" t="s">
        <v>150</v>
      </c>
    </row>
    <row r="45" spans="1:4" x14ac:dyDescent="0.2">
      <c r="A45" s="4" t="s">
        <v>924</v>
      </c>
      <c r="D45" s="13">
        <v>1.6655917576363246</v>
      </c>
    </row>
  </sheetData>
  <mergeCells count="1">
    <mergeCell ref="B1:E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showGridLines="0" workbookViewId="0"/>
  </sheetViews>
  <sheetFormatPr defaultRowHeight="11.25" x14ac:dyDescent="0.2"/>
  <cols>
    <col min="1" max="1" width="38" style="2" customWidth="1"/>
    <col min="2" max="2" width="57.5703125" style="2" customWidth="1"/>
    <col min="3" max="3" width="12.140625" style="2" customWidth="1"/>
    <col min="4" max="4" width="7.42578125" style="2" customWidth="1"/>
    <col min="5" max="5" width="23" style="13" customWidth="1"/>
    <col min="6" max="6" width="13.5703125" style="1" customWidth="1"/>
    <col min="7" max="16384" width="9.140625" style="2"/>
  </cols>
  <sheetData>
    <row r="1" spans="1:6" x14ac:dyDescent="0.2">
      <c r="A1" s="4"/>
      <c r="B1" s="55" t="s">
        <v>1543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642</v>
      </c>
      <c r="D3" s="43" t="s">
        <v>4</v>
      </c>
      <c r="E3" s="44" t="s">
        <v>5</v>
      </c>
      <c r="F3" s="3" t="s">
        <v>6</v>
      </c>
    </row>
    <row r="4" spans="1:6" x14ac:dyDescent="0.2">
      <c r="A4" s="40"/>
      <c r="B4" s="40"/>
      <c r="C4" s="40"/>
      <c r="D4" s="40"/>
      <c r="E4" s="45"/>
      <c r="F4" s="5"/>
    </row>
    <row r="5" spans="1:6" x14ac:dyDescent="0.2">
      <c r="A5" s="35" t="s">
        <v>644</v>
      </c>
      <c r="B5" s="36"/>
      <c r="C5" s="36"/>
      <c r="D5" s="36"/>
      <c r="E5" s="37"/>
      <c r="F5" s="7"/>
    </row>
    <row r="6" spans="1:6" x14ac:dyDescent="0.2">
      <c r="A6" s="35" t="s">
        <v>8</v>
      </c>
      <c r="B6" s="36"/>
      <c r="C6" s="36"/>
      <c r="D6" s="36"/>
      <c r="E6" s="37"/>
      <c r="F6" s="7"/>
    </row>
    <row r="7" spans="1:6" x14ac:dyDescent="0.2">
      <c r="A7" s="35"/>
      <c r="B7" s="36"/>
      <c r="C7" s="36"/>
      <c r="D7" s="36"/>
      <c r="E7" s="37"/>
      <c r="F7" s="7"/>
    </row>
    <row r="8" spans="1:6" x14ac:dyDescent="0.2">
      <c r="A8" s="36" t="s">
        <v>1290</v>
      </c>
      <c r="B8" s="36" t="s">
        <v>1291</v>
      </c>
      <c r="C8" s="36" t="s">
        <v>1093</v>
      </c>
      <c r="D8" s="36">
        <v>250</v>
      </c>
      <c r="E8" s="37">
        <v>2723.9974999999999</v>
      </c>
      <c r="F8" s="7">
        <v>6.5675289891618904</v>
      </c>
    </row>
    <row r="9" spans="1:6" x14ac:dyDescent="0.2">
      <c r="A9" s="36" t="s">
        <v>781</v>
      </c>
      <c r="B9" s="36" t="s">
        <v>782</v>
      </c>
      <c r="C9" s="36" t="s">
        <v>672</v>
      </c>
      <c r="D9" s="36">
        <v>230</v>
      </c>
      <c r="E9" s="37">
        <v>2300.2972749999999</v>
      </c>
      <c r="F9" s="7">
        <v>5.5459922548580201</v>
      </c>
    </row>
    <row r="10" spans="1:6" x14ac:dyDescent="0.2">
      <c r="A10" s="36" t="s">
        <v>1544</v>
      </c>
      <c r="B10" s="36" t="s">
        <v>1545</v>
      </c>
      <c r="C10" s="36" t="s">
        <v>683</v>
      </c>
      <c r="D10" s="36">
        <v>200</v>
      </c>
      <c r="E10" s="37">
        <v>2006.318</v>
      </c>
      <c r="F10" s="7">
        <v>4.8372113507730097</v>
      </c>
    </row>
    <row r="11" spans="1:6" x14ac:dyDescent="0.2">
      <c r="A11" s="36" t="s">
        <v>1546</v>
      </c>
      <c r="B11" s="36" t="s">
        <v>1547</v>
      </c>
      <c r="C11" s="36" t="s">
        <v>672</v>
      </c>
      <c r="D11" s="36">
        <v>150</v>
      </c>
      <c r="E11" s="37">
        <v>1506.8520000000001</v>
      </c>
      <c r="F11" s="7">
        <v>3.6330041390921202</v>
      </c>
    </row>
    <row r="12" spans="1:6" x14ac:dyDescent="0.2">
      <c r="A12" s="36" t="s">
        <v>684</v>
      </c>
      <c r="B12" s="36" t="s">
        <v>685</v>
      </c>
      <c r="C12" s="36" t="s">
        <v>686</v>
      </c>
      <c r="D12" s="36">
        <v>150</v>
      </c>
      <c r="E12" s="37">
        <v>1497.0525</v>
      </c>
      <c r="F12" s="7">
        <v>3.6093776488588101</v>
      </c>
    </row>
    <row r="13" spans="1:6" x14ac:dyDescent="0.2">
      <c r="A13" s="36" t="s">
        <v>784</v>
      </c>
      <c r="B13" s="36" t="s">
        <v>785</v>
      </c>
      <c r="C13" s="36" t="s">
        <v>786</v>
      </c>
      <c r="D13" s="36">
        <v>280</v>
      </c>
      <c r="E13" s="37">
        <v>1401.134</v>
      </c>
      <c r="F13" s="7">
        <v>3.3781191659318202</v>
      </c>
    </row>
    <row r="14" spans="1:6" x14ac:dyDescent="0.2">
      <c r="A14" s="36" t="s">
        <v>648</v>
      </c>
      <c r="B14" s="36" t="s">
        <v>649</v>
      </c>
      <c r="C14" s="36" t="s">
        <v>650</v>
      </c>
      <c r="D14" s="36">
        <v>100</v>
      </c>
      <c r="E14" s="37">
        <v>1000.518</v>
      </c>
      <c r="F14" s="7">
        <v>2.4122382524867501</v>
      </c>
    </row>
    <row r="15" spans="1:6" x14ac:dyDescent="0.2">
      <c r="A15" s="36" t="s">
        <v>1539</v>
      </c>
      <c r="B15" s="36" t="s">
        <v>1540</v>
      </c>
      <c r="C15" s="36" t="s">
        <v>683</v>
      </c>
      <c r="D15" s="36">
        <v>59</v>
      </c>
      <c r="E15" s="37">
        <v>585.05462</v>
      </c>
      <c r="F15" s="7">
        <v>1.41056046383783</v>
      </c>
    </row>
    <row r="16" spans="1:6" x14ac:dyDescent="0.2">
      <c r="A16" s="36" t="s">
        <v>1548</v>
      </c>
      <c r="B16" s="36" t="s">
        <v>1549</v>
      </c>
      <c r="C16" s="36" t="s">
        <v>672</v>
      </c>
      <c r="D16" s="36">
        <v>50</v>
      </c>
      <c r="E16" s="37">
        <v>531.18333459999997</v>
      </c>
      <c r="F16" s="7">
        <v>1.280677367929</v>
      </c>
    </row>
    <row r="17" spans="1:6" x14ac:dyDescent="0.2">
      <c r="A17" s="36" t="s">
        <v>1550</v>
      </c>
      <c r="B17" s="36" t="s">
        <v>1551</v>
      </c>
      <c r="C17" s="36" t="s">
        <v>683</v>
      </c>
      <c r="D17" s="36">
        <v>50</v>
      </c>
      <c r="E17" s="37">
        <v>519.95299999999997</v>
      </c>
      <c r="F17" s="7">
        <v>1.25360115069918</v>
      </c>
    </row>
    <row r="18" spans="1:6" x14ac:dyDescent="0.2">
      <c r="A18" s="36" t="s">
        <v>1552</v>
      </c>
      <c r="B18" s="36" t="s">
        <v>1553</v>
      </c>
      <c r="C18" s="36" t="s">
        <v>763</v>
      </c>
      <c r="D18" s="36">
        <v>50</v>
      </c>
      <c r="E18" s="37">
        <v>502.33350000000002</v>
      </c>
      <c r="F18" s="7">
        <v>1.21112072367069</v>
      </c>
    </row>
    <row r="19" spans="1:6" x14ac:dyDescent="0.2">
      <c r="A19" s="36" t="s">
        <v>1535</v>
      </c>
      <c r="B19" s="36" t="s">
        <v>1536</v>
      </c>
      <c r="C19" s="36" t="s">
        <v>683</v>
      </c>
      <c r="D19" s="36">
        <v>50</v>
      </c>
      <c r="E19" s="37">
        <v>495.77800000000002</v>
      </c>
      <c r="F19" s="7">
        <v>1.19531548292122</v>
      </c>
    </row>
    <row r="20" spans="1:6" x14ac:dyDescent="0.2">
      <c r="A20" s="36" t="s">
        <v>761</v>
      </c>
      <c r="B20" s="36" t="s">
        <v>762</v>
      </c>
      <c r="C20" s="36" t="s">
        <v>763</v>
      </c>
      <c r="D20" s="36">
        <v>30</v>
      </c>
      <c r="E20" s="37">
        <v>300.73590000000002</v>
      </c>
      <c r="F20" s="7">
        <v>0.72507105506950398</v>
      </c>
    </row>
    <row r="21" spans="1:6" x14ac:dyDescent="0.2">
      <c r="A21" s="36" t="s">
        <v>1554</v>
      </c>
      <c r="B21" s="36" t="s">
        <v>1555</v>
      </c>
      <c r="C21" s="36" t="s">
        <v>683</v>
      </c>
      <c r="D21" s="36">
        <v>20</v>
      </c>
      <c r="E21" s="37">
        <v>203.9974</v>
      </c>
      <c r="F21" s="7">
        <v>0.491835560867312</v>
      </c>
    </row>
    <row r="22" spans="1:6" x14ac:dyDescent="0.2">
      <c r="A22" s="36" t="s">
        <v>1491</v>
      </c>
      <c r="B22" s="36" t="s">
        <v>1492</v>
      </c>
      <c r="C22" s="36" t="s">
        <v>683</v>
      </c>
      <c r="D22" s="36">
        <v>17</v>
      </c>
      <c r="E22" s="37">
        <v>169.12381999999999</v>
      </c>
      <c r="F22" s="7">
        <v>0.407755730542263</v>
      </c>
    </row>
    <row r="23" spans="1:6" x14ac:dyDescent="0.2">
      <c r="A23" s="36" t="s">
        <v>1489</v>
      </c>
      <c r="B23" s="36" t="s">
        <v>1490</v>
      </c>
      <c r="C23" s="36" t="s">
        <v>672</v>
      </c>
      <c r="D23" s="36">
        <v>16</v>
      </c>
      <c r="E23" s="37">
        <v>157.74207999999999</v>
      </c>
      <c r="F23" s="7">
        <v>0.38031447650399602</v>
      </c>
    </row>
    <row r="24" spans="1:6" x14ac:dyDescent="0.2">
      <c r="A24" s="36" t="s">
        <v>1510</v>
      </c>
      <c r="B24" s="36" t="s">
        <v>1511</v>
      </c>
      <c r="C24" s="36" t="s">
        <v>683</v>
      </c>
      <c r="D24" s="36">
        <v>14</v>
      </c>
      <c r="E24" s="37">
        <v>137.48952</v>
      </c>
      <c r="F24" s="7">
        <v>0.33148576983126998</v>
      </c>
    </row>
    <row r="25" spans="1:6" x14ac:dyDescent="0.2">
      <c r="A25" s="36" t="s">
        <v>1508</v>
      </c>
      <c r="B25" s="36" t="s">
        <v>1509</v>
      </c>
      <c r="C25" s="36" t="s">
        <v>683</v>
      </c>
      <c r="D25" s="36">
        <v>1</v>
      </c>
      <c r="E25" s="37">
        <v>10.09999</v>
      </c>
      <c r="F25" s="7">
        <v>2.4350968426088901E-2</v>
      </c>
    </row>
    <row r="26" spans="1:6" x14ac:dyDescent="0.2">
      <c r="A26" s="36" t="s">
        <v>1493</v>
      </c>
      <c r="B26" s="36" t="s">
        <v>1556</v>
      </c>
      <c r="C26" s="36" t="s">
        <v>683</v>
      </c>
      <c r="D26" s="36">
        <v>1</v>
      </c>
      <c r="E26" s="37">
        <v>9.9466000000000001</v>
      </c>
      <c r="F26" s="7">
        <v>2.3981146768158799E-2</v>
      </c>
    </row>
    <row r="27" spans="1:6" x14ac:dyDescent="0.2">
      <c r="A27" s="35" t="s">
        <v>131</v>
      </c>
      <c r="B27" s="36"/>
      <c r="C27" s="36"/>
      <c r="D27" s="36"/>
      <c r="E27" s="38">
        <f>SUM(E8:E26)</f>
        <v>16059.607039600001</v>
      </c>
      <c r="F27" s="6">
        <f>SUM(F8:F26)</f>
        <v>38.719541698228937</v>
      </c>
    </row>
    <row r="28" spans="1:6" x14ac:dyDescent="0.2">
      <c r="A28" s="36"/>
      <c r="B28" s="36"/>
      <c r="C28" s="36"/>
      <c r="D28" s="36"/>
      <c r="E28" s="37"/>
      <c r="F28" s="7"/>
    </row>
    <row r="29" spans="1:6" x14ac:dyDescent="0.2">
      <c r="A29" s="36"/>
      <c r="B29" s="36"/>
      <c r="C29" s="36"/>
      <c r="D29" s="36"/>
      <c r="E29" s="37"/>
      <c r="F29" s="7"/>
    </row>
    <row r="30" spans="1:6" x14ac:dyDescent="0.2">
      <c r="A30" s="35" t="s">
        <v>835</v>
      </c>
      <c r="B30" s="36"/>
      <c r="C30" s="36"/>
      <c r="D30" s="36"/>
      <c r="E30" s="37"/>
      <c r="F30" s="7"/>
    </row>
    <row r="31" spans="1:6" x14ac:dyDescent="0.2">
      <c r="A31" s="35" t="s">
        <v>836</v>
      </c>
      <c r="B31" s="36"/>
      <c r="C31" s="36"/>
      <c r="D31" s="36"/>
      <c r="E31" s="37"/>
      <c r="F31" s="7"/>
    </row>
    <row r="32" spans="1:6" x14ac:dyDescent="0.2">
      <c r="A32" s="36" t="s">
        <v>1557</v>
      </c>
      <c r="B32" s="36" t="s">
        <v>1558</v>
      </c>
      <c r="C32" s="36" t="s">
        <v>839</v>
      </c>
      <c r="D32" s="36">
        <v>2500</v>
      </c>
      <c r="E32" s="37">
        <v>2484.81</v>
      </c>
      <c r="F32" s="7">
        <v>5.9908504716173097</v>
      </c>
    </row>
    <row r="33" spans="1:6" x14ac:dyDescent="0.2">
      <c r="A33" s="36" t="s">
        <v>1559</v>
      </c>
      <c r="B33" s="36" t="s">
        <v>1560</v>
      </c>
      <c r="C33" s="36" t="s">
        <v>845</v>
      </c>
      <c r="D33" s="36">
        <v>2500</v>
      </c>
      <c r="E33" s="37">
        <v>2479.7550000000001</v>
      </c>
      <c r="F33" s="7">
        <v>5.9786629204025203</v>
      </c>
    </row>
    <row r="34" spans="1:6" x14ac:dyDescent="0.2">
      <c r="A34" s="36" t="s">
        <v>852</v>
      </c>
      <c r="B34" s="36" t="s">
        <v>853</v>
      </c>
      <c r="C34" s="36" t="s">
        <v>845</v>
      </c>
      <c r="D34" s="36">
        <v>2500</v>
      </c>
      <c r="E34" s="37">
        <v>2438.8775000000001</v>
      </c>
      <c r="F34" s="7">
        <v>5.8801077028391902</v>
      </c>
    </row>
    <row r="35" spans="1:6" x14ac:dyDescent="0.2">
      <c r="A35" s="36" t="s">
        <v>850</v>
      </c>
      <c r="B35" s="36" t="s">
        <v>851</v>
      </c>
      <c r="C35" s="36" t="s">
        <v>845</v>
      </c>
      <c r="D35" s="36">
        <v>900</v>
      </c>
      <c r="E35" s="37">
        <v>899.09910000000002</v>
      </c>
      <c r="F35" s="7">
        <v>2.16771836368402</v>
      </c>
    </row>
    <row r="36" spans="1:6" x14ac:dyDescent="0.2">
      <c r="A36" s="36" t="s">
        <v>1561</v>
      </c>
      <c r="B36" s="36" t="s">
        <v>1562</v>
      </c>
      <c r="C36" s="36" t="s">
        <v>845</v>
      </c>
      <c r="D36" s="36">
        <v>500</v>
      </c>
      <c r="E36" s="37">
        <v>477.42950000000002</v>
      </c>
      <c r="F36" s="7">
        <v>1.1510774446493</v>
      </c>
    </row>
    <row r="37" spans="1:6" x14ac:dyDescent="0.2">
      <c r="A37" s="36" t="s">
        <v>868</v>
      </c>
      <c r="B37" s="36" t="s">
        <v>869</v>
      </c>
      <c r="C37" s="36" t="s">
        <v>842</v>
      </c>
      <c r="D37" s="36">
        <v>200</v>
      </c>
      <c r="E37" s="37">
        <v>195.44839999999999</v>
      </c>
      <c r="F37" s="7">
        <v>0.47122401282868598</v>
      </c>
    </row>
    <row r="38" spans="1:6" x14ac:dyDescent="0.2">
      <c r="A38" s="35" t="s">
        <v>131</v>
      </c>
      <c r="B38" s="36"/>
      <c r="C38" s="36"/>
      <c r="D38" s="36"/>
      <c r="E38" s="38">
        <f>SUM(E32:E37)</f>
        <v>8975.4195</v>
      </c>
      <c r="F38" s="6">
        <f>SUM(F32:F37)</f>
        <v>21.639640916021026</v>
      </c>
    </row>
    <row r="39" spans="1:6" x14ac:dyDescent="0.2">
      <c r="A39" s="36"/>
      <c r="B39" s="36"/>
      <c r="C39" s="36"/>
      <c r="D39" s="36"/>
      <c r="E39" s="37"/>
      <c r="F39" s="7"/>
    </row>
    <row r="40" spans="1:6" x14ac:dyDescent="0.2">
      <c r="A40" s="35" t="s">
        <v>874</v>
      </c>
      <c r="B40" s="36"/>
      <c r="C40" s="36"/>
      <c r="D40" s="36"/>
      <c r="E40" s="37"/>
      <c r="F40" s="7"/>
    </row>
    <row r="41" spans="1:6" x14ac:dyDescent="0.2">
      <c r="A41" s="36" t="s">
        <v>904</v>
      </c>
      <c r="B41" s="36" t="s">
        <v>905</v>
      </c>
      <c r="C41" s="36" t="s">
        <v>842</v>
      </c>
      <c r="D41" s="36">
        <v>760</v>
      </c>
      <c r="E41" s="37">
        <v>3722.2330000000002</v>
      </c>
      <c r="F41" s="7">
        <v>8.9742641584344494</v>
      </c>
    </row>
    <row r="42" spans="1:6" x14ac:dyDescent="0.2">
      <c r="A42" s="36" t="s">
        <v>902</v>
      </c>
      <c r="B42" s="36" t="s">
        <v>903</v>
      </c>
      <c r="C42" s="36" t="s">
        <v>845</v>
      </c>
      <c r="D42" s="36">
        <v>700</v>
      </c>
      <c r="E42" s="37">
        <v>3407.8555000000001</v>
      </c>
      <c r="F42" s="7">
        <v>8.2163033509115895</v>
      </c>
    </row>
    <row r="43" spans="1:6" x14ac:dyDescent="0.2">
      <c r="A43" s="36" t="s">
        <v>1563</v>
      </c>
      <c r="B43" s="36" t="s">
        <v>1564</v>
      </c>
      <c r="C43" s="36" t="s">
        <v>845</v>
      </c>
      <c r="D43" s="36">
        <v>500</v>
      </c>
      <c r="E43" s="37">
        <v>2481.2575000000002</v>
      </c>
      <c r="F43" s="7">
        <v>5.9822854319159102</v>
      </c>
    </row>
    <row r="44" spans="1:6" x14ac:dyDescent="0.2">
      <c r="A44" s="36" t="s">
        <v>1565</v>
      </c>
      <c r="B44" s="36" t="s">
        <v>1566</v>
      </c>
      <c r="C44" s="36" t="s">
        <v>845</v>
      </c>
      <c r="D44" s="36">
        <v>440</v>
      </c>
      <c r="E44" s="37">
        <v>2176.3103999999998</v>
      </c>
      <c r="F44" s="7">
        <v>5.2470612184535801</v>
      </c>
    </row>
    <row r="45" spans="1:6" x14ac:dyDescent="0.2">
      <c r="A45" s="36" t="s">
        <v>1567</v>
      </c>
      <c r="B45" s="36" t="s">
        <v>1568</v>
      </c>
      <c r="C45" s="36" t="s">
        <v>845</v>
      </c>
      <c r="D45" s="36">
        <v>400</v>
      </c>
      <c r="E45" s="37">
        <v>1989.5</v>
      </c>
      <c r="F45" s="7">
        <v>4.7966633317165597</v>
      </c>
    </row>
    <row r="46" spans="1:6" x14ac:dyDescent="0.2">
      <c r="A46" s="35" t="s">
        <v>131</v>
      </c>
      <c r="B46" s="36"/>
      <c r="C46" s="36"/>
      <c r="D46" s="36"/>
      <c r="E46" s="38">
        <f>SUM(E41:E45)</f>
        <v>13777.1564</v>
      </c>
      <c r="F46" s="6">
        <f>SUM(F41:F45)</f>
        <v>33.216577491432091</v>
      </c>
    </row>
    <row r="47" spans="1:6" x14ac:dyDescent="0.2">
      <c r="A47" s="36"/>
      <c r="B47" s="36"/>
      <c r="C47" s="36"/>
      <c r="D47" s="36"/>
      <c r="E47" s="37"/>
      <c r="F47" s="7"/>
    </row>
    <row r="48" spans="1:6" x14ac:dyDescent="0.2">
      <c r="A48" s="35" t="s">
        <v>1413</v>
      </c>
      <c r="B48" s="36"/>
      <c r="C48" s="36"/>
      <c r="D48" s="36"/>
      <c r="E48" s="37"/>
      <c r="F48" s="7"/>
    </row>
    <row r="49" spans="1:6" x14ac:dyDescent="0.2">
      <c r="A49" s="47" t="s">
        <v>1569</v>
      </c>
      <c r="B49" s="47" t="s">
        <v>1570</v>
      </c>
      <c r="C49" s="47" t="s">
        <v>1416</v>
      </c>
      <c r="D49" s="47">
        <v>500000</v>
      </c>
      <c r="E49" s="48">
        <v>511.84500000000003</v>
      </c>
      <c r="F49" s="49">
        <v>1.23405284896832</v>
      </c>
    </row>
    <row r="50" spans="1:6" x14ac:dyDescent="0.2">
      <c r="A50" s="35" t="s">
        <v>131</v>
      </c>
      <c r="B50" s="36"/>
      <c r="C50" s="36"/>
      <c r="D50" s="36"/>
      <c r="E50" s="38">
        <f>SUM(E49:E49)</f>
        <v>511.84500000000003</v>
      </c>
      <c r="F50" s="6">
        <f>SUM(F49:F49)</f>
        <v>1.23405284896832</v>
      </c>
    </row>
    <row r="51" spans="1:6" x14ac:dyDescent="0.2">
      <c r="A51" s="36"/>
      <c r="B51" s="36"/>
      <c r="C51" s="36"/>
      <c r="D51" s="36"/>
      <c r="E51" s="37"/>
      <c r="F51" s="7"/>
    </row>
    <row r="52" spans="1:6" x14ac:dyDescent="0.2">
      <c r="A52" s="35" t="s">
        <v>131</v>
      </c>
      <c r="B52" s="36"/>
      <c r="C52" s="36"/>
      <c r="D52" s="36"/>
      <c r="E52" s="38">
        <v>39324.027939600004</v>
      </c>
      <c r="F52" s="6">
        <v>94.809812954650354</v>
      </c>
    </row>
    <row r="53" spans="1:6" x14ac:dyDescent="0.2">
      <c r="A53" s="36"/>
      <c r="B53" s="36"/>
      <c r="C53" s="36"/>
      <c r="D53" s="36"/>
      <c r="E53" s="37"/>
      <c r="F53" s="7"/>
    </row>
    <row r="54" spans="1:6" x14ac:dyDescent="0.2">
      <c r="A54" s="35" t="s">
        <v>139</v>
      </c>
      <c r="B54" s="36"/>
      <c r="C54" s="36"/>
      <c r="D54" s="36"/>
      <c r="E54" s="38">
        <v>2152.7187816999999</v>
      </c>
      <c r="F54" s="6">
        <v>5.19</v>
      </c>
    </row>
    <row r="55" spans="1:6" x14ac:dyDescent="0.2">
      <c r="A55" s="36"/>
      <c r="B55" s="36"/>
      <c r="C55" s="36"/>
      <c r="D55" s="36"/>
      <c r="E55" s="37"/>
      <c r="F55" s="7"/>
    </row>
    <row r="56" spans="1:6" x14ac:dyDescent="0.2">
      <c r="A56" s="39" t="s">
        <v>140</v>
      </c>
      <c r="B56" s="40"/>
      <c r="C56" s="40"/>
      <c r="D56" s="40"/>
      <c r="E56" s="41">
        <v>41476.7487817</v>
      </c>
      <c r="F56" s="8">
        <f xml:space="preserve"> ROUND(SUM(F52:F55),2)</f>
        <v>100</v>
      </c>
    </row>
    <row r="57" spans="1:6" x14ac:dyDescent="0.2">
      <c r="A57" s="4" t="s">
        <v>909</v>
      </c>
    </row>
    <row r="59" spans="1:6" x14ac:dyDescent="0.2">
      <c r="A59" s="4" t="s">
        <v>141</v>
      </c>
    </row>
    <row r="60" spans="1:6" x14ac:dyDescent="0.2">
      <c r="A60" s="4" t="s">
        <v>142</v>
      </c>
    </row>
    <row r="61" spans="1:6" x14ac:dyDescent="0.2">
      <c r="A61" s="4" t="s">
        <v>143</v>
      </c>
    </row>
    <row r="62" spans="1:6" x14ac:dyDescent="0.2">
      <c r="A62" s="2" t="s">
        <v>1385</v>
      </c>
      <c r="D62" s="10">
        <v>11.3424</v>
      </c>
    </row>
    <row r="63" spans="1:6" x14ac:dyDescent="0.2">
      <c r="A63" s="2" t="s">
        <v>1571</v>
      </c>
      <c r="D63" s="10">
        <v>10</v>
      </c>
    </row>
    <row r="64" spans="1:6" x14ac:dyDescent="0.2">
      <c r="A64" s="2" t="s">
        <v>1382</v>
      </c>
      <c r="D64" s="10">
        <v>10.145799999999999</v>
      </c>
    </row>
    <row r="65" spans="1:4" x14ac:dyDescent="0.2">
      <c r="A65" s="2" t="s">
        <v>913</v>
      </c>
      <c r="D65" s="10">
        <v>30.4575</v>
      </c>
    </row>
    <row r="66" spans="1:4" x14ac:dyDescent="0.2">
      <c r="A66" s="2" t="s">
        <v>919</v>
      </c>
      <c r="D66" s="10">
        <v>10.025600000000001</v>
      </c>
    </row>
    <row r="67" spans="1:4" x14ac:dyDescent="0.2">
      <c r="A67" s="2" t="s">
        <v>1380</v>
      </c>
      <c r="D67" s="10">
        <v>10.3598</v>
      </c>
    </row>
    <row r="68" spans="1:4" x14ac:dyDescent="0.2">
      <c r="A68" s="2" t="s">
        <v>1572</v>
      </c>
      <c r="D68" s="10">
        <v>10.364100000000001</v>
      </c>
    </row>
    <row r="69" spans="1:4" x14ac:dyDescent="0.2">
      <c r="A69" s="2" t="s">
        <v>1383</v>
      </c>
      <c r="D69" s="10">
        <v>11.094099999999999</v>
      </c>
    </row>
    <row r="70" spans="1:4" x14ac:dyDescent="0.2">
      <c r="A70" s="2" t="s">
        <v>1384</v>
      </c>
      <c r="D70" s="10">
        <v>31.0608</v>
      </c>
    </row>
    <row r="72" spans="1:4" x14ac:dyDescent="0.2">
      <c r="A72" s="4" t="s">
        <v>148</v>
      </c>
    </row>
    <row r="73" spans="1:4" x14ac:dyDescent="0.2">
      <c r="A73" s="2" t="s">
        <v>1572</v>
      </c>
      <c r="D73" s="10">
        <v>10.367000000000001</v>
      </c>
    </row>
    <row r="74" spans="1:4" x14ac:dyDescent="0.2">
      <c r="A74" s="2" t="s">
        <v>1380</v>
      </c>
      <c r="D74" s="10">
        <v>10.289300000000001</v>
      </c>
    </row>
    <row r="75" spans="1:4" x14ac:dyDescent="0.2">
      <c r="A75" s="2" t="s">
        <v>1385</v>
      </c>
      <c r="D75" s="10">
        <v>11.257199999999999</v>
      </c>
    </row>
    <row r="76" spans="1:4" x14ac:dyDescent="0.2">
      <c r="A76" s="2" t="s">
        <v>913</v>
      </c>
      <c r="D76" s="10">
        <v>31.396699999999999</v>
      </c>
    </row>
    <row r="77" spans="1:4" x14ac:dyDescent="0.2">
      <c r="A77" s="2" t="s">
        <v>1571</v>
      </c>
      <c r="D77" s="10">
        <v>10.000500000000001</v>
      </c>
    </row>
    <row r="78" spans="1:4" x14ac:dyDescent="0.2">
      <c r="A78" s="2" t="s">
        <v>1383</v>
      </c>
      <c r="D78" s="10">
        <v>10.9901</v>
      </c>
    </row>
    <row r="79" spans="1:4" x14ac:dyDescent="0.2">
      <c r="A79" s="2" t="s">
        <v>1382</v>
      </c>
      <c r="D79" s="10">
        <v>10.058400000000001</v>
      </c>
    </row>
    <row r="80" spans="1:4" x14ac:dyDescent="0.2">
      <c r="A80" s="2" t="s">
        <v>1384</v>
      </c>
      <c r="D80" s="10">
        <v>32.050899999999999</v>
      </c>
    </row>
    <row r="81" spans="1:4" x14ac:dyDescent="0.2">
      <c r="A81" s="2" t="s">
        <v>919</v>
      </c>
      <c r="D81" s="10">
        <v>10.019299999999999</v>
      </c>
    </row>
    <row r="83" spans="1:4" x14ac:dyDescent="0.2">
      <c r="A83" s="4" t="s">
        <v>149</v>
      </c>
      <c r="D83" s="42" t="s">
        <v>150</v>
      </c>
    </row>
    <row r="85" spans="1:4" x14ac:dyDescent="0.2">
      <c r="A85" s="4" t="s">
        <v>924</v>
      </c>
      <c r="D85" s="13">
        <v>0.67292804717647825</v>
      </c>
    </row>
  </sheetData>
  <mergeCells count="1">
    <mergeCell ref="B1:E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showGridLines="0" workbookViewId="0"/>
  </sheetViews>
  <sheetFormatPr defaultRowHeight="11.25" x14ac:dyDescent="0.2"/>
  <cols>
    <col min="1" max="1" width="38" style="2" customWidth="1"/>
    <col min="2" max="2" width="44.140625" style="2" customWidth="1"/>
    <col min="3" max="3" width="9.28515625" style="2" customWidth="1"/>
    <col min="4" max="4" width="7.42578125" style="2" customWidth="1"/>
    <col min="5" max="5" width="23" style="13" customWidth="1"/>
    <col min="6" max="6" width="13.5703125" style="1" customWidth="1"/>
    <col min="7" max="16384" width="9.140625" style="2"/>
  </cols>
  <sheetData>
    <row r="1" spans="1:6" x14ac:dyDescent="0.2">
      <c r="A1" s="4"/>
      <c r="B1" s="55" t="s">
        <v>1573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642</v>
      </c>
      <c r="D3" s="43" t="s">
        <v>4</v>
      </c>
      <c r="E3" s="44" t="s">
        <v>5</v>
      </c>
      <c r="F3" s="3" t="s">
        <v>6</v>
      </c>
    </row>
    <row r="4" spans="1:6" x14ac:dyDescent="0.2">
      <c r="A4" s="40"/>
      <c r="B4" s="40"/>
      <c r="C4" s="40"/>
      <c r="D4" s="40"/>
      <c r="E4" s="45"/>
      <c r="F4" s="5"/>
    </row>
    <row r="5" spans="1:6" x14ac:dyDescent="0.2">
      <c r="A5" s="35" t="s">
        <v>644</v>
      </c>
      <c r="B5" s="36"/>
      <c r="C5" s="36"/>
      <c r="D5" s="36"/>
      <c r="E5" s="37"/>
      <c r="F5" s="7"/>
    </row>
    <row r="6" spans="1:6" x14ac:dyDescent="0.2">
      <c r="A6" s="35" t="s">
        <v>8</v>
      </c>
      <c r="B6" s="36"/>
      <c r="C6" s="36"/>
      <c r="D6" s="36"/>
      <c r="E6" s="37"/>
      <c r="F6" s="7"/>
    </row>
    <row r="7" spans="1:6" x14ac:dyDescent="0.2">
      <c r="A7" s="35"/>
      <c r="B7" s="36"/>
      <c r="C7" s="36"/>
      <c r="D7" s="36"/>
      <c r="E7" s="37"/>
      <c r="F7" s="7"/>
    </row>
    <row r="8" spans="1:6" x14ac:dyDescent="0.2">
      <c r="A8" s="36" t="s">
        <v>1574</v>
      </c>
      <c r="B8" s="36" t="s">
        <v>1575</v>
      </c>
      <c r="C8" s="36" t="s">
        <v>672</v>
      </c>
      <c r="D8" s="36">
        <v>1000</v>
      </c>
      <c r="E8" s="37">
        <v>1011.727</v>
      </c>
      <c r="F8" s="7">
        <v>10.8735927819483</v>
      </c>
    </row>
    <row r="9" spans="1:6" x14ac:dyDescent="0.2">
      <c r="A9" s="36" t="s">
        <v>1552</v>
      </c>
      <c r="B9" s="36" t="s">
        <v>1553</v>
      </c>
      <c r="C9" s="36" t="s">
        <v>763</v>
      </c>
      <c r="D9" s="36">
        <v>100</v>
      </c>
      <c r="E9" s="37">
        <v>1004.667</v>
      </c>
      <c r="F9" s="7">
        <v>10.797715035243399</v>
      </c>
    </row>
    <row r="10" spans="1:6" x14ac:dyDescent="0.2">
      <c r="A10" s="36" t="s">
        <v>1407</v>
      </c>
      <c r="B10" s="36" t="s">
        <v>1408</v>
      </c>
      <c r="C10" s="36" t="s">
        <v>683</v>
      </c>
      <c r="D10" s="36">
        <v>100</v>
      </c>
      <c r="E10" s="37">
        <v>989.32299999999998</v>
      </c>
      <c r="F10" s="7">
        <v>10.6328045330563</v>
      </c>
    </row>
    <row r="11" spans="1:6" x14ac:dyDescent="0.2">
      <c r="A11" s="36" t="s">
        <v>1422</v>
      </c>
      <c r="B11" s="36" t="s">
        <v>1423</v>
      </c>
      <c r="C11" s="36" t="s">
        <v>683</v>
      </c>
      <c r="D11" s="36">
        <v>100</v>
      </c>
      <c r="E11" s="37">
        <v>968.86300000000006</v>
      </c>
      <c r="F11" s="7">
        <v>10.4129095333987</v>
      </c>
    </row>
    <row r="12" spans="1:6" x14ac:dyDescent="0.2">
      <c r="A12" s="36" t="s">
        <v>1176</v>
      </c>
      <c r="B12" s="36" t="s">
        <v>1177</v>
      </c>
      <c r="C12" s="36" t="s">
        <v>663</v>
      </c>
      <c r="D12" s="36">
        <v>60</v>
      </c>
      <c r="E12" s="37">
        <v>617.25779999999997</v>
      </c>
      <c r="F12" s="7">
        <v>6.6340128895258497</v>
      </c>
    </row>
    <row r="13" spans="1:6" x14ac:dyDescent="0.2">
      <c r="A13" s="36" t="s">
        <v>1198</v>
      </c>
      <c r="B13" s="36" t="s">
        <v>1199</v>
      </c>
      <c r="C13" s="36" t="s">
        <v>683</v>
      </c>
      <c r="D13" s="36">
        <v>50</v>
      </c>
      <c r="E13" s="37">
        <v>512.94600000000003</v>
      </c>
      <c r="F13" s="7">
        <v>5.5129159576934104</v>
      </c>
    </row>
    <row r="14" spans="1:6" x14ac:dyDescent="0.2">
      <c r="A14" s="36" t="s">
        <v>1411</v>
      </c>
      <c r="B14" s="36" t="s">
        <v>1412</v>
      </c>
      <c r="C14" s="36" t="s">
        <v>683</v>
      </c>
      <c r="D14" s="36">
        <v>50</v>
      </c>
      <c r="E14" s="37">
        <v>491.74650000000003</v>
      </c>
      <c r="F14" s="7">
        <v>5.2850731402328499</v>
      </c>
    </row>
    <row r="15" spans="1:6" x14ac:dyDescent="0.2">
      <c r="A15" s="36" t="s">
        <v>693</v>
      </c>
      <c r="B15" s="36" t="s">
        <v>694</v>
      </c>
      <c r="C15" s="36" t="s">
        <v>695</v>
      </c>
      <c r="D15" s="36">
        <v>45</v>
      </c>
      <c r="E15" s="37">
        <v>454.40190000000001</v>
      </c>
      <c r="F15" s="7">
        <v>4.88370995332102</v>
      </c>
    </row>
    <row r="16" spans="1:6" x14ac:dyDescent="0.2">
      <c r="A16" s="36" t="s">
        <v>1298</v>
      </c>
      <c r="B16" s="36" t="s">
        <v>1299</v>
      </c>
      <c r="C16" s="36" t="s">
        <v>1215</v>
      </c>
      <c r="D16" s="36">
        <v>40</v>
      </c>
      <c r="E16" s="37">
        <v>422.4504</v>
      </c>
      <c r="F16" s="7">
        <v>4.5403094117001803</v>
      </c>
    </row>
    <row r="17" spans="1:6" x14ac:dyDescent="0.2">
      <c r="A17" s="36" t="s">
        <v>1074</v>
      </c>
      <c r="B17" s="36" t="s">
        <v>1075</v>
      </c>
      <c r="C17" s="36" t="s">
        <v>1076</v>
      </c>
      <c r="D17" s="36">
        <v>40</v>
      </c>
      <c r="E17" s="37">
        <v>419.20319999999998</v>
      </c>
      <c r="F17" s="7">
        <v>4.5054099472383804</v>
      </c>
    </row>
    <row r="18" spans="1:6" x14ac:dyDescent="0.2">
      <c r="A18" s="36" t="s">
        <v>1182</v>
      </c>
      <c r="B18" s="36" t="s">
        <v>1183</v>
      </c>
      <c r="C18" s="36" t="s">
        <v>656</v>
      </c>
      <c r="D18" s="36">
        <v>35</v>
      </c>
      <c r="E18" s="37">
        <v>352.31</v>
      </c>
      <c r="F18" s="7">
        <v>3.7864715214758702</v>
      </c>
    </row>
    <row r="19" spans="1:6" x14ac:dyDescent="0.2">
      <c r="A19" s="36" t="s">
        <v>1396</v>
      </c>
      <c r="B19" s="36" t="s">
        <v>1397</v>
      </c>
      <c r="C19" s="36" t="s">
        <v>1398</v>
      </c>
      <c r="D19" s="36">
        <v>35</v>
      </c>
      <c r="E19" s="37">
        <v>346.15244999999999</v>
      </c>
      <c r="F19" s="7">
        <v>3.7202929068550499</v>
      </c>
    </row>
    <row r="20" spans="1:6" x14ac:dyDescent="0.2">
      <c r="A20" s="36" t="s">
        <v>1554</v>
      </c>
      <c r="B20" s="36" t="s">
        <v>1555</v>
      </c>
      <c r="C20" s="36" t="s">
        <v>683</v>
      </c>
      <c r="D20" s="36">
        <v>30</v>
      </c>
      <c r="E20" s="37">
        <v>305.99610000000001</v>
      </c>
      <c r="F20" s="7">
        <v>3.2887102788245701</v>
      </c>
    </row>
    <row r="21" spans="1:6" x14ac:dyDescent="0.2">
      <c r="A21" s="36" t="s">
        <v>1500</v>
      </c>
      <c r="B21" s="36" t="s">
        <v>1501</v>
      </c>
      <c r="C21" s="36" t="s">
        <v>683</v>
      </c>
      <c r="D21" s="36">
        <v>3</v>
      </c>
      <c r="E21" s="37">
        <v>31.113060000000001</v>
      </c>
      <c r="F21" s="7">
        <v>0.33438936060847002</v>
      </c>
    </row>
    <row r="22" spans="1:6" x14ac:dyDescent="0.2">
      <c r="A22" s="36" t="s">
        <v>1502</v>
      </c>
      <c r="B22" s="36" t="s">
        <v>1503</v>
      </c>
      <c r="C22" s="36" t="s">
        <v>683</v>
      </c>
      <c r="D22" s="36">
        <v>1</v>
      </c>
      <c r="E22" s="37">
        <v>10.12533</v>
      </c>
      <c r="F22" s="7">
        <v>0.108822553122379</v>
      </c>
    </row>
    <row r="23" spans="1:6" x14ac:dyDescent="0.2">
      <c r="A23" s="35" t="s">
        <v>131</v>
      </c>
      <c r="B23" s="36"/>
      <c r="C23" s="36"/>
      <c r="D23" s="36"/>
      <c r="E23" s="38">
        <f>SUM(E8:E22)</f>
        <v>7938.2827399999996</v>
      </c>
      <c r="F23" s="6">
        <f>SUM(F8:F22)</f>
        <v>85.317139804244718</v>
      </c>
    </row>
    <row r="24" spans="1:6" x14ac:dyDescent="0.2">
      <c r="A24" s="36"/>
      <c r="B24" s="36"/>
      <c r="C24" s="36"/>
      <c r="D24" s="36"/>
      <c r="E24" s="37"/>
      <c r="F24" s="7"/>
    </row>
    <row r="25" spans="1:6" x14ac:dyDescent="0.2">
      <c r="A25" s="35" t="s">
        <v>835</v>
      </c>
      <c r="B25" s="36"/>
      <c r="C25" s="36"/>
      <c r="D25" s="36"/>
      <c r="E25" s="37"/>
      <c r="F25" s="7"/>
    </row>
    <row r="26" spans="1:6" x14ac:dyDescent="0.2">
      <c r="A26" s="35" t="s">
        <v>836</v>
      </c>
      <c r="B26" s="36"/>
      <c r="C26" s="36"/>
      <c r="D26" s="36"/>
      <c r="E26" s="37"/>
      <c r="F26" s="7"/>
    </row>
    <row r="27" spans="1:6" x14ac:dyDescent="0.2">
      <c r="A27" s="36" t="s">
        <v>868</v>
      </c>
      <c r="B27" s="36" t="s">
        <v>869</v>
      </c>
      <c r="C27" s="36" t="s">
        <v>842</v>
      </c>
      <c r="D27" s="36">
        <v>500</v>
      </c>
      <c r="E27" s="37">
        <v>488.62099999999998</v>
      </c>
      <c r="F27" s="7">
        <v>5.2514816533594404</v>
      </c>
    </row>
    <row r="28" spans="1:6" x14ac:dyDescent="0.2">
      <c r="A28" s="36" t="s">
        <v>1561</v>
      </c>
      <c r="B28" s="36" t="s">
        <v>1562</v>
      </c>
      <c r="C28" s="36" t="s">
        <v>845</v>
      </c>
      <c r="D28" s="36">
        <v>500</v>
      </c>
      <c r="E28" s="37">
        <v>477.42950000000002</v>
      </c>
      <c r="F28" s="7">
        <v>5.1312003782534301</v>
      </c>
    </row>
    <row r="29" spans="1:6" x14ac:dyDescent="0.2">
      <c r="A29" s="35" t="s">
        <v>131</v>
      </c>
      <c r="B29" s="36"/>
      <c r="C29" s="36"/>
      <c r="D29" s="36"/>
      <c r="E29" s="38">
        <f>SUM(E27:E28)</f>
        <v>966.05050000000006</v>
      </c>
      <c r="F29" s="6">
        <f>SUM(F27:F28)</f>
        <v>10.38268203161287</v>
      </c>
    </row>
    <row r="30" spans="1:6" x14ac:dyDescent="0.2">
      <c r="A30" s="36"/>
      <c r="B30" s="36"/>
      <c r="C30" s="36"/>
      <c r="D30" s="36"/>
      <c r="E30" s="37"/>
      <c r="F30" s="7"/>
    </row>
    <row r="31" spans="1:6" x14ac:dyDescent="0.2">
      <c r="A31" s="35" t="s">
        <v>131</v>
      </c>
      <c r="B31" s="36"/>
      <c r="C31" s="36"/>
      <c r="D31" s="36"/>
      <c r="E31" s="38">
        <v>8904.3332399999999</v>
      </c>
      <c r="F31" s="6">
        <v>95.699821835857577</v>
      </c>
    </row>
    <row r="32" spans="1:6" x14ac:dyDescent="0.2">
      <c r="A32" s="36"/>
      <c r="B32" s="36"/>
      <c r="C32" s="36"/>
      <c r="D32" s="36"/>
      <c r="E32" s="37"/>
      <c r="F32" s="7"/>
    </row>
    <row r="33" spans="1:6" x14ac:dyDescent="0.2">
      <c r="A33" s="35" t="s">
        <v>139</v>
      </c>
      <c r="B33" s="36"/>
      <c r="C33" s="36"/>
      <c r="D33" s="36"/>
      <c r="E33" s="38">
        <v>400.11077030000001</v>
      </c>
      <c r="F33" s="6">
        <v>4.3</v>
      </c>
    </row>
    <row r="34" spans="1:6" x14ac:dyDescent="0.2">
      <c r="A34" s="36"/>
      <c r="B34" s="36"/>
      <c r="C34" s="36"/>
      <c r="D34" s="36"/>
      <c r="E34" s="37"/>
      <c r="F34" s="7"/>
    </row>
    <row r="35" spans="1:6" x14ac:dyDescent="0.2">
      <c r="A35" s="39" t="s">
        <v>140</v>
      </c>
      <c r="B35" s="40"/>
      <c r="C35" s="40"/>
      <c r="D35" s="40"/>
      <c r="E35" s="41">
        <v>9304.4407702999997</v>
      </c>
      <c r="F35" s="8">
        <f xml:space="preserve"> ROUND(SUM(F31:F34),2)</f>
        <v>100</v>
      </c>
    </row>
    <row r="37" spans="1:6" x14ac:dyDescent="0.2">
      <c r="A37" s="4" t="s">
        <v>141</v>
      </c>
    </row>
    <row r="38" spans="1:6" x14ac:dyDescent="0.2">
      <c r="A38" s="4" t="s">
        <v>142</v>
      </c>
    </row>
    <row r="39" spans="1:6" x14ac:dyDescent="0.2">
      <c r="A39" s="4" t="s">
        <v>143</v>
      </c>
    </row>
    <row r="40" spans="1:6" x14ac:dyDescent="0.2">
      <c r="A40" s="2" t="s">
        <v>1141</v>
      </c>
      <c r="D40" s="10">
        <v>13.2074</v>
      </c>
    </row>
    <row r="41" spans="1:6" x14ac:dyDescent="0.2">
      <c r="A41" s="2" t="s">
        <v>638</v>
      </c>
      <c r="D41" s="10">
        <v>10.818199999999999</v>
      </c>
    </row>
    <row r="42" spans="1:6" x14ac:dyDescent="0.2">
      <c r="A42" s="2" t="s">
        <v>1142</v>
      </c>
      <c r="D42" s="10">
        <v>13.427199999999999</v>
      </c>
    </row>
    <row r="43" spans="1:6" x14ac:dyDescent="0.2">
      <c r="A43" s="2" t="s">
        <v>639</v>
      </c>
      <c r="D43" s="10">
        <v>10.6325</v>
      </c>
    </row>
    <row r="45" spans="1:6" x14ac:dyDescent="0.2">
      <c r="A45" s="4" t="s">
        <v>148</v>
      </c>
    </row>
    <row r="46" spans="1:6" x14ac:dyDescent="0.2">
      <c r="A46" s="2" t="s">
        <v>1141</v>
      </c>
      <c r="D46" s="10">
        <v>13.4993</v>
      </c>
    </row>
    <row r="47" spans="1:6" x14ac:dyDescent="0.2">
      <c r="A47" s="2" t="s">
        <v>638</v>
      </c>
      <c r="D47" s="10">
        <v>10.675599999999999</v>
      </c>
    </row>
    <row r="48" spans="1:6" x14ac:dyDescent="0.2">
      <c r="A48" s="2" t="s">
        <v>1142</v>
      </c>
      <c r="D48" s="10">
        <v>13.7525</v>
      </c>
    </row>
    <row r="49" spans="1:4" x14ac:dyDescent="0.2">
      <c r="A49" s="2" t="s">
        <v>639</v>
      </c>
      <c r="D49" s="10">
        <v>10.4641</v>
      </c>
    </row>
    <row r="51" spans="1:4" x14ac:dyDescent="0.2">
      <c r="A51" s="4" t="s">
        <v>149</v>
      </c>
      <c r="D51" s="42" t="s">
        <v>150</v>
      </c>
    </row>
    <row r="54" spans="1:4" x14ac:dyDescent="0.2">
      <c r="A54" s="4" t="s">
        <v>924</v>
      </c>
      <c r="D54" s="13">
        <v>2.1500629047449515</v>
      </c>
    </row>
  </sheetData>
  <mergeCells count="1">
    <mergeCell ref="B1:E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/>
  </sheetViews>
  <sheetFormatPr defaultRowHeight="11.25" x14ac:dyDescent="0.2"/>
  <cols>
    <col min="1" max="1" width="38" style="2" customWidth="1"/>
    <col min="2" max="2" width="42.5703125" style="2" customWidth="1"/>
    <col min="3" max="3" width="29.140625" style="2" customWidth="1"/>
    <col min="4" max="4" width="7.85546875" style="2" customWidth="1"/>
    <col min="5" max="5" width="23" style="13" customWidth="1"/>
    <col min="6" max="6" width="15.5703125" style="1" customWidth="1"/>
    <col min="7" max="16384" width="9.140625" style="2"/>
  </cols>
  <sheetData>
    <row r="1" spans="1:6" x14ac:dyDescent="0.2">
      <c r="A1" s="4"/>
      <c r="B1" s="55" t="s">
        <v>1576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1388</v>
      </c>
      <c r="D3" s="43" t="s">
        <v>4</v>
      </c>
      <c r="E3" s="44" t="s">
        <v>5</v>
      </c>
      <c r="F3" s="3" t="s">
        <v>6</v>
      </c>
    </row>
    <row r="4" spans="1:6" x14ac:dyDescent="0.2">
      <c r="A4" s="40"/>
      <c r="B4" s="40"/>
      <c r="C4" s="40"/>
      <c r="D4" s="40"/>
      <c r="E4" s="45"/>
      <c r="F4" s="5"/>
    </row>
    <row r="5" spans="1:6" x14ac:dyDescent="0.2">
      <c r="A5" s="35" t="s">
        <v>7</v>
      </c>
      <c r="B5" s="36"/>
      <c r="C5" s="36"/>
      <c r="D5" s="36"/>
      <c r="E5" s="37"/>
      <c r="F5" s="7"/>
    </row>
    <row r="6" spans="1:6" x14ac:dyDescent="0.2">
      <c r="A6" s="35" t="s">
        <v>8</v>
      </c>
      <c r="B6" s="36"/>
      <c r="C6" s="36"/>
      <c r="D6" s="36"/>
      <c r="E6" s="37"/>
      <c r="F6" s="7"/>
    </row>
    <row r="7" spans="1:6" x14ac:dyDescent="0.2">
      <c r="A7" s="36" t="s">
        <v>9</v>
      </c>
      <c r="B7" s="36" t="s">
        <v>10</v>
      </c>
      <c r="C7" s="36" t="s">
        <v>11</v>
      </c>
      <c r="D7" s="36">
        <v>548715</v>
      </c>
      <c r="E7" s="37">
        <v>11005.576755</v>
      </c>
      <c r="F7" s="7">
        <v>4.97898190798377</v>
      </c>
    </row>
    <row r="8" spans="1:6" x14ac:dyDescent="0.2">
      <c r="A8" s="36" t="s">
        <v>30</v>
      </c>
      <c r="B8" s="36" t="s">
        <v>31</v>
      </c>
      <c r="C8" s="36" t="s">
        <v>11</v>
      </c>
      <c r="D8" s="36">
        <v>1688899</v>
      </c>
      <c r="E8" s="37">
        <v>10025.304464000001</v>
      </c>
      <c r="F8" s="7">
        <v>4.5355014697987004</v>
      </c>
    </row>
    <row r="9" spans="1:6" x14ac:dyDescent="0.2">
      <c r="A9" s="36" t="s">
        <v>28</v>
      </c>
      <c r="B9" s="36" t="s">
        <v>29</v>
      </c>
      <c r="C9" s="36" t="s">
        <v>11</v>
      </c>
      <c r="D9" s="36">
        <v>745204</v>
      </c>
      <c r="E9" s="37">
        <v>8263.9397580000004</v>
      </c>
      <c r="F9" s="7">
        <v>3.7386506368288699</v>
      </c>
    </row>
    <row r="10" spans="1:6" x14ac:dyDescent="0.2">
      <c r="A10" s="36" t="s">
        <v>25</v>
      </c>
      <c r="B10" s="36" t="s">
        <v>26</v>
      </c>
      <c r="C10" s="36" t="s">
        <v>27</v>
      </c>
      <c r="D10" s="36">
        <v>1004562</v>
      </c>
      <c r="E10" s="37">
        <v>7665.3103410000003</v>
      </c>
      <c r="F10" s="7">
        <v>3.4678274802436602</v>
      </c>
    </row>
    <row r="11" spans="1:6" x14ac:dyDescent="0.2">
      <c r="A11" s="36" t="s">
        <v>286</v>
      </c>
      <c r="B11" s="36" t="s">
        <v>287</v>
      </c>
      <c r="C11" s="36" t="s">
        <v>52</v>
      </c>
      <c r="D11" s="36">
        <v>514000</v>
      </c>
      <c r="E11" s="37">
        <v>7038.4589999999998</v>
      </c>
      <c r="F11" s="7">
        <v>3.1842365739864</v>
      </c>
    </row>
    <row r="12" spans="1:6" x14ac:dyDescent="0.2">
      <c r="A12" s="36" t="s">
        <v>39</v>
      </c>
      <c r="B12" s="36" t="s">
        <v>40</v>
      </c>
      <c r="C12" s="36" t="s">
        <v>11</v>
      </c>
      <c r="D12" s="36">
        <v>2102531</v>
      </c>
      <c r="E12" s="37">
        <v>6586.1783574999999</v>
      </c>
      <c r="F12" s="7">
        <v>2.9796223873363701</v>
      </c>
    </row>
    <row r="13" spans="1:6" x14ac:dyDescent="0.2">
      <c r="A13" s="36" t="s">
        <v>12</v>
      </c>
      <c r="B13" s="36" t="s">
        <v>13</v>
      </c>
      <c r="C13" s="36" t="s">
        <v>14</v>
      </c>
      <c r="D13" s="36">
        <v>381892</v>
      </c>
      <c r="E13" s="37">
        <v>4392.7127300000002</v>
      </c>
      <c r="F13" s="7">
        <v>1.9872867816494499</v>
      </c>
    </row>
    <row r="14" spans="1:6" x14ac:dyDescent="0.2">
      <c r="A14" s="36" t="s">
        <v>20</v>
      </c>
      <c r="B14" s="36" t="s">
        <v>21</v>
      </c>
      <c r="C14" s="36" t="s">
        <v>22</v>
      </c>
      <c r="D14" s="36">
        <v>985150</v>
      </c>
      <c r="E14" s="37">
        <v>4333.1822750000001</v>
      </c>
      <c r="F14" s="7">
        <v>1.96035488475596</v>
      </c>
    </row>
    <row r="15" spans="1:6" x14ac:dyDescent="0.2">
      <c r="A15" s="36" t="s">
        <v>47</v>
      </c>
      <c r="B15" s="36" t="s">
        <v>48</v>
      </c>
      <c r="C15" s="36" t="s">
        <v>49</v>
      </c>
      <c r="D15" s="36">
        <v>2538284</v>
      </c>
      <c r="E15" s="37">
        <v>4321.4285099999997</v>
      </c>
      <c r="F15" s="7">
        <v>1.9550374184760499</v>
      </c>
    </row>
    <row r="16" spans="1:6" x14ac:dyDescent="0.2">
      <c r="A16" s="36" t="s">
        <v>43</v>
      </c>
      <c r="B16" s="36" t="s">
        <v>44</v>
      </c>
      <c r="C16" s="36" t="s">
        <v>27</v>
      </c>
      <c r="D16" s="36">
        <v>1081483</v>
      </c>
      <c r="E16" s="37">
        <v>4320.5245850000001</v>
      </c>
      <c r="F16" s="7">
        <v>1.9546284779615</v>
      </c>
    </row>
    <row r="17" spans="1:6" x14ac:dyDescent="0.2">
      <c r="A17" s="36" t="s">
        <v>240</v>
      </c>
      <c r="B17" s="36" t="s">
        <v>241</v>
      </c>
      <c r="C17" s="36" t="s">
        <v>49</v>
      </c>
      <c r="D17" s="36">
        <v>2158032</v>
      </c>
      <c r="E17" s="37">
        <v>4182.2660159999996</v>
      </c>
      <c r="F17" s="7">
        <v>1.8920795603537</v>
      </c>
    </row>
    <row r="18" spans="1:6" x14ac:dyDescent="0.2">
      <c r="A18" s="36" t="s">
        <v>23</v>
      </c>
      <c r="B18" s="36" t="s">
        <v>24</v>
      </c>
      <c r="C18" s="36" t="s">
        <v>11</v>
      </c>
      <c r="D18" s="36">
        <v>1111680</v>
      </c>
      <c r="E18" s="37">
        <v>3939.7939200000001</v>
      </c>
      <c r="F18" s="7">
        <v>1.78238388460219</v>
      </c>
    </row>
    <row r="19" spans="1:6" x14ac:dyDescent="0.2">
      <c r="A19" s="36" t="s">
        <v>223</v>
      </c>
      <c r="B19" s="36" t="s">
        <v>224</v>
      </c>
      <c r="C19" s="36" t="s">
        <v>88</v>
      </c>
      <c r="D19" s="36">
        <v>833100</v>
      </c>
      <c r="E19" s="37">
        <v>3479.0255999999999</v>
      </c>
      <c r="F19" s="7">
        <v>1.5739298271617399</v>
      </c>
    </row>
    <row r="20" spans="1:6" x14ac:dyDescent="0.2">
      <c r="A20" s="36" t="s">
        <v>122</v>
      </c>
      <c r="B20" s="36" t="s">
        <v>123</v>
      </c>
      <c r="C20" s="36" t="s">
        <v>124</v>
      </c>
      <c r="D20" s="36">
        <v>1354523</v>
      </c>
      <c r="E20" s="37">
        <v>3469.6106645</v>
      </c>
      <c r="F20" s="7">
        <v>1.5696704598825</v>
      </c>
    </row>
    <row r="21" spans="1:6" x14ac:dyDescent="0.2">
      <c r="A21" s="36" t="s">
        <v>32</v>
      </c>
      <c r="B21" s="36" t="s">
        <v>33</v>
      </c>
      <c r="C21" s="36" t="s">
        <v>34</v>
      </c>
      <c r="D21" s="36">
        <v>154688</v>
      </c>
      <c r="E21" s="37">
        <v>3442.349408</v>
      </c>
      <c r="F21" s="7">
        <v>1.5573373213361099</v>
      </c>
    </row>
    <row r="22" spans="1:6" x14ac:dyDescent="0.2">
      <c r="A22" s="36" t="s">
        <v>81</v>
      </c>
      <c r="B22" s="36" t="s">
        <v>82</v>
      </c>
      <c r="C22" s="36" t="s">
        <v>11</v>
      </c>
      <c r="D22" s="36">
        <v>183636</v>
      </c>
      <c r="E22" s="37">
        <v>3219.3227160000001</v>
      </c>
      <c r="F22" s="7">
        <v>1.45643885057119</v>
      </c>
    </row>
    <row r="23" spans="1:6" x14ac:dyDescent="0.2">
      <c r="A23" s="36" t="s">
        <v>292</v>
      </c>
      <c r="B23" s="36" t="s">
        <v>293</v>
      </c>
      <c r="C23" s="36" t="s">
        <v>233</v>
      </c>
      <c r="D23" s="36">
        <v>1516102</v>
      </c>
      <c r="E23" s="37">
        <v>3075.4129069999999</v>
      </c>
      <c r="F23" s="7">
        <v>1.3913332816997599</v>
      </c>
    </row>
    <row r="24" spans="1:6" x14ac:dyDescent="0.2">
      <c r="A24" s="36" t="s">
        <v>262</v>
      </c>
      <c r="B24" s="36" t="s">
        <v>263</v>
      </c>
      <c r="C24" s="36" t="s">
        <v>233</v>
      </c>
      <c r="D24" s="36">
        <v>1154856</v>
      </c>
      <c r="E24" s="37">
        <v>2941.99566</v>
      </c>
      <c r="F24" s="7">
        <v>1.3309746041116699</v>
      </c>
    </row>
    <row r="25" spans="1:6" x14ac:dyDescent="0.2">
      <c r="A25" s="36" t="s">
        <v>298</v>
      </c>
      <c r="B25" s="36" t="s">
        <v>299</v>
      </c>
      <c r="C25" s="36" t="s">
        <v>94</v>
      </c>
      <c r="D25" s="36">
        <v>308882</v>
      </c>
      <c r="E25" s="37">
        <v>2685.8834310000002</v>
      </c>
      <c r="F25" s="7">
        <v>1.2151080590871199</v>
      </c>
    </row>
    <row r="26" spans="1:6" x14ac:dyDescent="0.2">
      <c r="A26" s="36" t="s">
        <v>53</v>
      </c>
      <c r="B26" s="36" t="s">
        <v>54</v>
      </c>
      <c r="C26" s="36" t="s">
        <v>27</v>
      </c>
      <c r="D26" s="36">
        <v>72371</v>
      </c>
      <c r="E26" s="37">
        <v>2671.5392794999998</v>
      </c>
      <c r="F26" s="7">
        <v>1.20861868807152</v>
      </c>
    </row>
    <row r="27" spans="1:6" x14ac:dyDescent="0.2">
      <c r="A27" s="36" t="s">
        <v>15</v>
      </c>
      <c r="B27" s="36" t="s">
        <v>16</v>
      </c>
      <c r="C27" s="36" t="s">
        <v>11</v>
      </c>
      <c r="D27" s="36">
        <v>733373</v>
      </c>
      <c r="E27" s="37">
        <v>2588.4400034999999</v>
      </c>
      <c r="F27" s="7">
        <v>1.17102413024132</v>
      </c>
    </row>
    <row r="28" spans="1:6" x14ac:dyDescent="0.2">
      <c r="A28" s="36" t="s">
        <v>78</v>
      </c>
      <c r="B28" s="36" t="s">
        <v>79</v>
      </c>
      <c r="C28" s="36" t="s">
        <v>80</v>
      </c>
      <c r="D28" s="36">
        <v>1427358</v>
      </c>
      <c r="E28" s="37">
        <v>2327.3072189999998</v>
      </c>
      <c r="F28" s="7">
        <v>1.0528862590010599</v>
      </c>
    </row>
    <row r="29" spans="1:6" x14ac:dyDescent="0.2">
      <c r="A29" s="36" t="s">
        <v>41</v>
      </c>
      <c r="B29" s="36" t="s">
        <v>42</v>
      </c>
      <c r="C29" s="36" t="s">
        <v>14</v>
      </c>
      <c r="D29" s="36">
        <v>372883</v>
      </c>
      <c r="E29" s="37">
        <v>2284.4676995</v>
      </c>
      <c r="F29" s="7">
        <v>1.03350543078229</v>
      </c>
    </row>
    <row r="30" spans="1:6" x14ac:dyDescent="0.2">
      <c r="A30" s="36" t="s">
        <v>323</v>
      </c>
      <c r="B30" s="36" t="s">
        <v>324</v>
      </c>
      <c r="C30" s="36" t="s">
        <v>27</v>
      </c>
      <c r="D30" s="36">
        <v>23454</v>
      </c>
      <c r="E30" s="37">
        <v>2230.4050379999999</v>
      </c>
      <c r="F30" s="7">
        <v>1.0090471929726501</v>
      </c>
    </row>
    <row r="31" spans="1:6" x14ac:dyDescent="0.2">
      <c r="A31" s="36" t="s">
        <v>290</v>
      </c>
      <c r="B31" s="36" t="s">
        <v>291</v>
      </c>
      <c r="C31" s="36" t="s">
        <v>27</v>
      </c>
      <c r="D31" s="36">
        <v>317856</v>
      </c>
      <c r="E31" s="37">
        <v>2214.820608</v>
      </c>
      <c r="F31" s="7">
        <v>1.00199671331642</v>
      </c>
    </row>
    <row r="32" spans="1:6" x14ac:dyDescent="0.2">
      <c r="A32" s="36" t="s">
        <v>55</v>
      </c>
      <c r="B32" s="36" t="s">
        <v>56</v>
      </c>
      <c r="C32" s="36" t="s">
        <v>27</v>
      </c>
      <c r="D32" s="36">
        <v>65977</v>
      </c>
      <c r="E32" s="37">
        <v>2201.7514554999998</v>
      </c>
      <c r="F32" s="7">
        <v>0.99608415868173406</v>
      </c>
    </row>
    <row r="33" spans="1:6" x14ac:dyDescent="0.2">
      <c r="A33" s="36" t="s">
        <v>296</v>
      </c>
      <c r="B33" s="36" t="s">
        <v>297</v>
      </c>
      <c r="C33" s="36" t="s">
        <v>85</v>
      </c>
      <c r="D33" s="36">
        <v>180000</v>
      </c>
      <c r="E33" s="37">
        <v>2055.33</v>
      </c>
      <c r="F33" s="7">
        <v>0.92984230747262397</v>
      </c>
    </row>
    <row r="34" spans="1:6" x14ac:dyDescent="0.2">
      <c r="A34" s="36" t="s">
        <v>50</v>
      </c>
      <c r="B34" s="36" t="s">
        <v>51</v>
      </c>
      <c r="C34" s="36" t="s">
        <v>52</v>
      </c>
      <c r="D34" s="36">
        <v>178251</v>
      </c>
      <c r="E34" s="37">
        <v>2043.7368405</v>
      </c>
      <c r="F34" s="7">
        <v>0.92459749998167196</v>
      </c>
    </row>
    <row r="35" spans="1:6" x14ac:dyDescent="0.2">
      <c r="A35" s="36" t="s">
        <v>37</v>
      </c>
      <c r="B35" s="36" t="s">
        <v>38</v>
      </c>
      <c r="C35" s="36" t="s">
        <v>19</v>
      </c>
      <c r="D35" s="36">
        <v>324626</v>
      </c>
      <c r="E35" s="37">
        <v>1963.9873</v>
      </c>
      <c r="F35" s="7">
        <v>0.88851838044446796</v>
      </c>
    </row>
    <row r="36" spans="1:6" x14ac:dyDescent="0.2">
      <c r="A36" s="36" t="s">
        <v>97</v>
      </c>
      <c r="B36" s="36" t="s">
        <v>98</v>
      </c>
      <c r="C36" s="36" t="s">
        <v>88</v>
      </c>
      <c r="D36" s="36">
        <v>398568</v>
      </c>
      <c r="E36" s="37">
        <v>1962.1502640000001</v>
      </c>
      <c r="F36" s="7">
        <v>0.887687295512535</v>
      </c>
    </row>
    <row r="37" spans="1:6" x14ac:dyDescent="0.2">
      <c r="A37" s="36" t="s">
        <v>83</v>
      </c>
      <c r="B37" s="36" t="s">
        <v>84</v>
      </c>
      <c r="C37" s="36" t="s">
        <v>85</v>
      </c>
      <c r="D37" s="36">
        <v>219383</v>
      </c>
      <c r="E37" s="37">
        <v>1777.221683</v>
      </c>
      <c r="F37" s="7">
        <v>0.80402461434956995</v>
      </c>
    </row>
    <row r="38" spans="1:6" x14ac:dyDescent="0.2">
      <c r="A38" s="36" t="s">
        <v>45</v>
      </c>
      <c r="B38" s="36" t="s">
        <v>46</v>
      </c>
      <c r="C38" s="36" t="s">
        <v>34</v>
      </c>
      <c r="D38" s="36">
        <v>374001</v>
      </c>
      <c r="E38" s="37">
        <v>1592.4962579999999</v>
      </c>
      <c r="F38" s="7">
        <v>0.720453842049812</v>
      </c>
    </row>
    <row r="39" spans="1:6" x14ac:dyDescent="0.2">
      <c r="A39" s="36" t="s">
        <v>125</v>
      </c>
      <c r="B39" s="36" t="s">
        <v>126</v>
      </c>
      <c r="C39" s="36" t="s">
        <v>127</v>
      </c>
      <c r="D39" s="36">
        <v>910554</v>
      </c>
      <c r="E39" s="37">
        <v>1578.9006360000001</v>
      </c>
      <c r="F39" s="7">
        <v>0.71430310979172895</v>
      </c>
    </row>
    <row r="40" spans="1:6" x14ac:dyDescent="0.2">
      <c r="A40" s="36" t="s">
        <v>86</v>
      </c>
      <c r="B40" s="36" t="s">
        <v>87</v>
      </c>
      <c r="C40" s="36" t="s">
        <v>88</v>
      </c>
      <c r="D40" s="36">
        <v>383126</v>
      </c>
      <c r="E40" s="37">
        <v>1523.692102</v>
      </c>
      <c r="F40" s="7">
        <v>0.68932647312183104</v>
      </c>
    </row>
    <row r="41" spans="1:6" x14ac:dyDescent="0.2">
      <c r="A41" s="36" t="s">
        <v>227</v>
      </c>
      <c r="B41" s="36" t="s">
        <v>228</v>
      </c>
      <c r="C41" s="36" t="s">
        <v>52</v>
      </c>
      <c r="D41" s="36">
        <v>135000</v>
      </c>
      <c r="E41" s="37">
        <v>1523.2049999999999</v>
      </c>
      <c r="F41" s="7">
        <v>0.68910610556642404</v>
      </c>
    </row>
    <row r="42" spans="1:6" x14ac:dyDescent="0.2">
      <c r="A42" s="36" t="s">
        <v>294</v>
      </c>
      <c r="B42" s="36" t="s">
        <v>295</v>
      </c>
      <c r="C42" s="36" t="s">
        <v>63</v>
      </c>
      <c r="D42" s="36">
        <v>125000</v>
      </c>
      <c r="E42" s="37">
        <v>1450.0625</v>
      </c>
      <c r="F42" s="7">
        <v>0.65601604656163304</v>
      </c>
    </row>
    <row r="43" spans="1:6" x14ac:dyDescent="0.2">
      <c r="A43" s="36" t="s">
        <v>155</v>
      </c>
      <c r="B43" s="36" t="s">
        <v>156</v>
      </c>
      <c r="C43" s="47" t="s">
        <v>1579</v>
      </c>
      <c r="D43" s="36">
        <v>1039323</v>
      </c>
      <c r="E43" s="37">
        <v>1436.344386</v>
      </c>
      <c r="F43" s="7">
        <v>0.64980989826625901</v>
      </c>
    </row>
    <row r="44" spans="1:6" x14ac:dyDescent="0.2">
      <c r="A44" s="36" t="s">
        <v>304</v>
      </c>
      <c r="B44" s="36" t="s">
        <v>305</v>
      </c>
      <c r="C44" s="36" t="s">
        <v>14</v>
      </c>
      <c r="D44" s="36">
        <v>212480</v>
      </c>
      <c r="E44" s="37">
        <v>1363.80288</v>
      </c>
      <c r="F44" s="7">
        <v>0.61699173216807501</v>
      </c>
    </row>
    <row r="45" spans="1:6" x14ac:dyDescent="0.2">
      <c r="A45" s="36" t="s">
        <v>35</v>
      </c>
      <c r="B45" s="36" t="s">
        <v>36</v>
      </c>
      <c r="C45" s="36" t="s">
        <v>14</v>
      </c>
      <c r="D45" s="36">
        <v>110848</v>
      </c>
      <c r="E45" s="37">
        <v>1093.5709440000001</v>
      </c>
      <c r="F45" s="7">
        <v>0.49473735602262198</v>
      </c>
    </row>
    <row r="46" spans="1:6" x14ac:dyDescent="0.2">
      <c r="A46" s="36" t="s">
        <v>300</v>
      </c>
      <c r="B46" s="36" t="s">
        <v>301</v>
      </c>
      <c r="C46" s="36" t="s">
        <v>52</v>
      </c>
      <c r="D46" s="36">
        <v>97114</v>
      </c>
      <c r="E46" s="37">
        <v>1088.9878389999999</v>
      </c>
      <c r="F46" s="7">
        <v>0.49266393475762399</v>
      </c>
    </row>
    <row r="47" spans="1:6" x14ac:dyDescent="0.2">
      <c r="A47" s="36" t="s">
        <v>557</v>
      </c>
      <c r="B47" s="36" t="s">
        <v>558</v>
      </c>
      <c r="C47" s="36" t="s">
        <v>359</v>
      </c>
      <c r="D47" s="36">
        <v>115550</v>
      </c>
      <c r="E47" s="37">
        <v>1035.6746499999999</v>
      </c>
      <c r="F47" s="7">
        <v>0.46854476232376402</v>
      </c>
    </row>
    <row r="48" spans="1:6" x14ac:dyDescent="0.2">
      <c r="A48" s="36" t="s">
        <v>116</v>
      </c>
      <c r="B48" s="36" t="s">
        <v>117</v>
      </c>
      <c r="C48" s="36" t="s">
        <v>11</v>
      </c>
      <c r="D48" s="36">
        <v>933333</v>
      </c>
      <c r="E48" s="37">
        <v>1035.0662970000001</v>
      </c>
      <c r="F48" s="7">
        <v>0.46826954016611699</v>
      </c>
    </row>
    <row r="49" spans="1:6" x14ac:dyDescent="0.2">
      <c r="A49" s="36" t="s">
        <v>310</v>
      </c>
      <c r="B49" s="36" t="s">
        <v>311</v>
      </c>
      <c r="C49" s="36" t="s">
        <v>66</v>
      </c>
      <c r="D49" s="36">
        <v>293970</v>
      </c>
      <c r="E49" s="37">
        <v>1031.5407299999999</v>
      </c>
      <c r="F49" s="7">
        <v>0.46667455476015801</v>
      </c>
    </row>
    <row r="50" spans="1:6" x14ac:dyDescent="0.2">
      <c r="A50" s="36" t="s">
        <v>76</v>
      </c>
      <c r="B50" s="36" t="s">
        <v>77</v>
      </c>
      <c r="C50" s="36" t="s">
        <v>34</v>
      </c>
      <c r="D50" s="36">
        <v>166554</v>
      </c>
      <c r="E50" s="37">
        <v>965.84664599999996</v>
      </c>
      <c r="F50" s="7">
        <v>0.43695419907330402</v>
      </c>
    </row>
    <row r="51" spans="1:6" x14ac:dyDescent="0.2">
      <c r="A51" s="36" t="s">
        <v>71</v>
      </c>
      <c r="B51" s="36" t="s">
        <v>72</v>
      </c>
      <c r="C51" s="36" t="s">
        <v>34</v>
      </c>
      <c r="D51" s="36">
        <v>82674</v>
      </c>
      <c r="E51" s="37">
        <v>730.63147500000002</v>
      </c>
      <c r="F51" s="7">
        <v>0.330541595085036</v>
      </c>
    </row>
    <row r="52" spans="1:6" x14ac:dyDescent="0.2">
      <c r="A52" s="36" t="s">
        <v>69</v>
      </c>
      <c r="B52" s="36" t="s">
        <v>70</v>
      </c>
      <c r="C52" s="36" t="s">
        <v>52</v>
      </c>
      <c r="D52" s="36">
        <v>224810</v>
      </c>
      <c r="E52" s="37">
        <v>695.56214</v>
      </c>
      <c r="F52" s="7">
        <v>0.31467603997810401</v>
      </c>
    </row>
    <row r="53" spans="1:6" x14ac:dyDescent="0.2">
      <c r="A53" s="36" t="s">
        <v>312</v>
      </c>
      <c r="B53" s="36" t="s">
        <v>313</v>
      </c>
      <c r="C53" s="36" t="s">
        <v>111</v>
      </c>
      <c r="D53" s="36">
        <v>176929</v>
      </c>
      <c r="E53" s="37">
        <v>669.322407</v>
      </c>
      <c r="F53" s="7">
        <v>0.30280504413793002</v>
      </c>
    </row>
    <row r="54" spans="1:6" x14ac:dyDescent="0.2">
      <c r="A54" s="36" t="s">
        <v>544</v>
      </c>
      <c r="B54" s="36" t="s">
        <v>545</v>
      </c>
      <c r="C54" s="36" t="s">
        <v>91</v>
      </c>
      <c r="D54" s="36">
        <v>142885</v>
      </c>
      <c r="E54" s="37">
        <v>327.42097749999999</v>
      </c>
      <c r="F54" s="7">
        <v>0.14812700502281501</v>
      </c>
    </row>
    <row r="55" spans="1:6" x14ac:dyDescent="0.2">
      <c r="A55" s="36" t="s">
        <v>89</v>
      </c>
      <c r="B55" s="36" t="s">
        <v>90</v>
      </c>
      <c r="C55" s="36" t="s">
        <v>91</v>
      </c>
      <c r="D55" s="36">
        <v>197360</v>
      </c>
      <c r="E55" s="37">
        <v>284.39576</v>
      </c>
      <c r="F55" s="7">
        <v>0.12866216603359601</v>
      </c>
    </row>
    <row r="56" spans="1:6" x14ac:dyDescent="0.2">
      <c r="A56" s="36" t="s">
        <v>559</v>
      </c>
      <c r="B56" s="36" t="s">
        <v>560</v>
      </c>
      <c r="C56" s="36" t="s">
        <v>135</v>
      </c>
      <c r="D56" s="36">
        <v>270000</v>
      </c>
      <c r="E56" s="37">
        <v>2.7E-2</v>
      </c>
      <c r="F56" s="46" t="s">
        <v>1346</v>
      </c>
    </row>
    <row r="57" spans="1:6" x14ac:dyDescent="0.2">
      <c r="A57" s="36" t="s">
        <v>136</v>
      </c>
      <c r="B57" s="36" t="s">
        <v>137</v>
      </c>
      <c r="C57" s="36" t="s">
        <v>135</v>
      </c>
      <c r="D57" s="36">
        <v>27500</v>
      </c>
      <c r="E57" s="37">
        <v>2.7499999999999998E-3</v>
      </c>
      <c r="F57" s="46" t="s">
        <v>1346</v>
      </c>
    </row>
    <row r="58" spans="1:6" x14ac:dyDescent="0.2">
      <c r="A58" s="35" t="s">
        <v>131</v>
      </c>
      <c r="B58" s="36"/>
      <c r="C58" s="36"/>
      <c r="D58" s="36"/>
      <c r="E58" s="38">
        <f>SUM(E7:E57)</f>
        <v>144135.98786600004</v>
      </c>
      <c r="F58" s="6">
        <f>SUM(F7:F57)</f>
        <v>65.207879943541414</v>
      </c>
    </row>
    <row r="59" spans="1:6" x14ac:dyDescent="0.2">
      <c r="A59" s="36"/>
      <c r="B59" s="36"/>
      <c r="C59" s="36"/>
      <c r="D59" s="36"/>
      <c r="E59" s="37"/>
      <c r="F59" s="7"/>
    </row>
    <row r="60" spans="1:6" x14ac:dyDescent="0.2">
      <c r="A60" s="35" t="s">
        <v>644</v>
      </c>
      <c r="B60" s="36"/>
      <c r="C60" s="36"/>
      <c r="D60" s="36"/>
      <c r="E60" s="37"/>
      <c r="F60" s="7"/>
    </row>
    <row r="61" spans="1:6" x14ac:dyDescent="0.2">
      <c r="A61" s="35" t="s">
        <v>8</v>
      </c>
      <c r="B61" s="36"/>
      <c r="C61" s="36"/>
      <c r="D61" s="36"/>
      <c r="E61" s="37"/>
      <c r="F61" s="7"/>
    </row>
    <row r="62" spans="1:6" x14ac:dyDescent="0.2">
      <c r="A62" s="35"/>
      <c r="B62" s="36"/>
      <c r="C62" s="36"/>
      <c r="D62" s="36"/>
      <c r="E62" s="37"/>
      <c r="F62" s="7"/>
    </row>
    <row r="63" spans="1:6" x14ac:dyDescent="0.2">
      <c r="A63" s="36" t="s">
        <v>1392</v>
      </c>
      <c r="B63" s="36" t="s">
        <v>1393</v>
      </c>
      <c r="C63" s="36" t="s">
        <v>653</v>
      </c>
      <c r="D63" s="36">
        <v>900</v>
      </c>
      <c r="E63" s="37">
        <v>9427.2659999999996</v>
      </c>
      <c r="F63" s="7">
        <v>4.2649456635178904</v>
      </c>
    </row>
    <row r="64" spans="1:6" x14ac:dyDescent="0.2">
      <c r="A64" s="36" t="s">
        <v>1396</v>
      </c>
      <c r="B64" s="36" t="s">
        <v>1397</v>
      </c>
      <c r="C64" s="36" t="s">
        <v>1398</v>
      </c>
      <c r="D64" s="36">
        <v>900</v>
      </c>
      <c r="E64" s="37">
        <v>8901.0630000000001</v>
      </c>
      <c r="F64" s="7">
        <v>4.0268886061504503</v>
      </c>
    </row>
    <row r="65" spans="1:6" x14ac:dyDescent="0.2">
      <c r="A65" s="36" t="s">
        <v>768</v>
      </c>
      <c r="B65" s="36" t="s">
        <v>769</v>
      </c>
      <c r="C65" s="36" t="s">
        <v>647</v>
      </c>
      <c r="D65" s="36">
        <v>800</v>
      </c>
      <c r="E65" s="37">
        <v>7931.9440000000004</v>
      </c>
      <c r="F65" s="7">
        <v>3.5884539765894701</v>
      </c>
    </row>
    <row r="66" spans="1:6" x14ac:dyDescent="0.2">
      <c r="A66" s="36" t="s">
        <v>1389</v>
      </c>
      <c r="B66" s="36" t="s">
        <v>1390</v>
      </c>
      <c r="C66" s="36" t="s">
        <v>1391</v>
      </c>
      <c r="D66" s="36">
        <v>350</v>
      </c>
      <c r="E66" s="37">
        <v>3524.087</v>
      </c>
      <c r="F66" s="7">
        <v>1.5943158460268101</v>
      </c>
    </row>
    <row r="67" spans="1:6" x14ac:dyDescent="0.2">
      <c r="A67" s="36" t="s">
        <v>1405</v>
      </c>
      <c r="B67" s="36" t="s">
        <v>1406</v>
      </c>
      <c r="C67" s="36" t="s">
        <v>663</v>
      </c>
      <c r="D67" s="36">
        <v>300</v>
      </c>
      <c r="E67" s="37">
        <v>2990.9520000000002</v>
      </c>
      <c r="F67" s="7">
        <v>1.35312271470755</v>
      </c>
    </row>
    <row r="68" spans="1:6" x14ac:dyDescent="0.2">
      <c r="A68" s="36" t="s">
        <v>770</v>
      </c>
      <c r="B68" s="36" t="s">
        <v>771</v>
      </c>
      <c r="C68" s="36" t="s">
        <v>647</v>
      </c>
      <c r="D68" s="36">
        <v>270</v>
      </c>
      <c r="E68" s="37">
        <v>2671.0938000000001</v>
      </c>
      <c r="F68" s="7">
        <v>1.20841715075819</v>
      </c>
    </row>
    <row r="69" spans="1:6" x14ac:dyDescent="0.2">
      <c r="A69" s="36" t="s">
        <v>1070</v>
      </c>
      <c r="B69" s="36" t="s">
        <v>1071</v>
      </c>
      <c r="C69" s="36" t="s">
        <v>1030</v>
      </c>
      <c r="D69" s="36">
        <v>200</v>
      </c>
      <c r="E69" s="37">
        <v>2043.2059999999999</v>
      </c>
      <c r="F69" s="7">
        <v>0.92435734489444998</v>
      </c>
    </row>
    <row r="70" spans="1:6" x14ac:dyDescent="0.2">
      <c r="A70" s="36" t="s">
        <v>1401</v>
      </c>
      <c r="B70" s="36" t="s">
        <v>1402</v>
      </c>
      <c r="C70" s="36" t="s">
        <v>683</v>
      </c>
      <c r="D70" s="36">
        <v>210</v>
      </c>
      <c r="E70" s="37">
        <v>2010.5147999999999</v>
      </c>
      <c r="F70" s="7">
        <v>0.90956767080705403</v>
      </c>
    </row>
    <row r="71" spans="1:6" x14ac:dyDescent="0.2">
      <c r="A71" s="36" t="s">
        <v>1077</v>
      </c>
      <c r="B71" s="36" t="s">
        <v>1078</v>
      </c>
      <c r="C71" s="36" t="s">
        <v>647</v>
      </c>
      <c r="D71" s="36">
        <v>200</v>
      </c>
      <c r="E71" s="37">
        <v>2002.422</v>
      </c>
      <c r="F71" s="7">
        <v>0.90590644471396198</v>
      </c>
    </row>
    <row r="72" spans="1:6" x14ac:dyDescent="0.2">
      <c r="A72" s="36" t="s">
        <v>1043</v>
      </c>
      <c r="B72" s="36" t="s">
        <v>1044</v>
      </c>
      <c r="C72" s="36" t="s">
        <v>647</v>
      </c>
      <c r="D72" s="36">
        <v>200</v>
      </c>
      <c r="E72" s="37">
        <v>1987.306</v>
      </c>
      <c r="F72" s="7">
        <v>0.89906788530026405</v>
      </c>
    </row>
    <row r="73" spans="1:6" x14ac:dyDescent="0.2">
      <c r="A73" s="36" t="s">
        <v>1296</v>
      </c>
      <c r="B73" s="36" t="s">
        <v>1297</v>
      </c>
      <c r="C73" s="36" t="s">
        <v>677</v>
      </c>
      <c r="D73" s="36">
        <v>180</v>
      </c>
      <c r="E73" s="37">
        <v>1886.2074</v>
      </c>
      <c r="F73" s="7">
        <v>0.85333033682568704</v>
      </c>
    </row>
    <row r="74" spans="1:6" x14ac:dyDescent="0.2">
      <c r="A74" s="36" t="s">
        <v>833</v>
      </c>
      <c r="B74" s="36" t="s">
        <v>834</v>
      </c>
      <c r="C74" s="36" t="s">
        <v>647</v>
      </c>
      <c r="D74" s="36">
        <v>14</v>
      </c>
      <c r="E74" s="37">
        <v>1528.2778000000001</v>
      </c>
      <c r="F74" s="7">
        <v>0.69140106747392704</v>
      </c>
    </row>
    <row r="75" spans="1:6" x14ac:dyDescent="0.2">
      <c r="A75" s="36" t="s">
        <v>718</v>
      </c>
      <c r="B75" s="36" t="s">
        <v>719</v>
      </c>
      <c r="C75" s="36" t="s">
        <v>663</v>
      </c>
      <c r="D75" s="36">
        <v>120</v>
      </c>
      <c r="E75" s="37">
        <v>1223.9208000000001</v>
      </c>
      <c r="F75" s="7">
        <v>0.55370832948273097</v>
      </c>
    </row>
    <row r="76" spans="1:6" x14ac:dyDescent="0.2">
      <c r="A76" s="36" t="s">
        <v>645</v>
      </c>
      <c r="B76" s="36" t="s">
        <v>646</v>
      </c>
      <c r="C76" s="36" t="s">
        <v>647</v>
      </c>
      <c r="D76" s="36">
        <v>120</v>
      </c>
      <c r="E76" s="37">
        <v>1199.4636</v>
      </c>
      <c r="F76" s="7">
        <v>0.54264376112518198</v>
      </c>
    </row>
    <row r="77" spans="1:6" x14ac:dyDescent="0.2">
      <c r="A77" s="36" t="s">
        <v>1577</v>
      </c>
      <c r="B77" s="36" t="s">
        <v>1578</v>
      </c>
      <c r="C77" s="36" t="s">
        <v>683</v>
      </c>
      <c r="D77" s="36">
        <v>100</v>
      </c>
      <c r="E77" s="37">
        <v>989.78599999999994</v>
      </c>
      <c r="F77" s="7">
        <v>0.44778449112507401</v>
      </c>
    </row>
    <row r="78" spans="1:6" x14ac:dyDescent="0.2">
      <c r="A78" s="36" t="s">
        <v>1409</v>
      </c>
      <c r="B78" s="36" t="s">
        <v>1410</v>
      </c>
      <c r="C78" s="36" t="s">
        <v>698</v>
      </c>
      <c r="D78" s="36">
        <v>100</v>
      </c>
      <c r="E78" s="37">
        <v>987.25699999999995</v>
      </c>
      <c r="F78" s="7">
        <v>0.446640357970983</v>
      </c>
    </row>
    <row r="79" spans="1:6" x14ac:dyDescent="0.2">
      <c r="A79" s="36" t="s">
        <v>1168</v>
      </c>
      <c r="B79" s="36" t="s">
        <v>1169</v>
      </c>
      <c r="C79" s="36" t="s">
        <v>1030</v>
      </c>
      <c r="D79" s="36">
        <v>90</v>
      </c>
      <c r="E79" s="37">
        <v>915.52769999999998</v>
      </c>
      <c r="F79" s="7">
        <v>0.414189638220191</v>
      </c>
    </row>
    <row r="80" spans="1:6" x14ac:dyDescent="0.2">
      <c r="A80" s="36" t="s">
        <v>693</v>
      </c>
      <c r="B80" s="36" t="s">
        <v>694</v>
      </c>
      <c r="C80" s="36" t="s">
        <v>695</v>
      </c>
      <c r="D80" s="36">
        <v>90</v>
      </c>
      <c r="E80" s="37">
        <v>908.80380000000002</v>
      </c>
      <c r="F80" s="7">
        <v>0.41114770982367299</v>
      </c>
    </row>
    <row r="81" spans="1:6" x14ac:dyDescent="0.2">
      <c r="A81" s="36" t="s">
        <v>1399</v>
      </c>
      <c r="B81" s="36" t="s">
        <v>1400</v>
      </c>
      <c r="C81" s="36" t="s">
        <v>683</v>
      </c>
      <c r="D81" s="36">
        <v>50</v>
      </c>
      <c r="E81" s="37">
        <v>504.9615</v>
      </c>
      <c r="F81" s="7">
        <v>0.228447288924327</v>
      </c>
    </row>
    <row r="82" spans="1:6" x14ac:dyDescent="0.2">
      <c r="A82" s="36" t="s">
        <v>726</v>
      </c>
      <c r="B82" s="36" t="s">
        <v>727</v>
      </c>
      <c r="C82" s="36" t="s">
        <v>683</v>
      </c>
      <c r="D82" s="36">
        <v>5</v>
      </c>
      <c r="E82" s="37">
        <v>498.95749999999998</v>
      </c>
      <c r="F82" s="7">
        <v>0.22573104714608899</v>
      </c>
    </row>
    <row r="83" spans="1:6" x14ac:dyDescent="0.2">
      <c r="A83" s="36" t="s">
        <v>1411</v>
      </c>
      <c r="B83" s="36" t="s">
        <v>1412</v>
      </c>
      <c r="C83" s="36" t="s">
        <v>683</v>
      </c>
      <c r="D83" s="36">
        <v>50</v>
      </c>
      <c r="E83" s="37">
        <v>491.74650000000003</v>
      </c>
      <c r="F83" s="7">
        <v>0.22246875209897499</v>
      </c>
    </row>
    <row r="84" spans="1:6" x14ac:dyDescent="0.2">
      <c r="A84" s="35" t="s">
        <v>131</v>
      </c>
      <c r="B84" s="36"/>
      <c r="C84" s="36"/>
      <c r="D84" s="36"/>
      <c r="E84" s="38">
        <f>SUM(E63:E83)</f>
        <v>54624.764199999991</v>
      </c>
      <c r="F84" s="6">
        <f>SUM(F63:F83)</f>
        <v>24.712536083682931</v>
      </c>
    </row>
    <row r="85" spans="1:6" x14ac:dyDescent="0.2">
      <c r="A85" s="36"/>
      <c r="B85" s="36"/>
      <c r="C85" s="36"/>
      <c r="D85" s="36"/>
      <c r="E85" s="37"/>
      <c r="F85" s="7"/>
    </row>
    <row r="86" spans="1:6" x14ac:dyDescent="0.2">
      <c r="A86" s="35" t="s">
        <v>783</v>
      </c>
      <c r="B86" s="36"/>
      <c r="C86" s="36"/>
      <c r="D86" s="36"/>
      <c r="E86" s="37"/>
      <c r="F86" s="7"/>
    </row>
    <row r="87" spans="1:6" x14ac:dyDescent="0.2">
      <c r="A87" s="36" t="s">
        <v>1352</v>
      </c>
      <c r="B87" s="36" t="s">
        <v>1353</v>
      </c>
      <c r="C87" s="36" t="s">
        <v>666</v>
      </c>
      <c r="D87" s="36">
        <v>200</v>
      </c>
      <c r="E87" s="37">
        <v>2019.8420000000001</v>
      </c>
      <c r="F87" s="7">
        <v>0.91378734607587098</v>
      </c>
    </row>
    <row r="88" spans="1:6" x14ac:dyDescent="0.2">
      <c r="A88" s="35" t="s">
        <v>131</v>
      </c>
      <c r="B88" s="36"/>
      <c r="C88" s="36"/>
      <c r="D88" s="36"/>
      <c r="E88" s="38">
        <f>SUM(E87:E87)</f>
        <v>2019.8420000000001</v>
      </c>
      <c r="F88" s="6">
        <f>SUM(F87:F87)</f>
        <v>0.91378734607587098</v>
      </c>
    </row>
    <row r="89" spans="1:6" x14ac:dyDescent="0.2">
      <c r="A89" s="36"/>
      <c r="B89" s="36"/>
      <c r="C89" s="36"/>
      <c r="D89" s="36"/>
      <c r="E89" s="37"/>
      <c r="F89" s="7"/>
    </row>
    <row r="90" spans="1:6" x14ac:dyDescent="0.2">
      <c r="A90" s="36"/>
      <c r="B90" s="36"/>
      <c r="C90" s="36"/>
      <c r="D90" s="36"/>
      <c r="E90" s="37"/>
      <c r="F90" s="7"/>
    </row>
    <row r="91" spans="1:6" x14ac:dyDescent="0.2">
      <c r="A91" s="35" t="s">
        <v>1413</v>
      </c>
      <c r="B91" s="36"/>
      <c r="C91" s="36"/>
      <c r="D91" s="36"/>
      <c r="E91" s="37"/>
      <c r="F91" s="7"/>
    </row>
    <row r="92" spans="1:6" x14ac:dyDescent="0.2">
      <c r="A92" s="36" t="s">
        <v>1414</v>
      </c>
      <c r="B92" s="36" t="s">
        <v>1415</v>
      </c>
      <c r="C92" s="36" t="s">
        <v>1416</v>
      </c>
      <c r="D92" s="36">
        <v>14100000</v>
      </c>
      <c r="E92" s="37">
        <v>12912.78</v>
      </c>
      <c r="F92" s="7">
        <v>5.8418108776139901</v>
      </c>
    </row>
    <row r="93" spans="1:6" x14ac:dyDescent="0.2">
      <c r="A93" s="36" t="s">
        <v>1424</v>
      </c>
      <c r="B93" s="36" t="s">
        <v>1425</v>
      </c>
      <c r="C93" s="36" t="s">
        <v>1416</v>
      </c>
      <c r="D93" s="36">
        <v>3200000</v>
      </c>
      <c r="E93" s="37">
        <v>3029.84</v>
      </c>
      <c r="F93" s="7">
        <v>1.3707158543264899</v>
      </c>
    </row>
    <row r="94" spans="1:6" x14ac:dyDescent="0.2">
      <c r="A94" s="35" t="s">
        <v>131</v>
      </c>
      <c r="B94" s="36"/>
      <c r="C94" s="36"/>
      <c r="D94" s="36"/>
      <c r="E94" s="38">
        <f>SUM(E92:E93)</f>
        <v>15942.62</v>
      </c>
      <c r="F94" s="6">
        <f>SUM(F92:F93)</f>
        <v>7.2125267319404802</v>
      </c>
    </row>
    <row r="95" spans="1:6" x14ac:dyDescent="0.2">
      <c r="A95" s="36"/>
      <c r="B95" s="36"/>
      <c r="C95" s="36"/>
      <c r="D95" s="36"/>
      <c r="E95" s="37"/>
      <c r="F95" s="7"/>
    </row>
    <row r="96" spans="1:6" x14ac:dyDescent="0.2">
      <c r="A96" s="35" t="s">
        <v>131</v>
      </c>
      <c r="B96" s="36"/>
      <c r="C96" s="36"/>
      <c r="D96" s="36"/>
      <c r="E96" s="38">
        <v>216723.21406600002</v>
      </c>
      <c r="F96" s="6">
        <v>98.046743564300144</v>
      </c>
    </row>
    <row r="97" spans="1:6" x14ac:dyDescent="0.2">
      <c r="A97" s="36"/>
      <c r="B97" s="36"/>
      <c r="C97" s="36"/>
      <c r="D97" s="36"/>
      <c r="E97" s="37"/>
      <c r="F97" s="7"/>
    </row>
    <row r="98" spans="1:6" x14ac:dyDescent="0.2">
      <c r="A98" s="35" t="s">
        <v>139</v>
      </c>
      <c r="B98" s="36"/>
      <c r="C98" s="36"/>
      <c r="D98" s="36"/>
      <c r="E98" s="38">
        <v>4317.4958790999999</v>
      </c>
      <c r="F98" s="6">
        <v>1.95</v>
      </c>
    </row>
    <row r="99" spans="1:6" x14ac:dyDescent="0.2">
      <c r="A99" s="36"/>
      <c r="B99" s="36"/>
      <c r="C99" s="36"/>
      <c r="D99" s="36"/>
      <c r="E99" s="37"/>
      <c r="F99" s="7"/>
    </row>
    <row r="100" spans="1:6" x14ac:dyDescent="0.2">
      <c r="A100" s="39" t="s">
        <v>140</v>
      </c>
      <c r="B100" s="40"/>
      <c r="C100" s="40"/>
      <c r="D100" s="40"/>
      <c r="E100" s="41">
        <v>221040.70587909999</v>
      </c>
      <c r="F100" s="8">
        <f xml:space="preserve"> ROUND(SUM(F96:F99),2)</f>
        <v>100</v>
      </c>
    </row>
    <row r="101" spans="1:6" x14ac:dyDescent="0.2">
      <c r="F101" s="9" t="s">
        <v>1140</v>
      </c>
    </row>
    <row r="102" spans="1:6" x14ac:dyDescent="0.2">
      <c r="A102" s="4" t="s">
        <v>141</v>
      </c>
    </row>
    <row r="103" spans="1:6" x14ac:dyDescent="0.2">
      <c r="A103" s="4" t="s">
        <v>142</v>
      </c>
    </row>
    <row r="104" spans="1:6" x14ac:dyDescent="0.2">
      <c r="A104" s="4" t="s">
        <v>143</v>
      </c>
    </row>
    <row r="105" spans="1:6" x14ac:dyDescent="0.2">
      <c r="A105" s="2" t="s">
        <v>639</v>
      </c>
      <c r="D105" s="10">
        <v>22.688700000000001</v>
      </c>
    </row>
    <row r="106" spans="1:6" x14ac:dyDescent="0.2">
      <c r="A106" s="2" t="s">
        <v>1142</v>
      </c>
      <c r="D106" s="10">
        <v>116.98399999999999</v>
      </c>
    </row>
    <row r="107" spans="1:6" x14ac:dyDescent="0.2">
      <c r="A107" s="2" t="s">
        <v>638</v>
      </c>
      <c r="D107" s="10">
        <v>24.001799999999999</v>
      </c>
    </row>
    <row r="108" spans="1:6" x14ac:dyDescent="0.2">
      <c r="A108" s="2" t="s">
        <v>1141</v>
      </c>
      <c r="D108" s="10">
        <v>111.5598</v>
      </c>
    </row>
    <row r="110" spans="1:6" x14ac:dyDescent="0.2">
      <c r="A110" s="4" t="s">
        <v>148</v>
      </c>
    </row>
    <row r="111" spans="1:6" x14ac:dyDescent="0.2">
      <c r="A111" s="2" t="s">
        <v>638</v>
      </c>
      <c r="D111" s="10">
        <v>25.546299999999999</v>
      </c>
    </row>
    <row r="112" spans="1:6" x14ac:dyDescent="0.2">
      <c r="A112" s="2" t="s">
        <v>1142</v>
      </c>
      <c r="D112" s="10">
        <v>124.5153</v>
      </c>
    </row>
    <row r="113" spans="1:4" x14ac:dyDescent="0.2">
      <c r="A113" s="2" t="s">
        <v>639</v>
      </c>
      <c r="D113" s="10">
        <v>23.985600000000002</v>
      </c>
    </row>
    <row r="114" spans="1:4" x14ac:dyDescent="0.2">
      <c r="A114" s="2" t="s">
        <v>1141</v>
      </c>
      <c r="D114" s="10">
        <v>117.9359</v>
      </c>
    </row>
    <row r="116" spans="1:4" x14ac:dyDescent="0.2">
      <c r="A116" s="4" t="s">
        <v>149</v>
      </c>
      <c r="D116" s="42" t="s">
        <v>150</v>
      </c>
    </row>
    <row r="119" spans="1:4" x14ac:dyDescent="0.2">
      <c r="A119" s="4" t="s">
        <v>924</v>
      </c>
      <c r="D119" s="13">
        <v>3.1466479426812071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31.42578125" style="1" bestFit="1" customWidth="1"/>
    <col min="3" max="3" width="19.140625" style="1" bestFit="1" customWidth="1"/>
    <col min="4" max="4" width="9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50" t="s">
        <v>439</v>
      </c>
      <c r="B1" s="50"/>
      <c r="C1" s="50"/>
      <c r="D1" s="50"/>
      <c r="E1" s="50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12</v>
      </c>
      <c r="B8" s="7" t="s">
        <v>13</v>
      </c>
      <c r="C8" s="7" t="s">
        <v>14</v>
      </c>
      <c r="D8" s="7">
        <v>357598</v>
      </c>
      <c r="E8" s="7">
        <v>4113.2709949999999</v>
      </c>
      <c r="F8" s="7">
        <f>E8/$E$47*100</f>
        <v>21.644173664525852</v>
      </c>
    </row>
    <row r="9" spans="1:6" x14ac:dyDescent="0.2">
      <c r="A9" s="7" t="s">
        <v>321</v>
      </c>
      <c r="B9" s="7" t="s">
        <v>322</v>
      </c>
      <c r="C9" s="7" t="s">
        <v>14</v>
      </c>
      <c r="D9" s="7">
        <v>65710</v>
      </c>
      <c r="E9" s="7">
        <v>2045.1251850000001</v>
      </c>
      <c r="F9" s="7">
        <f t="shared" ref="F9:F18" si="0">E9/$E$47*100</f>
        <v>10.761519171395017</v>
      </c>
    </row>
    <row r="10" spans="1:6" x14ac:dyDescent="0.2">
      <c r="A10" s="7" t="s">
        <v>41</v>
      </c>
      <c r="B10" s="7" t="s">
        <v>42</v>
      </c>
      <c r="C10" s="7" t="s">
        <v>14</v>
      </c>
      <c r="D10" s="7">
        <v>326855</v>
      </c>
      <c r="E10" s="7">
        <v>2002.4771579999999</v>
      </c>
      <c r="F10" s="7">
        <f t="shared" si="0"/>
        <v>10.537103784234905</v>
      </c>
    </row>
    <row r="11" spans="1:6" x14ac:dyDescent="0.2">
      <c r="A11" s="7" t="s">
        <v>35</v>
      </c>
      <c r="B11" s="7" t="s">
        <v>36</v>
      </c>
      <c r="C11" s="7" t="s">
        <v>14</v>
      </c>
      <c r="D11" s="7">
        <v>123283</v>
      </c>
      <c r="E11" s="7">
        <v>1216.248437</v>
      </c>
      <c r="F11" s="7">
        <f t="shared" si="0"/>
        <v>6.3999411713052305</v>
      </c>
    </row>
    <row r="12" spans="1:6" x14ac:dyDescent="0.2">
      <c r="A12" s="7" t="s">
        <v>304</v>
      </c>
      <c r="B12" s="7" t="s">
        <v>305</v>
      </c>
      <c r="C12" s="7" t="s">
        <v>14</v>
      </c>
      <c r="D12" s="7">
        <v>141143</v>
      </c>
      <c r="E12" s="7">
        <v>905.92634550000002</v>
      </c>
      <c r="F12" s="7">
        <f t="shared" si="0"/>
        <v>4.7670156362433511</v>
      </c>
    </row>
    <row r="13" spans="1:6" x14ac:dyDescent="0.2">
      <c r="A13" s="7" t="s">
        <v>420</v>
      </c>
      <c r="B13" s="7" t="s">
        <v>421</v>
      </c>
      <c r="C13" s="7" t="s">
        <v>14</v>
      </c>
      <c r="D13" s="7">
        <v>55000</v>
      </c>
      <c r="E13" s="7">
        <v>743.35249999999996</v>
      </c>
      <c r="F13" s="7">
        <f t="shared" si="0"/>
        <v>3.9115464610810191</v>
      </c>
    </row>
    <row r="14" spans="1:6" x14ac:dyDescent="0.2">
      <c r="A14" s="7" t="s">
        <v>422</v>
      </c>
      <c r="B14" s="7" t="s">
        <v>423</v>
      </c>
      <c r="C14" s="7" t="s">
        <v>14</v>
      </c>
      <c r="D14" s="7">
        <v>15000</v>
      </c>
      <c r="E14" s="7">
        <v>627.39750000000004</v>
      </c>
      <c r="F14" s="7">
        <f t="shared" si="0"/>
        <v>3.3013872568076099</v>
      </c>
    </row>
    <row r="15" spans="1:6" x14ac:dyDescent="0.2">
      <c r="A15" s="7" t="s">
        <v>20</v>
      </c>
      <c r="B15" s="7" t="s">
        <v>21</v>
      </c>
      <c r="C15" s="7" t="s">
        <v>22</v>
      </c>
      <c r="D15" s="7">
        <v>110000</v>
      </c>
      <c r="E15" s="7">
        <v>483.83499999999998</v>
      </c>
      <c r="F15" s="7">
        <f t="shared" si="0"/>
        <v>2.5459564365454277</v>
      </c>
    </row>
    <row r="16" spans="1:6" x14ac:dyDescent="0.2">
      <c r="A16" s="7" t="s">
        <v>429</v>
      </c>
      <c r="B16" s="7" t="s">
        <v>430</v>
      </c>
      <c r="C16" s="7" t="s">
        <v>14</v>
      </c>
      <c r="D16" s="7">
        <v>28731</v>
      </c>
      <c r="E16" s="7">
        <v>433.63698299999999</v>
      </c>
      <c r="F16" s="7">
        <f t="shared" si="0"/>
        <v>2.2818127419326633</v>
      </c>
    </row>
    <row r="17" spans="1:6" x14ac:dyDescent="0.2">
      <c r="A17" s="7" t="s">
        <v>431</v>
      </c>
      <c r="B17" s="7" t="s">
        <v>432</v>
      </c>
      <c r="C17" s="7" t="s">
        <v>14</v>
      </c>
      <c r="D17" s="7">
        <v>43262</v>
      </c>
      <c r="E17" s="7">
        <v>215.617808</v>
      </c>
      <c r="F17" s="7">
        <f t="shared" si="0"/>
        <v>1.134588333029682</v>
      </c>
    </row>
    <row r="18" spans="1:6" x14ac:dyDescent="0.2">
      <c r="A18" s="7" t="s">
        <v>433</v>
      </c>
      <c r="B18" s="7" t="s">
        <v>434</v>
      </c>
      <c r="C18" s="7" t="s">
        <v>127</v>
      </c>
      <c r="D18" s="7">
        <v>44464</v>
      </c>
      <c r="E18" s="7">
        <v>169.09659199999999</v>
      </c>
      <c r="F18" s="7">
        <f t="shared" si="0"/>
        <v>0.88979209193277875</v>
      </c>
    </row>
    <row r="19" spans="1:6" x14ac:dyDescent="0.2">
      <c r="A19" s="6" t="s">
        <v>131</v>
      </c>
      <c r="B19" s="7"/>
      <c r="C19" s="7"/>
      <c r="D19" s="7"/>
      <c r="E19" s="6">
        <f xml:space="preserve"> SUM(E8:E18)</f>
        <v>12955.9845035</v>
      </c>
      <c r="F19" s="6">
        <f>SUM(F8:F18)</f>
        <v>68.174836749033531</v>
      </c>
    </row>
    <row r="20" spans="1:6" x14ac:dyDescent="0.2">
      <c r="A20" s="7"/>
      <c r="B20" s="7"/>
      <c r="C20" s="7"/>
      <c r="D20" s="7"/>
      <c r="E20" s="7"/>
      <c r="F20" s="7"/>
    </row>
    <row r="21" spans="1:6" x14ac:dyDescent="0.2">
      <c r="A21" s="6" t="s">
        <v>132</v>
      </c>
      <c r="B21" s="7"/>
      <c r="C21" s="7"/>
      <c r="D21" s="7"/>
      <c r="E21" s="7"/>
      <c r="F21" s="7"/>
    </row>
    <row r="22" spans="1:6" x14ac:dyDescent="0.2">
      <c r="A22" s="7" t="s">
        <v>136</v>
      </c>
      <c r="B22" s="7" t="s">
        <v>426</v>
      </c>
      <c r="C22" s="7" t="s">
        <v>135</v>
      </c>
      <c r="D22" s="7">
        <v>970000</v>
      </c>
      <c r="E22" s="7">
        <v>9.7000000000000003E-2</v>
      </c>
      <c r="F22" s="7">
        <f t="shared" ref="F22" si="1">E22/$E$47*100</f>
        <v>5.1041734133517929E-4</v>
      </c>
    </row>
    <row r="23" spans="1:6" x14ac:dyDescent="0.2">
      <c r="A23" s="6" t="s">
        <v>131</v>
      </c>
      <c r="B23" s="7"/>
      <c r="C23" s="7"/>
      <c r="D23" s="7"/>
      <c r="E23" s="6">
        <f>SUM(E22:E22)</f>
        <v>9.7000000000000003E-2</v>
      </c>
      <c r="F23" s="6">
        <f>SUM(F22:F22)</f>
        <v>5.1041734133517929E-4</v>
      </c>
    </row>
    <row r="24" spans="1:6" x14ac:dyDescent="0.2">
      <c r="A24" s="7"/>
      <c r="B24" s="7"/>
      <c r="C24" s="7"/>
      <c r="D24" s="7"/>
      <c r="E24" s="7"/>
      <c r="F24" s="7"/>
    </row>
    <row r="25" spans="1:6" x14ac:dyDescent="0.2">
      <c r="A25" s="6" t="s">
        <v>166</v>
      </c>
      <c r="B25" s="7"/>
      <c r="C25" s="7"/>
      <c r="D25" s="7"/>
      <c r="E25" s="7"/>
      <c r="F25" s="7"/>
    </row>
    <row r="26" spans="1:6" x14ac:dyDescent="0.2">
      <c r="A26" s="7"/>
      <c r="B26" s="7"/>
      <c r="C26" s="7"/>
      <c r="D26" s="7"/>
      <c r="E26" s="7"/>
      <c r="F26" s="7"/>
    </row>
    <row r="27" spans="1:6" x14ac:dyDescent="0.2">
      <c r="A27" s="7"/>
      <c r="B27" s="7"/>
      <c r="C27" s="7"/>
      <c r="D27" s="7"/>
      <c r="E27" s="7"/>
      <c r="F27" s="7"/>
    </row>
    <row r="28" spans="1:6" x14ac:dyDescent="0.2">
      <c r="A28" s="7" t="s">
        <v>435</v>
      </c>
      <c r="B28" s="7" t="s">
        <v>436</v>
      </c>
      <c r="C28" s="7" t="s">
        <v>106</v>
      </c>
      <c r="D28" s="7">
        <v>14000</v>
      </c>
      <c r="E28" s="7">
        <v>144.1021892</v>
      </c>
      <c r="F28" s="7">
        <f t="shared" ref="F28:F36" si="2">E28/$E$47*100</f>
        <v>0.75827068342312365</v>
      </c>
    </row>
    <row r="29" spans="1:6" x14ac:dyDescent="0.2">
      <c r="A29" s="7" t="s">
        <v>437</v>
      </c>
      <c r="B29" s="7" t="s">
        <v>438</v>
      </c>
      <c r="C29" s="7" t="s">
        <v>14</v>
      </c>
      <c r="D29" s="7">
        <v>20000</v>
      </c>
      <c r="E29" s="7">
        <v>328.58711039999997</v>
      </c>
      <c r="F29" s="7">
        <f t="shared" si="2"/>
        <v>1.7290366936842994</v>
      </c>
    </row>
    <row r="30" spans="1:6" x14ac:dyDescent="0.2">
      <c r="A30" s="15" t="s">
        <v>562</v>
      </c>
      <c r="B30" s="15" t="s">
        <v>619</v>
      </c>
      <c r="C30" s="15" t="s">
        <v>14</v>
      </c>
      <c r="D30" s="15">
        <v>63000</v>
      </c>
      <c r="E30" s="15">
        <v>1227.1410919999998</v>
      </c>
      <c r="F30" s="7">
        <f t="shared" si="2"/>
        <v>6.4572586971318415</v>
      </c>
    </row>
    <row r="31" spans="1:6" x14ac:dyDescent="0.2">
      <c r="A31" s="15" t="s">
        <v>580</v>
      </c>
      <c r="B31" s="15" t="s">
        <v>620</v>
      </c>
      <c r="C31" s="15" t="s">
        <v>14</v>
      </c>
      <c r="D31" s="15">
        <v>20000</v>
      </c>
      <c r="E31" s="15">
        <v>992.76338129999999</v>
      </c>
      <c r="F31" s="7">
        <f t="shared" si="2"/>
        <v>5.2239551098769983</v>
      </c>
    </row>
    <row r="32" spans="1:6" x14ac:dyDescent="0.2">
      <c r="A32" s="15" t="s">
        <v>621</v>
      </c>
      <c r="B32" s="15" t="s">
        <v>622</v>
      </c>
      <c r="C32" s="15" t="s">
        <v>27</v>
      </c>
      <c r="D32" s="15">
        <v>1400</v>
      </c>
      <c r="E32" s="15">
        <v>315.75044309999998</v>
      </c>
      <c r="F32" s="7">
        <f t="shared" si="2"/>
        <v>1.6614897081701732</v>
      </c>
    </row>
    <row r="33" spans="1:10" x14ac:dyDescent="0.2">
      <c r="A33" s="15" t="s">
        <v>623</v>
      </c>
      <c r="B33" s="15" t="s">
        <v>624</v>
      </c>
      <c r="C33" s="15" t="s">
        <v>191</v>
      </c>
      <c r="D33" s="15">
        <v>5000</v>
      </c>
      <c r="E33" s="15">
        <v>217.22268780000002</v>
      </c>
      <c r="F33" s="7">
        <f t="shared" si="2"/>
        <v>1.1430332658201825</v>
      </c>
    </row>
    <row r="34" spans="1:10" x14ac:dyDescent="0.2">
      <c r="A34" s="15" t="s">
        <v>625</v>
      </c>
      <c r="B34" s="15" t="s">
        <v>626</v>
      </c>
      <c r="C34" s="15" t="s">
        <v>211</v>
      </c>
      <c r="D34" s="15">
        <v>6000</v>
      </c>
      <c r="E34" s="15">
        <v>183.86110219999998</v>
      </c>
      <c r="F34" s="7">
        <f t="shared" si="2"/>
        <v>0.96748345319463591</v>
      </c>
    </row>
    <row r="35" spans="1:10" x14ac:dyDescent="0.2">
      <c r="A35" s="15" t="s">
        <v>627</v>
      </c>
      <c r="B35" s="15" t="s">
        <v>628</v>
      </c>
      <c r="C35" s="15" t="s">
        <v>14</v>
      </c>
      <c r="D35" s="15">
        <v>3000</v>
      </c>
      <c r="E35" s="15">
        <v>181.43584669999998</v>
      </c>
      <c r="F35" s="7">
        <f t="shared" si="2"/>
        <v>0.95472167521145523</v>
      </c>
    </row>
    <row r="36" spans="1:10" x14ac:dyDescent="0.2">
      <c r="A36" s="15" t="s">
        <v>629</v>
      </c>
      <c r="B36" s="15" t="s">
        <v>630</v>
      </c>
      <c r="C36" s="15" t="s">
        <v>14</v>
      </c>
      <c r="D36" s="15">
        <v>1400</v>
      </c>
      <c r="E36" s="15">
        <v>166.55076149999999</v>
      </c>
      <c r="F36" s="7">
        <f t="shared" si="2"/>
        <v>0.87639584414618066</v>
      </c>
    </row>
    <row r="37" spans="1:10" x14ac:dyDescent="0.2">
      <c r="A37" s="6" t="s">
        <v>131</v>
      </c>
      <c r="B37" s="7"/>
      <c r="C37" s="7"/>
      <c r="D37" s="7"/>
      <c r="E37" s="6">
        <f>SUM(E28:E36)</f>
        <v>3757.4146142</v>
      </c>
      <c r="F37" s="6">
        <f>SUM(F28:F36)</f>
        <v>19.771645130658889</v>
      </c>
    </row>
    <row r="38" spans="1:10" x14ac:dyDescent="0.2">
      <c r="A38" s="6"/>
      <c r="B38" s="7"/>
      <c r="C38" s="7"/>
      <c r="D38" s="7"/>
      <c r="E38" s="6"/>
      <c r="F38" s="6"/>
    </row>
    <row r="39" spans="1:10" x14ac:dyDescent="0.2">
      <c r="A39" s="16" t="s">
        <v>567</v>
      </c>
      <c r="B39" s="15"/>
      <c r="C39" s="15"/>
      <c r="D39" s="15"/>
      <c r="E39" s="21"/>
      <c r="F39" s="21"/>
    </row>
    <row r="40" spans="1:10" x14ac:dyDescent="0.2">
      <c r="A40" s="15" t="s">
        <v>631</v>
      </c>
      <c r="B40" s="15" t="s">
        <v>632</v>
      </c>
      <c r="C40" s="15" t="s">
        <v>633</v>
      </c>
      <c r="D40" s="15">
        <v>102868.481</v>
      </c>
      <c r="E40" s="15">
        <v>1688.0984179999998</v>
      </c>
      <c r="F40" s="7">
        <f t="shared" ref="F40" si="3">E40/$E$47*100</f>
        <v>8.8828320250276498</v>
      </c>
    </row>
    <row r="41" spans="1:10" x14ac:dyDescent="0.2">
      <c r="A41" s="16" t="s">
        <v>131</v>
      </c>
      <c r="B41" s="15"/>
      <c r="C41" s="15"/>
      <c r="D41" s="15"/>
      <c r="E41" s="16">
        <f>SUM(E40:E40)</f>
        <v>1688.0984179999998</v>
      </c>
      <c r="F41" s="16">
        <f>SUM(F40:F40)</f>
        <v>8.8828320250276498</v>
      </c>
      <c r="H41" s="1"/>
      <c r="I41" s="1"/>
    </row>
    <row r="42" spans="1:10" x14ac:dyDescent="0.2">
      <c r="A42" s="6"/>
      <c r="B42" s="7"/>
      <c r="C42" s="7"/>
      <c r="D42" s="7"/>
      <c r="E42" s="6"/>
      <c r="F42" s="6"/>
    </row>
    <row r="43" spans="1:10" x14ac:dyDescent="0.2">
      <c r="A43" s="6" t="s">
        <v>131</v>
      </c>
      <c r="B43" s="7"/>
      <c r="C43" s="7"/>
      <c r="D43" s="7"/>
      <c r="E43" s="6">
        <f>E37+E23+E19+E41</f>
        <v>18401.594535700002</v>
      </c>
      <c r="F43" s="6">
        <f>F37+F23+F19+F41</f>
        <v>96.829824322061413</v>
      </c>
      <c r="H43" s="13"/>
      <c r="I43" s="1"/>
      <c r="J43" s="1"/>
    </row>
    <row r="44" spans="1:10" x14ac:dyDescent="0.2">
      <c r="A44" s="7"/>
      <c r="B44" s="7"/>
      <c r="C44" s="7"/>
      <c r="D44" s="7"/>
      <c r="E44" s="7"/>
      <c r="F44" s="7"/>
      <c r="H44" s="13"/>
    </row>
    <row r="45" spans="1:10" x14ac:dyDescent="0.2">
      <c r="A45" s="6" t="s">
        <v>139</v>
      </c>
      <c r="B45" s="7"/>
      <c r="C45" s="7"/>
      <c r="D45" s="7"/>
      <c r="E45" s="6">
        <v>602.46197740000002</v>
      </c>
      <c r="F45" s="6">
        <f t="shared" ref="F45" si="4">E45/$E$47*100</f>
        <v>3.1701756779385866</v>
      </c>
      <c r="H45" s="13"/>
      <c r="I45" s="1"/>
      <c r="J45" s="1"/>
    </row>
    <row r="46" spans="1:10" x14ac:dyDescent="0.2">
      <c r="A46" s="7"/>
      <c r="B46" s="7"/>
      <c r="C46" s="7"/>
      <c r="D46" s="7"/>
      <c r="E46" s="7"/>
      <c r="F46" s="7"/>
      <c r="H46" s="13"/>
    </row>
    <row r="47" spans="1:10" x14ac:dyDescent="0.2">
      <c r="A47" s="8" t="s">
        <v>140</v>
      </c>
      <c r="B47" s="5"/>
      <c r="C47" s="5"/>
      <c r="D47" s="5"/>
      <c r="E47" s="8">
        <f>E43+E45</f>
        <v>19004.0565131</v>
      </c>
      <c r="F47" s="8">
        <f>F43+F45</f>
        <v>100</v>
      </c>
      <c r="H47" s="13"/>
      <c r="I47" s="1"/>
      <c r="J47" s="1"/>
    </row>
    <row r="49" spans="1:4" x14ac:dyDescent="0.2">
      <c r="A49" s="9" t="s">
        <v>141</v>
      </c>
    </row>
    <row r="50" spans="1:4" x14ac:dyDescent="0.2">
      <c r="A50" s="9" t="s">
        <v>142</v>
      </c>
    </row>
    <row r="51" spans="1:4" x14ac:dyDescent="0.2">
      <c r="A51" s="9" t="s">
        <v>143</v>
      </c>
    </row>
    <row r="52" spans="1:4" x14ac:dyDescent="0.2">
      <c r="A52" s="1" t="s">
        <v>144</v>
      </c>
      <c r="B52" s="10">
        <v>23.41</v>
      </c>
      <c r="D52" s="10"/>
    </row>
    <row r="53" spans="1:4" x14ac:dyDescent="0.2">
      <c r="A53" s="1" t="s">
        <v>145</v>
      </c>
      <c r="B53" s="10">
        <v>123.5895</v>
      </c>
      <c r="D53" s="10"/>
    </row>
    <row r="54" spans="1:4" x14ac:dyDescent="0.2">
      <c r="A54" s="1" t="s">
        <v>146</v>
      </c>
      <c r="B54" s="10">
        <v>22.805299999999999</v>
      </c>
      <c r="D54" s="10"/>
    </row>
    <row r="55" spans="1:4" x14ac:dyDescent="0.2">
      <c r="A55" s="1" t="s">
        <v>147</v>
      </c>
      <c r="B55" s="10">
        <v>120.46810000000001</v>
      </c>
      <c r="D55" s="10"/>
    </row>
    <row r="57" spans="1:4" x14ac:dyDescent="0.2">
      <c r="A57" s="9" t="s">
        <v>148</v>
      </c>
    </row>
    <row r="58" spans="1:4" x14ac:dyDescent="0.2">
      <c r="A58" s="1" t="s">
        <v>144</v>
      </c>
      <c r="B58" s="10">
        <v>25.7013</v>
      </c>
      <c r="D58" s="10"/>
    </row>
    <row r="59" spans="1:4" x14ac:dyDescent="0.2">
      <c r="A59" s="1" t="s">
        <v>145</v>
      </c>
      <c r="B59" s="10">
        <v>148.00210000000001</v>
      </c>
      <c r="D59" s="10"/>
    </row>
    <row r="60" spans="1:4" x14ac:dyDescent="0.2">
      <c r="A60" s="1" t="s">
        <v>146</v>
      </c>
      <c r="B60" s="10">
        <v>24.911300000000001</v>
      </c>
      <c r="D60" s="10"/>
    </row>
    <row r="61" spans="1:4" x14ac:dyDescent="0.2">
      <c r="A61" s="1" t="s">
        <v>147</v>
      </c>
      <c r="B61" s="10">
        <v>143.82130000000001</v>
      </c>
      <c r="D61" s="10"/>
    </row>
    <row r="63" spans="1:4" x14ac:dyDescent="0.2">
      <c r="A63" s="9" t="s">
        <v>149</v>
      </c>
      <c r="B63" s="11"/>
    </row>
    <row r="64" spans="1:4" x14ac:dyDescent="0.2">
      <c r="A64" s="22" t="s">
        <v>634</v>
      </c>
      <c r="B64" s="23"/>
      <c r="C64" s="51" t="s">
        <v>635</v>
      </c>
      <c r="D64" s="52"/>
    </row>
    <row r="65" spans="1:4" x14ac:dyDescent="0.2">
      <c r="A65" s="53"/>
      <c r="B65" s="54"/>
      <c r="C65" s="24" t="s">
        <v>636</v>
      </c>
      <c r="D65" s="24" t="s">
        <v>637</v>
      </c>
    </row>
    <row r="66" spans="1:4" x14ac:dyDescent="0.2">
      <c r="A66" s="25" t="s">
        <v>639</v>
      </c>
      <c r="B66" s="26"/>
      <c r="C66" s="27">
        <v>2</v>
      </c>
      <c r="D66" s="27">
        <v>2</v>
      </c>
    </row>
    <row r="67" spans="1:4" x14ac:dyDescent="0.2">
      <c r="A67" s="25" t="s">
        <v>638</v>
      </c>
      <c r="B67" s="26"/>
      <c r="C67" s="27">
        <v>2</v>
      </c>
      <c r="D67" s="27">
        <v>2</v>
      </c>
    </row>
    <row r="69" spans="1:4" x14ac:dyDescent="0.2">
      <c r="A69" s="9" t="s">
        <v>151</v>
      </c>
      <c r="B69" s="12">
        <v>0.19199714140376672</v>
      </c>
    </row>
  </sheetData>
  <mergeCells count="3">
    <mergeCell ref="A1:E1"/>
    <mergeCell ref="C64:D64"/>
    <mergeCell ref="A65:B6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37.5703125" style="1" bestFit="1" customWidth="1"/>
    <col min="3" max="3" width="32.7109375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7" width="9.140625" style="2"/>
    <col min="8" max="8" width="10" style="2" bestFit="1" customWidth="1"/>
    <col min="9" max="16384" width="9.140625" style="2"/>
  </cols>
  <sheetData>
    <row r="1" spans="1:6" x14ac:dyDescent="0.2">
      <c r="A1" s="50" t="s">
        <v>428</v>
      </c>
      <c r="B1" s="50"/>
      <c r="C1" s="50"/>
      <c r="D1" s="50"/>
      <c r="E1" s="50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7">
        <v>301393</v>
      </c>
      <c r="E8" s="7">
        <v>6045.039401</v>
      </c>
      <c r="F8" s="7">
        <f>E8/$E$54*100</f>
        <v>8.6910020278259079</v>
      </c>
    </row>
    <row r="9" spans="1:6" x14ac:dyDescent="0.2">
      <c r="A9" s="7" t="s">
        <v>30</v>
      </c>
      <c r="B9" s="7" t="s">
        <v>31</v>
      </c>
      <c r="C9" s="7" t="s">
        <v>11</v>
      </c>
      <c r="D9" s="7">
        <v>674136</v>
      </c>
      <c r="E9" s="7">
        <v>4001.671296</v>
      </c>
      <c r="F9" s="7">
        <f t="shared" ref="F9:F40" si="0">E9/$E$54*100</f>
        <v>5.7532351803158628</v>
      </c>
    </row>
    <row r="10" spans="1:6" x14ac:dyDescent="0.2">
      <c r="A10" s="7" t="s">
        <v>23</v>
      </c>
      <c r="B10" s="7" t="s">
        <v>24</v>
      </c>
      <c r="C10" s="7" t="s">
        <v>11</v>
      </c>
      <c r="D10" s="7">
        <v>880192</v>
      </c>
      <c r="E10" s="7">
        <v>3119.4004479999999</v>
      </c>
      <c r="F10" s="7">
        <f t="shared" si="0"/>
        <v>4.4847872479845643</v>
      </c>
    </row>
    <row r="11" spans="1:6" x14ac:dyDescent="0.2">
      <c r="A11" s="7" t="s">
        <v>39</v>
      </c>
      <c r="B11" s="7" t="s">
        <v>40</v>
      </c>
      <c r="C11" s="7" t="s">
        <v>11</v>
      </c>
      <c r="D11" s="7">
        <v>902639</v>
      </c>
      <c r="E11" s="7">
        <v>2827.5166675</v>
      </c>
      <c r="F11" s="7">
        <f t="shared" si="0"/>
        <v>4.0651435765478903</v>
      </c>
    </row>
    <row r="12" spans="1:6" x14ac:dyDescent="0.2">
      <c r="A12" s="7" t="s">
        <v>15</v>
      </c>
      <c r="B12" s="7" t="s">
        <v>16</v>
      </c>
      <c r="C12" s="7" t="s">
        <v>11</v>
      </c>
      <c r="D12" s="7">
        <v>752962</v>
      </c>
      <c r="E12" s="7">
        <v>2657.5793789999998</v>
      </c>
      <c r="F12" s="7">
        <f t="shared" si="0"/>
        <v>3.8208233627354842</v>
      </c>
    </row>
    <row r="13" spans="1:6" x14ac:dyDescent="0.2">
      <c r="A13" s="7" t="s">
        <v>25</v>
      </c>
      <c r="B13" s="7" t="s">
        <v>26</v>
      </c>
      <c r="C13" s="7" t="s">
        <v>27</v>
      </c>
      <c r="D13" s="7">
        <v>343240</v>
      </c>
      <c r="E13" s="7">
        <v>2619.0928199999998</v>
      </c>
      <c r="F13" s="7">
        <f t="shared" si="0"/>
        <v>3.76549092565365</v>
      </c>
    </row>
    <row r="14" spans="1:6" x14ac:dyDescent="0.2">
      <c r="A14" s="7" t="s">
        <v>12</v>
      </c>
      <c r="B14" s="7" t="s">
        <v>13</v>
      </c>
      <c r="C14" s="7" t="s">
        <v>14</v>
      </c>
      <c r="D14" s="7">
        <v>216449</v>
      </c>
      <c r="E14" s="7">
        <v>2489.7046224999999</v>
      </c>
      <c r="F14" s="7">
        <f t="shared" si="0"/>
        <v>3.5794684678573918</v>
      </c>
    </row>
    <row r="15" spans="1:6" x14ac:dyDescent="0.2">
      <c r="A15" s="7" t="s">
        <v>294</v>
      </c>
      <c r="B15" s="7" t="s">
        <v>295</v>
      </c>
      <c r="C15" s="7" t="s">
        <v>63</v>
      </c>
      <c r="D15" s="7">
        <v>203574</v>
      </c>
      <c r="E15" s="7">
        <v>2361.560187</v>
      </c>
      <c r="F15" s="7">
        <f t="shared" si="0"/>
        <v>3.3952341767457623</v>
      </c>
    </row>
    <row r="16" spans="1:6" x14ac:dyDescent="0.2">
      <c r="A16" s="7" t="s">
        <v>28</v>
      </c>
      <c r="B16" s="7" t="s">
        <v>29</v>
      </c>
      <c r="C16" s="7" t="s">
        <v>11</v>
      </c>
      <c r="D16" s="7">
        <v>197693</v>
      </c>
      <c r="E16" s="7">
        <v>2192.3165235000001</v>
      </c>
      <c r="F16" s="7">
        <f t="shared" si="0"/>
        <v>3.1519111932046027</v>
      </c>
    </row>
    <row r="17" spans="1:6" x14ac:dyDescent="0.2">
      <c r="A17" s="7" t="s">
        <v>418</v>
      </c>
      <c r="B17" s="7" t="s">
        <v>419</v>
      </c>
      <c r="C17" s="7" t="s">
        <v>19</v>
      </c>
      <c r="D17" s="7">
        <v>891782</v>
      </c>
      <c r="E17" s="7">
        <v>2024.3451399999999</v>
      </c>
      <c r="F17" s="7">
        <f t="shared" si="0"/>
        <v>2.9104173769072714</v>
      </c>
    </row>
    <row r="18" spans="1:6" x14ac:dyDescent="0.2">
      <c r="A18" s="7" t="s">
        <v>86</v>
      </c>
      <c r="B18" s="7" t="s">
        <v>87</v>
      </c>
      <c r="C18" s="7" t="s">
        <v>88</v>
      </c>
      <c r="D18" s="7">
        <v>508847</v>
      </c>
      <c r="E18" s="7">
        <v>2023.6845189999999</v>
      </c>
      <c r="F18" s="7">
        <f t="shared" si="0"/>
        <v>2.9094675967537</v>
      </c>
    </row>
    <row r="19" spans="1:6" x14ac:dyDescent="0.2">
      <c r="A19" s="7" t="s">
        <v>43</v>
      </c>
      <c r="B19" s="7" t="s">
        <v>44</v>
      </c>
      <c r="C19" s="7" t="s">
        <v>27</v>
      </c>
      <c r="D19" s="7">
        <v>484457</v>
      </c>
      <c r="E19" s="7">
        <v>1935.4057150000001</v>
      </c>
      <c r="F19" s="7">
        <f t="shared" si="0"/>
        <v>2.7825484464085219</v>
      </c>
    </row>
    <row r="20" spans="1:6" x14ac:dyDescent="0.2">
      <c r="A20" s="7" t="s">
        <v>32</v>
      </c>
      <c r="B20" s="7" t="s">
        <v>33</v>
      </c>
      <c r="C20" s="7" t="s">
        <v>34</v>
      </c>
      <c r="D20" s="7">
        <v>83948</v>
      </c>
      <c r="E20" s="7">
        <v>1868.1368179999999</v>
      </c>
      <c r="F20" s="7">
        <f t="shared" si="0"/>
        <v>2.6858354092462</v>
      </c>
    </row>
    <row r="21" spans="1:6" x14ac:dyDescent="0.2">
      <c r="A21" s="7" t="s">
        <v>120</v>
      </c>
      <c r="B21" s="7" t="s">
        <v>121</v>
      </c>
      <c r="C21" s="7" t="s">
        <v>111</v>
      </c>
      <c r="D21" s="7">
        <v>1247117</v>
      </c>
      <c r="E21" s="7">
        <v>1850.0980695000001</v>
      </c>
      <c r="F21" s="7">
        <f t="shared" si="0"/>
        <v>2.6599009546639842</v>
      </c>
    </row>
    <row r="22" spans="1:6" x14ac:dyDescent="0.2">
      <c r="A22" s="7" t="s">
        <v>260</v>
      </c>
      <c r="B22" s="7" t="s">
        <v>261</v>
      </c>
      <c r="C22" s="7" t="s">
        <v>161</v>
      </c>
      <c r="D22" s="7">
        <v>312871</v>
      </c>
      <c r="E22" s="7">
        <v>1783.6775709999999</v>
      </c>
      <c r="F22" s="7">
        <f t="shared" si="0"/>
        <v>2.5644076668853777</v>
      </c>
    </row>
    <row r="23" spans="1:6" x14ac:dyDescent="0.2">
      <c r="A23" s="7" t="s">
        <v>420</v>
      </c>
      <c r="B23" s="7" t="s">
        <v>421</v>
      </c>
      <c r="C23" s="7" t="s">
        <v>14</v>
      </c>
      <c r="D23" s="7">
        <v>126574</v>
      </c>
      <c r="E23" s="7">
        <v>1710.7108969999999</v>
      </c>
      <c r="F23" s="7">
        <f t="shared" si="0"/>
        <v>2.4595028896571587</v>
      </c>
    </row>
    <row r="24" spans="1:6" x14ac:dyDescent="0.2">
      <c r="A24" s="7" t="s">
        <v>355</v>
      </c>
      <c r="B24" s="7" t="s">
        <v>356</v>
      </c>
      <c r="C24" s="7" t="s">
        <v>640</v>
      </c>
      <c r="D24" s="7">
        <v>867933</v>
      </c>
      <c r="E24" s="7">
        <v>1660.3558290000001</v>
      </c>
      <c r="F24" s="7">
        <f t="shared" si="0"/>
        <v>2.3871070012156514</v>
      </c>
    </row>
    <row r="25" spans="1:6" x14ac:dyDescent="0.2">
      <c r="A25" s="7" t="s">
        <v>17</v>
      </c>
      <c r="B25" s="7" t="s">
        <v>18</v>
      </c>
      <c r="C25" s="7" t="s">
        <v>19</v>
      </c>
      <c r="D25" s="7">
        <v>116490</v>
      </c>
      <c r="E25" s="7">
        <v>1650.0808500000001</v>
      </c>
      <c r="F25" s="7">
        <f t="shared" si="0"/>
        <v>2.3723345808224781</v>
      </c>
    </row>
    <row r="26" spans="1:6" x14ac:dyDescent="0.2">
      <c r="A26" s="7" t="s">
        <v>97</v>
      </c>
      <c r="B26" s="7" t="s">
        <v>98</v>
      </c>
      <c r="C26" s="7" t="s">
        <v>88</v>
      </c>
      <c r="D26" s="7">
        <v>332919</v>
      </c>
      <c r="E26" s="7">
        <v>1638.960237</v>
      </c>
      <c r="F26" s="7">
        <f t="shared" si="0"/>
        <v>2.3563463855895934</v>
      </c>
    </row>
    <row r="27" spans="1:6" x14ac:dyDescent="0.2">
      <c r="A27" s="7" t="s">
        <v>55</v>
      </c>
      <c r="B27" s="7" t="s">
        <v>56</v>
      </c>
      <c r="C27" s="7" t="s">
        <v>27</v>
      </c>
      <c r="D27" s="7">
        <v>45848</v>
      </c>
      <c r="E27" s="7">
        <v>1530.0165320000001</v>
      </c>
      <c r="F27" s="7">
        <f t="shared" si="0"/>
        <v>2.1997171399775239</v>
      </c>
    </row>
    <row r="28" spans="1:6" x14ac:dyDescent="0.2">
      <c r="A28" s="7" t="s">
        <v>367</v>
      </c>
      <c r="B28" s="7" t="s">
        <v>368</v>
      </c>
      <c r="C28" s="7" t="s">
        <v>63</v>
      </c>
      <c r="D28" s="7">
        <v>136430</v>
      </c>
      <c r="E28" s="7">
        <v>1521.05807</v>
      </c>
      <c r="F28" s="7">
        <f t="shared" si="0"/>
        <v>2.1868374867207856</v>
      </c>
    </row>
    <row r="29" spans="1:6" x14ac:dyDescent="0.2">
      <c r="A29" s="7" t="s">
        <v>422</v>
      </c>
      <c r="B29" s="7" t="s">
        <v>423</v>
      </c>
      <c r="C29" s="7" t="s">
        <v>14</v>
      </c>
      <c r="D29" s="7">
        <v>36067</v>
      </c>
      <c r="E29" s="7">
        <v>1508.5563755000001</v>
      </c>
      <c r="F29" s="7">
        <f t="shared" si="0"/>
        <v>2.1688636994477388</v>
      </c>
    </row>
    <row r="30" spans="1:6" x14ac:dyDescent="0.2">
      <c r="A30" s="7" t="s">
        <v>45</v>
      </c>
      <c r="B30" s="7" t="s">
        <v>46</v>
      </c>
      <c r="C30" s="7" t="s">
        <v>34</v>
      </c>
      <c r="D30" s="7">
        <v>321117</v>
      </c>
      <c r="E30" s="7">
        <v>1367.316186</v>
      </c>
      <c r="F30" s="7">
        <f t="shared" si="0"/>
        <v>1.9658015369162667</v>
      </c>
    </row>
    <row r="31" spans="1:6" x14ac:dyDescent="0.2">
      <c r="A31" s="7" t="s">
        <v>306</v>
      </c>
      <c r="B31" s="7" t="s">
        <v>307</v>
      </c>
      <c r="C31" s="7" t="s">
        <v>111</v>
      </c>
      <c r="D31" s="7">
        <v>218842</v>
      </c>
      <c r="E31" s="7">
        <v>1366.0117640000001</v>
      </c>
      <c r="F31" s="7">
        <f t="shared" si="0"/>
        <v>1.9639261588591332</v>
      </c>
    </row>
    <row r="32" spans="1:6" x14ac:dyDescent="0.2">
      <c r="A32" s="7" t="s">
        <v>50</v>
      </c>
      <c r="B32" s="7" t="s">
        <v>51</v>
      </c>
      <c r="C32" s="7" t="s">
        <v>52</v>
      </c>
      <c r="D32" s="7">
        <v>115439</v>
      </c>
      <c r="E32" s="7">
        <v>1323.5658544999999</v>
      </c>
      <c r="F32" s="7">
        <f t="shared" si="0"/>
        <v>1.9029013315476038</v>
      </c>
    </row>
    <row r="33" spans="1:8" x14ac:dyDescent="0.2">
      <c r="A33" s="7" t="s">
        <v>227</v>
      </c>
      <c r="B33" s="7" t="s">
        <v>228</v>
      </c>
      <c r="C33" s="7" t="s">
        <v>52</v>
      </c>
      <c r="D33" s="7">
        <v>115000</v>
      </c>
      <c r="E33" s="7">
        <v>1297.5450000000001</v>
      </c>
      <c r="F33" s="7">
        <f t="shared" si="0"/>
        <v>1.8654909386247969</v>
      </c>
    </row>
    <row r="34" spans="1:8" x14ac:dyDescent="0.2">
      <c r="A34" s="7" t="s">
        <v>47</v>
      </c>
      <c r="B34" s="7" t="s">
        <v>48</v>
      </c>
      <c r="C34" s="7" t="s">
        <v>49</v>
      </c>
      <c r="D34" s="7">
        <v>725989</v>
      </c>
      <c r="E34" s="7">
        <v>1235.9962725</v>
      </c>
      <c r="F34" s="7">
        <f t="shared" si="0"/>
        <v>1.777001835406691</v>
      </c>
    </row>
    <row r="35" spans="1:8" x14ac:dyDescent="0.2">
      <c r="A35" s="7" t="s">
        <v>424</v>
      </c>
      <c r="B35" s="7" t="s">
        <v>425</v>
      </c>
      <c r="C35" s="7" t="s">
        <v>111</v>
      </c>
      <c r="D35" s="7">
        <v>50800</v>
      </c>
      <c r="E35" s="7">
        <v>1206.8556000000001</v>
      </c>
      <c r="F35" s="7">
        <f t="shared" si="0"/>
        <v>1.7351060549180124</v>
      </c>
    </row>
    <row r="36" spans="1:8" x14ac:dyDescent="0.2">
      <c r="A36" s="7" t="s">
        <v>237</v>
      </c>
      <c r="B36" s="7" t="s">
        <v>238</v>
      </c>
      <c r="C36" s="7" t="s">
        <v>239</v>
      </c>
      <c r="D36" s="7">
        <v>395918</v>
      </c>
      <c r="E36" s="7">
        <v>1185.9723690000001</v>
      </c>
      <c r="F36" s="7">
        <f t="shared" si="0"/>
        <v>1.7050820648446749</v>
      </c>
    </row>
    <row r="37" spans="1:8" x14ac:dyDescent="0.2">
      <c r="A37" s="7" t="s">
        <v>35</v>
      </c>
      <c r="B37" s="7" t="s">
        <v>36</v>
      </c>
      <c r="C37" s="7" t="s">
        <v>14</v>
      </c>
      <c r="D37" s="7">
        <v>117474</v>
      </c>
      <c r="E37" s="7">
        <v>1158.9397469999999</v>
      </c>
      <c r="F37" s="7">
        <f t="shared" si="0"/>
        <v>1.6662170456058283</v>
      </c>
    </row>
    <row r="38" spans="1:8" x14ac:dyDescent="0.2">
      <c r="A38" s="7" t="s">
        <v>37</v>
      </c>
      <c r="B38" s="7" t="s">
        <v>38</v>
      </c>
      <c r="C38" s="7" t="s">
        <v>19</v>
      </c>
      <c r="D38" s="7">
        <v>187984</v>
      </c>
      <c r="E38" s="7">
        <v>1137.3032000000001</v>
      </c>
      <c r="F38" s="7">
        <f t="shared" si="0"/>
        <v>1.6351100070278755</v>
      </c>
    </row>
    <row r="39" spans="1:8" x14ac:dyDescent="0.2">
      <c r="A39" s="7" t="s">
        <v>78</v>
      </c>
      <c r="B39" s="7" t="s">
        <v>79</v>
      </c>
      <c r="C39" s="7" t="s">
        <v>80</v>
      </c>
      <c r="D39" s="7">
        <v>639433</v>
      </c>
      <c r="E39" s="7">
        <v>1042.5955065000001</v>
      </c>
      <c r="F39" s="7">
        <f t="shared" si="0"/>
        <v>1.4989479902636751</v>
      </c>
    </row>
    <row r="40" spans="1:8" x14ac:dyDescent="0.2">
      <c r="A40" s="7" t="s">
        <v>162</v>
      </c>
      <c r="B40" s="7" t="s">
        <v>163</v>
      </c>
      <c r="C40" s="7" t="s">
        <v>22</v>
      </c>
      <c r="D40" s="7">
        <v>1037236</v>
      </c>
      <c r="E40" s="7">
        <v>965.66671599999995</v>
      </c>
      <c r="F40" s="7">
        <f t="shared" si="0"/>
        <v>1.3883468461051947</v>
      </c>
    </row>
    <row r="41" spans="1:8" x14ac:dyDescent="0.2">
      <c r="A41" s="6" t="s">
        <v>131</v>
      </c>
      <c r="B41" s="7"/>
      <c r="C41" s="7"/>
      <c r="D41" s="7"/>
      <c r="E41" s="6">
        <f xml:space="preserve"> SUM(E8:E40)</f>
        <v>64306.736183000008</v>
      </c>
      <c r="F41" s="6">
        <f>SUM(F8:F40)</f>
        <v>92.454314603286861</v>
      </c>
    </row>
    <row r="42" spans="1:8" x14ac:dyDescent="0.2">
      <c r="A42" s="7"/>
      <c r="B42" s="7"/>
      <c r="C42" s="7"/>
      <c r="D42" s="7"/>
      <c r="E42" s="7"/>
      <c r="F42" s="7"/>
    </row>
    <row r="43" spans="1:8" x14ac:dyDescent="0.2">
      <c r="A43" s="6" t="s">
        <v>132</v>
      </c>
      <c r="B43" s="7"/>
      <c r="C43" s="7"/>
      <c r="D43" s="7"/>
      <c r="E43" s="7"/>
      <c r="F43" s="7"/>
    </row>
    <row r="44" spans="1:8" x14ac:dyDescent="0.2">
      <c r="A44" s="7" t="s">
        <v>133</v>
      </c>
      <c r="B44" s="7" t="s">
        <v>134</v>
      </c>
      <c r="C44" s="7" t="s">
        <v>135</v>
      </c>
      <c r="D44" s="7">
        <v>44170</v>
      </c>
      <c r="E44" s="7">
        <v>0.71997100000000003</v>
      </c>
      <c r="F44" s="7">
        <f t="shared" ref="F44:F47" si="1">E44/$E$54*100</f>
        <v>1.0351081284831227E-3</v>
      </c>
    </row>
    <row r="45" spans="1:8" x14ac:dyDescent="0.2">
      <c r="A45" s="7" t="s">
        <v>136</v>
      </c>
      <c r="B45" s="7" t="s">
        <v>426</v>
      </c>
      <c r="C45" s="7" t="s">
        <v>135</v>
      </c>
      <c r="D45" s="7">
        <v>489000</v>
      </c>
      <c r="E45" s="7">
        <v>4.8899999999999999E-2</v>
      </c>
      <c r="F45" s="7">
        <f t="shared" si="1"/>
        <v>7.0303925412030068E-5</v>
      </c>
      <c r="H45" s="1"/>
    </row>
    <row r="46" spans="1:8" x14ac:dyDescent="0.2">
      <c r="A46" s="7" t="s">
        <v>136</v>
      </c>
      <c r="B46" s="7" t="s">
        <v>137</v>
      </c>
      <c r="C46" s="7" t="s">
        <v>135</v>
      </c>
      <c r="D46" s="7">
        <v>98000</v>
      </c>
      <c r="E46" s="7">
        <v>9.7999999999999997E-3</v>
      </c>
      <c r="F46" s="7">
        <f t="shared" si="1"/>
        <v>1.4089539244128724E-5</v>
      </c>
    </row>
    <row r="47" spans="1:8" x14ac:dyDescent="0.2">
      <c r="A47" s="7" t="s">
        <v>136</v>
      </c>
      <c r="B47" s="7" t="s">
        <v>427</v>
      </c>
      <c r="C47" s="7" t="s">
        <v>135</v>
      </c>
      <c r="D47" s="7">
        <v>23815</v>
      </c>
      <c r="E47" s="7">
        <v>2.3814999999999999E-3</v>
      </c>
      <c r="F47" s="7">
        <f t="shared" si="1"/>
        <v>3.4239018071318934E-6</v>
      </c>
    </row>
    <row r="48" spans="1:8" x14ac:dyDescent="0.2">
      <c r="A48" s="6" t="s">
        <v>131</v>
      </c>
      <c r="B48" s="7"/>
      <c r="C48" s="7"/>
      <c r="D48" s="7"/>
      <c r="E48" s="6">
        <f>SUM(E44:E47)</f>
        <v>0.78105250000000015</v>
      </c>
      <c r="F48" s="6">
        <f>SUM(F44:F47)</f>
        <v>1.1229254949464132E-3</v>
      </c>
    </row>
    <row r="49" spans="1:10" x14ac:dyDescent="0.2">
      <c r="A49" s="7"/>
      <c r="B49" s="7"/>
      <c r="C49" s="7"/>
      <c r="D49" s="7"/>
      <c r="E49" s="7"/>
      <c r="F49" s="7"/>
    </row>
    <row r="50" spans="1:10" x14ac:dyDescent="0.2">
      <c r="A50" s="6" t="s">
        <v>131</v>
      </c>
      <c r="B50" s="7"/>
      <c r="C50" s="7"/>
      <c r="D50" s="7"/>
      <c r="E50" s="6">
        <f>E41+E48</f>
        <v>64307.51723550001</v>
      </c>
      <c r="F50" s="6">
        <f>F41+F48</f>
        <v>92.4554375287818</v>
      </c>
      <c r="I50" s="1"/>
      <c r="J50" s="1"/>
    </row>
    <row r="51" spans="1:10" x14ac:dyDescent="0.2">
      <c r="A51" s="7"/>
      <c r="B51" s="7"/>
      <c r="C51" s="7"/>
      <c r="D51" s="7"/>
      <c r="E51" s="7"/>
      <c r="F51" s="7"/>
    </row>
    <row r="52" spans="1:10" x14ac:dyDescent="0.2">
      <c r="A52" s="6" t="s">
        <v>139</v>
      </c>
      <c r="B52" s="7"/>
      <c r="C52" s="7"/>
      <c r="D52" s="7"/>
      <c r="E52" s="6">
        <v>5247.6316604000003</v>
      </c>
      <c r="F52" s="6">
        <f t="shared" ref="F52" si="2">E52/$E$54*100</f>
        <v>7.5445624712181827</v>
      </c>
      <c r="I52" s="1"/>
      <c r="J52" s="1"/>
    </row>
    <row r="53" spans="1:10" x14ac:dyDescent="0.2">
      <c r="A53" s="7"/>
      <c r="B53" s="7"/>
      <c r="C53" s="7"/>
      <c r="D53" s="7"/>
      <c r="E53" s="7"/>
      <c r="F53" s="7"/>
    </row>
    <row r="54" spans="1:10" x14ac:dyDescent="0.2">
      <c r="A54" s="8" t="s">
        <v>140</v>
      </c>
      <c r="B54" s="5"/>
      <c r="C54" s="5"/>
      <c r="D54" s="5"/>
      <c r="E54" s="8">
        <f>E50+E52</f>
        <v>69555.148895900013</v>
      </c>
      <c r="F54" s="8">
        <f>F50+F52</f>
        <v>99.999999999999986</v>
      </c>
      <c r="I54" s="1"/>
      <c r="J54" s="1"/>
    </row>
    <row r="56" spans="1:10" x14ac:dyDescent="0.2">
      <c r="A56" s="9" t="s">
        <v>141</v>
      </c>
    </row>
    <row r="57" spans="1:10" x14ac:dyDescent="0.2">
      <c r="A57" s="9" t="s">
        <v>142</v>
      </c>
    </row>
    <row r="58" spans="1:10" x14ac:dyDescent="0.2">
      <c r="A58" s="9" t="s">
        <v>143</v>
      </c>
    </row>
    <row r="59" spans="1:10" x14ac:dyDescent="0.2">
      <c r="A59" s="1" t="s">
        <v>144</v>
      </c>
      <c r="B59" s="10">
        <v>22.258900000000001</v>
      </c>
      <c r="D59" s="10"/>
    </row>
    <row r="60" spans="1:10" x14ac:dyDescent="0.2">
      <c r="A60" s="1" t="s">
        <v>145</v>
      </c>
      <c r="B60" s="10">
        <v>73.185500000000005</v>
      </c>
      <c r="D60" s="10"/>
    </row>
    <row r="61" spans="1:10" x14ac:dyDescent="0.2">
      <c r="A61" s="1" t="s">
        <v>146</v>
      </c>
      <c r="B61" s="10">
        <v>21.5655</v>
      </c>
      <c r="D61" s="10"/>
    </row>
    <row r="62" spans="1:10" x14ac:dyDescent="0.2">
      <c r="A62" s="1" t="s">
        <v>147</v>
      </c>
      <c r="B62" s="10">
        <v>71.157300000000006</v>
      </c>
      <c r="D62" s="10"/>
    </row>
    <row r="64" spans="1:10" x14ac:dyDescent="0.2">
      <c r="A64" s="9" t="s">
        <v>148</v>
      </c>
    </row>
    <row r="65" spans="1:4" x14ac:dyDescent="0.2">
      <c r="A65" s="1" t="s">
        <v>144</v>
      </c>
      <c r="B65" s="10">
        <v>22.863800000000001</v>
      </c>
      <c r="C65" s="13"/>
      <c r="D65" s="10"/>
    </row>
    <row r="66" spans="1:4" x14ac:dyDescent="0.2">
      <c r="A66" s="1" t="s">
        <v>145</v>
      </c>
      <c r="B66" s="10">
        <v>81.233800000000002</v>
      </c>
      <c r="C66" s="13"/>
      <c r="D66" s="10"/>
    </row>
    <row r="67" spans="1:4" x14ac:dyDescent="0.2">
      <c r="A67" s="1" t="s">
        <v>146</v>
      </c>
      <c r="B67" s="10">
        <v>21.9998</v>
      </c>
      <c r="C67" s="13"/>
      <c r="D67" s="10"/>
    </row>
    <row r="68" spans="1:4" x14ac:dyDescent="0.2">
      <c r="A68" s="1" t="s">
        <v>147</v>
      </c>
      <c r="B68" s="10">
        <v>78.653099999999995</v>
      </c>
      <c r="C68" s="13"/>
      <c r="D68" s="10"/>
    </row>
    <row r="70" spans="1:4" x14ac:dyDescent="0.2">
      <c r="A70" s="9" t="s">
        <v>149</v>
      </c>
      <c r="B70" s="11"/>
    </row>
    <row r="71" spans="1:4" x14ac:dyDescent="0.2">
      <c r="A71" s="22" t="s">
        <v>634</v>
      </c>
      <c r="B71" s="23"/>
      <c r="C71" s="51" t="s">
        <v>635</v>
      </c>
      <c r="D71" s="52"/>
    </row>
    <row r="72" spans="1:4" x14ac:dyDescent="0.2">
      <c r="A72" s="53"/>
      <c r="B72" s="54"/>
      <c r="C72" s="24" t="s">
        <v>636</v>
      </c>
      <c r="D72" s="24" t="s">
        <v>637</v>
      </c>
    </row>
    <row r="73" spans="1:4" x14ac:dyDescent="0.2">
      <c r="A73" s="25" t="s">
        <v>639</v>
      </c>
      <c r="B73" s="26"/>
      <c r="C73" s="27">
        <v>1.75</v>
      </c>
      <c r="D73" s="27">
        <v>1.75</v>
      </c>
    </row>
    <row r="74" spans="1:4" x14ac:dyDescent="0.2">
      <c r="A74" s="25" t="s">
        <v>638</v>
      </c>
      <c r="B74" s="26"/>
      <c r="C74" s="27">
        <v>1.75</v>
      </c>
      <c r="D74" s="27">
        <v>1.75</v>
      </c>
    </row>
    <row r="75" spans="1:4" x14ac:dyDescent="0.2">
      <c r="A75" s="28"/>
      <c r="B75" s="28"/>
      <c r="C75" s="29"/>
      <c r="D75" s="29"/>
    </row>
    <row r="76" spans="1:4" x14ac:dyDescent="0.2">
      <c r="A76" s="9" t="s">
        <v>151</v>
      </c>
      <c r="B76" s="12">
        <v>0.14063852160482077</v>
      </c>
    </row>
  </sheetData>
  <mergeCells count="3">
    <mergeCell ref="A1:E1"/>
    <mergeCell ref="C71:D71"/>
    <mergeCell ref="A72:B7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44.5703125" style="1" bestFit="1" customWidth="1"/>
    <col min="3" max="3" width="20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7" width="9.140625" style="2"/>
    <col min="8" max="8" width="10" style="2" bestFit="1" customWidth="1"/>
    <col min="9" max="16384" width="9.140625" style="2"/>
  </cols>
  <sheetData>
    <row r="1" spans="1:6" x14ac:dyDescent="0.2">
      <c r="A1" s="50" t="s">
        <v>417</v>
      </c>
      <c r="B1" s="50"/>
      <c r="C1" s="50"/>
      <c r="D1" s="50"/>
      <c r="E1" s="50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363</v>
      </c>
      <c r="B8" s="7" t="s">
        <v>364</v>
      </c>
      <c r="C8" s="7" t="s">
        <v>111</v>
      </c>
      <c r="D8" s="7">
        <v>302128</v>
      </c>
      <c r="E8" s="7">
        <v>8485.1138159999991</v>
      </c>
      <c r="F8" s="7">
        <f>E8/$E$61*100</f>
        <v>7.6817825921705731</v>
      </c>
    </row>
    <row r="9" spans="1:6" x14ac:dyDescent="0.2">
      <c r="A9" s="7" t="s">
        <v>9</v>
      </c>
      <c r="B9" s="7" t="s">
        <v>10</v>
      </c>
      <c r="C9" s="7" t="s">
        <v>11</v>
      </c>
      <c r="D9" s="7">
        <v>348200</v>
      </c>
      <c r="E9" s="7">
        <v>6983.8473999999997</v>
      </c>
      <c r="F9" s="7">
        <f t="shared" ref="F9:F34" si="0">E9/$E$61*100</f>
        <v>6.3226491178625484</v>
      </c>
    </row>
    <row r="10" spans="1:6" x14ac:dyDescent="0.2">
      <c r="A10" s="7" t="s">
        <v>365</v>
      </c>
      <c r="B10" s="7" t="s">
        <v>366</v>
      </c>
      <c r="C10" s="7" t="s">
        <v>359</v>
      </c>
      <c r="D10" s="7">
        <v>828227</v>
      </c>
      <c r="E10" s="7">
        <v>5954.9521299999997</v>
      </c>
      <c r="F10" s="7">
        <f t="shared" si="0"/>
        <v>5.3911648802146228</v>
      </c>
    </row>
    <row r="11" spans="1:6" x14ac:dyDescent="0.2">
      <c r="A11" s="7" t="s">
        <v>15</v>
      </c>
      <c r="B11" s="7" t="s">
        <v>16</v>
      </c>
      <c r="C11" s="7" t="s">
        <v>11</v>
      </c>
      <c r="D11" s="7">
        <v>1429200</v>
      </c>
      <c r="E11" s="7">
        <v>5044.3613999999998</v>
      </c>
      <c r="F11" s="7">
        <f t="shared" si="0"/>
        <v>4.5667846573924118</v>
      </c>
    </row>
    <row r="12" spans="1:6" x14ac:dyDescent="0.2">
      <c r="A12" s="7" t="s">
        <v>319</v>
      </c>
      <c r="B12" s="7" t="s">
        <v>320</v>
      </c>
      <c r="C12" s="7" t="s">
        <v>88</v>
      </c>
      <c r="D12" s="7">
        <v>510600</v>
      </c>
      <c r="E12" s="7">
        <v>4908.3977999999997</v>
      </c>
      <c r="F12" s="7">
        <f t="shared" si="0"/>
        <v>4.4436934604682907</v>
      </c>
    </row>
    <row r="13" spans="1:6" x14ac:dyDescent="0.2">
      <c r="A13" s="7" t="s">
        <v>23</v>
      </c>
      <c r="B13" s="7" t="s">
        <v>24</v>
      </c>
      <c r="C13" s="7" t="s">
        <v>11</v>
      </c>
      <c r="D13" s="7">
        <v>1256200</v>
      </c>
      <c r="E13" s="7">
        <v>4451.9727999999996</v>
      </c>
      <c r="F13" s="7">
        <f t="shared" si="0"/>
        <v>4.0304806626599623</v>
      </c>
    </row>
    <row r="14" spans="1:6" x14ac:dyDescent="0.2">
      <c r="A14" s="7" t="s">
        <v>367</v>
      </c>
      <c r="B14" s="7" t="s">
        <v>368</v>
      </c>
      <c r="C14" s="7" t="s">
        <v>63</v>
      </c>
      <c r="D14" s="7">
        <v>376875</v>
      </c>
      <c r="E14" s="7">
        <v>4201.7793750000001</v>
      </c>
      <c r="F14" s="7">
        <f t="shared" si="0"/>
        <v>3.8039743907916432</v>
      </c>
    </row>
    <row r="15" spans="1:6" x14ac:dyDescent="0.2">
      <c r="A15" s="7" t="s">
        <v>95</v>
      </c>
      <c r="B15" s="7" t="s">
        <v>96</v>
      </c>
      <c r="C15" s="7" t="s">
        <v>85</v>
      </c>
      <c r="D15" s="7">
        <v>1427100</v>
      </c>
      <c r="E15" s="7">
        <v>3636.9643500000002</v>
      </c>
      <c r="F15" s="7">
        <f t="shared" si="0"/>
        <v>3.2926334328589477</v>
      </c>
    </row>
    <row r="16" spans="1:6" x14ac:dyDescent="0.2">
      <c r="A16" s="7" t="s">
        <v>225</v>
      </c>
      <c r="B16" s="7" t="s">
        <v>226</v>
      </c>
      <c r="C16" s="7" t="s">
        <v>27</v>
      </c>
      <c r="D16" s="7">
        <v>1458906</v>
      </c>
      <c r="E16" s="7">
        <v>3275.9734229999999</v>
      </c>
      <c r="F16" s="7">
        <f t="shared" si="0"/>
        <v>2.9658194526232204</v>
      </c>
    </row>
    <row r="17" spans="1:6" x14ac:dyDescent="0.2">
      <c r="A17" s="7" t="s">
        <v>369</v>
      </c>
      <c r="B17" s="7" t="s">
        <v>370</v>
      </c>
      <c r="C17" s="7" t="s">
        <v>111</v>
      </c>
      <c r="D17" s="7">
        <v>1043473</v>
      </c>
      <c r="E17" s="7">
        <v>2929.0287109999999</v>
      </c>
      <c r="F17" s="7">
        <f t="shared" si="0"/>
        <v>2.6517218568948437</v>
      </c>
    </row>
    <row r="18" spans="1:6" x14ac:dyDescent="0.2">
      <c r="A18" s="7" t="s">
        <v>371</v>
      </c>
      <c r="B18" s="7" t="s">
        <v>372</v>
      </c>
      <c r="C18" s="7" t="s">
        <v>111</v>
      </c>
      <c r="D18" s="7">
        <v>345063</v>
      </c>
      <c r="E18" s="7">
        <v>2921.4758895</v>
      </c>
      <c r="F18" s="7">
        <f t="shared" si="0"/>
        <v>2.6448841015059807</v>
      </c>
    </row>
    <row r="19" spans="1:6" x14ac:dyDescent="0.2">
      <c r="A19" s="7" t="s">
        <v>373</v>
      </c>
      <c r="B19" s="7" t="s">
        <v>374</v>
      </c>
      <c r="C19" s="7" t="s">
        <v>52</v>
      </c>
      <c r="D19" s="7">
        <v>586400</v>
      </c>
      <c r="E19" s="7">
        <v>2424.4708000000001</v>
      </c>
      <c r="F19" s="7">
        <f t="shared" si="0"/>
        <v>2.1949331488691328</v>
      </c>
    </row>
    <row r="20" spans="1:6" x14ac:dyDescent="0.2">
      <c r="A20" s="7" t="s">
        <v>375</v>
      </c>
      <c r="B20" s="7" t="s">
        <v>376</v>
      </c>
      <c r="C20" s="7" t="s">
        <v>11</v>
      </c>
      <c r="D20" s="7">
        <v>2405600</v>
      </c>
      <c r="E20" s="7">
        <v>2416.4252000000001</v>
      </c>
      <c r="F20" s="7">
        <f t="shared" si="0"/>
        <v>2.187649268963241</v>
      </c>
    </row>
    <row r="21" spans="1:6" x14ac:dyDescent="0.2">
      <c r="A21" s="7" t="s">
        <v>377</v>
      </c>
      <c r="B21" s="7" t="s">
        <v>378</v>
      </c>
      <c r="C21" s="7" t="s">
        <v>34</v>
      </c>
      <c r="D21" s="7">
        <v>377470</v>
      </c>
      <c r="E21" s="7">
        <v>2321.0630299999998</v>
      </c>
      <c r="F21" s="7">
        <f t="shared" si="0"/>
        <v>2.1013155469480722</v>
      </c>
    </row>
    <row r="22" spans="1:6" x14ac:dyDescent="0.2">
      <c r="A22" s="7" t="s">
        <v>12</v>
      </c>
      <c r="B22" s="7" t="s">
        <v>13</v>
      </c>
      <c r="C22" s="7" t="s">
        <v>14</v>
      </c>
      <c r="D22" s="7">
        <v>197722</v>
      </c>
      <c r="E22" s="7">
        <v>2274.2973050000001</v>
      </c>
      <c r="F22" s="7">
        <f t="shared" si="0"/>
        <v>2.0589773839009458</v>
      </c>
    </row>
    <row r="23" spans="1:6" x14ac:dyDescent="0.2">
      <c r="A23" s="7" t="s">
        <v>120</v>
      </c>
      <c r="B23" s="7" t="s">
        <v>121</v>
      </c>
      <c r="C23" s="7" t="s">
        <v>111</v>
      </c>
      <c r="D23" s="7">
        <v>1505501</v>
      </c>
      <c r="E23" s="7">
        <v>2233.4107334999999</v>
      </c>
      <c r="F23" s="7">
        <f t="shared" si="0"/>
        <v>2.0219617633667828</v>
      </c>
    </row>
    <row r="24" spans="1:6" x14ac:dyDescent="0.2">
      <c r="A24" s="7" t="s">
        <v>379</v>
      </c>
      <c r="B24" s="7" t="s">
        <v>380</v>
      </c>
      <c r="C24" s="7" t="s">
        <v>34</v>
      </c>
      <c r="D24" s="7">
        <v>364900</v>
      </c>
      <c r="E24" s="7">
        <v>2212.0237999999999</v>
      </c>
      <c r="F24" s="7">
        <f t="shared" si="0"/>
        <v>2.002599645542221</v>
      </c>
    </row>
    <row r="25" spans="1:6" x14ac:dyDescent="0.2">
      <c r="A25" s="7" t="s">
        <v>325</v>
      </c>
      <c r="B25" s="7" t="s">
        <v>326</v>
      </c>
      <c r="C25" s="7" t="s">
        <v>124</v>
      </c>
      <c r="D25" s="7">
        <v>619718</v>
      </c>
      <c r="E25" s="7">
        <v>2109.2102129999998</v>
      </c>
      <c r="F25" s="7">
        <f t="shared" si="0"/>
        <v>1.9095199721304228</v>
      </c>
    </row>
    <row r="26" spans="1:6" x14ac:dyDescent="0.2">
      <c r="A26" s="7" t="s">
        <v>381</v>
      </c>
      <c r="B26" s="7" t="s">
        <v>382</v>
      </c>
      <c r="C26" s="7" t="s">
        <v>63</v>
      </c>
      <c r="D26" s="7">
        <v>70400</v>
      </c>
      <c r="E26" s="7">
        <v>2066.4160000000002</v>
      </c>
      <c r="F26" s="7">
        <f t="shared" si="0"/>
        <v>1.8707773167462187</v>
      </c>
    </row>
    <row r="27" spans="1:6" x14ac:dyDescent="0.2">
      <c r="A27" s="7" t="s">
        <v>383</v>
      </c>
      <c r="B27" s="7" t="s">
        <v>384</v>
      </c>
      <c r="C27" s="7" t="s">
        <v>91</v>
      </c>
      <c r="D27" s="7">
        <v>1155420</v>
      </c>
      <c r="E27" s="7">
        <v>2062.4247</v>
      </c>
      <c r="F27" s="7">
        <f t="shared" si="0"/>
        <v>1.8671638945193636</v>
      </c>
    </row>
    <row r="28" spans="1:6" x14ac:dyDescent="0.2">
      <c r="A28" s="7" t="s">
        <v>385</v>
      </c>
      <c r="B28" s="7" t="s">
        <v>386</v>
      </c>
      <c r="C28" s="7" t="s">
        <v>387</v>
      </c>
      <c r="D28" s="7">
        <v>136944</v>
      </c>
      <c r="E28" s="7">
        <v>1776.711456</v>
      </c>
      <c r="F28" s="7">
        <f t="shared" si="0"/>
        <v>1.6085006553801111</v>
      </c>
    </row>
    <row r="29" spans="1:6" x14ac:dyDescent="0.2">
      <c r="A29" s="7" t="s">
        <v>237</v>
      </c>
      <c r="B29" s="7" t="s">
        <v>238</v>
      </c>
      <c r="C29" s="7" t="s">
        <v>239</v>
      </c>
      <c r="D29" s="7">
        <v>572000</v>
      </c>
      <c r="E29" s="7">
        <v>1713.4259999999999</v>
      </c>
      <c r="F29" s="7">
        <f t="shared" si="0"/>
        <v>1.551206772848839</v>
      </c>
    </row>
    <row r="30" spans="1:6" x14ac:dyDescent="0.2">
      <c r="A30" s="7" t="s">
        <v>234</v>
      </c>
      <c r="B30" s="7" t="s">
        <v>235</v>
      </c>
      <c r="C30" s="7" t="s">
        <v>236</v>
      </c>
      <c r="D30" s="7">
        <v>766050</v>
      </c>
      <c r="E30" s="7">
        <v>1558.5287249999999</v>
      </c>
      <c r="F30" s="7">
        <f t="shared" si="0"/>
        <v>1.4109744534630999</v>
      </c>
    </row>
    <row r="31" spans="1:6" x14ac:dyDescent="0.2">
      <c r="A31" s="7" t="s">
        <v>296</v>
      </c>
      <c r="B31" s="7" t="s">
        <v>297</v>
      </c>
      <c r="C31" s="7" t="s">
        <v>85</v>
      </c>
      <c r="D31" s="7">
        <v>107400</v>
      </c>
      <c r="E31" s="7">
        <v>1226.3469</v>
      </c>
      <c r="F31" s="7">
        <f t="shared" si="0"/>
        <v>1.1102420630608956</v>
      </c>
    </row>
    <row r="32" spans="1:6" x14ac:dyDescent="0.2">
      <c r="A32" s="7" t="s">
        <v>388</v>
      </c>
      <c r="B32" s="7" t="s">
        <v>389</v>
      </c>
      <c r="C32" s="7" t="s">
        <v>91</v>
      </c>
      <c r="D32" s="7">
        <v>192709</v>
      </c>
      <c r="E32" s="7">
        <v>773.24486249999995</v>
      </c>
      <c r="F32" s="7">
        <f t="shared" si="0"/>
        <v>0.70003762507430678</v>
      </c>
    </row>
    <row r="33" spans="1:6" x14ac:dyDescent="0.2">
      <c r="A33" s="7" t="s">
        <v>390</v>
      </c>
      <c r="B33" s="7" t="s">
        <v>391</v>
      </c>
      <c r="C33" s="7" t="s">
        <v>66</v>
      </c>
      <c r="D33" s="7">
        <v>930600</v>
      </c>
      <c r="E33" s="7">
        <v>732.38220000000001</v>
      </c>
      <c r="F33" s="7">
        <f t="shared" si="0"/>
        <v>0.66304364994690923</v>
      </c>
    </row>
    <row r="34" spans="1:6" x14ac:dyDescent="0.2">
      <c r="A34" s="7" t="s">
        <v>392</v>
      </c>
      <c r="B34" s="7" t="s">
        <v>393</v>
      </c>
      <c r="C34" s="7" t="s">
        <v>161</v>
      </c>
      <c r="D34" s="7">
        <v>148200</v>
      </c>
      <c r="E34" s="7">
        <v>492.17219999999998</v>
      </c>
      <c r="F34" s="7">
        <f t="shared" si="0"/>
        <v>0.44557561870072787</v>
      </c>
    </row>
    <row r="35" spans="1:6" x14ac:dyDescent="0.2">
      <c r="A35" s="6" t="s">
        <v>131</v>
      </c>
      <c r="B35" s="7"/>
      <c r="C35" s="7"/>
      <c r="D35" s="7"/>
      <c r="E35" s="6">
        <f xml:space="preserve"> SUM(E8:E34)</f>
        <v>81186.421219500015</v>
      </c>
      <c r="F35" s="6">
        <f>SUM(F8:F34)</f>
        <v>73.500067384904341</v>
      </c>
    </row>
    <row r="36" spans="1:6" x14ac:dyDescent="0.2">
      <c r="A36" s="7"/>
      <c r="B36" s="7"/>
      <c r="C36" s="7"/>
      <c r="D36" s="7"/>
      <c r="E36" s="7"/>
      <c r="F36" s="7"/>
    </row>
    <row r="37" spans="1:6" x14ac:dyDescent="0.2">
      <c r="A37" s="6" t="s">
        <v>166</v>
      </c>
      <c r="B37" s="7"/>
      <c r="C37" s="7"/>
      <c r="D37" s="7"/>
      <c r="E37" s="7"/>
      <c r="F37" s="7"/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7"/>
      <c r="B39" s="7"/>
      <c r="C39" s="7"/>
      <c r="D39" s="7"/>
      <c r="E39" s="7"/>
      <c r="F39" s="7"/>
    </row>
    <row r="40" spans="1:6" x14ac:dyDescent="0.2">
      <c r="A40" s="15" t="s">
        <v>599</v>
      </c>
      <c r="B40" s="15" t="s">
        <v>600</v>
      </c>
      <c r="C40" s="15" t="s">
        <v>34</v>
      </c>
      <c r="D40" s="15">
        <v>11570</v>
      </c>
      <c r="E40" s="15">
        <v>4199.9194954000004</v>
      </c>
      <c r="F40" s="15">
        <f t="shared" ref="F40:F54" si="1">E40/$E$61*100</f>
        <v>3.8022905959664199</v>
      </c>
    </row>
    <row r="41" spans="1:6" x14ac:dyDescent="0.2">
      <c r="A41" s="15" t="s">
        <v>595</v>
      </c>
      <c r="B41" s="15" t="s">
        <v>596</v>
      </c>
      <c r="C41" s="15" t="s">
        <v>52</v>
      </c>
      <c r="D41" s="15">
        <v>1451378</v>
      </c>
      <c r="E41" s="15">
        <v>3950.8966461</v>
      </c>
      <c r="F41" s="15">
        <f t="shared" si="1"/>
        <v>3.5768440751197206</v>
      </c>
    </row>
    <row r="42" spans="1:6" x14ac:dyDescent="0.2">
      <c r="A42" s="15" t="s">
        <v>597</v>
      </c>
      <c r="B42" s="15" t="s">
        <v>598</v>
      </c>
      <c r="C42" s="15" t="s">
        <v>85</v>
      </c>
      <c r="D42" s="15">
        <v>590000</v>
      </c>
      <c r="E42" s="15">
        <v>2868.7971042000004</v>
      </c>
      <c r="F42" s="15">
        <f t="shared" si="1"/>
        <v>2.5971926992844612</v>
      </c>
    </row>
    <row r="43" spans="1:6" x14ac:dyDescent="0.2">
      <c r="A43" s="15" t="s">
        <v>400</v>
      </c>
      <c r="B43" s="15" t="s">
        <v>401</v>
      </c>
      <c r="C43" s="15" t="s">
        <v>14</v>
      </c>
      <c r="D43" s="15">
        <v>1178700</v>
      </c>
      <c r="E43" s="15">
        <v>2355.621674</v>
      </c>
      <c r="F43" s="15">
        <f t="shared" si="1"/>
        <v>2.1326023388102668</v>
      </c>
    </row>
    <row r="44" spans="1:6" x14ac:dyDescent="0.2">
      <c r="A44" s="15" t="s">
        <v>408</v>
      </c>
      <c r="B44" s="15" t="s">
        <v>409</v>
      </c>
      <c r="C44" s="15" t="s">
        <v>130</v>
      </c>
      <c r="D44" s="15">
        <v>7688431</v>
      </c>
      <c r="E44" s="15">
        <v>2253.154556</v>
      </c>
      <c r="F44" s="15">
        <f t="shared" si="1"/>
        <v>2.039836332320403</v>
      </c>
    </row>
    <row r="45" spans="1:6" x14ac:dyDescent="0.2">
      <c r="A45" s="15" t="s">
        <v>404</v>
      </c>
      <c r="B45" s="15" t="s">
        <v>405</v>
      </c>
      <c r="C45" s="15" t="s">
        <v>52</v>
      </c>
      <c r="D45" s="15">
        <v>440700</v>
      </c>
      <c r="E45" s="15">
        <v>1971.3398850000001</v>
      </c>
      <c r="F45" s="15">
        <f t="shared" si="1"/>
        <v>1.7847025673703161</v>
      </c>
    </row>
    <row r="46" spans="1:6" x14ac:dyDescent="0.2">
      <c r="A46" s="15" t="s">
        <v>601</v>
      </c>
      <c r="B46" s="15" t="s">
        <v>602</v>
      </c>
      <c r="C46" s="15" t="s">
        <v>91</v>
      </c>
      <c r="D46" s="15">
        <v>2562198</v>
      </c>
      <c r="E46" s="15">
        <v>1869.4432666</v>
      </c>
      <c r="F46" s="15">
        <f t="shared" si="1"/>
        <v>1.6924530482241882</v>
      </c>
    </row>
    <row r="47" spans="1:6" x14ac:dyDescent="0.2">
      <c r="A47" s="15" t="s">
        <v>398</v>
      </c>
      <c r="B47" s="15" t="s">
        <v>399</v>
      </c>
      <c r="C47" s="15" t="s">
        <v>34</v>
      </c>
      <c r="D47" s="15">
        <v>2678400</v>
      </c>
      <c r="E47" s="15">
        <v>1524.0645930000001</v>
      </c>
      <c r="F47" s="15">
        <f t="shared" si="1"/>
        <v>1.3797732256430737</v>
      </c>
    </row>
    <row r="48" spans="1:6" x14ac:dyDescent="0.2">
      <c r="A48" s="15" t="s">
        <v>394</v>
      </c>
      <c r="B48" s="15" t="s">
        <v>395</v>
      </c>
      <c r="C48" s="15" t="s">
        <v>91</v>
      </c>
      <c r="D48" s="15">
        <v>1931073</v>
      </c>
      <c r="E48" s="15">
        <v>1287.458844</v>
      </c>
      <c r="F48" s="15">
        <f t="shared" si="1"/>
        <v>1.1655682116280113</v>
      </c>
    </row>
    <row r="49" spans="1:10" x14ac:dyDescent="0.2">
      <c r="A49" s="15" t="s">
        <v>415</v>
      </c>
      <c r="B49" s="15" t="s">
        <v>416</v>
      </c>
      <c r="C49" s="15" t="s">
        <v>14</v>
      </c>
      <c r="D49" s="15">
        <v>314861</v>
      </c>
      <c r="E49" s="15">
        <v>1114.541146</v>
      </c>
      <c r="F49" s="15">
        <f t="shared" si="1"/>
        <v>1.0090215593167762</v>
      </c>
    </row>
    <row r="50" spans="1:10" x14ac:dyDescent="0.2">
      <c r="A50" s="15" t="s">
        <v>410</v>
      </c>
      <c r="B50" s="15" t="s">
        <v>411</v>
      </c>
      <c r="C50" s="15" t="s">
        <v>412</v>
      </c>
      <c r="D50" s="15">
        <v>387038</v>
      </c>
      <c r="E50" s="15">
        <v>1035.981301</v>
      </c>
      <c r="F50" s="15">
        <f t="shared" si="1"/>
        <v>0.93789939609644746</v>
      </c>
    </row>
    <row r="51" spans="1:10" x14ac:dyDescent="0.2">
      <c r="A51" s="15" t="s">
        <v>406</v>
      </c>
      <c r="B51" s="15" t="s">
        <v>407</v>
      </c>
      <c r="C51" s="15" t="s">
        <v>94</v>
      </c>
      <c r="D51" s="15">
        <v>3204100</v>
      </c>
      <c r="E51" s="15">
        <v>925.94496939999999</v>
      </c>
      <c r="F51" s="15">
        <f t="shared" si="1"/>
        <v>0.83828079404572531</v>
      </c>
    </row>
    <row r="52" spans="1:10" x14ac:dyDescent="0.2">
      <c r="A52" s="15" t="s">
        <v>413</v>
      </c>
      <c r="B52" s="15" t="s">
        <v>414</v>
      </c>
      <c r="C52" s="15" t="s">
        <v>34</v>
      </c>
      <c r="D52" s="15">
        <v>500000</v>
      </c>
      <c r="E52" s="15">
        <v>868.5590588</v>
      </c>
      <c r="F52" s="15">
        <f t="shared" si="1"/>
        <v>0.78632791531689905</v>
      </c>
      <c r="H52" s="1"/>
    </row>
    <row r="53" spans="1:10" x14ac:dyDescent="0.2">
      <c r="A53" s="15" t="s">
        <v>396</v>
      </c>
      <c r="B53" s="15" t="s">
        <v>397</v>
      </c>
      <c r="C53" s="15" t="s">
        <v>80</v>
      </c>
      <c r="D53" s="15">
        <v>1410800</v>
      </c>
      <c r="E53" s="15">
        <v>415.74284440000002</v>
      </c>
      <c r="F53" s="15">
        <f t="shared" si="1"/>
        <v>0.37638224002479309</v>
      </c>
    </row>
    <row r="54" spans="1:10" x14ac:dyDescent="0.2">
      <c r="A54" s="15" t="s">
        <v>402</v>
      </c>
      <c r="B54" s="15" t="s">
        <v>403</v>
      </c>
      <c r="C54" s="15" t="s">
        <v>130</v>
      </c>
      <c r="D54" s="15">
        <v>6027700</v>
      </c>
      <c r="E54" s="15">
        <v>407.26818309999999</v>
      </c>
      <c r="F54" s="15">
        <f t="shared" si="1"/>
        <v>0.3687099203528843</v>
      </c>
    </row>
    <row r="55" spans="1:10" x14ac:dyDescent="0.2">
      <c r="A55" s="6" t="s">
        <v>131</v>
      </c>
      <c r="B55" s="7"/>
      <c r="C55" s="7"/>
      <c r="D55" s="7"/>
      <c r="E55" s="6">
        <f>SUM(E40:E54)</f>
        <v>27048.733566999999</v>
      </c>
      <c r="F55" s="6">
        <f>SUM(F40:F54)</f>
        <v>24.487884919520386</v>
      </c>
    </row>
    <row r="56" spans="1:10" x14ac:dyDescent="0.2">
      <c r="A56" s="7"/>
      <c r="B56" s="7"/>
      <c r="C56" s="7"/>
      <c r="D56" s="7"/>
      <c r="E56" s="7"/>
      <c r="F56" s="7"/>
    </row>
    <row r="57" spans="1:10" x14ac:dyDescent="0.2">
      <c r="A57" s="6" t="s">
        <v>131</v>
      </c>
      <c r="B57" s="7"/>
      <c r="C57" s="7"/>
      <c r="D57" s="7"/>
      <c r="E57" s="6">
        <f>E55+E35</f>
        <v>108235.15478650002</v>
      </c>
      <c r="F57" s="6">
        <f>F55+F35</f>
        <v>97.987952304424724</v>
      </c>
      <c r="G57" s="13"/>
      <c r="H57" s="13"/>
      <c r="I57" s="1"/>
      <c r="J57" s="1"/>
    </row>
    <row r="58" spans="1:10" x14ac:dyDescent="0.2">
      <c r="A58" s="7"/>
      <c r="B58" s="7"/>
      <c r="C58" s="7"/>
      <c r="D58" s="7"/>
      <c r="E58" s="7"/>
      <c r="F58" s="7"/>
    </row>
    <row r="59" spans="1:10" x14ac:dyDescent="0.2">
      <c r="A59" s="6" t="s">
        <v>139</v>
      </c>
      <c r="B59" s="7"/>
      <c r="C59" s="7"/>
      <c r="D59" s="7"/>
      <c r="E59" s="6">
        <v>2222.4598907</v>
      </c>
      <c r="F59" s="6">
        <f t="shared" ref="F59" si="2">E59/$E$61*100</f>
        <v>2.0120476955752569</v>
      </c>
      <c r="G59" s="13"/>
      <c r="H59" s="13"/>
      <c r="I59" s="1"/>
      <c r="J59" s="1"/>
    </row>
    <row r="60" spans="1:10" x14ac:dyDescent="0.2">
      <c r="A60" s="7"/>
      <c r="B60" s="7"/>
      <c r="C60" s="7"/>
      <c r="D60" s="7"/>
      <c r="E60" s="7"/>
      <c r="F60" s="7"/>
    </row>
    <row r="61" spans="1:10" x14ac:dyDescent="0.2">
      <c r="A61" s="8" t="s">
        <v>140</v>
      </c>
      <c r="B61" s="5"/>
      <c r="C61" s="5"/>
      <c r="D61" s="5"/>
      <c r="E61" s="8">
        <f>E57+E59</f>
        <v>110457.61467720002</v>
      </c>
      <c r="F61" s="8">
        <f>F57+F59</f>
        <v>99.999999999999986</v>
      </c>
      <c r="I61" s="1"/>
      <c r="J61" s="1"/>
    </row>
    <row r="63" spans="1:10" x14ac:dyDescent="0.2">
      <c r="A63" s="9" t="s">
        <v>141</v>
      </c>
    </row>
    <row r="64" spans="1:10" x14ac:dyDescent="0.2">
      <c r="A64" s="9" t="s">
        <v>142</v>
      </c>
    </row>
    <row r="65" spans="1:4" x14ac:dyDescent="0.2">
      <c r="A65" s="9" t="s">
        <v>143</v>
      </c>
    </row>
    <row r="66" spans="1:4" x14ac:dyDescent="0.2">
      <c r="A66" s="1" t="s">
        <v>144</v>
      </c>
      <c r="B66" s="10">
        <v>17.675699999999999</v>
      </c>
      <c r="D66" s="10"/>
    </row>
    <row r="67" spans="1:4" x14ac:dyDescent="0.2">
      <c r="A67" s="1" t="s">
        <v>145</v>
      </c>
      <c r="B67" s="10">
        <v>45.646500000000003</v>
      </c>
      <c r="D67" s="10"/>
    </row>
    <row r="68" spans="1:4" x14ac:dyDescent="0.2">
      <c r="A68" s="1" t="s">
        <v>146</v>
      </c>
      <c r="B68" s="10">
        <v>17.124199999999998</v>
      </c>
      <c r="D68" s="10"/>
    </row>
    <row r="69" spans="1:4" x14ac:dyDescent="0.2">
      <c r="A69" s="1" t="s">
        <v>147</v>
      </c>
      <c r="B69" s="10">
        <v>44.425800000000002</v>
      </c>
      <c r="D69" s="10"/>
    </row>
    <row r="71" spans="1:4" x14ac:dyDescent="0.2">
      <c r="A71" s="9" t="s">
        <v>148</v>
      </c>
    </row>
    <row r="72" spans="1:4" x14ac:dyDescent="0.2">
      <c r="A72" s="1" t="s">
        <v>144</v>
      </c>
      <c r="B72" s="10">
        <v>19.0229</v>
      </c>
      <c r="D72" s="10"/>
    </row>
    <row r="73" spans="1:4" x14ac:dyDescent="0.2">
      <c r="A73" s="1" t="s">
        <v>145</v>
      </c>
      <c r="B73" s="10">
        <v>51.161200000000001</v>
      </c>
      <c r="D73" s="10"/>
    </row>
    <row r="74" spans="1:4" x14ac:dyDescent="0.2">
      <c r="A74" s="1" t="s">
        <v>146</v>
      </c>
      <c r="B74" s="10">
        <v>18.3431</v>
      </c>
      <c r="D74" s="10"/>
    </row>
    <row r="75" spans="1:4" x14ac:dyDescent="0.2">
      <c r="A75" s="1" t="s">
        <v>147</v>
      </c>
      <c r="B75" s="10">
        <v>49.615499999999997</v>
      </c>
      <c r="D75" s="10"/>
    </row>
    <row r="77" spans="1:4" x14ac:dyDescent="0.2">
      <c r="A77" s="9" t="s">
        <v>149</v>
      </c>
      <c r="B77" s="11"/>
    </row>
    <row r="78" spans="1:4" x14ac:dyDescent="0.2">
      <c r="A78" s="22" t="s">
        <v>634</v>
      </c>
      <c r="B78" s="23"/>
      <c r="C78" s="51" t="s">
        <v>635</v>
      </c>
      <c r="D78" s="52"/>
    </row>
    <row r="79" spans="1:4" x14ac:dyDescent="0.2">
      <c r="A79" s="53"/>
      <c r="B79" s="54"/>
      <c r="C79" s="24" t="s">
        <v>636</v>
      </c>
      <c r="D79" s="24" t="s">
        <v>637</v>
      </c>
    </row>
    <row r="80" spans="1:4" x14ac:dyDescent="0.2">
      <c r="A80" s="25" t="s">
        <v>639</v>
      </c>
      <c r="B80" s="26"/>
      <c r="C80" s="27">
        <v>0.70000000000000007</v>
      </c>
      <c r="D80" s="27">
        <v>0.70000000000000007</v>
      </c>
    </row>
    <row r="81" spans="1:4" x14ac:dyDescent="0.2">
      <c r="A81" s="25" t="s">
        <v>638</v>
      </c>
      <c r="B81" s="26"/>
      <c r="C81" s="27">
        <v>0.70000000000000007</v>
      </c>
      <c r="D81" s="27">
        <v>0.70000000000000007</v>
      </c>
    </row>
    <row r="83" spans="1:4" x14ac:dyDescent="0.2">
      <c r="A83" s="9" t="s">
        <v>151</v>
      </c>
      <c r="B83" s="12">
        <v>3.6695331001797782E-2</v>
      </c>
    </row>
  </sheetData>
  <sortState ref="A40:F54">
    <sortCondition descending="1" ref="F40:F54"/>
  </sortState>
  <mergeCells count="3">
    <mergeCell ref="A1:E1"/>
    <mergeCell ref="C78:D78"/>
    <mergeCell ref="A79:B7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33.42578125" style="1" bestFit="1" customWidth="1"/>
    <col min="3" max="3" width="32.7109375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7" width="9.140625" style="2"/>
    <col min="8" max="8" width="10.85546875" style="2" bestFit="1" customWidth="1"/>
    <col min="9" max="16384" width="9.140625" style="2"/>
  </cols>
  <sheetData>
    <row r="1" spans="1:6" x14ac:dyDescent="0.2">
      <c r="A1" s="50" t="s">
        <v>362</v>
      </c>
      <c r="B1" s="50"/>
      <c r="C1" s="50"/>
      <c r="D1" s="50"/>
      <c r="E1" s="50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15</v>
      </c>
      <c r="B8" s="7" t="s">
        <v>16</v>
      </c>
      <c r="C8" s="7" t="s">
        <v>11</v>
      </c>
      <c r="D8" s="7">
        <v>20000000</v>
      </c>
      <c r="E8" s="7">
        <v>70590</v>
      </c>
      <c r="F8" s="7">
        <f>E8/$E$50*100</f>
        <v>8.7981223292852668</v>
      </c>
    </row>
    <row r="9" spans="1:6" x14ac:dyDescent="0.2">
      <c r="A9" s="7" t="s">
        <v>9</v>
      </c>
      <c r="B9" s="7" t="s">
        <v>10</v>
      </c>
      <c r="C9" s="7" t="s">
        <v>11</v>
      </c>
      <c r="D9" s="7">
        <v>3500000</v>
      </c>
      <c r="E9" s="7">
        <v>70199.5</v>
      </c>
      <c r="F9" s="7">
        <f t="shared" ref="F9:F39" si="0">E9/$E$50*100</f>
        <v>8.7494516001510281</v>
      </c>
    </row>
    <row r="10" spans="1:6" x14ac:dyDescent="0.2">
      <c r="A10" s="7" t="s">
        <v>39</v>
      </c>
      <c r="B10" s="7" t="s">
        <v>40</v>
      </c>
      <c r="C10" s="7" t="s">
        <v>11</v>
      </c>
      <c r="D10" s="7">
        <v>22000000</v>
      </c>
      <c r="E10" s="7">
        <v>68915</v>
      </c>
      <c r="F10" s="7">
        <f t="shared" si="0"/>
        <v>8.5893554373522338</v>
      </c>
    </row>
    <row r="11" spans="1:6" x14ac:dyDescent="0.2">
      <c r="A11" s="7" t="s">
        <v>30</v>
      </c>
      <c r="B11" s="7" t="s">
        <v>31</v>
      </c>
      <c r="C11" s="7" t="s">
        <v>11</v>
      </c>
      <c r="D11" s="7">
        <v>11000000</v>
      </c>
      <c r="E11" s="7">
        <v>65296</v>
      </c>
      <c r="F11" s="7">
        <f t="shared" si="0"/>
        <v>8.1382943138264725</v>
      </c>
    </row>
    <row r="12" spans="1:6" x14ac:dyDescent="0.2">
      <c r="A12" s="7" t="s">
        <v>20</v>
      </c>
      <c r="B12" s="7" t="s">
        <v>21</v>
      </c>
      <c r="C12" s="7" t="s">
        <v>22</v>
      </c>
      <c r="D12" s="7">
        <v>9200000</v>
      </c>
      <c r="E12" s="7">
        <v>40466.199999999997</v>
      </c>
      <c r="F12" s="7">
        <f t="shared" si="0"/>
        <v>5.0435837625913509</v>
      </c>
    </row>
    <row r="13" spans="1:6" x14ac:dyDescent="0.2">
      <c r="A13" s="7" t="s">
        <v>225</v>
      </c>
      <c r="B13" s="7" t="s">
        <v>226</v>
      </c>
      <c r="C13" s="7" t="s">
        <v>27</v>
      </c>
      <c r="D13" s="7">
        <v>17000000</v>
      </c>
      <c r="E13" s="7">
        <v>38173.5</v>
      </c>
      <c r="F13" s="7">
        <f t="shared" si="0"/>
        <v>4.7578286263914311</v>
      </c>
    </row>
    <row r="14" spans="1:6" x14ac:dyDescent="0.2">
      <c r="A14" s="7" t="s">
        <v>223</v>
      </c>
      <c r="B14" s="7" t="s">
        <v>224</v>
      </c>
      <c r="C14" s="7" t="s">
        <v>88</v>
      </c>
      <c r="D14" s="7">
        <v>7500000</v>
      </c>
      <c r="E14" s="7">
        <v>31320</v>
      </c>
      <c r="F14" s="7">
        <f t="shared" si="0"/>
        <v>3.9036292867717037</v>
      </c>
    </row>
    <row r="15" spans="1:6" x14ac:dyDescent="0.2">
      <c r="A15" s="7" t="s">
        <v>244</v>
      </c>
      <c r="B15" s="7" t="s">
        <v>245</v>
      </c>
      <c r="C15" s="7" t="s">
        <v>94</v>
      </c>
      <c r="D15" s="7">
        <v>1950000</v>
      </c>
      <c r="E15" s="7">
        <v>28798.575000000001</v>
      </c>
      <c r="F15" s="7">
        <f t="shared" si="0"/>
        <v>3.5893665640897647</v>
      </c>
    </row>
    <row r="16" spans="1:6" x14ac:dyDescent="0.2">
      <c r="A16" s="7" t="s">
        <v>47</v>
      </c>
      <c r="B16" s="7" t="s">
        <v>48</v>
      </c>
      <c r="C16" s="7" t="s">
        <v>49</v>
      </c>
      <c r="D16" s="7">
        <v>13700000</v>
      </c>
      <c r="E16" s="7">
        <v>23324.25</v>
      </c>
      <c r="F16" s="7">
        <f t="shared" si="0"/>
        <v>2.907063390548688</v>
      </c>
    </row>
    <row r="17" spans="1:6" x14ac:dyDescent="0.2">
      <c r="A17" s="7" t="s">
        <v>246</v>
      </c>
      <c r="B17" s="7" t="s">
        <v>247</v>
      </c>
      <c r="C17" s="7" t="s">
        <v>34</v>
      </c>
      <c r="D17" s="7">
        <v>405000</v>
      </c>
      <c r="E17" s="7">
        <v>22781.452499999999</v>
      </c>
      <c r="F17" s="7">
        <f t="shared" si="0"/>
        <v>2.8394107654597205</v>
      </c>
    </row>
    <row r="18" spans="1:6" x14ac:dyDescent="0.2">
      <c r="A18" s="7" t="s">
        <v>25</v>
      </c>
      <c r="B18" s="7" t="s">
        <v>26</v>
      </c>
      <c r="C18" s="7" t="s">
        <v>27</v>
      </c>
      <c r="D18" s="7">
        <v>2800000</v>
      </c>
      <c r="E18" s="7">
        <v>21365.4</v>
      </c>
      <c r="F18" s="7">
        <f t="shared" si="0"/>
        <v>2.6629183002424064</v>
      </c>
    </row>
    <row r="19" spans="1:6" x14ac:dyDescent="0.2">
      <c r="A19" s="7" t="s">
        <v>248</v>
      </c>
      <c r="B19" s="7" t="s">
        <v>249</v>
      </c>
      <c r="C19" s="7" t="s">
        <v>34</v>
      </c>
      <c r="D19" s="7">
        <v>426073</v>
      </c>
      <c r="E19" s="7">
        <v>21182.0061585</v>
      </c>
      <c r="F19" s="7">
        <f t="shared" si="0"/>
        <v>2.6400606511142781</v>
      </c>
    </row>
    <row r="20" spans="1:6" x14ac:dyDescent="0.2">
      <c r="A20" s="7" t="s">
        <v>252</v>
      </c>
      <c r="B20" s="7" t="s">
        <v>253</v>
      </c>
      <c r="C20" s="7" t="s">
        <v>106</v>
      </c>
      <c r="D20" s="7">
        <v>4500000</v>
      </c>
      <c r="E20" s="7">
        <v>17406</v>
      </c>
      <c r="F20" s="7">
        <f t="shared" si="0"/>
        <v>2.1694307587978376</v>
      </c>
    </row>
    <row r="21" spans="1:6" x14ac:dyDescent="0.2">
      <c r="A21" s="7" t="s">
        <v>162</v>
      </c>
      <c r="B21" s="7" t="s">
        <v>163</v>
      </c>
      <c r="C21" s="7" t="s">
        <v>22</v>
      </c>
      <c r="D21" s="7">
        <v>18000000</v>
      </c>
      <c r="E21" s="7">
        <v>16758</v>
      </c>
      <c r="F21" s="7">
        <f t="shared" si="0"/>
        <v>2.0886660149335956</v>
      </c>
    </row>
    <row r="22" spans="1:6" x14ac:dyDescent="0.2">
      <c r="A22" s="7" t="s">
        <v>12</v>
      </c>
      <c r="B22" s="7" t="s">
        <v>13</v>
      </c>
      <c r="C22" s="7" t="s">
        <v>14</v>
      </c>
      <c r="D22" s="7">
        <v>1400000</v>
      </c>
      <c r="E22" s="7">
        <v>16103.5</v>
      </c>
      <c r="F22" s="7">
        <f t="shared" si="0"/>
        <v>2.0070911308917028</v>
      </c>
    </row>
    <row r="23" spans="1:6" x14ac:dyDescent="0.2">
      <c r="A23" s="7" t="s">
        <v>97</v>
      </c>
      <c r="B23" s="7" t="s">
        <v>98</v>
      </c>
      <c r="C23" s="7" t="s">
        <v>88</v>
      </c>
      <c r="D23" s="7">
        <v>3000000</v>
      </c>
      <c r="E23" s="7">
        <v>14769</v>
      </c>
      <c r="F23" s="7">
        <f t="shared" si="0"/>
        <v>1.8407631205725188</v>
      </c>
    </row>
    <row r="24" spans="1:6" x14ac:dyDescent="0.2">
      <c r="A24" s="7" t="s">
        <v>104</v>
      </c>
      <c r="B24" s="7" t="s">
        <v>105</v>
      </c>
      <c r="C24" s="7" t="s">
        <v>106</v>
      </c>
      <c r="D24" s="7">
        <v>820000</v>
      </c>
      <c r="E24" s="7">
        <v>14429.54</v>
      </c>
      <c r="F24" s="7">
        <f t="shared" si="0"/>
        <v>1.7984538613870935</v>
      </c>
    </row>
    <row r="25" spans="1:6" x14ac:dyDescent="0.2">
      <c r="A25" s="7" t="s">
        <v>231</v>
      </c>
      <c r="B25" s="7" t="s">
        <v>232</v>
      </c>
      <c r="C25" s="7" t="s">
        <v>233</v>
      </c>
      <c r="D25" s="7">
        <v>3000000</v>
      </c>
      <c r="E25" s="7">
        <v>14358</v>
      </c>
      <c r="F25" s="7">
        <f t="shared" si="0"/>
        <v>1.7895373339549208</v>
      </c>
    </row>
    <row r="26" spans="1:6" x14ac:dyDescent="0.2">
      <c r="A26" s="7" t="s">
        <v>256</v>
      </c>
      <c r="B26" s="7" t="s">
        <v>257</v>
      </c>
      <c r="C26" s="7" t="s">
        <v>11</v>
      </c>
      <c r="D26" s="7">
        <v>8200000</v>
      </c>
      <c r="E26" s="7">
        <v>14050.7</v>
      </c>
      <c r="F26" s="7">
        <f t="shared" si="0"/>
        <v>1.7512363990946098</v>
      </c>
    </row>
    <row r="27" spans="1:6" x14ac:dyDescent="0.2">
      <c r="A27" s="7" t="s">
        <v>355</v>
      </c>
      <c r="B27" s="7" t="s">
        <v>356</v>
      </c>
      <c r="C27" s="7" t="s">
        <v>640</v>
      </c>
      <c r="D27" s="7">
        <v>6879638</v>
      </c>
      <c r="E27" s="7">
        <v>13160.747493999999</v>
      </c>
      <c r="F27" s="7">
        <f t="shared" si="0"/>
        <v>1.6403154327390073</v>
      </c>
    </row>
    <row r="28" spans="1:6" x14ac:dyDescent="0.2">
      <c r="A28" s="7" t="s">
        <v>250</v>
      </c>
      <c r="B28" s="7" t="s">
        <v>251</v>
      </c>
      <c r="C28" s="7" t="s">
        <v>111</v>
      </c>
      <c r="D28" s="7">
        <v>657815</v>
      </c>
      <c r="E28" s="7">
        <v>12868.834844999999</v>
      </c>
      <c r="F28" s="7">
        <f t="shared" si="0"/>
        <v>1.6039323303821902</v>
      </c>
    </row>
    <row r="29" spans="1:6" x14ac:dyDescent="0.2">
      <c r="A29" s="7" t="s">
        <v>95</v>
      </c>
      <c r="B29" s="7" t="s">
        <v>96</v>
      </c>
      <c r="C29" s="7" t="s">
        <v>85</v>
      </c>
      <c r="D29" s="7">
        <v>4200000</v>
      </c>
      <c r="E29" s="7">
        <v>10703.7</v>
      </c>
      <c r="F29" s="7">
        <f t="shared" si="0"/>
        <v>1.3340765260797665</v>
      </c>
    </row>
    <row r="30" spans="1:6" x14ac:dyDescent="0.2">
      <c r="A30" s="7" t="s">
        <v>357</v>
      </c>
      <c r="B30" s="7" t="s">
        <v>358</v>
      </c>
      <c r="C30" s="7" t="s">
        <v>359</v>
      </c>
      <c r="D30" s="7">
        <v>465000</v>
      </c>
      <c r="E30" s="7">
        <v>9896.8274999999994</v>
      </c>
      <c r="F30" s="7">
        <f t="shared" si="0"/>
        <v>1.233510398311864</v>
      </c>
    </row>
    <row r="31" spans="1:6" x14ac:dyDescent="0.2">
      <c r="A31" s="7" t="s">
        <v>274</v>
      </c>
      <c r="B31" s="7" t="s">
        <v>275</v>
      </c>
      <c r="C31" s="7" t="s">
        <v>161</v>
      </c>
      <c r="D31" s="7">
        <v>4695495</v>
      </c>
      <c r="E31" s="7">
        <v>9608.7251225</v>
      </c>
      <c r="F31" s="7">
        <f t="shared" si="0"/>
        <v>1.1976021965750328</v>
      </c>
    </row>
    <row r="32" spans="1:6" x14ac:dyDescent="0.2">
      <c r="A32" s="7" t="s">
        <v>264</v>
      </c>
      <c r="B32" s="7" t="s">
        <v>265</v>
      </c>
      <c r="C32" s="7" t="s">
        <v>161</v>
      </c>
      <c r="D32" s="7">
        <v>1293000</v>
      </c>
      <c r="E32" s="7">
        <v>9508.0755000000008</v>
      </c>
      <c r="F32" s="7">
        <f t="shared" si="0"/>
        <v>1.1850575345669383</v>
      </c>
    </row>
    <row r="33" spans="1:10" x14ac:dyDescent="0.2">
      <c r="A33" s="7" t="s">
        <v>254</v>
      </c>
      <c r="B33" s="7" t="s">
        <v>255</v>
      </c>
      <c r="C33" s="7" t="s">
        <v>106</v>
      </c>
      <c r="D33" s="7">
        <v>172000</v>
      </c>
      <c r="E33" s="7">
        <v>9440.5640000000003</v>
      </c>
      <c r="F33" s="7">
        <f t="shared" si="0"/>
        <v>1.1766431070894834</v>
      </c>
    </row>
    <row r="34" spans="1:10" x14ac:dyDescent="0.2">
      <c r="A34" s="7" t="s">
        <v>262</v>
      </c>
      <c r="B34" s="7" t="s">
        <v>263</v>
      </c>
      <c r="C34" s="7" t="s">
        <v>233</v>
      </c>
      <c r="D34" s="7">
        <v>3200000</v>
      </c>
      <c r="E34" s="7">
        <v>8152</v>
      </c>
      <c r="F34" s="7">
        <f t="shared" si="0"/>
        <v>1.0160404197242314</v>
      </c>
    </row>
    <row r="35" spans="1:10" x14ac:dyDescent="0.2">
      <c r="A35" s="7" t="s">
        <v>260</v>
      </c>
      <c r="B35" s="7" t="s">
        <v>261</v>
      </c>
      <c r="C35" s="7" t="s">
        <v>161</v>
      </c>
      <c r="D35" s="7">
        <v>1350000</v>
      </c>
      <c r="E35" s="7">
        <v>7696.35</v>
      </c>
      <c r="F35" s="7">
        <f t="shared" si="0"/>
        <v>0.95924959327092596</v>
      </c>
    </row>
    <row r="36" spans="1:10" x14ac:dyDescent="0.2">
      <c r="A36" s="7" t="s">
        <v>258</v>
      </c>
      <c r="B36" s="7" t="s">
        <v>259</v>
      </c>
      <c r="C36" s="7" t="s">
        <v>63</v>
      </c>
      <c r="D36" s="7">
        <v>5000000</v>
      </c>
      <c r="E36" s="7">
        <v>7580</v>
      </c>
      <c r="F36" s="7">
        <f t="shared" si="0"/>
        <v>0.94474808409098066</v>
      </c>
    </row>
    <row r="37" spans="1:10" x14ac:dyDescent="0.2">
      <c r="A37" s="7" t="s">
        <v>99</v>
      </c>
      <c r="B37" s="7" t="s">
        <v>100</v>
      </c>
      <c r="C37" s="7" t="s">
        <v>63</v>
      </c>
      <c r="D37" s="7">
        <v>1825000</v>
      </c>
      <c r="E37" s="7">
        <v>7514.4375</v>
      </c>
      <c r="F37" s="7">
        <f t="shared" si="0"/>
        <v>0.93657657402987038</v>
      </c>
    </row>
    <row r="38" spans="1:10" x14ac:dyDescent="0.2">
      <c r="A38" s="7" t="s">
        <v>268</v>
      </c>
      <c r="B38" s="7" t="s">
        <v>269</v>
      </c>
      <c r="C38" s="7" t="s">
        <v>94</v>
      </c>
      <c r="D38" s="7">
        <v>725000</v>
      </c>
      <c r="E38" s="7">
        <v>5446.2</v>
      </c>
      <c r="F38" s="7">
        <f t="shared" si="0"/>
        <v>0.67879775931085728</v>
      </c>
    </row>
    <row r="39" spans="1:10" x14ac:dyDescent="0.2">
      <c r="A39" s="7" t="s">
        <v>360</v>
      </c>
      <c r="B39" s="7" t="s">
        <v>361</v>
      </c>
      <c r="C39" s="7" t="s">
        <v>34</v>
      </c>
      <c r="D39" s="7">
        <v>900387</v>
      </c>
      <c r="E39" s="7">
        <v>5172.7233150000002</v>
      </c>
      <c r="F39" s="7">
        <f t="shared" si="0"/>
        <v>0.64471245928482801</v>
      </c>
    </row>
    <row r="40" spans="1:10" x14ac:dyDescent="0.2">
      <c r="A40" s="6" t="s">
        <v>131</v>
      </c>
      <c r="B40" s="7"/>
      <c r="C40" s="7"/>
      <c r="D40" s="7"/>
      <c r="E40" s="6">
        <f>SUM(E8:E39)</f>
        <v>727035.80893499986</v>
      </c>
      <c r="F40" s="6">
        <f>SUM(F8:F39)</f>
        <v>90.615526062912593</v>
      </c>
      <c r="H40" s="1"/>
    </row>
    <row r="41" spans="1:10" x14ac:dyDescent="0.2">
      <c r="A41" s="7"/>
      <c r="B41" s="7"/>
      <c r="C41" s="7"/>
      <c r="D41" s="7"/>
      <c r="E41" s="7"/>
      <c r="F41" s="7"/>
    </row>
    <row r="42" spans="1:10" x14ac:dyDescent="0.2">
      <c r="A42" s="6" t="s">
        <v>564</v>
      </c>
      <c r="B42" s="7"/>
      <c r="C42" s="7"/>
      <c r="D42" s="7"/>
      <c r="E42" s="7"/>
      <c r="F42" s="7"/>
    </row>
    <row r="43" spans="1:10" x14ac:dyDescent="0.2">
      <c r="A43" s="7"/>
      <c r="B43" s="7" t="s">
        <v>566</v>
      </c>
      <c r="C43" s="7"/>
      <c r="D43" s="7">
        <v>704086</v>
      </c>
      <c r="E43" s="7">
        <v>704.08600000000001</v>
      </c>
      <c r="F43" s="7">
        <f t="shared" ref="F43" si="1">E43/$E$50*100</f>
        <v>8.7755131864812957E-2</v>
      </c>
    </row>
    <row r="44" spans="1:10" x14ac:dyDescent="0.2">
      <c r="A44" s="7" t="s">
        <v>565</v>
      </c>
      <c r="B44" s="7"/>
      <c r="C44" s="7"/>
      <c r="D44" s="7"/>
      <c r="E44" s="6">
        <f>SUM(E43:E43)</f>
        <v>704.08600000000001</v>
      </c>
      <c r="F44" s="6">
        <f>SUM(F43:F43)</f>
        <v>8.7755131864812957E-2</v>
      </c>
    </row>
    <row r="45" spans="1:10" x14ac:dyDescent="0.2">
      <c r="A45" s="7"/>
      <c r="B45" s="7"/>
      <c r="C45" s="7"/>
      <c r="D45" s="7"/>
      <c r="E45" s="7"/>
      <c r="F45" s="7"/>
    </row>
    <row r="46" spans="1:10" x14ac:dyDescent="0.2">
      <c r="A46" s="6" t="s">
        <v>131</v>
      </c>
      <c r="B46" s="7"/>
      <c r="C46" s="7"/>
      <c r="D46" s="7"/>
      <c r="E46" s="6">
        <f>E40+E44</f>
        <v>727739.89493499987</v>
      </c>
      <c r="F46" s="6">
        <f>F40+F44</f>
        <v>90.703281194777404</v>
      </c>
      <c r="G46" s="13"/>
      <c r="H46" s="13"/>
      <c r="I46" s="13"/>
      <c r="J46" s="13"/>
    </row>
    <row r="47" spans="1:10" x14ac:dyDescent="0.2">
      <c r="A47" s="7"/>
      <c r="B47" s="7"/>
      <c r="C47" s="7"/>
      <c r="D47" s="7"/>
      <c r="E47" s="7"/>
      <c r="F47" s="7"/>
    </row>
    <row r="48" spans="1:10" x14ac:dyDescent="0.2">
      <c r="A48" s="6" t="s">
        <v>139</v>
      </c>
      <c r="B48" s="7"/>
      <c r="C48" s="7"/>
      <c r="D48" s="7"/>
      <c r="E48" s="6">
        <v>74590.390528699965</v>
      </c>
      <c r="F48" s="6">
        <f t="shared" ref="F48" si="2">E48/$E$50*100</f>
        <v>9.2967188052226017</v>
      </c>
      <c r="I48" s="13"/>
      <c r="J48" s="13"/>
    </row>
    <row r="49" spans="1:10" x14ac:dyDescent="0.2">
      <c r="A49" s="7"/>
      <c r="B49" s="7"/>
      <c r="C49" s="7"/>
      <c r="D49" s="7"/>
      <c r="E49" s="7"/>
      <c r="F49" s="7"/>
    </row>
    <row r="50" spans="1:10" x14ac:dyDescent="0.2">
      <c r="A50" s="8" t="s">
        <v>140</v>
      </c>
      <c r="B50" s="5"/>
      <c r="C50" s="5"/>
      <c r="D50" s="5"/>
      <c r="E50" s="8">
        <f>E46+E48</f>
        <v>802330.28546369984</v>
      </c>
      <c r="F50" s="8">
        <f>F46+F48</f>
        <v>100</v>
      </c>
      <c r="I50" s="13"/>
      <c r="J50" s="13"/>
    </row>
    <row r="52" spans="1:10" x14ac:dyDescent="0.2">
      <c r="A52" s="9" t="s">
        <v>141</v>
      </c>
    </row>
    <row r="53" spans="1:10" x14ac:dyDescent="0.2">
      <c r="A53" s="9" t="s">
        <v>142</v>
      </c>
    </row>
    <row r="54" spans="1:10" x14ac:dyDescent="0.2">
      <c r="A54" s="9" t="s">
        <v>143</v>
      </c>
    </row>
    <row r="55" spans="1:10" x14ac:dyDescent="0.2">
      <c r="A55" s="1" t="s">
        <v>144</v>
      </c>
      <c r="B55" s="10">
        <v>27.794699999999999</v>
      </c>
      <c r="D55" s="10"/>
    </row>
    <row r="56" spans="1:10" x14ac:dyDescent="0.2">
      <c r="A56" s="1" t="s">
        <v>145</v>
      </c>
      <c r="B56" s="10">
        <v>39.528300000000002</v>
      </c>
      <c r="D56" s="10"/>
    </row>
    <row r="57" spans="1:10" x14ac:dyDescent="0.2">
      <c r="A57" s="1" t="s">
        <v>146</v>
      </c>
      <c r="B57" s="10">
        <v>26.3035</v>
      </c>
      <c r="D57" s="10"/>
    </row>
    <row r="58" spans="1:10" x14ac:dyDescent="0.2">
      <c r="A58" s="1" t="s">
        <v>147</v>
      </c>
      <c r="B58" s="10">
        <v>37.655200000000001</v>
      </c>
      <c r="D58" s="10"/>
    </row>
    <row r="60" spans="1:10" x14ac:dyDescent="0.2">
      <c r="A60" s="9" t="s">
        <v>148</v>
      </c>
    </row>
    <row r="61" spans="1:10" x14ac:dyDescent="0.2">
      <c r="A61" s="1" t="s">
        <v>144</v>
      </c>
      <c r="B61" s="10">
        <v>28.791699999999999</v>
      </c>
      <c r="D61" s="10"/>
    </row>
    <row r="62" spans="1:10" x14ac:dyDescent="0.2">
      <c r="A62" s="1" t="s">
        <v>145</v>
      </c>
      <c r="B62" s="10">
        <v>44.189300000000003</v>
      </c>
      <c r="D62" s="10"/>
    </row>
    <row r="63" spans="1:10" x14ac:dyDescent="0.2">
      <c r="A63" s="1" t="s">
        <v>146</v>
      </c>
      <c r="B63" s="10">
        <v>26.971</v>
      </c>
      <c r="D63" s="10"/>
    </row>
    <row r="64" spans="1:10" x14ac:dyDescent="0.2">
      <c r="A64" s="1" t="s">
        <v>147</v>
      </c>
      <c r="B64" s="10">
        <v>41.859400000000001</v>
      </c>
      <c r="D64" s="10"/>
    </row>
    <row r="66" spans="1:4" x14ac:dyDescent="0.2">
      <c r="A66" s="9" t="s">
        <v>149</v>
      </c>
      <c r="B66" s="11"/>
    </row>
    <row r="67" spans="1:4" x14ac:dyDescent="0.2">
      <c r="A67" s="22" t="s">
        <v>634</v>
      </c>
      <c r="B67" s="23"/>
      <c r="C67" s="51" t="s">
        <v>635</v>
      </c>
      <c r="D67" s="52"/>
    </row>
    <row r="68" spans="1:4" x14ac:dyDescent="0.2">
      <c r="A68" s="53"/>
      <c r="B68" s="54"/>
      <c r="C68" s="24" t="s">
        <v>636</v>
      </c>
      <c r="D68" s="24" t="s">
        <v>637</v>
      </c>
    </row>
    <row r="69" spans="1:4" x14ac:dyDescent="0.2">
      <c r="A69" s="25" t="s">
        <v>639</v>
      </c>
      <c r="B69" s="26"/>
      <c r="C69" s="27">
        <v>2</v>
      </c>
      <c r="D69" s="27">
        <v>2</v>
      </c>
    </row>
    <row r="70" spans="1:4" x14ac:dyDescent="0.2">
      <c r="A70" s="25" t="s">
        <v>638</v>
      </c>
      <c r="B70" s="26"/>
      <c r="C70" s="27">
        <v>2</v>
      </c>
      <c r="D70" s="27">
        <v>2</v>
      </c>
    </row>
    <row r="72" spans="1:4" x14ac:dyDescent="0.2">
      <c r="A72" s="9" t="s">
        <v>151</v>
      </c>
      <c r="B72" s="12">
        <v>0.24712618076862827</v>
      </c>
    </row>
  </sheetData>
  <mergeCells count="3">
    <mergeCell ref="A1:E1"/>
    <mergeCell ref="C67:D67"/>
    <mergeCell ref="A68:B6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36.5703125" style="1" bestFit="1" customWidth="1"/>
    <col min="3" max="3" width="29.85546875" style="1" bestFit="1" customWidth="1"/>
    <col min="4" max="4" width="9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50" t="s">
        <v>354</v>
      </c>
      <c r="B1" s="50"/>
      <c r="C1" s="50"/>
      <c r="D1" s="50"/>
      <c r="E1" s="50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7">
        <v>118116</v>
      </c>
      <c r="E8" s="7">
        <v>2369.052612</v>
      </c>
      <c r="F8" s="7">
        <f>E8/$E$64*100</f>
        <v>9.5723577555438482</v>
      </c>
    </row>
    <row r="9" spans="1:6" x14ac:dyDescent="0.2">
      <c r="A9" s="7" t="s">
        <v>319</v>
      </c>
      <c r="B9" s="7" t="s">
        <v>320</v>
      </c>
      <c r="C9" s="7" t="s">
        <v>88</v>
      </c>
      <c r="D9" s="7">
        <v>199325</v>
      </c>
      <c r="E9" s="7">
        <v>1916.1112250000001</v>
      </c>
      <c r="F9" s="7">
        <f t="shared" ref="F9:F57" si="0">E9/$E$64*100</f>
        <v>7.7422097137931249</v>
      </c>
    </row>
    <row r="10" spans="1:6" x14ac:dyDescent="0.2">
      <c r="A10" s="7" t="s">
        <v>250</v>
      </c>
      <c r="B10" s="7" t="s">
        <v>251</v>
      </c>
      <c r="C10" s="7" t="s">
        <v>111</v>
      </c>
      <c r="D10" s="7">
        <v>92360</v>
      </c>
      <c r="E10" s="7">
        <v>1806.8386800000001</v>
      </c>
      <c r="F10" s="7">
        <f t="shared" si="0"/>
        <v>7.3006847395057379</v>
      </c>
    </row>
    <row r="11" spans="1:6" x14ac:dyDescent="0.2">
      <c r="A11" s="7" t="s">
        <v>229</v>
      </c>
      <c r="B11" s="7" t="s">
        <v>230</v>
      </c>
      <c r="C11" s="7" t="s">
        <v>52</v>
      </c>
      <c r="D11" s="7">
        <v>493854</v>
      </c>
      <c r="E11" s="7">
        <v>1340.3197560000001</v>
      </c>
      <c r="F11" s="7">
        <f t="shared" si="0"/>
        <v>5.4156755093859594</v>
      </c>
    </row>
    <row r="12" spans="1:6" x14ac:dyDescent="0.2">
      <c r="A12" s="7" t="s">
        <v>12</v>
      </c>
      <c r="B12" s="7" t="s">
        <v>13</v>
      </c>
      <c r="C12" s="7" t="s">
        <v>14</v>
      </c>
      <c r="D12" s="7">
        <v>115584</v>
      </c>
      <c r="E12" s="7">
        <v>1329.50496</v>
      </c>
      <c r="F12" s="7">
        <f t="shared" si="0"/>
        <v>5.3719774100525601</v>
      </c>
    </row>
    <row r="13" spans="1:6" x14ac:dyDescent="0.2">
      <c r="A13" s="7" t="s">
        <v>15</v>
      </c>
      <c r="B13" s="7" t="s">
        <v>16</v>
      </c>
      <c r="C13" s="7" t="s">
        <v>11</v>
      </c>
      <c r="D13" s="7">
        <v>371085</v>
      </c>
      <c r="E13" s="7">
        <v>1309.7445075000001</v>
      </c>
      <c r="F13" s="7">
        <f t="shared" si="0"/>
        <v>5.2921336278658302</v>
      </c>
    </row>
    <row r="14" spans="1:6" x14ac:dyDescent="0.2">
      <c r="A14" s="7" t="s">
        <v>17</v>
      </c>
      <c r="B14" s="7" t="s">
        <v>18</v>
      </c>
      <c r="C14" s="7" t="s">
        <v>19</v>
      </c>
      <c r="D14" s="7">
        <v>71424</v>
      </c>
      <c r="E14" s="7">
        <v>1011.72096</v>
      </c>
      <c r="F14" s="7">
        <f t="shared" si="0"/>
        <v>4.0879442393330292</v>
      </c>
    </row>
    <row r="15" spans="1:6" x14ac:dyDescent="0.2">
      <c r="A15" s="7" t="s">
        <v>321</v>
      </c>
      <c r="B15" s="7" t="s">
        <v>322</v>
      </c>
      <c r="C15" s="7" t="s">
        <v>14</v>
      </c>
      <c r="D15" s="7">
        <v>28801</v>
      </c>
      <c r="E15" s="7">
        <v>896.38792350000006</v>
      </c>
      <c r="F15" s="7">
        <f t="shared" si="0"/>
        <v>3.6219313357702121</v>
      </c>
    </row>
    <row r="16" spans="1:6" x14ac:dyDescent="0.2">
      <c r="A16" s="7" t="s">
        <v>28</v>
      </c>
      <c r="B16" s="7" t="s">
        <v>29</v>
      </c>
      <c r="C16" s="7" t="s">
        <v>11</v>
      </c>
      <c r="D16" s="7">
        <v>77094</v>
      </c>
      <c r="E16" s="7">
        <v>854.93391299999996</v>
      </c>
      <c r="F16" s="7">
        <f t="shared" si="0"/>
        <v>3.4544328948752776</v>
      </c>
    </row>
    <row r="17" spans="1:6" x14ac:dyDescent="0.2">
      <c r="A17" s="7" t="s">
        <v>323</v>
      </c>
      <c r="B17" s="7" t="s">
        <v>324</v>
      </c>
      <c r="C17" s="7" t="s">
        <v>27</v>
      </c>
      <c r="D17" s="7">
        <v>7689</v>
      </c>
      <c r="E17" s="7">
        <v>731.20083299999999</v>
      </c>
      <c r="F17" s="7">
        <f t="shared" si="0"/>
        <v>2.9544789040031971</v>
      </c>
    </row>
    <row r="18" spans="1:6" x14ac:dyDescent="0.2">
      <c r="A18" s="7" t="s">
        <v>39</v>
      </c>
      <c r="B18" s="7" t="s">
        <v>40</v>
      </c>
      <c r="C18" s="7" t="s">
        <v>11</v>
      </c>
      <c r="D18" s="7">
        <v>214937</v>
      </c>
      <c r="E18" s="7">
        <v>673.29015249999998</v>
      </c>
      <c r="F18" s="7">
        <f t="shared" si="0"/>
        <v>2.7204858939682657</v>
      </c>
    </row>
    <row r="19" spans="1:6" x14ac:dyDescent="0.2">
      <c r="A19" s="7" t="s">
        <v>30</v>
      </c>
      <c r="B19" s="7" t="s">
        <v>31</v>
      </c>
      <c r="C19" s="7" t="s">
        <v>11</v>
      </c>
      <c r="D19" s="7">
        <v>98727</v>
      </c>
      <c r="E19" s="7">
        <v>586.04347199999995</v>
      </c>
      <c r="F19" s="7">
        <f t="shared" si="0"/>
        <v>2.3679582909512198</v>
      </c>
    </row>
    <row r="20" spans="1:6" x14ac:dyDescent="0.2">
      <c r="A20" s="7" t="s">
        <v>286</v>
      </c>
      <c r="B20" s="7" t="s">
        <v>287</v>
      </c>
      <c r="C20" s="7" t="s">
        <v>52</v>
      </c>
      <c r="D20" s="7">
        <v>41231</v>
      </c>
      <c r="E20" s="7">
        <v>564.5966985</v>
      </c>
      <c r="F20" s="7">
        <f t="shared" si="0"/>
        <v>2.2813007859197878</v>
      </c>
    </row>
    <row r="21" spans="1:6" x14ac:dyDescent="0.2">
      <c r="A21" s="7" t="s">
        <v>81</v>
      </c>
      <c r="B21" s="7" t="s">
        <v>82</v>
      </c>
      <c r="C21" s="7" t="s">
        <v>11</v>
      </c>
      <c r="D21" s="7">
        <v>29554</v>
      </c>
      <c r="E21" s="7">
        <v>518.11117400000001</v>
      </c>
      <c r="F21" s="7">
        <f t="shared" si="0"/>
        <v>2.0934720865003853</v>
      </c>
    </row>
    <row r="22" spans="1:6" x14ac:dyDescent="0.2">
      <c r="A22" s="7" t="s">
        <v>43</v>
      </c>
      <c r="B22" s="7" t="s">
        <v>44</v>
      </c>
      <c r="C22" s="7" t="s">
        <v>27</v>
      </c>
      <c r="D22" s="7">
        <v>106805</v>
      </c>
      <c r="E22" s="7">
        <v>426.68597499999998</v>
      </c>
      <c r="F22" s="7">
        <f t="shared" si="0"/>
        <v>1.7240608255318215</v>
      </c>
    </row>
    <row r="23" spans="1:6" x14ac:dyDescent="0.2">
      <c r="A23" s="7" t="s">
        <v>25</v>
      </c>
      <c r="B23" s="7" t="s">
        <v>26</v>
      </c>
      <c r="C23" s="7" t="s">
        <v>27</v>
      </c>
      <c r="D23" s="7">
        <v>53866</v>
      </c>
      <c r="E23" s="7">
        <v>411.02451300000001</v>
      </c>
      <c r="F23" s="7">
        <f t="shared" si="0"/>
        <v>1.6607793616759841</v>
      </c>
    </row>
    <row r="24" spans="1:6" x14ac:dyDescent="0.2">
      <c r="A24" s="7" t="s">
        <v>23</v>
      </c>
      <c r="B24" s="7" t="s">
        <v>24</v>
      </c>
      <c r="C24" s="7" t="s">
        <v>11</v>
      </c>
      <c r="D24" s="7">
        <v>106060</v>
      </c>
      <c r="E24" s="7">
        <v>375.87664000000001</v>
      </c>
      <c r="F24" s="7">
        <f t="shared" si="0"/>
        <v>1.5187614035275645</v>
      </c>
    </row>
    <row r="25" spans="1:6" x14ac:dyDescent="0.2">
      <c r="A25" s="7" t="s">
        <v>76</v>
      </c>
      <c r="B25" s="7" t="s">
        <v>77</v>
      </c>
      <c r="C25" s="7" t="s">
        <v>34</v>
      </c>
      <c r="D25" s="7">
        <v>63874</v>
      </c>
      <c r="E25" s="7">
        <v>370.405326</v>
      </c>
      <c r="F25" s="7">
        <f t="shared" si="0"/>
        <v>1.496654095848694</v>
      </c>
    </row>
    <row r="26" spans="1:6" x14ac:dyDescent="0.2">
      <c r="A26" s="7" t="s">
        <v>325</v>
      </c>
      <c r="B26" s="7" t="s">
        <v>326</v>
      </c>
      <c r="C26" s="7" t="s">
        <v>124</v>
      </c>
      <c r="D26" s="7">
        <v>107567</v>
      </c>
      <c r="E26" s="7">
        <v>366.10428450000001</v>
      </c>
      <c r="F26" s="7">
        <f t="shared" si="0"/>
        <v>1.479275373337047</v>
      </c>
    </row>
    <row r="27" spans="1:6" x14ac:dyDescent="0.2">
      <c r="A27" s="7" t="s">
        <v>20</v>
      </c>
      <c r="B27" s="7" t="s">
        <v>21</v>
      </c>
      <c r="C27" s="7" t="s">
        <v>22</v>
      </c>
      <c r="D27" s="7">
        <v>76278</v>
      </c>
      <c r="E27" s="7">
        <v>335.50878299999999</v>
      </c>
      <c r="F27" s="7">
        <f t="shared" si="0"/>
        <v>1.3556516578548352</v>
      </c>
    </row>
    <row r="28" spans="1:6" x14ac:dyDescent="0.2">
      <c r="A28" s="7" t="s">
        <v>234</v>
      </c>
      <c r="B28" s="7" t="s">
        <v>235</v>
      </c>
      <c r="C28" s="7" t="s">
        <v>236</v>
      </c>
      <c r="D28" s="7">
        <v>163596</v>
      </c>
      <c r="E28" s="7">
        <v>332.83606200000003</v>
      </c>
      <c r="F28" s="7">
        <f t="shared" si="0"/>
        <v>1.3448523022545575</v>
      </c>
    </row>
    <row r="29" spans="1:6" x14ac:dyDescent="0.2">
      <c r="A29" s="7" t="s">
        <v>35</v>
      </c>
      <c r="B29" s="7" t="s">
        <v>36</v>
      </c>
      <c r="C29" s="7" t="s">
        <v>14</v>
      </c>
      <c r="D29" s="7">
        <v>32288</v>
      </c>
      <c r="E29" s="7">
        <v>318.53726399999999</v>
      </c>
      <c r="F29" s="7">
        <f t="shared" si="0"/>
        <v>1.2870767977187152</v>
      </c>
    </row>
    <row r="30" spans="1:6" x14ac:dyDescent="0.2">
      <c r="A30" s="7" t="s">
        <v>47</v>
      </c>
      <c r="B30" s="7" t="s">
        <v>48</v>
      </c>
      <c r="C30" s="7" t="s">
        <v>49</v>
      </c>
      <c r="D30" s="7">
        <v>176775</v>
      </c>
      <c r="E30" s="7">
        <v>300.95943749999998</v>
      </c>
      <c r="F30" s="7">
        <f t="shared" si="0"/>
        <v>1.2160521007699927</v>
      </c>
    </row>
    <row r="31" spans="1:6" x14ac:dyDescent="0.2">
      <c r="A31" s="7" t="s">
        <v>227</v>
      </c>
      <c r="B31" s="7" t="s">
        <v>228</v>
      </c>
      <c r="C31" s="7" t="s">
        <v>52</v>
      </c>
      <c r="D31" s="7">
        <v>25897</v>
      </c>
      <c r="E31" s="7">
        <v>292.195851</v>
      </c>
      <c r="F31" s="7">
        <f t="shared" si="0"/>
        <v>1.1806420871743748</v>
      </c>
    </row>
    <row r="32" spans="1:6" x14ac:dyDescent="0.2">
      <c r="A32" s="7" t="s">
        <v>53</v>
      </c>
      <c r="B32" s="7" t="s">
        <v>54</v>
      </c>
      <c r="C32" s="7" t="s">
        <v>27</v>
      </c>
      <c r="D32" s="7">
        <v>7458</v>
      </c>
      <c r="E32" s="7">
        <v>275.30834099999998</v>
      </c>
      <c r="F32" s="7">
        <f t="shared" si="0"/>
        <v>1.1124066725189554</v>
      </c>
    </row>
    <row r="33" spans="1:6" x14ac:dyDescent="0.2">
      <c r="A33" s="7" t="s">
        <v>327</v>
      </c>
      <c r="B33" s="7" t="s">
        <v>328</v>
      </c>
      <c r="C33" s="7" t="s">
        <v>280</v>
      </c>
      <c r="D33" s="7">
        <v>38859</v>
      </c>
      <c r="E33" s="7">
        <v>273.97537949999997</v>
      </c>
      <c r="F33" s="7">
        <f t="shared" si="0"/>
        <v>1.1070207286662377</v>
      </c>
    </row>
    <row r="34" spans="1:6" x14ac:dyDescent="0.2">
      <c r="A34" s="7" t="s">
        <v>55</v>
      </c>
      <c r="B34" s="7" t="s">
        <v>56</v>
      </c>
      <c r="C34" s="7" t="s">
        <v>27</v>
      </c>
      <c r="D34" s="7">
        <v>7893</v>
      </c>
      <c r="E34" s="7">
        <v>263.40124950000001</v>
      </c>
      <c r="F34" s="7">
        <f t="shared" si="0"/>
        <v>1.0642950606920776</v>
      </c>
    </row>
    <row r="35" spans="1:6" x14ac:dyDescent="0.2">
      <c r="A35" s="7" t="s">
        <v>61</v>
      </c>
      <c r="B35" s="7" t="s">
        <v>62</v>
      </c>
      <c r="C35" s="7" t="s">
        <v>63</v>
      </c>
      <c r="D35" s="7">
        <v>5995</v>
      </c>
      <c r="E35" s="7">
        <v>262.70089999999999</v>
      </c>
      <c r="F35" s="7">
        <f t="shared" si="0"/>
        <v>1.0614652392124031</v>
      </c>
    </row>
    <row r="36" spans="1:6" x14ac:dyDescent="0.2">
      <c r="A36" s="7" t="s">
        <v>329</v>
      </c>
      <c r="B36" s="7" t="s">
        <v>330</v>
      </c>
      <c r="C36" s="7" t="s">
        <v>111</v>
      </c>
      <c r="D36" s="7">
        <v>18733</v>
      </c>
      <c r="E36" s="7">
        <v>260.5666635</v>
      </c>
      <c r="F36" s="7">
        <f t="shared" si="0"/>
        <v>1.0528416758481045</v>
      </c>
    </row>
    <row r="37" spans="1:6" x14ac:dyDescent="0.2">
      <c r="A37" s="7" t="s">
        <v>223</v>
      </c>
      <c r="B37" s="7" t="s">
        <v>224</v>
      </c>
      <c r="C37" s="7" t="s">
        <v>88</v>
      </c>
      <c r="D37" s="7">
        <v>59251</v>
      </c>
      <c r="E37" s="7">
        <v>247.432176</v>
      </c>
      <c r="F37" s="7">
        <f t="shared" si="0"/>
        <v>0.99977066651345869</v>
      </c>
    </row>
    <row r="38" spans="1:6" x14ac:dyDescent="0.2">
      <c r="A38" s="7" t="s">
        <v>240</v>
      </c>
      <c r="B38" s="7" t="s">
        <v>241</v>
      </c>
      <c r="C38" s="7" t="s">
        <v>49</v>
      </c>
      <c r="D38" s="7">
        <v>126249</v>
      </c>
      <c r="E38" s="7">
        <v>244.67056199999999</v>
      </c>
      <c r="F38" s="7">
        <f t="shared" si="0"/>
        <v>0.98861213121676839</v>
      </c>
    </row>
    <row r="39" spans="1:6" x14ac:dyDescent="0.2">
      <c r="A39" s="7" t="s">
        <v>331</v>
      </c>
      <c r="B39" s="7" t="s">
        <v>332</v>
      </c>
      <c r="C39" s="7" t="s">
        <v>111</v>
      </c>
      <c r="D39" s="7">
        <v>13588</v>
      </c>
      <c r="E39" s="7">
        <v>227.98625799999999</v>
      </c>
      <c r="F39" s="7">
        <f t="shared" si="0"/>
        <v>0.9211977876174412</v>
      </c>
    </row>
    <row r="40" spans="1:6" x14ac:dyDescent="0.2">
      <c r="A40" s="7" t="s">
        <v>237</v>
      </c>
      <c r="B40" s="7" t="s">
        <v>238</v>
      </c>
      <c r="C40" s="7" t="s">
        <v>239</v>
      </c>
      <c r="D40" s="7">
        <v>75849</v>
      </c>
      <c r="E40" s="7">
        <v>227.2056795</v>
      </c>
      <c r="F40" s="7">
        <f t="shared" si="0"/>
        <v>0.91804379406726111</v>
      </c>
    </row>
    <row r="41" spans="1:6" x14ac:dyDescent="0.2">
      <c r="A41" s="7" t="s">
        <v>41</v>
      </c>
      <c r="B41" s="7" t="s">
        <v>42</v>
      </c>
      <c r="C41" s="7" t="s">
        <v>14</v>
      </c>
      <c r="D41" s="7">
        <v>36417</v>
      </c>
      <c r="E41" s="7">
        <v>223.10875050000001</v>
      </c>
      <c r="F41" s="7">
        <f t="shared" si="0"/>
        <v>0.90148980540174373</v>
      </c>
    </row>
    <row r="42" spans="1:6" x14ac:dyDescent="0.2">
      <c r="A42" s="7" t="s">
        <v>333</v>
      </c>
      <c r="B42" s="7" t="s">
        <v>334</v>
      </c>
      <c r="C42" s="7" t="s">
        <v>14</v>
      </c>
      <c r="D42" s="7">
        <v>73219</v>
      </c>
      <c r="E42" s="7">
        <v>223.09829300000001</v>
      </c>
      <c r="F42" s="7">
        <f t="shared" si="0"/>
        <v>0.90144755098716389</v>
      </c>
    </row>
    <row r="43" spans="1:6" x14ac:dyDescent="0.2">
      <c r="A43" s="7" t="s">
        <v>97</v>
      </c>
      <c r="B43" s="7" t="s">
        <v>98</v>
      </c>
      <c r="C43" s="7" t="s">
        <v>88</v>
      </c>
      <c r="D43" s="7">
        <v>44889</v>
      </c>
      <c r="E43" s="7">
        <v>220.98854700000001</v>
      </c>
      <c r="F43" s="7">
        <f t="shared" si="0"/>
        <v>0.89292294356264645</v>
      </c>
    </row>
    <row r="44" spans="1:6" x14ac:dyDescent="0.2">
      <c r="A44" s="7" t="s">
        <v>122</v>
      </c>
      <c r="B44" s="7" t="s">
        <v>123</v>
      </c>
      <c r="C44" s="7" t="s">
        <v>124</v>
      </c>
      <c r="D44" s="7">
        <v>83808</v>
      </c>
      <c r="E44" s="7">
        <v>214.67419200000001</v>
      </c>
      <c r="F44" s="7">
        <f t="shared" si="0"/>
        <v>0.86740925731129737</v>
      </c>
    </row>
    <row r="45" spans="1:6" x14ac:dyDescent="0.2">
      <c r="A45" s="7" t="s">
        <v>335</v>
      </c>
      <c r="B45" s="7" t="s">
        <v>336</v>
      </c>
      <c r="C45" s="7" t="s">
        <v>27</v>
      </c>
      <c r="D45" s="7">
        <v>764</v>
      </c>
      <c r="E45" s="7">
        <v>205.696304</v>
      </c>
      <c r="F45" s="7">
        <f t="shared" si="0"/>
        <v>0.83113334035196385</v>
      </c>
    </row>
    <row r="46" spans="1:6" x14ac:dyDescent="0.2">
      <c r="A46" s="7" t="s">
        <v>337</v>
      </c>
      <c r="B46" s="7" t="s">
        <v>338</v>
      </c>
      <c r="C46" s="7" t="s">
        <v>91</v>
      </c>
      <c r="D46" s="7">
        <v>44045</v>
      </c>
      <c r="E46" s="7">
        <v>188.88698249999999</v>
      </c>
      <c r="F46" s="7">
        <f t="shared" si="0"/>
        <v>0.7632138529539545</v>
      </c>
    </row>
    <row r="47" spans="1:6" x14ac:dyDescent="0.2">
      <c r="A47" s="7" t="s">
        <v>339</v>
      </c>
      <c r="B47" s="7" t="s">
        <v>340</v>
      </c>
      <c r="C47" s="7" t="s">
        <v>127</v>
      </c>
      <c r="D47" s="7">
        <v>31469</v>
      </c>
      <c r="E47" s="7">
        <v>186.83145300000001</v>
      </c>
      <c r="F47" s="7">
        <f t="shared" si="0"/>
        <v>0.75490831189023666</v>
      </c>
    </row>
    <row r="48" spans="1:6" x14ac:dyDescent="0.2">
      <c r="A48" s="7" t="s">
        <v>231</v>
      </c>
      <c r="B48" s="7" t="s">
        <v>232</v>
      </c>
      <c r="C48" s="7" t="s">
        <v>233</v>
      </c>
      <c r="D48" s="7">
        <v>36952</v>
      </c>
      <c r="E48" s="7">
        <v>176.852272</v>
      </c>
      <c r="F48" s="7">
        <f t="shared" si="0"/>
        <v>0.71458658574727763</v>
      </c>
    </row>
    <row r="49" spans="1:10" x14ac:dyDescent="0.2">
      <c r="A49" s="7" t="s">
        <v>341</v>
      </c>
      <c r="B49" s="7" t="s">
        <v>342</v>
      </c>
      <c r="C49" s="7" t="s">
        <v>34</v>
      </c>
      <c r="D49" s="7">
        <v>29550</v>
      </c>
      <c r="E49" s="7">
        <v>174.98032499999999</v>
      </c>
      <c r="F49" s="7">
        <f t="shared" si="0"/>
        <v>0.70702282532564242</v>
      </c>
    </row>
    <row r="50" spans="1:10" x14ac:dyDescent="0.2">
      <c r="A50" s="7" t="s">
        <v>86</v>
      </c>
      <c r="B50" s="7" t="s">
        <v>87</v>
      </c>
      <c r="C50" s="7" t="s">
        <v>88</v>
      </c>
      <c r="D50" s="7">
        <v>42914</v>
      </c>
      <c r="E50" s="7">
        <v>170.66897800000001</v>
      </c>
      <c r="F50" s="7">
        <f t="shared" si="0"/>
        <v>0.68960246256829116</v>
      </c>
    </row>
    <row r="51" spans="1:10" x14ac:dyDescent="0.2">
      <c r="A51" s="7" t="s">
        <v>343</v>
      </c>
      <c r="B51" s="7" t="s">
        <v>344</v>
      </c>
      <c r="C51" s="7" t="s">
        <v>103</v>
      </c>
      <c r="D51" s="7">
        <v>21027</v>
      </c>
      <c r="E51" s="7">
        <v>158.1335535</v>
      </c>
      <c r="F51" s="7">
        <f t="shared" si="0"/>
        <v>0.63895201803033363</v>
      </c>
    </row>
    <row r="52" spans="1:10" x14ac:dyDescent="0.2">
      <c r="A52" s="7" t="s">
        <v>345</v>
      </c>
      <c r="B52" s="7" t="s">
        <v>346</v>
      </c>
      <c r="C52" s="7" t="s">
        <v>347</v>
      </c>
      <c r="D52" s="7">
        <v>44887</v>
      </c>
      <c r="E52" s="7">
        <v>157.80024850000001</v>
      </c>
      <c r="F52" s="7">
        <f t="shared" si="0"/>
        <v>0.63760527094436747</v>
      </c>
    </row>
    <row r="53" spans="1:10" x14ac:dyDescent="0.2">
      <c r="A53" s="7" t="s">
        <v>32</v>
      </c>
      <c r="B53" s="7" t="s">
        <v>33</v>
      </c>
      <c r="C53" s="7" t="s">
        <v>34</v>
      </c>
      <c r="D53" s="7">
        <v>7057</v>
      </c>
      <c r="E53" s="7">
        <v>157.04294949999999</v>
      </c>
      <c r="F53" s="7">
        <f t="shared" si="0"/>
        <v>0.6345453401858876</v>
      </c>
    </row>
    <row r="54" spans="1:10" x14ac:dyDescent="0.2">
      <c r="A54" s="7" t="s">
        <v>71</v>
      </c>
      <c r="B54" s="7" t="s">
        <v>72</v>
      </c>
      <c r="C54" s="7" t="s">
        <v>34</v>
      </c>
      <c r="D54" s="7">
        <v>13753</v>
      </c>
      <c r="E54" s="7">
        <v>121.5421375</v>
      </c>
      <c r="F54" s="7">
        <f t="shared" si="0"/>
        <v>0.49110130211135289</v>
      </c>
    </row>
    <row r="55" spans="1:10" x14ac:dyDescent="0.2">
      <c r="A55" s="7" t="s">
        <v>348</v>
      </c>
      <c r="B55" s="7" t="s">
        <v>349</v>
      </c>
      <c r="C55" s="7" t="s">
        <v>63</v>
      </c>
      <c r="D55" s="7">
        <v>42266</v>
      </c>
      <c r="E55" s="7">
        <v>110.652388</v>
      </c>
      <c r="F55" s="7">
        <f t="shared" si="0"/>
        <v>0.44710034681207284</v>
      </c>
    </row>
    <row r="56" spans="1:10" x14ac:dyDescent="0.2">
      <c r="A56" s="7" t="s">
        <v>350</v>
      </c>
      <c r="B56" s="7" t="s">
        <v>351</v>
      </c>
      <c r="C56" s="7" t="s">
        <v>85</v>
      </c>
      <c r="D56" s="7">
        <v>526</v>
      </c>
      <c r="E56" s="7">
        <v>102.045315</v>
      </c>
      <c r="F56" s="7">
        <f t="shared" si="0"/>
        <v>0.41232273927108753</v>
      </c>
    </row>
    <row r="57" spans="1:10" x14ac:dyDescent="0.2">
      <c r="A57" s="7" t="s">
        <v>352</v>
      </c>
      <c r="B57" s="7" t="s">
        <v>353</v>
      </c>
      <c r="C57" s="7" t="s">
        <v>34</v>
      </c>
      <c r="D57" s="7">
        <v>16171</v>
      </c>
      <c r="E57" s="7">
        <v>101.8045305</v>
      </c>
      <c r="F57" s="7">
        <f t="shared" si="0"/>
        <v>0.41134982910256074</v>
      </c>
      <c r="G57" s="1"/>
    </row>
    <row r="58" spans="1:10" x14ac:dyDescent="0.2">
      <c r="A58" s="6" t="s">
        <v>131</v>
      </c>
      <c r="B58" s="7"/>
      <c r="C58" s="7"/>
      <c r="D58" s="7"/>
      <c r="E58" s="6">
        <f xml:space="preserve"> SUM(E8:E57)</f>
        <v>24616.045431499995</v>
      </c>
      <c r="F58" s="6">
        <f>SUM(F8:F57)</f>
        <v>99.463216732072596</v>
      </c>
    </row>
    <row r="59" spans="1:10" x14ac:dyDescent="0.2">
      <c r="A59" s="7"/>
      <c r="B59" s="7"/>
      <c r="C59" s="7"/>
      <c r="D59" s="7"/>
      <c r="E59" s="7"/>
      <c r="F59" s="7"/>
    </row>
    <row r="60" spans="1:10" x14ac:dyDescent="0.2">
      <c r="A60" s="6" t="s">
        <v>131</v>
      </c>
      <c r="B60" s="7"/>
      <c r="C60" s="7"/>
      <c r="D60" s="7"/>
      <c r="E60" s="6">
        <f>E58</f>
        <v>24616.045431499995</v>
      </c>
      <c r="F60" s="6">
        <f>F58</f>
        <v>99.463216732072596</v>
      </c>
      <c r="I60" s="1"/>
      <c r="J60" s="1"/>
    </row>
    <row r="61" spans="1:10" x14ac:dyDescent="0.2">
      <c r="A61" s="7"/>
      <c r="B61" s="7"/>
      <c r="C61" s="7"/>
      <c r="D61" s="7"/>
      <c r="E61" s="7"/>
      <c r="F61" s="7"/>
    </row>
    <row r="62" spans="1:10" x14ac:dyDescent="0.2">
      <c r="A62" s="6" t="s">
        <v>139</v>
      </c>
      <c r="B62" s="7"/>
      <c r="C62" s="7"/>
      <c r="D62" s="7"/>
      <c r="E62" s="6">
        <v>132.84791849999999</v>
      </c>
      <c r="F62" s="6">
        <f t="shared" ref="F62" si="1">E62/$E$64*100</f>
        <v>0.53678326792741227</v>
      </c>
      <c r="I62" s="1"/>
      <c r="J62" s="1"/>
    </row>
    <row r="63" spans="1:10" x14ac:dyDescent="0.2">
      <c r="A63" s="7"/>
      <c r="B63" s="7"/>
      <c r="C63" s="7"/>
      <c r="D63" s="7"/>
      <c r="E63" s="7"/>
      <c r="F63" s="7"/>
    </row>
    <row r="64" spans="1:10" x14ac:dyDescent="0.2">
      <c r="A64" s="8" t="s">
        <v>140</v>
      </c>
      <c r="B64" s="5"/>
      <c r="C64" s="5"/>
      <c r="D64" s="5"/>
      <c r="E64" s="8">
        <f>E60+E62</f>
        <v>24748.893349999995</v>
      </c>
      <c r="F64" s="8">
        <f xml:space="preserve"> ROUND(SUM(F60:F63),2)</f>
        <v>100</v>
      </c>
      <c r="I64" s="1"/>
      <c r="J64" s="1"/>
    </row>
    <row r="66" spans="1:4" x14ac:dyDescent="0.2">
      <c r="A66" s="9" t="s">
        <v>141</v>
      </c>
    </row>
    <row r="67" spans="1:4" x14ac:dyDescent="0.2">
      <c r="A67" s="9" t="s">
        <v>142</v>
      </c>
    </row>
    <row r="68" spans="1:4" x14ac:dyDescent="0.2">
      <c r="A68" s="9" t="s">
        <v>143</v>
      </c>
    </row>
    <row r="69" spans="1:4" x14ac:dyDescent="0.2">
      <c r="A69" s="1" t="s">
        <v>144</v>
      </c>
      <c r="B69" s="10">
        <v>81.245699999999999</v>
      </c>
      <c r="C69" s="10"/>
      <c r="D69" s="10"/>
    </row>
    <row r="70" spans="1:4" x14ac:dyDescent="0.2">
      <c r="A70" s="1" t="s">
        <v>145</v>
      </c>
      <c r="B70" s="10">
        <v>81.245699999999999</v>
      </c>
      <c r="C70" s="10"/>
      <c r="D70" s="10"/>
    </row>
    <row r="71" spans="1:4" x14ac:dyDescent="0.2">
      <c r="A71" s="1" t="s">
        <v>146</v>
      </c>
      <c r="B71" s="10">
        <v>79.918899999999994</v>
      </c>
      <c r="C71" s="10"/>
      <c r="D71" s="10"/>
    </row>
    <row r="72" spans="1:4" x14ac:dyDescent="0.2">
      <c r="A72" s="1" t="s">
        <v>147</v>
      </c>
      <c r="B72" s="10">
        <v>79.918899999999994</v>
      </c>
      <c r="C72" s="10"/>
      <c r="D72" s="10"/>
    </row>
    <row r="74" spans="1:4" x14ac:dyDescent="0.2">
      <c r="A74" s="9" t="s">
        <v>148</v>
      </c>
    </row>
    <row r="75" spans="1:4" x14ac:dyDescent="0.2">
      <c r="A75" s="1" t="s">
        <v>144</v>
      </c>
      <c r="B75" s="10">
        <v>88.666399999999996</v>
      </c>
      <c r="D75" s="10"/>
    </row>
    <row r="76" spans="1:4" x14ac:dyDescent="0.2">
      <c r="A76" s="1" t="s">
        <v>145</v>
      </c>
      <c r="B76" s="10">
        <v>88.666399999999996</v>
      </c>
      <c r="D76" s="10"/>
    </row>
    <row r="77" spans="1:4" x14ac:dyDescent="0.2">
      <c r="A77" s="1" t="s">
        <v>146</v>
      </c>
      <c r="B77" s="10">
        <v>87.0227</v>
      </c>
      <c r="D77" s="10"/>
    </row>
    <row r="78" spans="1:4" x14ac:dyDescent="0.2">
      <c r="A78" s="1" t="s">
        <v>147</v>
      </c>
      <c r="B78" s="10">
        <v>87.0227</v>
      </c>
      <c r="D78" s="10"/>
    </row>
    <row r="80" spans="1:4" x14ac:dyDescent="0.2">
      <c r="A80" s="9" t="s">
        <v>149</v>
      </c>
      <c r="B80" s="30" t="s">
        <v>150</v>
      </c>
    </row>
    <row r="81" spans="1:2" x14ac:dyDescent="0.2">
      <c r="A81" s="9"/>
      <c r="B81" s="30"/>
    </row>
    <row r="82" spans="1:2" x14ac:dyDescent="0.2">
      <c r="A82" s="9" t="s">
        <v>151</v>
      </c>
      <c r="B82" s="12">
        <v>7.6864162134494846E-2</v>
      </c>
    </row>
  </sheetData>
  <mergeCells count="1">
    <mergeCell ref="A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8F8DE1-9326-48B2-A9CB-5DA369D03F4C}"/>
</file>

<file path=customXml/itemProps2.xml><?xml version="1.0" encoding="utf-8"?>
<ds:datastoreItem xmlns:ds="http://schemas.openxmlformats.org/officeDocument/2006/customXml" ds:itemID="{1C51D5D4-EFD6-485D-8710-55D696F0DE0D}"/>
</file>

<file path=customXml/itemProps3.xml><?xml version="1.0" encoding="utf-8"?>
<ds:datastoreItem xmlns:ds="http://schemas.openxmlformats.org/officeDocument/2006/customXml" ds:itemID="{34B1BB33-723E-4F61-BAE6-33FB42023F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TX</vt:lpstr>
      <vt:lpstr>TG</vt:lpstr>
      <vt:lpstr>SM</vt:lpstr>
      <vt:lpstr>PR</vt:lpstr>
      <vt:lpstr>IT</vt:lpstr>
      <vt:lpstr>IF</vt:lpstr>
      <vt:lpstr>IE</vt:lpstr>
      <vt:lpstr>HG</vt:lpstr>
      <vt:lpstr>FX</vt:lpstr>
      <vt:lpstr>FIUS</vt:lpstr>
      <vt:lpstr>FIMAS</vt:lpstr>
      <vt:lpstr>FF</vt:lpstr>
      <vt:lpstr>FEGF</vt:lpstr>
      <vt:lpstr>FC</vt:lpstr>
      <vt:lpstr>F5</vt:lpstr>
      <vt:lpstr>F4</vt:lpstr>
      <vt:lpstr>F3</vt:lpstr>
      <vt:lpstr>F2</vt:lpstr>
      <vt:lpstr>F1</vt:lpstr>
      <vt:lpstr>BU</vt:lpstr>
      <vt:lpstr>BC</vt:lpstr>
      <vt:lpstr>AE</vt:lpstr>
      <vt:lpstr>++</vt:lpstr>
      <vt:lpstr>UL-SH</vt:lpstr>
      <vt:lpstr>TM</vt:lpstr>
      <vt:lpstr>TIIOF</vt:lpstr>
      <vt:lpstr>TICBOF</vt:lpstr>
      <vt:lpstr>TI</vt:lpstr>
      <vt:lpstr>SP</vt:lpstr>
      <vt:lpstr>PP</vt:lpstr>
      <vt:lpstr>MP</vt:lpstr>
      <vt:lpstr>MD</vt:lpstr>
      <vt:lpstr>LP</vt:lpstr>
      <vt:lpstr>IB</vt:lpstr>
      <vt:lpstr>GS</vt:lpstr>
      <vt:lpstr>GN</vt:lpstr>
      <vt:lpstr>FMPS2C</vt:lpstr>
      <vt:lpstr>FMPS2B</vt:lpstr>
      <vt:lpstr>FMPS2A</vt:lpstr>
      <vt:lpstr>FMPS1B</vt:lpstr>
      <vt:lpstr>FMPS1A</vt:lpstr>
      <vt:lpstr>FISPF</vt:lpstr>
      <vt:lpstr>FBPF</vt:lpstr>
      <vt:lpstr>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Bhogte, Amey</dc:creator>
  <cp:lastModifiedBy>Sheth, Piyush</cp:lastModifiedBy>
  <dcterms:created xsi:type="dcterms:W3CDTF">2018-02-05T10:03:29Z</dcterms:created>
  <dcterms:modified xsi:type="dcterms:W3CDTF">2018-02-08T13:42:57Z</dcterms:modified>
</cp:coreProperties>
</file>